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OAG 1st DRs - Extension\Exhibits\Public\"/>
    </mc:Choice>
  </mc:AlternateContent>
  <xr:revisionPtr revIDLastSave="0" documentId="8_{2CE3CAF3-4FA5-4A85-81C3-D7CFAAA1E493}" xr6:coauthVersionLast="47" xr6:coauthVersionMax="47" xr10:uidLastSave="{00000000-0000-0000-0000-000000000000}"/>
  <bookViews>
    <workbookView xWindow="28680" yWindow="-120" windowWidth="29040" windowHeight="15720" firstSheet="1" activeTab="1" xr2:uid="{799D1BCF-41BA-4F9D-8D63-3F7BE6906352}"/>
  </bookViews>
  <sheets>
    <sheet name="Income Statement Detail WW" sheetId="1" r:id="rId1"/>
    <sheet name="Income Statement Detail Water" sheetId="2" r:id="rId2"/>
    <sheet name="IS WW Forecast" sheetId="4" r:id="rId3"/>
    <sheet name="IS Water Forecast" sheetId="3" r:id="rId4"/>
  </sheets>
  <definedNames>
    <definedName name="_xlnm._FilterDatabase" localSheetId="3" hidden="1">'IS Water Forecast'!$A$5:$AN$55</definedName>
    <definedName name="_xlnm._FilterDatabase" localSheetId="2" hidden="1">'IS WW Forecast'!$A$5:$AL$48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'Income Statement Detail Water'!$B$1:$CJ$54</definedName>
    <definedName name="_xlnm.Print_Area" localSheetId="0">'Income Statement Detail WW'!$B$1:$CJ$49</definedName>
    <definedName name="_xlnm.Print_Area" localSheetId="3">'IS Water Forecast'!$B$1:$AL$55</definedName>
    <definedName name="_xlnm.Print_Area" localSheetId="2">'IS WW Forecast'!$B$1:$AL$48</definedName>
    <definedName name="_xlnm.Print_Titles" localSheetId="1">'Income Statement Detail Water'!$1:$5</definedName>
    <definedName name="_xlnm.Print_Titles" localSheetId="0">'Income Statement Detail WW'!$1:$5</definedName>
    <definedName name="_xlnm.Print_Titles" localSheetId="3">'IS Water Forecast'!$1:$5</definedName>
    <definedName name="_xlnm.Print_Titles" localSheetId="2">'IS WW Forecast'!$1:$5</definedName>
    <definedName name="VersionNumber" hidden="1">"4.11.8796"</definedName>
    <definedName name="xdif" hidden="1">"4.11.8796"</definedName>
  </definedName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47" i="4"/>
  <c r="C46" i="4"/>
  <c r="C45" i="4"/>
  <c r="AI44" i="4"/>
  <c r="V44" i="4"/>
  <c r="I44" i="4"/>
  <c r="C44" i="4"/>
  <c r="C43" i="4"/>
  <c r="I42" i="4"/>
  <c r="C42" i="4"/>
  <c r="V41" i="4"/>
  <c r="I41" i="4"/>
  <c r="C41" i="4"/>
  <c r="V40" i="4"/>
  <c r="I40" i="4"/>
  <c r="C40" i="4"/>
  <c r="I39" i="4"/>
  <c r="C39" i="4"/>
  <c r="C38" i="4"/>
  <c r="C37" i="4"/>
  <c r="C36" i="4"/>
  <c r="C35" i="4"/>
  <c r="C34" i="4"/>
  <c r="C33" i="4"/>
  <c r="I32" i="4"/>
  <c r="C32" i="4"/>
  <c r="C31" i="4"/>
  <c r="C30" i="4"/>
  <c r="C29" i="4"/>
  <c r="C28" i="4"/>
  <c r="C27" i="4"/>
  <c r="C26" i="4"/>
  <c r="C25" i="4"/>
  <c r="I24" i="4"/>
  <c r="C24" i="4"/>
  <c r="AI23" i="4"/>
  <c r="V23" i="4"/>
  <c r="I23" i="4"/>
  <c r="C23" i="4"/>
  <c r="V22" i="4"/>
  <c r="I22" i="4"/>
  <c r="C22" i="4"/>
  <c r="C21" i="4"/>
  <c r="C20" i="4"/>
  <c r="C19" i="4"/>
  <c r="C18" i="4"/>
  <c r="C17" i="4"/>
  <c r="C16" i="4"/>
  <c r="C15" i="4"/>
  <c r="V14" i="4"/>
  <c r="I14" i="4"/>
  <c r="C14" i="4"/>
  <c r="V13" i="4"/>
  <c r="I13" i="4"/>
  <c r="C13" i="4"/>
  <c r="C12" i="4"/>
  <c r="V11" i="4"/>
  <c r="I11" i="4"/>
  <c r="C11" i="4"/>
  <c r="V10" i="4"/>
  <c r="I10" i="4"/>
  <c r="C10" i="4"/>
  <c r="AF9" i="4"/>
  <c r="AE9" i="4"/>
  <c r="AD9" i="4"/>
  <c r="AC9" i="4"/>
  <c r="AB9" i="4"/>
  <c r="AA9" i="4"/>
  <c r="Z9" i="4"/>
  <c r="Y9" i="4"/>
  <c r="X9" i="4"/>
  <c r="W9" i="4"/>
  <c r="BS9" i="1" s="1"/>
  <c r="U9" i="4"/>
  <c r="AH9" i="4" s="1"/>
  <c r="T9" i="4"/>
  <c r="AG9" i="4" s="1"/>
  <c r="I9" i="4"/>
  <c r="C9" i="4"/>
  <c r="V8" i="4"/>
  <c r="I8" i="4"/>
  <c r="C8" i="4"/>
  <c r="C7" i="4"/>
  <c r="B7" i="4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C53" i="3"/>
  <c r="C52" i="3"/>
  <c r="AI51" i="3"/>
  <c r="V51" i="3"/>
  <c r="I51" i="3"/>
  <c r="C51" i="3"/>
  <c r="C50" i="3"/>
  <c r="V49" i="3"/>
  <c r="I49" i="3"/>
  <c r="C49" i="3"/>
  <c r="V48" i="3"/>
  <c r="I48" i="3"/>
  <c r="C48" i="3"/>
  <c r="C47" i="3"/>
  <c r="AI46" i="3"/>
  <c r="V46" i="3"/>
  <c r="I46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AI21" i="3"/>
  <c r="V21" i="3"/>
  <c r="I21" i="3"/>
  <c r="C21" i="3"/>
  <c r="V20" i="3"/>
  <c r="I20" i="3"/>
  <c r="C20" i="3"/>
  <c r="C19" i="3"/>
  <c r="C18" i="3"/>
  <c r="C17" i="3"/>
  <c r="C16" i="3"/>
  <c r="C15" i="3"/>
  <c r="C14" i="3"/>
  <c r="AI13" i="3"/>
  <c r="V13" i="3"/>
  <c r="I13" i="3"/>
  <c r="C13" i="3"/>
  <c r="AI12" i="3"/>
  <c r="V12" i="3"/>
  <c r="C12" i="3"/>
  <c r="AI11" i="3"/>
  <c r="V11" i="3"/>
  <c r="C11" i="3"/>
  <c r="C10" i="3"/>
  <c r="C9" i="3"/>
  <c r="C8" i="3"/>
  <c r="C7" i="3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CG53" i="2"/>
  <c r="C53" i="2"/>
  <c r="CG52" i="2"/>
  <c r="C52" i="2"/>
  <c r="CD51" i="2"/>
  <c r="CC51" i="2"/>
  <c r="CB51" i="2"/>
  <c r="CA51" i="2"/>
  <c r="BZ51" i="2"/>
  <c r="BY51" i="2"/>
  <c r="BX51" i="2"/>
  <c r="BW51" i="2"/>
  <c r="BV51" i="2"/>
  <c r="BU51" i="2"/>
  <c r="BT51" i="2"/>
  <c r="BS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D51" i="2"/>
  <c r="BC51" i="2"/>
  <c r="BB51" i="2"/>
  <c r="C51" i="2"/>
  <c r="CG50" i="2"/>
  <c r="C50" i="2"/>
  <c r="CG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D49" i="2"/>
  <c r="BC49" i="2"/>
  <c r="BB49" i="2"/>
  <c r="C49" i="2"/>
  <c r="CG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D48" i="2"/>
  <c r="BC48" i="2"/>
  <c r="BB48" i="2"/>
  <c r="C48" i="2"/>
  <c r="CG47" i="2"/>
  <c r="C47" i="2"/>
  <c r="CG46" i="2"/>
  <c r="CD46" i="2"/>
  <c r="CC46" i="2"/>
  <c r="CB46" i="2"/>
  <c r="CA46" i="2"/>
  <c r="BZ46" i="2"/>
  <c r="BY46" i="2"/>
  <c r="BX46" i="2"/>
  <c r="BW46" i="2"/>
  <c r="BV46" i="2"/>
  <c r="BU46" i="2"/>
  <c r="BT46" i="2"/>
  <c r="BS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D46" i="2"/>
  <c r="BC46" i="2"/>
  <c r="BB46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G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D21" i="2"/>
  <c r="BC21" i="2"/>
  <c r="BB21" i="2"/>
  <c r="C21" i="2"/>
  <c r="CG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D20" i="2"/>
  <c r="BC20" i="2"/>
  <c r="BB20" i="2"/>
  <c r="C20" i="2"/>
  <c r="C19" i="2"/>
  <c r="C18" i="2"/>
  <c r="C17" i="2"/>
  <c r="C16" i="2"/>
  <c r="C15" i="2"/>
  <c r="C14" i="2"/>
  <c r="CG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D13" i="2"/>
  <c r="BC13" i="2"/>
  <c r="BB13" i="2"/>
  <c r="C13" i="2"/>
  <c r="CG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D12" i="2"/>
  <c r="BC12" i="2"/>
  <c r="BB12" i="2"/>
  <c r="C12" i="2"/>
  <c r="CG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D11" i="2"/>
  <c r="BC11" i="2"/>
  <c r="BB11" i="2"/>
  <c r="C11" i="2"/>
  <c r="CG10" i="2"/>
  <c r="C10" i="2"/>
  <c r="CG9" i="2"/>
  <c r="C9" i="2"/>
  <c r="CG8" i="2"/>
  <c r="C8" i="2"/>
  <c r="CG7" i="2"/>
  <c r="C7" i="2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CG48" i="1"/>
  <c r="C48" i="1"/>
  <c r="CG47" i="1"/>
  <c r="C47" i="1"/>
  <c r="CG46" i="1"/>
  <c r="C46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D45" i="1"/>
  <c r="BC45" i="1"/>
  <c r="BB45" i="1"/>
  <c r="C45" i="1"/>
  <c r="CG44" i="1"/>
  <c r="C44" i="1"/>
  <c r="CG43" i="1"/>
  <c r="BO43" i="1"/>
  <c r="BN43" i="1"/>
  <c r="BM43" i="1"/>
  <c r="BL43" i="1"/>
  <c r="BK43" i="1"/>
  <c r="BJ43" i="1"/>
  <c r="BI43" i="1"/>
  <c r="BH43" i="1"/>
  <c r="BG43" i="1"/>
  <c r="BF43" i="1"/>
  <c r="BD43" i="1"/>
  <c r="BC43" i="1"/>
  <c r="BB43" i="1"/>
  <c r="C43" i="1"/>
  <c r="CG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D42" i="1"/>
  <c r="BC42" i="1"/>
  <c r="BB42" i="1"/>
  <c r="C42" i="1"/>
  <c r="CG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D41" i="1"/>
  <c r="BC41" i="1"/>
  <c r="BB41" i="1"/>
  <c r="C41" i="1"/>
  <c r="CG40" i="1"/>
  <c r="BO40" i="1"/>
  <c r="BN40" i="1"/>
  <c r="BM40" i="1"/>
  <c r="BL40" i="1"/>
  <c r="BK40" i="1"/>
  <c r="BJ40" i="1"/>
  <c r="BI40" i="1"/>
  <c r="BH40" i="1"/>
  <c r="BG40" i="1"/>
  <c r="BF40" i="1"/>
  <c r="BD40" i="1"/>
  <c r="BC40" i="1"/>
  <c r="BB40" i="1"/>
  <c r="C40" i="1"/>
  <c r="C39" i="1"/>
  <c r="C38" i="1"/>
  <c r="C37" i="1"/>
  <c r="C36" i="1"/>
  <c r="C35" i="1"/>
  <c r="C34" i="1"/>
  <c r="CG33" i="1"/>
  <c r="BO33" i="1"/>
  <c r="BN33" i="1"/>
  <c r="BM33" i="1"/>
  <c r="BL33" i="1"/>
  <c r="BK33" i="1"/>
  <c r="BJ33" i="1"/>
  <c r="BI33" i="1"/>
  <c r="BH33" i="1"/>
  <c r="BG33" i="1"/>
  <c r="BF33" i="1"/>
  <c r="BD33" i="1"/>
  <c r="BC33" i="1"/>
  <c r="BB33" i="1"/>
  <c r="C33" i="1"/>
  <c r="C32" i="1"/>
  <c r="C31" i="1"/>
  <c r="C30" i="1"/>
  <c r="C29" i="1"/>
  <c r="C28" i="1"/>
  <c r="C27" i="1"/>
  <c r="C26" i="1"/>
  <c r="CG25" i="1"/>
  <c r="BO25" i="1"/>
  <c r="BN25" i="1"/>
  <c r="BM25" i="1"/>
  <c r="BL25" i="1"/>
  <c r="BK25" i="1"/>
  <c r="BJ25" i="1"/>
  <c r="BI25" i="1"/>
  <c r="BH25" i="1"/>
  <c r="BG25" i="1"/>
  <c r="BF25" i="1"/>
  <c r="BD25" i="1"/>
  <c r="BC25" i="1"/>
  <c r="BB25" i="1"/>
  <c r="C25" i="1"/>
  <c r="CG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D24" i="1"/>
  <c r="BC24" i="1"/>
  <c r="BB24" i="1"/>
  <c r="C24" i="1"/>
  <c r="CG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D23" i="1"/>
  <c r="BC23" i="1"/>
  <c r="BB23" i="1"/>
  <c r="C23" i="1"/>
  <c r="C22" i="1"/>
  <c r="C21" i="1"/>
  <c r="C20" i="1"/>
  <c r="C19" i="1"/>
  <c r="C18" i="1"/>
  <c r="C17" i="1"/>
  <c r="C16" i="1"/>
  <c r="CG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D15" i="1"/>
  <c r="BC15" i="1"/>
  <c r="BB15" i="1"/>
  <c r="C15" i="1"/>
  <c r="CG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D14" i="1"/>
  <c r="BC14" i="1"/>
  <c r="BB14" i="1"/>
  <c r="C14" i="1"/>
  <c r="CG13" i="1"/>
  <c r="C13" i="1"/>
  <c r="CG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D12" i="1"/>
  <c r="BC12" i="1"/>
  <c r="BB12" i="1"/>
  <c r="C12" i="1"/>
  <c r="CG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D11" i="1"/>
  <c r="BC11" i="1"/>
  <c r="BB11" i="1"/>
  <c r="C11" i="1"/>
  <c r="CG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D10" i="1"/>
  <c r="BC10" i="1"/>
  <c r="BB10" i="1"/>
  <c r="C10" i="1"/>
  <c r="CG9" i="1"/>
  <c r="CB9" i="1"/>
  <c r="CA9" i="1"/>
  <c r="BZ9" i="1"/>
  <c r="BY9" i="1"/>
  <c r="BX9" i="1"/>
  <c r="BW9" i="1"/>
  <c r="BV9" i="1"/>
  <c r="BU9" i="1"/>
  <c r="BT9" i="1"/>
  <c r="BP9" i="1"/>
  <c r="BO9" i="1"/>
  <c r="BN9" i="1"/>
  <c r="BM9" i="1"/>
  <c r="BL9" i="1"/>
  <c r="BK9" i="1"/>
  <c r="BJ9" i="1"/>
  <c r="BI9" i="1"/>
  <c r="BH9" i="1"/>
  <c r="BG9" i="1"/>
  <c r="BF9" i="1"/>
  <c r="BD9" i="1"/>
  <c r="BC9" i="1"/>
  <c r="BB9" i="1"/>
  <c r="C9" i="1"/>
  <c r="CG8" i="1"/>
  <c r="BQ8" i="1"/>
  <c r="BP8" i="1"/>
  <c r="BO8" i="1"/>
  <c r="BN8" i="1"/>
  <c r="BM8" i="1"/>
  <c r="BL8" i="1"/>
  <c r="BK8" i="1"/>
  <c r="BJ8" i="1"/>
  <c r="BI8" i="1"/>
  <c r="BH8" i="1"/>
  <c r="BG8" i="1"/>
  <c r="BF8" i="1"/>
  <c r="BD8" i="1"/>
  <c r="BC8" i="1"/>
  <c r="BB8" i="1"/>
  <c r="C8" i="1"/>
  <c r="CG7" i="1"/>
  <c r="C7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Q9" i="1" l="1"/>
  <c r="BR9" i="1" s="1"/>
  <c r="BR12" i="2"/>
  <c r="BR11" i="2"/>
  <c r="CE21" i="2"/>
  <c r="BR51" i="2"/>
  <c r="BR13" i="2"/>
  <c r="CE51" i="2"/>
  <c r="CJ13" i="2"/>
  <c r="CE11" i="2"/>
  <c r="CJ21" i="2"/>
  <c r="BR48" i="2"/>
  <c r="BR42" i="1"/>
  <c r="CC9" i="1"/>
  <c r="CD9" i="1"/>
  <c r="V9" i="4"/>
  <c r="CJ45" i="1"/>
  <c r="BR23" i="1"/>
  <c r="CE45" i="1"/>
  <c r="CJ24" i="1"/>
  <c r="BQ43" i="1"/>
  <c r="CD43" i="1" s="1"/>
  <c r="BQ33" i="1"/>
  <c r="BV23" i="1"/>
  <c r="CD40" i="1"/>
  <c r="CC41" i="1"/>
  <c r="CA40" i="1"/>
  <c r="CD42" i="1"/>
  <c r="CB41" i="1"/>
  <c r="BZ40" i="1"/>
  <c r="CD33" i="1"/>
  <c r="CC42" i="1"/>
  <c r="CA41" i="1"/>
  <c r="BY40" i="1"/>
  <c r="CB43" i="1"/>
  <c r="CB42" i="1"/>
  <c r="BZ41" i="1"/>
  <c r="BX40" i="1"/>
  <c r="CA43" i="1"/>
  <c r="CA42" i="1"/>
  <c r="BM44" i="1"/>
  <c r="BZ43" i="1"/>
  <c r="BZ42" i="1"/>
  <c r="BX41" i="1"/>
  <c r="BV40" i="1"/>
  <c r="BZ33" i="1"/>
  <c r="BY43" i="1"/>
  <c r="BY42" i="1"/>
  <c r="BW41" i="1"/>
  <c r="BU40" i="1"/>
  <c r="BY33" i="1"/>
  <c r="BX43" i="1"/>
  <c r="BX42" i="1"/>
  <c r="BV41" i="1"/>
  <c r="BT40" i="1"/>
  <c r="BX33" i="1"/>
  <c r="BV25" i="1"/>
  <c r="CC23" i="1"/>
  <c r="BV43" i="1"/>
  <c r="BV42" i="1"/>
  <c r="BT41" i="1"/>
  <c r="BV33" i="1"/>
  <c r="BT25" i="1"/>
  <c r="BT43" i="1"/>
  <c r="BT42" i="1"/>
  <c r="BT33" i="1"/>
  <c r="CB40" i="1"/>
  <c r="CD14" i="1"/>
  <c r="BU12" i="1"/>
  <c r="BW40" i="1"/>
  <c r="CC14" i="1"/>
  <c r="BT12" i="1"/>
  <c r="CD15" i="1"/>
  <c r="CB14" i="1"/>
  <c r="BW43" i="1"/>
  <c r="BQ40" i="1"/>
  <c r="CB33" i="1"/>
  <c r="CC15" i="1"/>
  <c r="CA14" i="1"/>
  <c r="BU43" i="1"/>
  <c r="CA33" i="1"/>
  <c r="CB15" i="1"/>
  <c r="BZ14" i="1"/>
  <c r="CD41" i="1"/>
  <c r="BW33" i="1"/>
  <c r="CA15" i="1"/>
  <c r="BY14" i="1"/>
  <c r="BY41" i="1"/>
  <c r="BU33" i="1"/>
  <c r="BZ15" i="1"/>
  <c r="BX14" i="1"/>
  <c r="BU41" i="1"/>
  <c r="BY15" i="1"/>
  <c r="BW14" i="1"/>
  <c r="CD25" i="1"/>
  <c r="BW15" i="1"/>
  <c r="CB25" i="1"/>
  <c r="CD23" i="1"/>
  <c r="CA25" i="1"/>
  <c r="CB23" i="1"/>
  <c r="BU15" i="1"/>
  <c r="CD12" i="1"/>
  <c r="BW42" i="1"/>
  <c r="BX25" i="1"/>
  <c r="BY23" i="1"/>
  <c r="CA12" i="1"/>
  <c r="BY11" i="1"/>
  <c r="BW8" i="1"/>
  <c r="BU42" i="1"/>
  <c r="BW25" i="1"/>
  <c r="BQ25" i="1"/>
  <c r="BV12" i="1"/>
  <c r="BT11" i="1"/>
  <c r="BY25" i="1"/>
  <c r="BX23" i="1"/>
  <c r="BT14" i="1"/>
  <c r="CC12" i="1"/>
  <c r="BX8" i="1"/>
  <c r="BU25" i="1"/>
  <c r="BW23" i="1"/>
  <c r="BL20" i="1"/>
  <c r="BY20" i="1" s="1"/>
  <c r="BX15" i="1"/>
  <c r="CB12" i="1"/>
  <c r="CD11" i="1"/>
  <c r="BV8" i="1"/>
  <c r="BU23" i="1"/>
  <c r="BV15" i="1"/>
  <c r="BZ12" i="1"/>
  <c r="CC11" i="1"/>
  <c r="BU8" i="1"/>
  <c r="BT23" i="1"/>
  <c r="BT15" i="1"/>
  <c r="BY12" i="1"/>
  <c r="CB11" i="1"/>
  <c r="BT8" i="1"/>
  <c r="BX12" i="1"/>
  <c r="CA11" i="1"/>
  <c r="BW12" i="1"/>
  <c r="BZ11" i="1"/>
  <c r="BX11" i="1"/>
  <c r="BW11" i="1"/>
  <c r="BV11" i="1"/>
  <c r="BU11" i="1"/>
  <c r="CA8" i="1"/>
  <c r="BZ25" i="1"/>
  <c r="BZ23" i="1"/>
  <c r="BU14" i="1"/>
  <c r="BY8" i="1"/>
  <c r="CA23" i="1"/>
  <c r="BZ8" i="1"/>
  <c r="BV14" i="1"/>
  <c r="CB8" i="1"/>
  <c r="CC8" i="1"/>
  <c r="CD8" i="1"/>
  <c r="BL44" i="1"/>
  <c r="BY44" i="1" s="1"/>
  <c r="BK47" i="1"/>
  <c r="BX47" i="1" s="1"/>
  <c r="BD46" i="1"/>
  <c r="BQ46" i="1" s="1"/>
  <c r="CD46" i="1" s="1"/>
  <c r="BJ39" i="1"/>
  <c r="BW39" i="1" s="1"/>
  <c r="BH38" i="1"/>
  <c r="BU38" i="1" s="1"/>
  <c r="BD36" i="1"/>
  <c r="BQ36" i="1" s="1"/>
  <c r="CD36" i="1" s="1"/>
  <c r="BN31" i="1"/>
  <c r="CA31" i="1" s="1"/>
  <c r="BL30" i="1"/>
  <c r="BY30" i="1" s="1"/>
  <c r="BJ29" i="1"/>
  <c r="BW29" i="1" s="1"/>
  <c r="BH28" i="1"/>
  <c r="BU28" i="1" s="1"/>
  <c r="BD26" i="1"/>
  <c r="BQ26" i="1" s="1"/>
  <c r="CD26" i="1" s="1"/>
  <c r="BN21" i="1"/>
  <c r="CA21" i="1" s="1"/>
  <c r="BJ19" i="1"/>
  <c r="BW19" i="1" s="1"/>
  <c r="BH18" i="1"/>
  <c r="BU18" i="1" s="1"/>
  <c r="BD16" i="1"/>
  <c r="BQ16" i="1" s="1"/>
  <c r="CD16" i="1" s="1"/>
  <c r="BH47" i="1"/>
  <c r="BU47" i="1" s="1"/>
  <c r="BG39" i="1"/>
  <c r="BT39" i="1" s="1"/>
  <c r="BC37" i="1"/>
  <c r="BP37" i="1" s="1"/>
  <c r="CC37" i="1" s="1"/>
  <c r="BM32" i="1"/>
  <c r="BK31" i="1"/>
  <c r="BX31" i="1" s="1"/>
  <c r="BG29" i="1"/>
  <c r="BT29" i="1" s="1"/>
  <c r="BC27" i="1"/>
  <c r="BP27" i="1" s="1"/>
  <c r="CC27" i="1" s="1"/>
  <c r="BJ48" i="1"/>
  <c r="BW48" i="1" s="1"/>
  <c r="BN44" i="1"/>
  <c r="CA44" i="1" s="1"/>
  <c r="BL36" i="1"/>
  <c r="BY36" i="1" s="1"/>
  <c r="BH34" i="1"/>
  <c r="BU34" i="1" s="1"/>
  <c r="BK29" i="1"/>
  <c r="BX29" i="1" s="1"/>
  <c r="BG27" i="1"/>
  <c r="BT27" i="1" s="1"/>
  <c r="BM22" i="1"/>
  <c r="BM19" i="1"/>
  <c r="BM16" i="1"/>
  <c r="BN13" i="1"/>
  <c r="CA13" i="1" s="1"/>
  <c r="BG37" i="1"/>
  <c r="BT37" i="1" s="1"/>
  <c r="BK36" i="1"/>
  <c r="BX36" i="1" s="1"/>
  <c r="BH32" i="1"/>
  <c r="BU32" i="1" s="1"/>
  <c r="BL31" i="1"/>
  <c r="BY31" i="1" s="1"/>
  <c r="BH27" i="1"/>
  <c r="BU27" i="1" s="1"/>
  <c r="BN26" i="1"/>
  <c r="CA26" i="1" s="1"/>
  <c r="BN22" i="1"/>
  <c r="CA22" i="1" s="1"/>
  <c r="BJ20" i="1"/>
  <c r="BW20" i="1" s="1"/>
  <c r="BG18" i="1"/>
  <c r="BT18" i="1" s="1"/>
  <c r="BD37" i="1"/>
  <c r="BQ37" i="1" s="1"/>
  <c r="CD37" i="1" s="1"/>
  <c r="BM35" i="1"/>
  <c r="BD27" i="1"/>
  <c r="BQ27" i="1" s="1"/>
  <c r="CD27" i="1" s="1"/>
  <c r="BL26" i="1"/>
  <c r="BY26" i="1" s="1"/>
  <c r="BK22" i="1"/>
  <c r="BX22" i="1" s="1"/>
  <c r="BH20" i="1"/>
  <c r="BU20" i="1" s="1"/>
  <c r="BD18" i="1"/>
  <c r="BQ18" i="1" s="1"/>
  <c r="CD18" i="1" s="1"/>
  <c r="BN17" i="1"/>
  <c r="CA17" i="1" s="1"/>
  <c r="BI48" i="1"/>
  <c r="BV48" i="1" s="1"/>
  <c r="BJ46" i="1"/>
  <c r="BW46" i="1" s="1"/>
  <c r="BM39" i="1"/>
  <c r="BC36" i="1"/>
  <c r="BP36" i="1" s="1"/>
  <c r="CC36" i="1" s="1"/>
  <c r="BH35" i="1"/>
  <c r="BU35" i="1" s="1"/>
  <c r="BL34" i="1"/>
  <c r="BY34" i="1" s="1"/>
  <c r="BD31" i="1"/>
  <c r="BQ31" i="1" s="1"/>
  <c r="CD31" i="1" s="1"/>
  <c r="BH30" i="1"/>
  <c r="BU30" i="1" s="1"/>
  <c r="BN29" i="1"/>
  <c r="CA29" i="1" s="1"/>
  <c r="BG26" i="1"/>
  <c r="BT26" i="1" s="1"/>
  <c r="BC20" i="1"/>
  <c r="BP20" i="1" s="1"/>
  <c r="CC20" i="1" s="1"/>
  <c r="BL19" i="1"/>
  <c r="BY19" i="1" s="1"/>
  <c r="BI17" i="1"/>
  <c r="BV17" i="1" s="1"/>
  <c r="BN46" i="1"/>
  <c r="CA46" i="1" s="1"/>
  <c r="BN48" i="1"/>
  <c r="CA48" i="1" s="1"/>
  <c r="BM46" i="1"/>
  <c r="BH37" i="1"/>
  <c r="BU37" i="1" s="1"/>
  <c r="BJ35" i="1"/>
  <c r="BW35" i="1" s="1"/>
  <c r="BJ32" i="1"/>
  <c r="BW32" i="1" s="1"/>
  <c r="BM30" i="1"/>
  <c r="BI20" i="1"/>
  <c r="BV20" i="1" s="1"/>
  <c r="BD19" i="1"/>
  <c r="BQ19" i="1" s="1"/>
  <c r="CD19" i="1" s="1"/>
  <c r="BL16" i="1"/>
  <c r="BY16" i="1" s="1"/>
  <c r="BM48" i="1"/>
  <c r="BL46" i="1"/>
  <c r="BY46" i="1" s="1"/>
  <c r="BK30" i="1"/>
  <c r="BX30" i="1" s="1"/>
  <c r="BM21" i="1"/>
  <c r="BG20" i="1"/>
  <c r="BT20" i="1" s="1"/>
  <c r="BC19" i="1"/>
  <c r="BP19" i="1" s="1"/>
  <c r="CC19" i="1" s="1"/>
  <c r="BK16" i="1"/>
  <c r="BX16" i="1" s="1"/>
  <c r="BD13" i="1"/>
  <c r="BQ13" i="1" s="1"/>
  <c r="CD13" i="1" s="1"/>
  <c r="BL48" i="1"/>
  <c r="BY48" i="1" s="1"/>
  <c r="BK46" i="1"/>
  <c r="BX46" i="1" s="1"/>
  <c r="BN38" i="1"/>
  <c r="CA38" i="1" s="1"/>
  <c r="BG35" i="1"/>
  <c r="BT35" i="1" s="1"/>
  <c r="BG32" i="1"/>
  <c r="BT32" i="1" s="1"/>
  <c r="BJ30" i="1"/>
  <c r="BW30" i="1" s="1"/>
  <c r="BN28" i="1"/>
  <c r="CA28" i="1" s="1"/>
  <c r="BL21" i="1"/>
  <c r="BY21" i="1" s="1"/>
  <c r="BC13" i="1"/>
  <c r="BK48" i="1"/>
  <c r="BX48" i="1" s="1"/>
  <c r="BI46" i="1"/>
  <c r="BV46" i="1" s="1"/>
  <c r="BM38" i="1"/>
  <c r="BD32" i="1"/>
  <c r="BQ32" i="1" s="1"/>
  <c r="CD32" i="1" s="1"/>
  <c r="BG30" i="1"/>
  <c r="BT30" i="1" s="1"/>
  <c r="BM28" i="1"/>
  <c r="BK21" i="1"/>
  <c r="BX21" i="1" s="1"/>
  <c r="BM17" i="1"/>
  <c r="BH48" i="1"/>
  <c r="BU48" i="1" s="1"/>
  <c r="BH46" i="1"/>
  <c r="BU46" i="1" s="1"/>
  <c r="BJ38" i="1"/>
  <c r="BW38" i="1" s="1"/>
  <c r="BC35" i="1"/>
  <c r="BP35" i="1" s="1"/>
  <c r="CC35" i="1" s="1"/>
  <c r="BD30" i="1"/>
  <c r="BQ30" i="1" s="1"/>
  <c r="CD30" i="1" s="1"/>
  <c r="BJ28" i="1"/>
  <c r="BW28" i="1" s="1"/>
  <c r="BH21" i="1"/>
  <c r="BU21" i="1" s="1"/>
  <c r="BJ17" i="1"/>
  <c r="BW17" i="1" s="1"/>
  <c r="BN36" i="1"/>
  <c r="CA36" i="1" s="1"/>
  <c r="BC30" i="1"/>
  <c r="BP30" i="1" s="1"/>
  <c r="CC30" i="1" s="1"/>
  <c r="BL22" i="1"/>
  <c r="BY22" i="1" s="1"/>
  <c r="BG21" i="1"/>
  <c r="BT21" i="1" s="1"/>
  <c r="BH17" i="1"/>
  <c r="BU17" i="1" s="1"/>
  <c r="BC16" i="1"/>
  <c r="BD48" i="1"/>
  <c r="BQ48" i="1" s="1"/>
  <c r="CD48" i="1" s="1"/>
  <c r="BC46" i="1"/>
  <c r="BP46" i="1" s="1"/>
  <c r="CC46" i="1" s="1"/>
  <c r="BK44" i="1"/>
  <c r="BX44" i="1" s="1"/>
  <c r="BG38" i="1"/>
  <c r="BT38" i="1" s="1"/>
  <c r="BM36" i="1"/>
  <c r="BN34" i="1"/>
  <c r="CA34" i="1" s="1"/>
  <c r="BG28" i="1"/>
  <c r="BT28" i="1" s="1"/>
  <c r="BM26" i="1"/>
  <c r="BJ22" i="1"/>
  <c r="BW22" i="1" s="1"/>
  <c r="BN18" i="1"/>
  <c r="CA18" i="1" s="1"/>
  <c r="BG17" i="1"/>
  <c r="BT17" i="1" s="1"/>
  <c r="BC48" i="1"/>
  <c r="BP48" i="1" s="1"/>
  <c r="CC48" i="1" s="1"/>
  <c r="BN47" i="1"/>
  <c r="CA47" i="1" s="1"/>
  <c r="BJ44" i="1"/>
  <c r="BW44" i="1" s="1"/>
  <c r="BM47" i="1"/>
  <c r="BH44" i="1"/>
  <c r="BU44" i="1" s="1"/>
  <c r="BD38" i="1"/>
  <c r="BQ38" i="1" s="1"/>
  <c r="CD38" i="1" s="1"/>
  <c r="BH36" i="1"/>
  <c r="BU36" i="1" s="1"/>
  <c r="BK34" i="1"/>
  <c r="BX34" i="1" s="1"/>
  <c r="BJ31" i="1"/>
  <c r="BW31" i="1" s="1"/>
  <c r="BD28" i="1"/>
  <c r="BQ28" i="1" s="1"/>
  <c r="CD28" i="1" s="1"/>
  <c r="BJ26" i="1"/>
  <c r="BW26" i="1" s="1"/>
  <c r="BH22" i="1"/>
  <c r="BU22" i="1" s="1"/>
  <c r="BC21" i="1"/>
  <c r="BP21" i="1" s="1"/>
  <c r="CC21" i="1" s="1"/>
  <c r="BL18" i="1"/>
  <c r="BY18" i="1" s="1"/>
  <c r="BD17" i="1"/>
  <c r="BQ17" i="1" s="1"/>
  <c r="CD17" i="1" s="1"/>
  <c r="BL47" i="1"/>
  <c r="BY47" i="1" s="1"/>
  <c r="BD34" i="1"/>
  <c r="BQ34" i="1" s="1"/>
  <c r="CD34" i="1" s="1"/>
  <c r="BD21" i="1"/>
  <c r="BQ21" i="1" s="1"/>
  <c r="CD21" i="1" s="1"/>
  <c r="BK17" i="1"/>
  <c r="BX17" i="1" s="1"/>
  <c r="BH13" i="1"/>
  <c r="BU13" i="1" s="1"/>
  <c r="BD47" i="1"/>
  <c r="BQ47" i="1" s="1"/>
  <c r="CD47" i="1" s="1"/>
  <c r="R45" i="1"/>
  <c r="BH39" i="1"/>
  <c r="BU39" i="1" s="1"/>
  <c r="BC34" i="1"/>
  <c r="BP34" i="1" s="1"/>
  <c r="CC34" i="1" s="1"/>
  <c r="BH29" i="1"/>
  <c r="BU29" i="1" s="1"/>
  <c r="BG13" i="1"/>
  <c r="BT13" i="1" s="1"/>
  <c r="BC47" i="1"/>
  <c r="BP47" i="1" s="1"/>
  <c r="CC47" i="1" s="1"/>
  <c r="BL38" i="1"/>
  <c r="BY38" i="1" s="1"/>
  <c r="BC17" i="1"/>
  <c r="BP17" i="1" s="1"/>
  <c r="CC17" i="1" s="1"/>
  <c r="BG44" i="1"/>
  <c r="BT44" i="1" s="1"/>
  <c r="BD39" i="1"/>
  <c r="BQ39" i="1" s="1"/>
  <c r="CD39" i="1" s="1"/>
  <c r="BK38" i="1"/>
  <c r="BX38" i="1" s="1"/>
  <c r="BL28" i="1"/>
  <c r="BY28" i="1" s="1"/>
  <c r="BN20" i="1"/>
  <c r="CA20" i="1" s="1"/>
  <c r="AR47" i="1"/>
  <c r="BC39" i="1"/>
  <c r="BP39" i="1" s="1"/>
  <c r="CC39" i="1" s="1"/>
  <c r="BN37" i="1"/>
  <c r="CA37" i="1" s="1"/>
  <c r="BD29" i="1"/>
  <c r="BQ29" i="1" s="1"/>
  <c r="CD29" i="1" s="1"/>
  <c r="BK28" i="1"/>
  <c r="BX28" i="1" s="1"/>
  <c r="BM20" i="1"/>
  <c r="R43" i="1"/>
  <c r="BC38" i="1"/>
  <c r="BP38" i="1" s="1"/>
  <c r="CC38" i="1" s="1"/>
  <c r="BM37" i="1"/>
  <c r="BC29" i="1"/>
  <c r="BP29" i="1" s="1"/>
  <c r="CC29" i="1" s="1"/>
  <c r="BN27" i="1"/>
  <c r="CA27" i="1" s="1"/>
  <c r="R27" i="1"/>
  <c r="BK20" i="1"/>
  <c r="BX20" i="1" s="1"/>
  <c r="AE47" i="1"/>
  <c r="BD44" i="1"/>
  <c r="BQ44" i="1" s="1"/>
  <c r="CD44" i="1" s="1"/>
  <c r="BL37" i="1"/>
  <c r="BY37" i="1" s="1"/>
  <c r="BC28" i="1"/>
  <c r="BP28" i="1" s="1"/>
  <c r="CC28" i="1" s="1"/>
  <c r="BM27" i="1"/>
  <c r="BD20" i="1"/>
  <c r="BQ20" i="1" s="1"/>
  <c r="CD20" i="1" s="1"/>
  <c r="BC44" i="1"/>
  <c r="BP44" i="1" s="1"/>
  <c r="CC44" i="1" s="1"/>
  <c r="BK37" i="1"/>
  <c r="BX37" i="1" s="1"/>
  <c r="CF33" i="1"/>
  <c r="CH33" i="1" s="1"/>
  <c r="BL27" i="1"/>
  <c r="BY27" i="1" s="1"/>
  <c r="BN19" i="1"/>
  <c r="CA19" i="1" s="1"/>
  <c r="BJ37" i="1"/>
  <c r="BW37" i="1" s="1"/>
  <c r="BK27" i="1"/>
  <c r="BX27" i="1" s="1"/>
  <c r="BK19" i="1"/>
  <c r="BX19" i="1" s="1"/>
  <c r="BH16" i="1"/>
  <c r="AE40" i="1"/>
  <c r="BJ36" i="1"/>
  <c r="BW36" i="1" s="1"/>
  <c r="BJ27" i="1"/>
  <c r="BW27" i="1" s="1"/>
  <c r="BG16" i="1"/>
  <c r="BG36" i="1"/>
  <c r="BT36" i="1" s="1"/>
  <c r="BK26" i="1"/>
  <c r="BX26" i="1" s="1"/>
  <c r="BG46" i="1"/>
  <c r="BT46" i="1" s="1"/>
  <c r="CF43" i="1"/>
  <c r="CH43" i="1" s="1"/>
  <c r="BN32" i="1"/>
  <c r="CA32" i="1" s="1"/>
  <c r="AE30" i="1"/>
  <c r="BI26" i="1"/>
  <c r="BV26" i="1" s="1"/>
  <c r="BI22" i="1"/>
  <c r="BV22" i="1" s="1"/>
  <c r="AR20" i="1"/>
  <c r="BG19" i="1"/>
  <c r="BT19" i="1" s="1"/>
  <c r="BG48" i="1"/>
  <c r="BT48" i="1" s="1"/>
  <c r="BL32" i="1"/>
  <c r="BY32" i="1" s="1"/>
  <c r="BM31" i="1"/>
  <c r="BZ31" i="1" s="1"/>
  <c r="BH26" i="1"/>
  <c r="BU26" i="1" s="1"/>
  <c r="BG22" i="1"/>
  <c r="BT22" i="1" s="1"/>
  <c r="BL35" i="1"/>
  <c r="BY35" i="1" s="1"/>
  <c r="BM34" i="1"/>
  <c r="BC32" i="1"/>
  <c r="BP32" i="1" s="1"/>
  <c r="CC32" i="1" s="1"/>
  <c r="BG31" i="1"/>
  <c r="BT31" i="1" s="1"/>
  <c r="BD22" i="1"/>
  <c r="BQ22" i="1" s="1"/>
  <c r="CD22" i="1" s="1"/>
  <c r="BK18" i="1"/>
  <c r="BX18" i="1" s="1"/>
  <c r="CF11" i="1"/>
  <c r="CH11" i="1" s="1"/>
  <c r="BK35" i="1"/>
  <c r="BX35" i="1" s="1"/>
  <c r="BJ34" i="1"/>
  <c r="BW34" i="1" s="1"/>
  <c r="BE40" i="1"/>
  <c r="BI34" i="1"/>
  <c r="BV34" i="1" s="1"/>
  <c r="BG34" i="1"/>
  <c r="BT34" i="1" s="1"/>
  <c r="BM13" i="1"/>
  <c r="BZ13" i="1" s="1"/>
  <c r="BL13" i="1"/>
  <c r="BY13" i="1" s="1"/>
  <c r="AR33" i="1"/>
  <c r="BN30" i="1"/>
  <c r="CA30" i="1" s="1"/>
  <c r="BK13" i="1"/>
  <c r="BX13" i="1" s="1"/>
  <c r="BJ13" i="1"/>
  <c r="BW13" i="1" s="1"/>
  <c r="BJ47" i="1"/>
  <c r="BW47" i="1" s="1"/>
  <c r="BG47" i="1"/>
  <c r="BT47" i="1" s="1"/>
  <c r="BH31" i="1"/>
  <c r="BU31" i="1" s="1"/>
  <c r="BN39" i="1"/>
  <c r="CA39" i="1" s="1"/>
  <c r="BN35" i="1"/>
  <c r="CA35" i="1" s="1"/>
  <c r="BJ21" i="1"/>
  <c r="BW21" i="1" s="1"/>
  <c r="BL39" i="1"/>
  <c r="BY39" i="1" s="1"/>
  <c r="BC31" i="1"/>
  <c r="BP31" i="1" s="1"/>
  <c r="CC31" i="1" s="1"/>
  <c r="BI21" i="1"/>
  <c r="BV21" i="1" s="1"/>
  <c r="BK39" i="1"/>
  <c r="BX39" i="1" s="1"/>
  <c r="BD35" i="1"/>
  <c r="BQ35" i="1" s="1"/>
  <c r="CD35" i="1" s="1"/>
  <c r="BM18" i="1"/>
  <c r="BL17" i="1"/>
  <c r="BY17" i="1" s="1"/>
  <c r="BK32" i="1"/>
  <c r="BX32" i="1" s="1"/>
  <c r="BC22" i="1"/>
  <c r="BP22" i="1" s="1"/>
  <c r="CC22" i="1" s="1"/>
  <c r="BJ18" i="1"/>
  <c r="BW18" i="1" s="1"/>
  <c r="AR17" i="1"/>
  <c r="BC18" i="1"/>
  <c r="BP18" i="1" s="1"/>
  <c r="CC18" i="1" s="1"/>
  <c r="AE17" i="1"/>
  <c r="BC26" i="1"/>
  <c r="BP26" i="1" s="1"/>
  <c r="CC26" i="1" s="1"/>
  <c r="AE10" i="1"/>
  <c r="R21" i="1"/>
  <c r="BE9" i="1"/>
  <c r="BM29" i="1"/>
  <c r="BL29" i="1"/>
  <c r="BY29" i="1" s="1"/>
  <c r="BH19" i="1"/>
  <c r="BU19" i="1" s="1"/>
  <c r="AH49" i="1"/>
  <c r="AA49" i="1"/>
  <c r="BR12" i="1"/>
  <c r="BR8" i="1"/>
  <c r="BR24" i="1"/>
  <c r="CE10" i="1"/>
  <c r="BR14" i="1"/>
  <c r="CJ10" i="1"/>
  <c r="CJ9" i="1"/>
  <c r="BR11" i="1"/>
  <c r="BR15" i="1"/>
  <c r="CE24" i="1"/>
  <c r="BR10" i="1"/>
  <c r="BR45" i="1"/>
  <c r="BR41" i="1"/>
  <c r="BT49" i="2"/>
  <c r="CC48" i="2"/>
  <c r="CB48" i="2"/>
  <c r="CA48" i="2"/>
  <c r="BZ48" i="2"/>
  <c r="BY48" i="2"/>
  <c r="BX48" i="2"/>
  <c r="CC20" i="2"/>
  <c r="BW48" i="2"/>
  <c r="BV48" i="2"/>
  <c r="CC49" i="2"/>
  <c r="BT48" i="2"/>
  <c r="CB49" i="2"/>
  <c r="CA49" i="2"/>
  <c r="BZ49" i="2"/>
  <c r="BY49" i="2"/>
  <c r="BW49" i="2"/>
  <c r="BV49" i="2"/>
  <c r="BU49" i="2"/>
  <c r="CD48" i="2"/>
  <c r="BU48" i="2"/>
  <c r="BY20" i="2"/>
  <c r="BX20" i="2"/>
  <c r="BW20" i="2"/>
  <c r="BU20" i="2"/>
  <c r="BM8" i="2"/>
  <c r="BZ8" i="2" s="1"/>
  <c r="CD49" i="2"/>
  <c r="CB20" i="2"/>
  <c r="BT20" i="2"/>
  <c r="BX49" i="2"/>
  <c r="CD20" i="2"/>
  <c r="CA20" i="2"/>
  <c r="BZ20" i="2"/>
  <c r="BV20" i="2"/>
  <c r="BM53" i="2"/>
  <c r="BK52" i="2"/>
  <c r="BX52" i="2" s="1"/>
  <c r="BD52" i="2"/>
  <c r="BQ52" i="2" s="1"/>
  <c r="CD52" i="2" s="1"/>
  <c r="BC53" i="2"/>
  <c r="BP53" i="2" s="1"/>
  <c r="CC53" i="2" s="1"/>
  <c r="BN52" i="2"/>
  <c r="CA52" i="2" s="1"/>
  <c r="BC44" i="2"/>
  <c r="BP44" i="2" s="1"/>
  <c r="CC44" i="2" s="1"/>
  <c r="BL52" i="2"/>
  <c r="BY52" i="2" s="1"/>
  <c r="BG47" i="2"/>
  <c r="BT47" i="2" s="1"/>
  <c r="BC45" i="2"/>
  <c r="BP45" i="2" s="1"/>
  <c r="CC45" i="2" s="1"/>
  <c r="BJ52" i="2"/>
  <c r="BW52" i="2" s="1"/>
  <c r="BN50" i="2"/>
  <c r="CA50" i="2" s="1"/>
  <c r="BH52" i="2"/>
  <c r="BU52" i="2" s="1"/>
  <c r="BM50" i="2"/>
  <c r="BD47" i="2"/>
  <c r="BQ47" i="2" s="1"/>
  <c r="CD47" i="2" s="1"/>
  <c r="BK50" i="2"/>
  <c r="BX50" i="2" s="1"/>
  <c r="BJ50" i="2"/>
  <c r="BW50" i="2" s="1"/>
  <c r="BC52" i="2"/>
  <c r="BP52" i="2" s="1"/>
  <c r="CC52" i="2" s="1"/>
  <c r="BN44" i="2"/>
  <c r="CA44" i="2" s="1"/>
  <c r="BH50" i="2"/>
  <c r="BU50" i="2" s="1"/>
  <c r="BN53" i="2"/>
  <c r="CA53" i="2" s="1"/>
  <c r="AR51" i="2"/>
  <c r="BG50" i="2"/>
  <c r="BT50" i="2" s="1"/>
  <c r="BL53" i="2"/>
  <c r="BY53" i="2" s="1"/>
  <c r="BK53" i="2"/>
  <c r="BX53" i="2" s="1"/>
  <c r="AE49" i="2"/>
  <c r="BJ53" i="2"/>
  <c r="BW53" i="2" s="1"/>
  <c r="BD50" i="2"/>
  <c r="BQ50" i="2" s="1"/>
  <c r="CD50" i="2" s="1"/>
  <c r="BM47" i="2"/>
  <c r="BG44" i="2"/>
  <c r="BT44" i="2" s="1"/>
  <c r="BM42" i="2"/>
  <c r="BK41" i="2"/>
  <c r="BX41" i="2" s="1"/>
  <c r="BG39" i="2"/>
  <c r="BT39" i="2" s="1"/>
  <c r="BC37" i="2"/>
  <c r="BP37" i="2" s="1"/>
  <c r="CC37" i="2" s="1"/>
  <c r="BM32" i="2"/>
  <c r="BK31" i="2"/>
  <c r="BX31" i="2" s="1"/>
  <c r="BJ47" i="2"/>
  <c r="BW47" i="2" s="1"/>
  <c r="BM45" i="2"/>
  <c r="BD44" i="2"/>
  <c r="BQ44" i="2" s="1"/>
  <c r="CD44" i="2" s="1"/>
  <c r="BL43" i="2"/>
  <c r="BY43" i="2" s="1"/>
  <c r="BJ42" i="2"/>
  <c r="BW42" i="2" s="1"/>
  <c r="BH41" i="2"/>
  <c r="BU41" i="2" s="1"/>
  <c r="BD39" i="2"/>
  <c r="BQ39" i="2" s="1"/>
  <c r="CD39" i="2" s="1"/>
  <c r="BN34" i="2"/>
  <c r="CA34" i="2" s="1"/>
  <c r="BL33" i="2"/>
  <c r="BY33" i="2" s="1"/>
  <c r="BH47" i="2"/>
  <c r="BU47" i="2" s="1"/>
  <c r="BL45" i="2"/>
  <c r="BY45" i="2" s="1"/>
  <c r="BK43" i="2"/>
  <c r="BX43" i="2" s="1"/>
  <c r="BG41" i="2"/>
  <c r="BT41" i="2" s="1"/>
  <c r="BC39" i="2"/>
  <c r="BP39" i="2" s="1"/>
  <c r="CC39" i="2" s="1"/>
  <c r="BK45" i="2"/>
  <c r="BX45" i="2" s="1"/>
  <c r="BJ43" i="2"/>
  <c r="BW43" i="2" s="1"/>
  <c r="BH42" i="2"/>
  <c r="BU42" i="2" s="1"/>
  <c r="BD40" i="2"/>
  <c r="BQ40" i="2" s="1"/>
  <c r="CD40" i="2" s="1"/>
  <c r="BN35" i="2"/>
  <c r="CA35" i="2" s="1"/>
  <c r="BH53" i="2"/>
  <c r="BU53" i="2" s="1"/>
  <c r="BC47" i="2"/>
  <c r="BP47" i="2" s="1"/>
  <c r="CC47" i="2" s="1"/>
  <c r="BJ45" i="2"/>
  <c r="BW45" i="2" s="1"/>
  <c r="BG42" i="2"/>
  <c r="BT42" i="2" s="1"/>
  <c r="BC40" i="2"/>
  <c r="BP40" i="2" s="1"/>
  <c r="CC40" i="2" s="1"/>
  <c r="BG53" i="2"/>
  <c r="BT53" i="2" s="1"/>
  <c r="BL50" i="2"/>
  <c r="BY50" i="2" s="1"/>
  <c r="BH43" i="2"/>
  <c r="BU43" i="2" s="1"/>
  <c r="BD41" i="2"/>
  <c r="BQ41" i="2" s="1"/>
  <c r="CD41" i="2" s="1"/>
  <c r="BN36" i="2"/>
  <c r="CA36" i="2" s="1"/>
  <c r="BL35" i="2"/>
  <c r="BY35" i="2" s="1"/>
  <c r="BJ34" i="2"/>
  <c r="BW34" i="2" s="1"/>
  <c r="BH33" i="2"/>
  <c r="BU33" i="2" s="1"/>
  <c r="BD31" i="2"/>
  <c r="BQ31" i="2" s="1"/>
  <c r="CD31" i="2" s="1"/>
  <c r="BC50" i="2"/>
  <c r="BP50" i="2" s="1"/>
  <c r="CC50" i="2" s="1"/>
  <c r="BH45" i="2"/>
  <c r="BU45" i="2" s="1"/>
  <c r="BG43" i="2"/>
  <c r="BT43" i="2" s="1"/>
  <c r="BC41" i="2"/>
  <c r="BP41" i="2" s="1"/>
  <c r="CC41" i="2" s="1"/>
  <c r="BM36" i="2"/>
  <c r="BK35" i="2"/>
  <c r="BX35" i="2" s="1"/>
  <c r="BG33" i="2"/>
  <c r="BT33" i="2" s="1"/>
  <c r="BC31" i="2"/>
  <c r="BP31" i="2" s="1"/>
  <c r="CC31" i="2" s="1"/>
  <c r="BD53" i="2"/>
  <c r="BQ53" i="2" s="1"/>
  <c r="CD53" i="2" s="1"/>
  <c r="BG45" i="2"/>
  <c r="BT45" i="2" s="1"/>
  <c r="BD42" i="2"/>
  <c r="BQ42" i="2" s="1"/>
  <c r="CD42" i="2" s="1"/>
  <c r="BN37" i="2"/>
  <c r="CA37" i="2" s="1"/>
  <c r="BL36" i="2"/>
  <c r="BY36" i="2" s="1"/>
  <c r="BJ35" i="2"/>
  <c r="BW35" i="2" s="1"/>
  <c r="AR46" i="2"/>
  <c r="BC42" i="2"/>
  <c r="BP42" i="2" s="1"/>
  <c r="CC42" i="2" s="1"/>
  <c r="BM37" i="2"/>
  <c r="BK36" i="2"/>
  <c r="BX36" i="2" s="1"/>
  <c r="BD45" i="2"/>
  <c r="BQ45" i="2" s="1"/>
  <c r="CD45" i="2" s="1"/>
  <c r="AR44" i="2"/>
  <c r="BD43" i="2"/>
  <c r="BQ43" i="2" s="1"/>
  <c r="CD43" i="2" s="1"/>
  <c r="BN38" i="2"/>
  <c r="CA38" i="2" s="1"/>
  <c r="BL37" i="2"/>
  <c r="BY37" i="2" s="1"/>
  <c r="BM44" i="2"/>
  <c r="BL44" i="2"/>
  <c r="BY44" i="2" s="1"/>
  <c r="BN40" i="2"/>
  <c r="CA40" i="2" s="1"/>
  <c r="BL39" i="2"/>
  <c r="BY39" i="2" s="1"/>
  <c r="BJ38" i="2"/>
  <c r="BW38" i="2" s="1"/>
  <c r="BH37" i="2"/>
  <c r="BU37" i="2" s="1"/>
  <c r="BN47" i="2"/>
  <c r="CA47" i="2" s="1"/>
  <c r="BH44" i="2"/>
  <c r="BU44" i="2" s="1"/>
  <c r="BN42" i="2"/>
  <c r="CA42" i="2" s="1"/>
  <c r="BL41" i="2"/>
  <c r="BY41" i="2" s="1"/>
  <c r="BJ40" i="2"/>
  <c r="BW40" i="2" s="1"/>
  <c r="BH39" i="2"/>
  <c r="BU39" i="2" s="1"/>
  <c r="BC43" i="2"/>
  <c r="BP43" i="2" s="1"/>
  <c r="CC43" i="2" s="1"/>
  <c r="BJ41" i="2"/>
  <c r="BW41" i="2" s="1"/>
  <c r="BM39" i="2"/>
  <c r="BL38" i="2"/>
  <c r="BY38" i="2" s="1"/>
  <c r="BD36" i="2"/>
  <c r="BQ36" i="2" s="1"/>
  <c r="CD36" i="2" s="1"/>
  <c r="BC30" i="2"/>
  <c r="BP30" i="2" s="1"/>
  <c r="CC30" i="2" s="1"/>
  <c r="BM29" i="2"/>
  <c r="BK28" i="2"/>
  <c r="BX28" i="2" s="1"/>
  <c r="BG26" i="2"/>
  <c r="BT26" i="2" s="1"/>
  <c r="BC24" i="2"/>
  <c r="BP24" i="2" s="1"/>
  <c r="CC24" i="2" s="1"/>
  <c r="BM19" i="2"/>
  <c r="BK18" i="2"/>
  <c r="BX18" i="2" s="1"/>
  <c r="BG16" i="2"/>
  <c r="BT16" i="2" s="1"/>
  <c r="BK39" i="2"/>
  <c r="BX39" i="2" s="1"/>
  <c r="BK38" i="2"/>
  <c r="BX38" i="2" s="1"/>
  <c r="BC36" i="2"/>
  <c r="BP36" i="2" s="1"/>
  <c r="CC36" i="2" s="1"/>
  <c r="BD35" i="2"/>
  <c r="BQ35" i="2" s="1"/>
  <c r="CD35" i="2" s="1"/>
  <c r="BL29" i="2"/>
  <c r="BY29" i="2" s="1"/>
  <c r="BJ28" i="2"/>
  <c r="BW28" i="2" s="1"/>
  <c r="BH27" i="2"/>
  <c r="BU27" i="2" s="1"/>
  <c r="BD25" i="2"/>
  <c r="BQ25" i="2" s="1"/>
  <c r="CD25" i="2" s="1"/>
  <c r="BJ39" i="2"/>
  <c r="BW39" i="2" s="1"/>
  <c r="BC35" i="2"/>
  <c r="BP35" i="2" s="1"/>
  <c r="CC35" i="2" s="1"/>
  <c r="BN33" i="2"/>
  <c r="CA33" i="2" s="1"/>
  <c r="BN32" i="2"/>
  <c r="CA32" i="2" s="1"/>
  <c r="BK29" i="2"/>
  <c r="BX29" i="2" s="1"/>
  <c r="BG27" i="2"/>
  <c r="BT27" i="2" s="1"/>
  <c r="AE53" i="2"/>
  <c r="BG38" i="2"/>
  <c r="BT38" i="2" s="1"/>
  <c r="BK37" i="2"/>
  <c r="BX37" i="2" s="1"/>
  <c r="BM34" i="2"/>
  <c r="BK33" i="2"/>
  <c r="BX33" i="2" s="1"/>
  <c r="BK32" i="2"/>
  <c r="BX32" i="2" s="1"/>
  <c r="BG28" i="2"/>
  <c r="BT28" i="2" s="1"/>
  <c r="BC26" i="2"/>
  <c r="BP26" i="2" s="1"/>
  <c r="CC26" i="2" s="1"/>
  <c r="BJ37" i="2"/>
  <c r="BW37" i="2" s="1"/>
  <c r="BL34" i="2"/>
  <c r="BY34" i="2" s="1"/>
  <c r="BJ33" i="2"/>
  <c r="BW33" i="2" s="1"/>
  <c r="BJ32" i="2"/>
  <c r="BW32" i="2" s="1"/>
  <c r="BH29" i="2"/>
  <c r="BU29" i="2" s="1"/>
  <c r="BD27" i="2"/>
  <c r="BQ27" i="2" s="1"/>
  <c r="CD27" i="2" s="1"/>
  <c r="BD38" i="2"/>
  <c r="BQ38" i="2" s="1"/>
  <c r="CD38" i="2" s="1"/>
  <c r="BK34" i="2"/>
  <c r="BX34" i="2" s="1"/>
  <c r="BN31" i="2"/>
  <c r="CA31" i="2" s="1"/>
  <c r="BG29" i="2"/>
  <c r="BT29" i="2" s="1"/>
  <c r="BC27" i="2"/>
  <c r="BP27" i="2" s="1"/>
  <c r="CC27" i="2" s="1"/>
  <c r="BM22" i="2"/>
  <c r="BG19" i="2"/>
  <c r="BT19" i="2" s="1"/>
  <c r="BC17" i="2"/>
  <c r="BP17" i="2" s="1"/>
  <c r="CC17" i="2" s="1"/>
  <c r="BC38" i="2"/>
  <c r="BP38" i="2" s="1"/>
  <c r="CC38" i="2" s="1"/>
  <c r="BG37" i="2"/>
  <c r="BT37" i="2" s="1"/>
  <c r="BH34" i="2"/>
  <c r="BU34" i="2" s="1"/>
  <c r="BH32" i="2"/>
  <c r="BU32" i="2" s="1"/>
  <c r="BM31" i="2"/>
  <c r="BD28" i="2"/>
  <c r="BQ28" i="2" s="1"/>
  <c r="CD28" i="2" s="1"/>
  <c r="BM40" i="2"/>
  <c r="BG34" i="2"/>
  <c r="BT34" i="2" s="1"/>
  <c r="BG32" i="2"/>
  <c r="BT32" i="2" s="1"/>
  <c r="BL31" i="2"/>
  <c r="BY31" i="2" s="1"/>
  <c r="BC28" i="2"/>
  <c r="BP28" i="2" s="1"/>
  <c r="CC28" i="2" s="1"/>
  <c r="BM52" i="2"/>
  <c r="BL42" i="2"/>
  <c r="BY42" i="2" s="1"/>
  <c r="BL40" i="2"/>
  <c r="BY40" i="2" s="1"/>
  <c r="BG52" i="2"/>
  <c r="BT52" i="2" s="1"/>
  <c r="CF46" i="2"/>
  <c r="CH46" i="2" s="1"/>
  <c r="BN45" i="2"/>
  <c r="CA45" i="2" s="1"/>
  <c r="BK44" i="2"/>
  <c r="BX44" i="2" s="1"/>
  <c r="BK42" i="2"/>
  <c r="BX42" i="2" s="1"/>
  <c r="BK40" i="2"/>
  <c r="BX40" i="2" s="1"/>
  <c r="BD37" i="2"/>
  <c r="BQ37" i="2" s="1"/>
  <c r="CD37" i="2" s="1"/>
  <c r="BC33" i="2"/>
  <c r="BP33" i="2" s="1"/>
  <c r="CC33" i="2" s="1"/>
  <c r="BC32" i="2"/>
  <c r="BP32" i="2" s="1"/>
  <c r="CC32" i="2" s="1"/>
  <c r="BN30" i="2"/>
  <c r="CA30" i="2" s="1"/>
  <c r="BC29" i="2"/>
  <c r="BP29" i="2" s="1"/>
  <c r="CC29" i="2" s="1"/>
  <c r="BM24" i="2"/>
  <c r="BK23" i="2"/>
  <c r="BX23" i="2" s="1"/>
  <c r="BJ44" i="2"/>
  <c r="BW44" i="2" s="1"/>
  <c r="BH40" i="2"/>
  <c r="BU40" i="2" s="1"/>
  <c r="BD34" i="2"/>
  <c r="BQ34" i="2" s="1"/>
  <c r="CD34" i="2" s="1"/>
  <c r="BH31" i="2"/>
  <c r="BU31" i="2" s="1"/>
  <c r="BM30" i="2"/>
  <c r="BN25" i="2"/>
  <c r="CA25" i="2" s="1"/>
  <c r="BL24" i="2"/>
  <c r="BY24" i="2" s="1"/>
  <c r="BG40" i="2"/>
  <c r="BT40" i="2" s="1"/>
  <c r="BC34" i="2"/>
  <c r="BP34" i="2" s="1"/>
  <c r="CC34" i="2" s="1"/>
  <c r="BG31" i="2"/>
  <c r="BT31" i="2" s="1"/>
  <c r="BL30" i="2"/>
  <c r="BY30" i="2" s="1"/>
  <c r="BM25" i="2"/>
  <c r="BK24" i="2"/>
  <c r="BX24" i="2" s="1"/>
  <c r="AR40" i="2"/>
  <c r="BJ36" i="2"/>
  <c r="BW36" i="2" s="1"/>
  <c r="BJ30" i="2"/>
  <c r="BW30" i="2" s="1"/>
  <c r="BM43" i="2"/>
  <c r="BM41" i="2"/>
  <c r="BN39" i="2"/>
  <c r="CA39" i="2" s="1"/>
  <c r="BM38" i="2"/>
  <c r="BK47" i="2"/>
  <c r="BX47" i="2" s="1"/>
  <c r="BG25" i="2"/>
  <c r="BT25" i="2" s="1"/>
  <c r="BN22" i="2"/>
  <c r="CA22" i="2" s="1"/>
  <c r="BJ18" i="2"/>
  <c r="BW18" i="2" s="1"/>
  <c r="BL22" i="2"/>
  <c r="BY22" i="2" s="1"/>
  <c r="G9" i="3"/>
  <c r="BC9" i="2" s="1"/>
  <c r="BC25" i="2"/>
  <c r="BP25" i="2" s="1"/>
  <c r="CC25" i="2" s="1"/>
  <c r="BK22" i="2"/>
  <c r="BX22" i="2" s="1"/>
  <c r="BH18" i="2"/>
  <c r="BU18" i="2" s="1"/>
  <c r="BD16" i="2"/>
  <c r="BQ16" i="2" s="1"/>
  <c r="CD16" i="2" s="1"/>
  <c r="BN15" i="2"/>
  <c r="CA15" i="2" s="1"/>
  <c r="H10" i="3"/>
  <c r="BD10" i="2" s="1"/>
  <c r="U10" i="3" s="1"/>
  <c r="BQ10" i="2" s="1"/>
  <c r="AH10" i="3" s="1"/>
  <c r="CD10" i="2" s="1"/>
  <c r="F9" i="3"/>
  <c r="BN43" i="2"/>
  <c r="CA43" i="2" s="1"/>
  <c r="BJ22" i="2"/>
  <c r="BW22" i="2" s="1"/>
  <c r="BG18" i="2"/>
  <c r="BT18" i="2" s="1"/>
  <c r="BL32" i="2"/>
  <c r="BY32" i="2" s="1"/>
  <c r="BN28" i="2"/>
  <c r="CA28" i="2" s="1"/>
  <c r="BM27" i="2"/>
  <c r="BM26" i="2"/>
  <c r="BH22" i="2"/>
  <c r="BU22" i="2" s="1"/>
  <c r="BD18" i="2"/>
  <c r="BQ18" i="2" s="1"/>
  <c r="CD18" i="2" s="1"/>
  <c r="BN17" i="2"/>
  <c r="CA17" i="2" s="1"/>
  <c r="BK15" i="2"/>
  <c r="BX15" i="2" s="1"/>
  <c r="BD32" i="2"/>
  <c r="BQ32" i="2" s="1"/>
  <c r="CD32" i="2" s="1"/>
  <c r="BN29" i="2"/>
  <c r="CA29" i="2" s="1"/>
  <c r="BM28" i="2"/>
  <c r="BL27" i="2"/>
  <c r="BY27" i="2" s="1"/>
  <c r="BL26" i="2"/>
  <c r="BY26" i="2" s="1"/>
  <c r="BN24" i="2"/>
  <c r="CA24" i="2" s="1"/>
  <c r="BN23" i="2"/>
  <c r="CA23" i="2" s="1"/>
  <c r="BG22" i="2"/>
  <c r="BT22" i="2" s="1"/>
  <c r="BC18" i="2"/>
  <c r="BP18" i="2" s="1"/>
  <c r="CC18" i="2" s="1"/>
  <c r="BM17" i="2"/>
  <c r="BJ15" i="2"/>
  <c r="BW15" i="2" s="1"/>
  <c r="BH14" i="2"/>
  <c r="BM35" i="2"/>
  <c r="BJ29" i="2"/>
  <c r="BW29" i="2" s="1"/>
  <c r="BL28" i="2"/>
  <c r="BY28" i="2" s="1"/>
  <c r="BK27" i="2"/>
  <c r="BX27" i="2" s="1"/>
  <c r="BK26" i="2"/>
  <c r="BX26" i="2" s="1"/>
  <c r="BJ24" i="2"/>
  <c r="BW24" i="2" s="1"/>
  <c r="BM23" i="2"/>
  <c r="BL17" i="2"/>
  <c r="BY17" i="2" s="1"/>
  <c r="BG14" i="2"/>
  <c r="BH38" i="2"/>
  <c r="BU38" i="2" s="1"/>
  <c r="BD29" i="2"/>
  <c r="BQ29" i="2" s="1"/>
  <c r="CD29" i="2" s="1"/>
  <c r="BH28" i="2"/>
  <c r="BU28" i="2" s="1"/>
  <c r="BJ27" i="2"/>
  <c r="BW27" i="2" s="1"/>
  <c r="BJ26" i="2"/>
  <c r="BW26" i="2" s="1"/>
  <c r="BL23" i="2"/>
  <c r="BY23" i="2" s="1"/>
  <c r="BK17" i="2"/>
  <c r="BX17" i="2" s="1"/>
  <c r="BH15" i="2"/>
  <c r="BU15" i="2" s="1"/>
  <c r="BN8" i="2"/>
  <c r="CA8" i="2" s="1"/>
  <c r="BH35" i="2"/>
  <c r="BU35" i="2" s="1"/>
  <c r="BK30" i="2"/>
  <c r="BX30" i="2" s="1"/>
  <c r="BH24" i="2"/>
  <c r="BU24" i="2" s="1"/>
  <c r="BJ23" i="2"/>
  <c r="BW23" i="2" s="1"/>
  <c r="BD22" i="2"/>
  <c r="BQ22" i="2" s="1"/>
  <c r="CD22" i="2" s="1"/>
  <c r="BN19" i="2"/>
  <c r="CA19" i="2" s="1"/>
  <c r="BJ17" i="2"/>
  <c r="BW17" i="2" s="1"/>
  <c r="BG15" i="2"/>
  <c r="BT15" i="2" s="1"/>
  <c r="BG35" i="2"/>
  <c r="BT35" i="2" s="1"/>
  <c r="BH30" i="2"/>
  <c r="BU30" i="2" s="1"/>
  <c r="BH26" i="2"/>
  <c r="BU26" i="2" s="1"/>
  <c r="BG24" i="2"/>
  <c r="BT24" i="2" s="1"/>
  <c r="BH23" i="2"/>
  <c r="BU23" i="2" s="1"/>
  <c r="BC22" i="2"/>
  <c r="BP22" i="2" s="1"/>
  <c r="CC22" i="2" s="1"/>
  <c r="BL19" i="2"/>
  <c r="BY19" i="2" s="1"/>
  <c r="BH17" i="2"/>
  <c r="BU17" i="2" s="1"/>
  <c r="BD14" i="2"/>
  <c r="BH36" i="2"/>
  <c r="BU36" i="2" s="1"/>
  <c r="BG30" i="2"/>
  <c r="BT30" i="2" s="1"/>
  <c r="BG23" i="2"/>
  <c r="BT23" i="2" s="1"/>
  <c r="BK19" i="2"/>
  <c r="BX19" i="2" s="1"/>
  <c r="BG17" i="2"/>
  <c r="BT17" i="2" s="1"/>
  <c r="BC14" i="2"/>
  <c r="BK8" i="2"/>
  <c r="BX8" i="2" s="1"/>
  <c r="BG36" i="2"/>
  <c r="BT36" i="2" s="1"/>
  <c r="BD26" i="2"/>
  <c r="BQ26" i="2" s="1"/>
  <c r="CD26" i="2" s="1"/>
  <c r="BJ19" i="2"/>
  <c r="BW19" i="2" s="1"/>
  <c r="BD15" i="2"/>
  <c r="BQ15" i="2" s="1"/>
  <c r="CD15" i="2" s="1"/>
  <c r="BD24" i="2"/>
  <c r="BQ24" i="2" s="1"/>
  <c r="CD24" i="2" s="1"/>
  <c r="BN16" i="2"/>
  <c r="CA16" i="2" s="1"/>
  <c r="BC15" i="2"/>
  <c r="BP15" i="2" s="1"/>
  <c r="CC15" i="2" s="1"/>
  <c r="BD30" i="2"/>
  <c r="BQ30" i="2" s="1"/>
  <c r="CD30" i="2" s="1"/>
  <c r="BD23" i="2"/>
  <c r="BQ23" i="2" s="1"/>
  <c r="CD23" i="2" s="1"/>
  <c r="BH19" i="2"/>
  <c r="BU19" i="2" s="1"/>
  <c r="BD17" i="2"/>
  <c r="BQ17" i="2" s="1"/>
  <c r="CD17" i="2" s="1"/>
  <c r="BM16" i="2"/>
  <c r="P10" i="3"/>
  <c r="BL10" i="2" s="1"/>
  <c r="AC10" i="3" s="1"/>
  <c r="BY10" i="2" s="1"/>
  <c r="BH8" i="2"/>
  <c r="BU8" i="2" s="1"/>
  <c r="AE36" i="2"/>
  <c r="BJ31" i="2"/>
  <c r="BW31" i="2" s="1"/>
  <c r="BL47" i="2"/>
  <c r="BY47" i="2" s="1"/>
  <c r="BN41" i="2"/>
  <c r="CA41" i="2" s="1"/>
  <c r="BH25" i="2"/>
  <c r="BU25" i="2" s="1"/>
  <c r="BL18" i="2"/>
  <c r="BY18" i="2" s="1"/>
  <c r="BH16" i="2"/>
  <c r="BU16" i="2" s="1"/>
  <c r="F10" i="3"/>
  <c r="H9" i="3"/>
  <c r="BD9" i="2" s="1"/>
  <c r="BG8" i="2"/>
  <c r="BT8" i="2" s="1"/>
  <c r="H54" i="2"/>
  <c r="BC23" i="2"/>
  <c r="BP23" i="2" s="1"/>
  <c r="CC23" i="2" s="1"/>
  <c r="BD8" i="2"/>
  <c r="BQ8" i="2" s="1"/>
  <c r="CD8" i="2" s="1"/>
  <c r="BL16" i="2"/>
  <c r="BY16" i="2" s="1"/>
  <c r="BC8" i="2"/>
  <c r="BP8" i="2" s="1"/>
  <c r="CC8" i="2" s="1"/>
  <c r="BK16" i="2"/>
  <c r="BX16" i="2" s="1"/>
  <c r="BJ16" i="2"/>
  <c r="BW16" i="2" s="1"/>
  <c r="BN27" i="2"/>
  <c r="CA27" i="2" s="1"/>
  <c r="Z54" i="2"/>
  <c r="BC16" i="2"/>
  <c r="BP16" i="2" s="1"/>
  <c r="CC16" i="2" s="1"/>
  <c r="AE29" i="2"/>
  <c r="BL25" i="2"/>
  <c r="BY25" i="2" s="1"/>
  <c r="AE27" i="2"/>
  <c r="BK25" i="2"/>
  <c r="BX25" i="2" s="1"/>
  <c r="R10" i="3"/>
  <c r="BN10" i="2" s="1"/>
  <c r="AE10" i="3" s="1"/>
  <c r="CA10" i="2" s="1"/>
  <c r="BJ25" i="2"/>
  <c r="BW25" i="2" s="1"/>
  <c r="BM15" i="2"/>
  <c r="Q10" i="3"/>
  <c r="BM10" i="2" s="1"/>
  <c r="BM33" i="2"/>
  <c r="BD19" i="2"/>
  <c r="BQ19" i="2" s="1"/>
  <c r="CD19" i="2" s="1"/>
  <c r="BL15" i="2"/>
  <c r="BY15" i="2" s="1"/>
  <c r="O10" i="3"/>
  <c r="BK10" i="2" s="1"/>
  <c r="AB10" i="3" s="1"/>
  <c r="BX10" i="2" s="1"/>
  <c r="BD33" i="2"/>
  <c r="BQ33" i="2" s="1"/>
  <c r="CD33" i="2" s="1"/>
  <c r="BC19" i="2"/>
  <c r="BP19" i="2" s="1"/>
  <c r="CC19" i="2" s="1"/>
  <c r="BN18" i="2"/>
  <c r="CA18" i="2" s="1"/>
  <c r="N10" i="3"/>
  <c r="BJ10" i="2" s="1"/>
  <c r="AA10" i="3" s="1"/>
  <c r="BW10" i="2" s="1"/>
  <c r="BN26" i="2"/>
  <c r="CA26" i="2" s="1"/>
  <c r="BJ8" i="2"/>
  <c r="BW8" i="2" s="1"/>
  <c r="L9" i="3"/>
  <c r="BH9" i="2" s="1"/>
  <c r="K9" i="3"/>
  <c r="BG9" i="2" s="1"/>
  <c r="AM54" i="2"/>
  <c r="L10" i="3"/>
  <c r="BH10" i="2" s="1"/>
  <c r="Y10" i="3" s="1"/>
  <c r="BU10" i="2" s="1"/>
  <c r="AR30" i="2"/>
  <c r="K10" i="3"/>
  <c r="BG10" i="2" s="1"/>
  <c r="X10" i="3" s="1"/>
  <c r="BT10" i="2" s="1"/>
  <c r="AE9" i="2"/>
  <c r="G10" i="3"/>
  <c r="BC10" i="2" s="1"/>
  <c r="T10" i="3" s="1"/>
  <c r="BP10" i="2" s="1"/>
  <c r="AG10" i="3" s="1"/>
  <c r="CC10" i="2" s="1"/>
  <c r="BM18" i="2"/>
  <c r="BL8" i="2"/>
  <c r="BY8" i="2" s="1"/>
  <c r="CJ12" i="2"/>
  <c r="CE12" i="2"/>
  <c r="CE13" i="2"/>
  <c r="CJ11" i="2"/>
  <c r="BR20" i="2"/>
  <c r="BR21" i="2"/>
  <c r="BR46" i="2"/>
  <c r="CE46" i="2"/>
  <c r="BR49" i="2"/>
  <c r="CJ46" i="2"/>
  <c r="CJ51" i="2"/>
  <c r="AI9" i="4"/>
  <c r="CE9" i="1" l="1"/>
  <c r="CI46" i="2"/>
  <c r="S54" i="2"/>
  <c r="AE7" i="2"/>
  <c r="AE14" i="2"/>
  <c r="BE51" i="2"/>
  <c r="R45" i="2"/>
  <c r="CF20" i="2"/>
  <c r="CH20" i="2" s="1"/>
  <c r="AK28" i="3"/>
  <c r="CG28" i="2" s="1"/>
  <c r="BI28" i="2"/>
  <c r="BV28" i="2" s="1"/>
  <c r="BZ19" i="2"/>
  <c r="AR37" i="2"/>
  <c r="I50" i="3"/>
  <c r="BB50" i="2"/>
  <c r="BO50" i="2" s="1"/>
  <c r="CB50" i="2" s="1"/>
  <c r="R43" i="2"/>
  <c r="R41" i="2"/>
  <c r="R39" i="2"/>
  <c r="X9" i="3"/>
  <c r="BT9" i="2" s="1"/>
  <c r="AR12" i="2"/>
  <c r="AD10" i="3"/>
  <c r="BZ10" i="2" s="1"/>
  <c r="R12" i="2"/>
  <c r="R9" i="2"/>
  <c r="R24" i="2"/>
  <c r="AE11" i="2"/>
  <c r="BT14" i="2"/>
  <c r="BZ23" i="2"/>
  <c r="R11" i="2"/>
  <c r="I33" i="3"/>
  <c r="BB33" i="2"/>
  <c r="BO33" i="2" s="1"/>
  <c r="CB33" i="2" s="1"/>
  <c r="AR29" i="2"/>
  <c r="BZ37" i="2"/>
  <c r="AE38" i="2"/>
  <c r="BE48" i="2"/>
  <c r="AR50" i="2"/>
  <c r="R47" i="2"/>
  <c r="AB54" i="2"/>
  <c r="J9" i="3"/>
  <c r="M10" i="3"/>
  <c r="BI10" i="2" s="1"/>
  <c r="Z10" i="3" s="1"/>
  <c r="BV10" i="2" s="1"/>
  <c r="I31" i="3"/>
  <c r="BB31" i="2"/>
  <c r="BO31" i="2" s="1"/>
  <c r="CB31" i="2" s="1"/>
  <c r="AE24" i="2"/>
  <c r="AK14" i="3"/>
  <c r="BI14" i="2"/>
  <c r="BV14" i="2" s="1"/>
  <c r="AE34" i="2"/>
  <c r="AR24" i="2"/>
  <c r="AE26" i="2"/>
  <c r="R31" i="2"/>
  <c r="R28" i="2"/>
  <c r="AK41" i="3"/>
  <c r="CG41" i="2" s="1"/>
  <c r="BI41" i="2"/>
  <c r="BV41" i="2" s="1"/>
  <c r="BZ29" i="2"/>
  <c r="I53" i="3"/>
  <c r="BB53" i="2"/>
  <c r="BO53" i="2" s="1"/>
  <c r="CB53" i="2" s="1"/>
  <c r="AE39" i="2"/>
  <c r="BE49" i="2"/>
  <c r="Y54" i="2"/>
  <c r="I15" i="3"/>
  <c r="BB15" i="2"/>
  <c r="BO15" i="2" s="1"/>
  <c r="CB15" i="2" s="1"/>
  <c r="BZ26" i="2"/>
  <c r="I25" i="3"/>
  <c r="BB25" i="2"/>
  <c r="BO25" i="2" s="1"/>
  <c r="CB25" i="2" s="1"/>
  <c r="AK23" i="3"/>
  <c r="CG23" i="2" s="1"/>
  <c r="BI23" i="2"/>
  <c r="BV23" i="2" s="1"/>
  <c r="BZ24" i="2"/>
  <c r="AE30" i="2"/>
  <c r="AE40" i="2"/>
  <c r="AK34" i="3"/>
  <c r="CG34" i="2" s="1"/>
  <c r="BI34" i="2"/>
  <c r="BV34" i="2" s="1"/>
  <c r="AK30" i="3"/>
  <c r="CG30" i="2" s="1"/>
  <c r="BI30" i="2"/>
  <c r="BV30" i="2" s="1"/>
  <c r="AE50" i="2"/>
  <c r="I8" i="3"/>
  <c r="BB8" i="2"/>
  <c r="BO8" i="2" s="1"/>
  <c r="CB8" i="2" s="1"/>
  <c r="F54" i="2"/>
  <c r="R7" i="2"/>
  <c r="AJ54" i="2"/>
  <c r="AS54" i="2"/>
  <c r="R21" i="2"/>
  <c r="R15" i="2"/>
  <c r="AK15" i="3"/>
  <c r="CG15" i="2" s="1"/>
  <c r="BI15" i="2"/>
  <c r="BV15" i="2" s="1"/>
  <c r="BZ27" i="2"/>
  <c r="AR33" i="2"/>
  <c r="AE25" i="2"/>
  <c r="R44" i="2"/>
  <c r="AE42" i="2"/>
  <c r="I39" i="3"/>
  <c r="BB39" i="2"/>
  <c r="BO39" i="2" s="1"/>
  <c r="CB39" i="2" s="1"/>
  <c r="Q54" i="2"/>
  <c r="AW54" i="2"/>
  <c r="AX54" i="2"/>
  <c r="BE13" i="2"/>
  <c r="AE21" i="2"/>
  <c r="R23" i="2"/>
  <c r="I27" i="3"/>
  <c r="BB27" i="2"/>
  <c r="BO27" i="2" s="1"/>
  <c r="CB27" i="2" s="1"/>
  <c r="AR22" i="2"/>
  <c r="R40" i="2"/>
  <c r="I40" i="3"/>
  <c r="BB40" i="2"/>
  <c r="BO40" i="2" s="1"/>
  <c r="CB40" i="2" s="1"/>
  <c r="AK42" i="3"/>
  <c r="CG42" i="2" s="1"/>
  <c r="BI42" i="2"/>
  <c r="BV42" i="2" s="1"/>
  <c r="AK40" i="3"/>
  <c r="CG40" i="2" s="1"/>
  <c r="BI40" i="2"/>
  <c r="BV40" i="2" s="1"/>
  <c r="AE52" i="2"/>
  <c r="BI52" i="2"/>
  <c r="BV52" i="2" s="1"/>
  <c r="W54" i="2"/>
  <c r="AH54" i="2"/>
  <c r="G54" i="2"/>
  <c r="AE8" i="2"/>
  <c r="I34" i="3"/>
  <c r="BB34" i="2"/>
  <c r="BO34" i="2" s="1"/>
  <c r="CB34" i="2" s="1"/>
  <c r="AQ54" i="2"/>
  <c r="R8" i="2"/>
  <c r="AC54" i="2"/>
  <c r="AI54" i="2"/>
  <c r="BZ16" i="2"/>
  <c r="AK19" i="3"/>
  <c r="CG19" i="2" s="1"/>
  <c r="BI19" i="2"/>
  <c r="BV19" i="2" s="1"/>
  <c r="I35" i="3"/>
  <c r="BB35" i="2"/>
  <c r="BO35" i="2" s="1"/>
  <c r="CB35" i="2" s="1"/>
  <c r="L54" i="2"/>
  <c r="CF12" i="2"/>
  <c r="CH12" i="2" s="1"/>
  <c r="I37" i="3"/>
  <c r="BB37" i="2"/>
  <c r="BO37" i="2" s="1"/>
  <c r="CB37" i="2" s="1"/>
  <c r="BZ22" i="2"/>
  <c r="AK32" i="3"/>
  <c r="CG32" i="2" s="1"/>
  <c r="BI32" i="2"/>
  <c r="BV32" i="2" s="1"/>
  <c r="BZ44" i="2"/>
  <c r="I41" i="3"/>
  <c r="BB41" i="2"/>
  <c r="BO41" i="2" s="1"/>
  <c r="CB41" i="2" s="1"/>
  <c r="I52" i="3"/>
  <c r="BB52" i="2"/>
  <c r="BO52" i="2" s="1"/>
  <c r="CB52" i="2" s="1"/>
  <c r="AE47" i="2"/>
  <c r="BZ50" i="2"/>
  <c r="CF48" i="2"/>
  <c r="CH48" i="2" s="1"/>
  <c r="CF51" i="2"/>
  <c r="AK54" i="2"/>
  <c r="X54" i="2"/>
  <c r="BZ15" i="2"/>
  <c r="AR28" i="2"/>
  <c r="AK24" i="3"/>
  <c r="CG24" i="2" s="1"/>
  <c r="BI24" i="2"/>
  <c r="BV24" i="2" s="1"/>
  <c r="I17" i="3"/>
  <c r="BB17" i="2"/>
  <c r="BO17" i="2" s="1"/>
  <c r="CB17" i="2" s="1"/>
  <c r="AF54" i="2"/>
  <c r="AR7" i="2"/>
  <c r="R17" i="2"/>
  <c r="BL14" i="2"/>
  <c r="BY14" i="2" s="1"/>
  <c r="R22" i="2"/>
  <c r="AE35" i="2"/>
  <c r="AE33" i="2"/>
  <c r="I26" i="3"/>
  <c r="BB26" i="2"/>
  <c r="BO26" i="2" s="1"/>
  <c r="CB26" i="2" s="1"/>
  <c r="AK29" i="3"/>
  <c r="CG29" i="2" s="1"/>
  <c r="BI29" i="2"/>
  <c r="BV29" i="2" s="1"/>
  <c r="I30" i="3"/>
  <c r="BB30" i="2"/>
  <c r="BO30" i="2" s="1"/>
  <c r="CB30" i="2" s="1"/>
  <c r="AE48" i="2"/>
  <c r="I43" i="3"/>
  <c r="BB43" i="2"/>
  <c r="BO43" i="2" s="1"/>
  <c r="CB43" i="2" s="1"/>
  <c r="R42" i="2"/>
  <c r="R53" i="2"/>
  <c r="U54" i="2"/>
  <c r="U9" i="3"/>
  <c r="BQ9" i="2" s="1"/>
  <c r="AH9" i="3" s="1"/>
  <c r="CD9" i="2" s="1"/>
  <c r="R18" i="2"/>
  <c r="AK26" i="3"/>
  <c r="CG26" i="2" s="1"/>
  <c r="BI26" i="2"/>
  <c r="BV26" i="2" s="1"/>
  <c r="AZ54" i="2"/>
  <c r="BU14" i="2"/>
  <c r="BN14" i="2"/>
  <c r="CA14" i="2" s="1"/>
  <c r="R25" i="2"/>
  <c r="AR25" i="2"/>
  <c r="AK33" i="3"/>
  <c r="CG33" i="2" s="1"/>
  <c r="BI33" i="2"/>
  <c r="BV33" i="2" s="1"/>
  <c r="R32" i="2"/>
  <c r="AR36" i="2"/>
  <c r="AR32" i="2"/>
  <c r="AE51" i="2"/>
  <c r="O9" i="3"/>
  <c r="BK9" i="2" s="1"/>
  <c r="AB9" i="3" s="1"/>
  <c r="BX9" i="2" s="1"/>
  <c r="AU54" i="2"/>
  <c r="AA54" i="2"/>
  <c r="AE13" i="2"/>
  <c r="AR9" i="2"/>
  <c r="AE20" i="2"/>
  <c r="BZ25" i="2"/>
  <c r="BZ52" i="2"/>
  <c r="R16" i="2"/>
  <c r="R34" i="2"/>
  <c r="BZ36" i="2"/>
  <c r="I44" i="3"/>
  <c r="BB44" i="2"/>
  <c r="BO44" i="2" s="1"/>
  <c r="CB44" i="2" s="1"/>
  <c r="BZ32" i="2"/>
  <c r="R46" i="2"/>
  <c r="AR10" i="2"/>
  <c r="R10" i="2"/>
  <c r="I10" i="3"/>
  <c r="BB10" i="2"/>
  <c r="S10" i="3" s="1"/>
  <c r="BO10" i="2" s="1"/>
  <c r="AF10" i="3" s="1"/>
  <c r="CB10" i="2" s="1"/>
  <c r="N9" i="3"/>
  <c r="BJ9" i="2" s="1"/>
  <c r="AA9" i="3" s="1"/>
  <c r="BW9" i="2" s="1"/>
  <c r="AR18" i="2"/>
  <c r="Q9" i="3"/>
  <c r="BM9" i="2" s="1"/>
  <c r="I28" i="3"/>
  <c r="BB28" i="2"/>
  <c r="BO28" i="2" s="1"/>
  <c r="CB28" i="2" s="1"/>
  <c r="AE18" i="2"/>
  <c r="AR23" i="2"/>
  <c r="AE28" i="2"/>
  <c r="AR41" i="2"/>
  <c r="AR34" i="2"/>
  <c r="R48" i="2"/>
  <c r="AR42" i="2"/>
  <c r="BJ14" i="2"/>
  <c r="BW14" i="2" s="1"/>
  <c r="AE19" i="2"/>
  <c r="AK36" i="3"/>
  <c r="CG36" i="2" s="1"/>
  <c r="BI36" i="2"/>
  <c r="BV36" i="2" s="1"/>
  <c r="I18" i="3"/>
  <c r="BB18" i="2"/>
  <c r="BO18" i="2" s="1"/>
  <c r="CB18" i="2" s="1"/>
  <c r="M54" i="2"/>
  <c r="AR14" i="2"/>
  <c r="AE31" i="2"/>
  <c r="R35" i="2"/>
  <c r="AR43" i="2"/>
  <c r="AR31" i="2"/>
  <c r="AE23" i="2"/>
  <c r="R26" i="2"/>
  <c r="BZ42" i="2"/>
  <c r="AR53" i="2"/>
  <c r="AR15" i="2"/>
  <c r="I19" i="3"/>
  <c r="BB19" i="2"/>
  <c r="BO19" i="2" s="1"/>
  <c r="CB19" i="2" s="1"/>
  <c r="I14" i="3"/>
  <c r="BB14" i="2"/>
  <c r="BE14" i="2" s="1"/>
  <c r="K54" i="2"/>
  <c r="AG54" i="2"/>
  <c r="BM14" i="2"/>
  <c r="BZ38" i="2"/>
  <c r="AK43" i="3"/>
  <c r="CG43" i="2" s="1"/>
  <c r="BI43" i="2"/>
  <c r="BV43" i="2" s="1"/>
  <c r="AE44" i="2"/>
  <c r="R50" i="2"/>
  <c r="BZ53" i="2"/>
  <c r="AO54" i="2"/>
  <c r="AR11" i="2"/>
  <c r="CF13" i="2"/>
  <c r="CH13" i="2" s="1"/>
  <c r="CI13" i="2" s="1"/>
  <c r="R13" i="2"/>
  <c r="AY54" i="2"/>
  <c r="BZ35" i="2"/>
  <c r="BA54" i="2"/>
  <c r="I29" i="3"/>
  <c r="BB29" i="2"/>
  <c r="BO29" i="2" s="1"/>
  <c r="CB29" i="2" s="1"/>
  <c r="AR38" i="2"/>
  <c r="BZ31" i="2"/>
  <c r="AR47" i="2"/>
  <c r="AR52" i="2"/>
  <c r="BI53" i="2"/>
  <c r="BV53" i="2" s="1"/>
  <c r="P9" i="3"/>
  <c r="BL9" i="2" s="1"/>
  <c r="AC9" i="3" s="1"/>
  <c r="BY9" i="2" s="1"/>
  <c r="BE12" i="2"/>
  <c r="AE17" i="2"/>
  <c r="BK14" i="2"/>
  <c r="BX14" i="2" s="1"/>
  <c r="AR20" i="2"/>
  <c r="AE12" i="2"/>
  <c r="I45" i="3"/>
  <c r="BB45" i="2"/>
  <c r="BO45" i="2" s="1"/>
  <c r="CB45" i="2" s="1"/>
  <c r="AR39" i="2"/>
  <c r="R37" i="2"/>
  <c r="I24" i="3"/>
  <c r="BB24" i="2"/>
  <c r="BO24" i="2" s="1"/>
  <c r="CB24" i="2" s="1"/>
  <c r="AK17" i="3"/>
  <c r="CG17" i="2" s="1"/>
  <c r="BI17" i="2"/>
  <c r="BV17" i="2" s="1"/>
  <c r="AR48" i="2"/>
  <c r="R51" i="2"/>
  <c r="BI50" i="2"/>
  <c r="BV50" i="2" s="1"/>
  <c r="AE45" i="2"/>
  <c r="R52" i="2"/>
  <c r="CI12" i="2"/>
  <c r="AK16" i="3"/>
  <c r="CG16" i="2" s="1"/>
  <c r="BI16" i="2"/>
  <c r="BV16" i="2" s="1"/>
  <c r="BI8" i="2"/>
  <c r="BV8" i="2" s="1"/>
  <c r="Y9" i="3"/>
  <c r="BU9" i="2" s="1"/>
  <c r="AK25" i="3"/>
  <c r="CG25" i="2" s="1"/>
  <c r="BI25" i="2"/>
  <c r="BV25" i="2" s="1"/>
  <c r="I16" i="3"/>
  <c r="BB16" i="2"/>
  <c r="BO16" i="2" s="1"/>
  <c r="CB16" i="2" s="1"/>
  <c r="I54" i="2"/>
  <c r="J54" i="2"/>
  <c r="N54" i="2"/>
  <c r="BE21" i="2"/>
  <c r="BZ33" i="2"/>
  <c r="T54" i="2"/>
  <c r="AR13" i="2"/>
  <c r="V54" i="2"/>
  <c r="AE15" i="2"/>
  <c r="I22" i="3"/>
  <c r="BB22" i="2"/>
  <c r="BO22" i="2" s="1"/>
  <c r="CB22" i="2" s="1"/>
  <c r="AE22" i="2"/>
  <c r="AK35" i="3"/>
  <c r="CG35" i="2" s="1"/>
  <c r="BI35" i="2"/>
  <c r="BV35" i="2" s="1"/>
  <c r="BE20" i="2"/>
  <c r="BZ28" i="2"/>
  <c r="I9" i="3"/>
  <c r="BB9" i="2"/>
  <c r="AL54" i="2"/>
  <c r="AK44" i="3"/>
  <c r="CG44" i="2" s="1"/>
  <c r="BI44" i="2"/>
  <c r="BV44" i="2" s="1"/>
  <c r="BZ40" i="2"/>
  <c r="R19" i="2"/>
  <c r="AK37" i="3"/>
  <c r="CG37" i="2" s="1"/>
  <c r="BI37" i="2"/>
  <c r="BV37" i="2" s="1"/>
  <c r="R27" i="2"/>
  <c r="R36" i="2"/>
  <c r="BZ45" i="2"/>
  <c r="AE46" i="2"/>
  <c r="P54" i="2"/>
  <c r="AR26" i="2"/>
  <c r="AP54" i="2"/>
  <c r="AK39" i="3"/>
  <c r="CG39" i="2" s="1"/>
  <c r="BI39" i="2"/>
  <c r="BV39" i="2" s="1"/>
  <c r="AT54" i="2"/>
  <c r="AV54" i="2"/>
  <c r="CF21" i="2"/>
  <c r="CH21" i="2" s="1"/>
  <c r="CI21" i="2" s="1"/>
  <c r="AR16" i="2"/>
  <c r="BZ17" i="2"/>
  <c r="BZ41" i="2"/>
  <c r="BZ30" i="2"/>
  <c r="AK31" i="3"/>
  <c r="CG31" i="2" s="1"/>
  <c r="BI31" i="2"/>
  <c r="BV31" i="2" s="1"/>
  <c r="I36" i="3"/>
  <c r="BB36" i="2"/>
  <c r="BO36" i="2" s="1"/>
  <c r="CB36" i="2" s="1"/>
  <c r="AK27" i="3"/>
  <c r="CG27" i="2" s="1"/>
  <c r="BI27" i="2"/>
  <c r="BV27" i="2" s="1"/>
  <c r="AE43" i="2"/>
  <c r="AE41" i="2"/>
  <c r="AK45" i="3"/>
  <c r="CG45" i="2" s="1"/>
  <c r="BI45" i="2"/>
  <c r="BV45" i="2" s="1"/>
  <c r="AE37" i="2"/>
  <c r="CF11" i="2"/>
  <c r="CH11" i="2" s="1"/>
  <c r="CI11" i="2" s="1"/>
  <c r="O54" i="2"/>
  <c r="AN54" i="2"/>
  <c r="AE16" i="2"/>
  <c r="AR8" i="2"/>
  <c r="AR17" i="2"/>
  <c r="AR45" i="2"/>
  <c r="R30" i="2"/>
  <c r="AE32" i="2"/>
  <c r="BE33" i="2"/>
  <c r="R29" i="2"/>
  <c r="BZ34" i="2"/>
  <c r="R38" i="2"/>
  <c r="BZ39" i="2"/>
  <c r="BE46" i="2"/>
  <c r="BZ18" i="2"/>
  <c r="J10" i="3"/>
  <c r="M9" i="3"/>
  <c r="BI9" i="2" s="1"/>
  <c r="Z9" i="3" s="1"/>
  <c r="BV9" i="2" s="1"/>
  <c r="AD54" i="2"/>
  <c r="AR27" i="2"/>
  <c r="AE10" i="2"/>
  <c r="BZ43" i="2"/>
  <c r="AK38" i="3"/>
  <c r="CG38" i="2" s="1"/>
  <c r="BI38" i="2"/>
  <c r="BV38" i="2" s="1"/>
  <c r="R33" i="2"/>
  <c r="I47" i="3"/>
  <c r="BB47" i="2"/>
  <c r="R9" i="3"/>
  <c r="BN9" i="2" s="1"/>
  <c r="AE9" i="3" s="1"/>
  <c r="CA9" i="2" s="1"/>
  <c r="I23" i="3"/>
  <c r="BB23" i="2"/>
  <c r="BO23" i="2" s="1"/>
  <c r="CB23" i="2" s="1"/>
  <c r="AK22" i="3"/>
  <c r="CG22" i="2" s="1"/>
  <c r="BI22" i="2"/>
  <c r="BV22" i="2" s="1"/>
  <c r="BP14" i="2"/>
  <c r="CC14" i="2" s="1"/>
  <c r="BQ14" i="2"/>
  <c r="CD14" i="2" s="1"/>
  <c r="AR21" i="2"/>
  <c r="R14" i="2"/>
  <c r="BE11" i="2"/>
  <c r="R20" i="2"/>
  <c r="T9" i="3"/>
  <c r="BP9" i="2" s="1"/>
  <c r="AG9" i="3" s="1"/>
  <c r="CC9" i="2" s="1"/>
  <c r="AK18" i="3"/>
  <c r="CG18" i="2" s="1"/>
  <c r="BI18" i="2"/>
  <c r="BV18" i="2" s="1"/>
  <c r="I32" i="3"/>
  <c r="BB32" i="2"/>
  <c r="BO32" i="2" s="1"/>
  <c r="CB32" i="2" s="1"/>
  <c r="AR35" i="2"/>
  <c r="AR19" i="2"/>
  <c r="I42" i="3"/>
  <c r="BB42" i="2"/>
  <c r="BO42" i="2" s="1"/>
  <c r="CB42" i="2" s="1"/>
  <c r="R49" i="2"/>
  <c r="I38" i="3"/>
  <c r="BB38" i="2"/>
  <c r="BO38" i="2" s="1"/>
  <c r="CB38" i="2" s="1"/>
  <c r="BZ47" i="2"/>
  <c r="CF49" i="2"/>
  <c r="CH49" i="2" s="1"/>
  <c r="AR49" i="2"/>
  <c r="BI47" i="2"/>
  <c r="BV47" i="2" s="1"/>
  <c r="AI48" i="3"/>
  <c r="BS48" i="2"/>
  <c r="AI20" i="3"/>
  <c r="BS20" i="2"/>
  <c r="BZ17" i="1"/>
  <c r="I29" i="4"/>
  <c r="BB30" i="1"/>
  <c r="BO30" i="1" s="1"/>
  <c r="CB30" i="1" s="1"/>
  <c r="AZ49" i="1"/>
  <c r="I20" i="4"/>
  <c r="BB21" i="1"/>
  <c r="BO21" i="1" s="1"/>
  <c r="CB21" i="1" s="1"/>
  <c r="BF16" i="1"/>
  <c r="BU16" i="1"/>
  <c r="I26" i="4"/>
  <c r="BB27" i="1"/>
  <c r="BO27" i="1" s="1"/>
  <c r="CB27" i="1" s="1"/>
  <c r="BZ18" i="1"/>
  <c r="F48" i="4"/>
  <c r="I7" i="4"/>
  <c r="BB7" i="1"/>
  <c r="AD49" i="1"/>
  <c r="AV49" i="1"/>
  <c r="BT16" i="1"/>
  <c r="BF44" i="1"/>
  <c r="I18" i="4"/>
  <c r="BB19" i="1"/>
  <c r="BO19" i="1" s="1"/>
  <c r="CB19" i="1" s="1"/>
  <c r="BZ16" i="1"/>
  <c r="I25" i="4"/>
  <c r="BB26" i="1"/>
  <c r="BO26" i="1" s="1"/>
  <c r="CB26" i="1" s="1"/>
  <c r="I17" i="4"/>
  <c r="BB18" i="1"/>
  <c r="BO18" i="1" s="1"/>
  <c r="CB18" i="1" s="1"/>
  <c r="I15" i="4"/>
  <c r="BB16" i="1"/>
  <c r="BE16" i="1" s="1"/>
  <c r="F49" i="1"/>
  <c r="AL49" i="1"/>
  <c r="BZ27" i="1"/>
  <c r="AG49" i="1"/>
  <c r="BZ26" i="1"/>
  <c r="BZ34" i="1"/>
  <c r="I19" i="4"/>
  <c r="BB20" i="1"/>
  <c r="BO20" i="1" s="1"/>
  <c r="CB20" i="1" s="1"/>
  <c r="BF13" i="1"/>
  <c r="BP13" i="1"/>
  <c r="CC13" i="1" s="1"/>
  <c r="BI7" i="1"/>
  <c r="O48" i="4"/>
  <c r="BK7" i="1"/>
  <c r="BF22" i="1"/>
  <c r="BZ32" i="1"/>
  <c r="BZ22" i="1"/>
  <c r="H49" i="1"/>
  <c r="CF9" i="1"/>
  <c r="CH9" i="1" s="1"/>
  <c r="CI9" i="1" s="1"/>
  <c r="BE10" i="1"/>
  <c r="AR37" i="1"/>
  <c r="BN16" i="1"/>
  <c r="CA16" i="1" s="1"/>
  <c r="AR9" i="1"/>
  <c r="AE26" i="1"/>
  <c r="R9" i="1"/>
  <c r="BE42" i="1"/>
  <c r="AE12" i="1"/>
  <c r="AE41" i="1"/>
  <c r="AR24" i="1"/>
  <c r="AK27" i="4"/>
  <c r="CG28" i="1" s="1"/>
  <c r="BI28" i="1"/>
  <c r="BV28" i="1" s="1"/>
  <c r="R31" i="1"/>
  <c r="R19" i="1"/>
  <c r="BZ35" i="1"/>
  <c r="N49" i="1"/>
  <c r="Z49" i="1"/>
  <c r="AR26" i="1"/>
  <c r="BE41" i="1"/>
  <c r="AE13" i="1"/>
  <c r="AR44" i="1"/>
  <c r="BZ46" i="1"/>
  <c r="BZ39" i="1"/>
  <c r="R46" i="1"/>
  <c r="AR48" i="1"/>
  <c r="AI8" i="4"/>
  <c r="BS8" i="1"/>
  <c r="AK49" i="1"/>
  <c r="U49" i="1"/>
  <c r="AU49" i="1"/>
  <c r="R48" i="4"/>
  <c r="BN7" i="1"/>
  <c r="R18" i="1"/>
  <c r="AR10" i="1"/>
  <c r="R11" i="1"/>
  <c r="BZ36" i="1"/>
  <c r="I12" i="4"/>
  <c r="BB13" i="1"/>
  <c r="BE13" i="1" s="1"/>
  <c r="R26" i="1"/>
  <c r="AE32" i="1"/>
  <c r="AK35" i="4"/>
  <c r="CG36" i="1" s="1"/>
  <c r="AK29" i="4"/>
  <c r="CG30" i="1" s="1"/>
  <c r="BI30" i="1"/>
  <c r="BV30" i="1" s="1"/>
  <c r="AP49" i="1"/>
  <c r="AR7" i="1"/>
  <c r="CF14" i="1"/>
  <c r="CH14" i="1" s="1"/>
  <c r="AK31" i="4"/>
  <c r="CG32" i="1" s="1"/>
  <c r="AE27" i="1"/>
  <c r="AE37" i="1"/>
  <c r="I27" i="4"/>
  <c r="BB28" i="1"/>
  <c r="BO28" i="1" s="1"/>
  <c r="CB28" i="1" s="1"/>
  <c r="CF41" i="1"/>
  <c r="CH41" i="1" s="1"/>
  <c r="AE14" i="1"/>
  <c r="AI41" i="4"/>
  <c r="BS42" i="1"/>
  <c r="O49" i="1"/>
  <c r="AR19" i="1"/>
  <c r="AE42" i="1"/>
  <c r="I28" i="4"/>
  <c r="BB29" i="1"/>
  <c r="BO29" i="1" s="1"/>
  <c r="CB29" i="1" s="1"/>
  <c r="BE12" i="1"/>
  <c r="I46" i="4"/>
  <c r="BB47" i="1"/>
  <c r="BO47" i="1" s="1"/>
  <c r="CB47" i="1" s="1"/>
  <c r="AK28" i="4"/>
  <c r="CG29" i="1" s="1"/>
  <c r="BI29" i="1"/>
  <c r="BV29" i="1" s="1"/>
  <c r="AR23" i="1"/>
  <c r="R48" i="1"/>
  <c r="CF40" i="1"/>
  <c r="CH40" i="1" s="1"/>
  <c r="V39" i="4"/>
  <c r="BP40" i="1"/>
  <c r="AI49" i="1"/>
  <c r="K48" i="4"/>
  <c r="BG7" i="1"/>
  <c r="AJ49" i="1"/>
  <c r="AK17" i="4"/>
  <c r="CG18" i="1" s="1"/>
  <c r="BI18" i="1"/>
  <c r="BV18" i="1" s="1"/>
  <c r="AR30" i="1"/>
  <c r="AR11" i="1"/>
  <c r="AR35" i="1"/>
  <c r="AE38" i="1"/>
  <c r="AR12" i="1"/>
  <c r="BF27" i="1"/>
  <c r="BI36" i="1"/>
  <c r="BV36" i="1" s="1"/>
  <c r="AI49" i="3"/>
  <c r="BS49" i="2"/>
  <c r="BA49" i="1"/>
  <c r="AF49" i="1"/>
  <c r="AE39" i="1"/>
  <c r="P48" i="4"/>
  <c r="BL7" i="1"/>
  <c r="BE45" i="1"/>
  <c r="AE31" i="1"/>
  <c r="R14" i="1"/>
  <c r="BE15" i="1"/>
  <c r="AE35" i="1"/>
  <c r="R47" i="1"/>
  <c r="AR21" i="1"/>
  <c r="AR40" i="1"/>
  <c r="AE24" i="1"/>
  <c r="X49" i="1"/>
  <c r="I21" i="4"/>
  <c r="BB22" i="1"/>
  <c r="BO22" i="1" s="1"/>
  <c r="CB22" i="1" s="1"/>
  <c r="AE15" i="1"/>
  <c r="AK33" i="4"/>
  <c r="CG34" i="1" s="1"/>
  <c r="CF23" i="1"/>
  <c r="CH23" i="1" s="1"/>
  <c r="CF12" i="1"/>
  <c r="CH12" i="1" s="1"/>
  <c r="R28" i="1"/>
  <c r="AE33" i="1"/>
  <c r="AE28" i="1"/>
  <c r="AE11" i="1"/>
  <c r="AR32" i="1"/>
  <c r="AI22" i="4"/>
  <c r="BS23" i="1"/>
  <c r="AE8" i="1"/>
  <c r="L48" i="4"/>
  <c r="BH7" i="1"/>
  <c r="R13" i="1"/>
  <c r="BE14" i="1"/>
  <c r="AR31" i="1"/>
  <c r="AK15" i="4"/>
  <c r="R25" i="1"/>
  <c r="AR36" i="1"/>
  <c r="AK34" i="4"/>
  <c r="CG35" i="1" s="1"/>
  <c r="BI35" i="1"/>
  <c r="BV35" i="1" s="1"/>
  <c r="BZ44" i="1"/>
  <c r="AM49" i="1"/>
  <c r="BE8" i="1"/>
  <c r="CF8" i="1"/>
  <c r="CH8" i="1" s="1"/>
  <c r="R37" i="1"/>
  <c r="AR14" i="1"/>
  <c r="AR25" i="1"/>
  <c r="R36" i="1"/>
  <c r="I38" i="4"/>
  <c r="BB39" i="1"/>
  <c r="BO39" i="1" s="1"/>
  <c r="CB39" i="1" s="1"/>
  <c r="R30" i="1"/>
  <c r="AE34" i="1"/>
  <c r="I31" i="4"/>
  <c r="BB32" i="1"/>
  <c r="BO32" i="1" s="1"/>
  <c r="CB32" i="1" s="1"/>
  <c r="AR43" i="1"/>
  <c r="R40" i="1"/>
  <c r="BE23" i="1"/>
  <c r="I36" i="4"/>
  <c r="BB37" i="1"/>
  <c r="BO37" i="1" s="1"/>
  <c r="CB37" i="1" s="1"/>
  <c r="BZ48" i="1"/>
  <c r="S49" i="1"/>
  <c r="G49" i="1"/>
  <c r="R12" i="1"/>
  <c r="BE11" i="1"/>
  <c r="R33" i="1"/>
  <c r="R15" i="1"/>
  <c r="I33" i="4"/>
  <c r="BB34" i="1"/>
  <c r="BO34" i="1" s="1"/>
  <c r="CB34" i="1" s="1"/>
  <c r="AR42" i="1"/>
  <c r="R23" i="1"/>
  <c r="R22" i="1"/>
  <c r="AE43" i="1"/>
  <c r="AY49" i="1"/>
  <c r="AN49" i="1"/>
  <c r="AB49" i="1"/>
  <c r="AR16" i="1"/>
  <c r="CF10" i="1"/>
  <c r="CH10" i="1" s="1"/>
  <c r="CI10" i="1" s="1"/>
  <c r="AR28" i="1"/>
  <c r="R7" i="1"/>
  <c r="AE19" i="1"/>
  <c r="BZ20" i="1"/>
  <c r="R17" i="1"/>
  <c r="CF42" i="1"/>
  <c r="CH42" i="1" s="1"/>
  <c r="BZ47" i="1"/>
  <c r="G48" i="4"/>
  <c r="BC7" i="1"/>
  <c r="R41" i="1"/>
  <c r="CF24" i="1"/>
  <c r="CH24" i="1" s="1"/>
  <c r="CI24" i="1" s="1"/>
  <c r="AR45" i="1"/>
  <c r="AK30" i="4"/>
  <c r="CG31" i="1" s="1"/>
  <c r="BI31" i="1"/>
  <c r="BV31" i="1" s="1"/>
  <c r="BE43" i="1"/>
  <c r="AR13" i="1"/>
  <c r="R44" i="1"/>
  <c r="I34" i="4"/>
  <c r="BB35" i="1"/>
  <c r="BO35" i="1" s="1"/>
  <c r="CB35" i="1" s="1"/>
  <c r="V42" i="4"/>
  <c r="BP43" i="1"/>
  <c r="BZ28" i="1"/>
  <c r="K49" i="1"/>
  <c r="AX49" i="1"/>
  <c r="AK20" i="4"/>
  <c r="CG21" i="1" s="1"/>
  <c r="R32" i="1"/>
  <c r="BZ37" i="1"/>
  <c r="I16" i="4"/>
  <c r="BB17" i="1"/>
  <c r="BO17" i="1" s="1"/>
  <c r="CB17" i="1" s="1"/>
  <c r="AK38" i="4"/>
  <c r="CG39" i="1" s="1"/>
  <c r="AE36" i="1"/>
  <c r="CF15" i="1"/>
  <c r="CH15" i="1" s="1"/>
  <c r="AE7" i="1"/>
  <c r="AQ49" i="1"/>
  <c r="AE44" i="1"/>
  <c r="Q48" i="4"/>
  <c r="BM7" i="1"/>
  <c r="AK21" i="4"/>
  <c r="CG22" i="1" s="1"/>
  <c r="BE33" i="1"/>
  <c r="I37" i="4"/>
  <c r="BB38" i="1"/>
  <c r="BO38" i="1" s="1"/>
  <c r="CB38" i="1" s="1"/>
  <c r="AR18" i="1"/>
  <c r="AE23" i="1"/>
  <c r="I47" i="4"/>
  <c r="BB48" i="1"/>
  <c r="BO48" i="1" s="1"/>
  <c r="CB48" i="1" s="1"/>
  <c r="AR29" i="1"/>
  <c r="R42" i="1"/>
  <c r="I43" i="4"/>
  <c r="BB44" i="1"/>
  <c r="BO44" i="1" s="1"/>
  <c r="CB44" i="1" s="1"/>
  <c r="BI44" i="1"/>
  <c r="BV44" i="1" s="1"/>
  <c r="BZ29" i="1"/>
  <c r="I30" i="4"/>
  <c r="BB31" i="1"/>
  <c r="BO31" i="1" s="1"/>
  <c r="CB31" i="1" s="1"/>
  <c r="AR15" i="1"/>
  <c r="BJ7" i="1"/>
  <c r="BE24" i="1"/>
  <c r="AE22" i="1"/>
  <c r="R38" i="1"/>
  <c r="CF25" i="1"/>
  <c r="CH25" i="1" s="1"/>
  <c r="AE21" i="1"/>
  <c r="CF45" i="1"/>
  <c r="BZ38" i="1"/>
  <c r="BZ21" i="1"/>
  <c r="BZ19" i="1"/>
  <c r="BJ16" i="1"/>
  <c r="BW16" i="1" s="1"/>
  <c r="AI10" i="4"/>
  <c r="BS11" i="1"/>
  <c r="BI39" i="1"/>
  <c r="BV39" i="1" s="1"/>
  <c r="AE45" i="1"/>
  <c r="AK26" i="4"/>
  <c r="CG27" i="1" s="1"/>
  <c r="BI27" i="1"/>
  <c r="BV27" i="1" s="1"/>
  <c r="AE18" i="1"/>
  <c r="R20" i="1"/>
  <c r="R10" i="1"/>
  <c r="I45" i="4"/>
  <c r="BB46" i="1"/>
  <c r="BO46" i="1" s="1"/>
  <c r="CB46" i="1" s="1"/>
  <c r="AK37" i="4"/>
  <c r="CG38" i="1" s="1"/>
  <c r="BI38" i="1"/>
  <c r="BV38" i="1" s="1"/>
  <c r="R34" i="1"/>
  <c r="BI47" i="1"/>
  <c r="BV47" i="1" s="1"/>
  <c r="I49" i="1"/>
  <c r="BI16" i="1"/>
  <c r="BV16" i="1" s="1"/>
  <c r="I35" i="4"/>
  <c r="BB36" i="1"/>
  <c r="BO36" i="1" s="1"/>
  <c r="CB36" i="1" s="1"/>
  <c r="BI32" i="1"/>
  <c r="BV32" i="1" s="1"/>
  <c r="J49" i="1"/>
  <c r="L49" i="1"/>
  <c r="AR39" i="1"/>
  <c r="AR22" i="1"/>
  <c r="AR34" i="1"/>
  <c r="AR41" i="1"/>
  <c r="AK19" i="4"/>
  <c r="CG20" i="1" s="1"/>
  <c r="AK16" i="4"/>
  <c r="CG17" i="1" s="1"/>
  <c r="AE25" i="1"/>
  <c r="AR46" i="1"/>
  <c r="AC49" i="1"/>
  <c r="R29" i="1"/>
  <c r="AE46" i="1"/>
  <c r="BI13" i="1"/>
  <c r="BV13" i="1" s="1"/>
  <c r="V32" i="4"/>
  <c r="BP33" i="1"/>
  <c r="BS33" i="1"/>
  <c r="BZ30" i="1"/>
  <c r="AO49" i="1"/>
  <c r="AS49" i="1"/>
  <c r="W49" i="1"/>
  <c r="AE9" i="1"/>
  <c r="R35" i="1"/>
  <c r="AW49" i="1"/>
  <c r="AR38" i="1"/>
  <c r="Y49" i="1"/>
  <c r="H48" i="4"/>
  <c r="BD7" i="1"/>
  <c r="AR27" i="1"/>
  <c r="R8" i="1"/>
  <c r="AE29" i="1"/>
  <c r="AK25" i="4"/>
  <c r="CG26" i="1" s="1"/>
  <c r="AK18" i="4"/>
  <c r="CG19" i="1" s="1"/>
  <c r="BI19" i="1"/>
  <c r="BV19" i="1" s="1"/>
  <c r="AK36" i="4"/>
  <c r="CG37" i="1" s="1"/>
  <c r="BI37" i="1"/>
  <c r="BV37" i="1" s="1"/>
  <c r="R16" i="1"/>
  <c r="AR8" i="1"/>
  <c r="BE25" i="1"/>
  <c r="R24" i="1"/>
  <c r="BP16" i="1"/>
  <c r="CC16" i="1" s="1"/>
  <c r="AE20" i="1"/>
  <c r="AE16" i="1"/>
  <c r="R39" i="1"/>
  <c r="AI40" i="4"/>
  <c r="BS41" i="1"/>
  <c r="AI11" i="4"/>
  <c r="BS12" i="1"/>
  <c r="T49" i="1"/>
  <c r="BS43" i="1"/>
  <c r="V49" i="1"/>
  <c r="BS25" i="1"/>
  <c r="AI13" i="4"/>
  <c r="BS14" i="1"/>
  <c r="V24" i="4"/>
  <c r="BP25" i="1"/>
  <c r="P49" i="1"/>
  <c r="AT49" i="1"/>
  <c r="AE48" i="1"/>
  <c r="Q49" i="1"/>
  <c r="AI14" i="4"/>
  <c r="BS15" i="1"/>
  <c r="BS40" i="1"/>
  <c r="M49" i="1"/>
  <c r="BE37" i="1" l="1"/>
  <c r="BE35" i="1"/>
  <c r="BE30" i="1"/>
  <c r="BE44" i="2"/>
  <c r="BE35" i="2"/>
  <c r="BE17" i="2"/>
  <c r="BE50" i="2"/>
  <c r="BE53" i="2"/>
  <c r="BE39" i="2"/>
  <c r="BE34" i="2"/>
  <c r="BE19" i="2"/>
  <c r="BE29" i="2"/>
  <c r="BE10" i="2"/>
  <c r="BE24" i="2"/>
  <c r="BE8" i="2"/>
  <c r="BE16" i="2"/>
  <c r="BE23" i="2"/>
  <c r="BE52" i="2"/>
  <c r="BE28" i="2"/>
  <c r="BE30" i="2"/>
  <c r="BE41" i="2"/>
  <c r="BE43" i="2"/>
  <c r="BE27" i="2"/>
  <c r="BE18" i="2"/>
  <c r="BE15" i="2"/>
  <c r="BE22" i="2"/>
  <c r="CF16" i="1"/>
  <c r="BE27" i="1"/>
  <c r="CF27" i="1"/>
  <c r="CH27" i="1" s="1"/>
  <c r="CF13" i="1"/>
  <c r="CH13" i="1" s="1"/>
  <c r="BE47" i="1"/>
  <c r="BE21" i="1"/>
  <c r="BE28" i="1"/>
  <c r="BE39" i="1"/>
  <c r="BE36" i="1"/>
  <c r="BE20" i="1"/>
  <c r="BE26" i="1"/>
  <c r="V20" i="4"/>
  <c r="BF21" i="1"/>
  <c r="V19" i="4"/>
  <c r="BF20" i="1"/>
  <c r="V24" i="3"/>
  <c r="BF24" i="2"/>
  <c r="CF24" i="2" s="1"/>
  <c r="CH24" i="2" s="1"/>
  <c r="V10" i="3"/>
  <c r="BF10" i="2"/>
  <c r="CF10" i="2" s="1"/>
  <c r="CH10" i="2" s="1"/>
  <c r="V44" i="3"/>
  <c r="BF44" i="2"/>
  <c r="V29" i="3"/>
  <c r="BF29" i="2"/>
  <c r="Q54" i="3"/>
  <c r="BM7" i="2"/>
  <c r="CG14" i="2"/>
  <c r="V28" i="4"/>
  <c r="BF29" i="1"/>
  <c r="CF29" i="1" s="1"/>
  <c r="CH29" i="1" s="1"/>
  <c r="BO47" i="2"/>
  <c r="F54" i="3"/>
  <c r="I7" i="3"/>
  <c r="I54" i="3" s="1"/>
  <c r="BB7" i="2"/>
  <c r="V25" i="3"/>
  <c r="BF25" i="2"/>
  <c r="H54" i="3"/>
  <c r="BD7" i="2"/>
  <c r="V31" i="3"/>
  <c r="BF31" i="2"/>
  <c r="BE44" i="1"/>
  <c r="N48" i="4"/>
  <c r="V37" i="4"/>
  <c r="BF38" i="1"/>
  <c r="CF38" i="1" s="1"/>
  <c r="CH38" i="1" s="1"/>
  <c r="BR27" i="1"/>
  <c r="BE38" i="1"/>
  <c r="BE29" i="1"/>
  <c r="V26" i="4"/>
  <c r="BO13" i="1"/>
  <c r="BR13" i="1" s="1"/>
  <c r="BR44" i="1"/>
  <c r="V33" i="3"/>
  <c r="BF33" i="2"/>
  <c r="BE25" i="2"/>
  <c r="V52" i="3"/>
  <c r="BF52" i="2"/>
  <c r="CF52" i="2" s="1"/>
  <c r="CH52" i="2" s="1"/>
  <c r="V36" i="3"/>
  <c r="BF36" i="2"/>
  <c r="V15" i="3"/>
  <c r="BF15" i="2"/>
  <c r="BE31" i="2"/>
  <c r="CE48" i="2"/>
  <c r="CJ48" i="2"/>
  <c r="CI48" i="2" s="1"/>
  <c r="V18" i="3"/>
  <c r="BF18" i="2"/>
  <c r="R49" i="1"/>
  <c r="V43" i="4"/>
  <c r="V19" i="3"/>
  <c r="BF19" i="2"/>
  <c r="CF19" i="2" s="1"/>
  <c r="CH19" i="2" s="1"/>
  <c r="BZ14" i="2"/>
  <c r="V27" i="3"/>
  <c r="BF27" i="2"/>
  <c r="BE36" i="2"/>
  <c r="V17" i="3"/>
  <c r="BF17" i="2"/>
  <c r="CF17" i="2" s="1"/>
  <c r="CH17" i="2" s="1"/>
  <c r="V16" i="3"/>
  <c r="BF16" i="2"/>
  <c r="CF16" i="2" s="1"/>
  <c r="CH16" i="2" s="1"/>
  <c r="V46" i="4"/>
  <c r="BF47" i="1"/>
  <c r="CF44" i="1"/>
  <c r="CH44" i="1" s="1"/>
  <c r="J54" i="3"/>
  <c r="BF7" i="2"/>
  <c r="V43" i="3"/>
  <c r="BF43" i="2"/>
  <c r="CF43" i="2" s="1"/>
  <c r="CH43" i="2" s="1"/>
  <c r="AE54" i="2"/>
  <c r="V25" i="4"/>
  <c r="BF26" i="1"/>
  <c r="BE18" i="1"/>
  <c r="V47" i="4"/>
  <c r="BF48" i="1"/>
  <c r="BB49" i="1"/>
  <c r="S9" i="3"/>
  <c r="BO9" i="2" s="1"/>
  <c r="AF9" i="3" s="1"/>
  <c r="CB9" i="2" s="1"/>
  <c r="V38" i="4"/>
  <c r="BF39" i="1"/>
  <c r="M48" i="4"/>
  <c r="R54" i="3"/>
  <c r="BN7" i="2"/>
  <c r="BR43" i="1"/>
  <c r="CJ43" i="1"/>
  <c r="CI43" i="1" s="1"/>
  <c r="V30" i="4"/>
  <c r="BF31" i="1"/>
  <c r="V31" i="4"/>
  <c r="BF32" i="1"/>
  <c r="CF32" i="1" s="1"/>
  <c r="CH32" i="1" s="1"/>
  <c r="BM49" i="1"/>
  <c r="BE31" i="1"/>
  <c r="BL49" i="1"/>
  <c r="BG49" i="1"/>
  <c r="BE48" i="1"/>
  <c r="BO16" i="1"/>
  <c r="BR16" i="1" s="1"/>
  <c r="I48" i="4"/>
  <c r="V26" i="3"/>
  <c r="BF26" i="2"/>
  <c r="V30" i="3"/>
  <c r="BF30" i="2"/>
  <c r="BO14" i="2"/>
  <c r="CB14" i="2" s="1"/>
  <c r="V50" i="3"/>
  <c r="BF50" i="2"/>
  <c r="BR25" i="1"/>
  <c r="CJ25" i="1"/>
  <c r="CI25" i="1" s="1"/>
  <c r="V34" i="4"/>
  <c r="BF35" i="1"/>
  <c r="V33" i="4"/>
  <c r="BF34" i="1"/>
  <c r="CF34" i="1" s="1"/>
  <c r="CH34" i="1" s="1"/>
  <c r="BE32" i="1"/>
  <c r="V7" i="4"/>
  <c r="BC49" i="1"/>
  <c r="V16" i="4"/>
  <c r="BF17" i="1"/>
  <c r="CF17" i="1" s="1"/>
  <c r="CH17" i="1" s="1"/>
  <c r="V45" i="4"/>
  <c r="BF46" i="1"/>
  <c r="CF46" i="1" s="1"/>
  <c r="CH46" i="1" s="1"/>
  <c r="BE26" i="2"/>
  <c r="V32" i="3"/>
  <c r="BF32" i="2"/>
  <c r="CF32" i="2" s="1"/>
  <c r="CH32" i="2" s="1"/>
  <c r="O54" i="3"/>
  <c r="BK7" i="2"/>
  <c r="R54" i="2"/>
  <c r="V40" i="3"/>
  <c r="BF40" i="2"/>
  <c r="CF40" i="2" s="1"/>
  <c r="CH40" i="2" s="1"/>
  <c r="BF9" i="2"/>
  <c r="BJ49" i="1"/>
  <c r="BE34" i="1"/>
  <c r="BE17" i="1"/>
  <c r="V18" i="4"/>
  <c r="BF19" i="1"/>
  <c r="CF19" i="1" s="1"/>
  <c r="CH19" i="1" s="1"/>
  <c r="AR49" i="1"/>
  <c r="BE19" i="1"/>
  <c r="BE46" i="1"/>
  <c r="P54" i="3"/>
  <c r="BL7" i="2"/>
  <c r="V42" i="3"/>
  <c r="BF42" i="2"/>
  <c r="CF42" i="2" s="1"/>
  <c r="CH42" i="2" s="1"/>
  <c r="BE32" i="2"/>
  <c r="BE40" i="2"/>
  <c r="BE9" i="2"/>
  <c r="BI49" i="1"/>
  <c r="V14" i="3"/>
  <c r="BF14" i="2"/>
  <c r="CF14" i="2" s="1"/>
  <c r="CH14" i="2" s="1"/>
  <c r="CE12" i="1"/>
  <c r="CJ12" i="1"/>
  <c r="CI12" i="1" s="1"/>
  <c r="V35" i="4"/>
  <c r="BF36" i="1"/>
  <c r="CF36" i="1" s="1"/>
  <c r="CH36" i="1" s="1"/>
  <c r="CE23" i="1"/>
  <c r="CJ23" i="1"/>
  <c r="CI23" i="1" s="1"/>
  <c r="V47" i="3"/>
  <c r="BF47" i="2"/>
  <c r="M54" i="3"/>
  <c r="BI7" i="2"/>
  <c r="BE42" i="2"/>
  <c r="V35" i="3"/>
  <c r="BF35" i="2"/>
  <c r="AR54" i="2"/>
  <c r="N54" i="3"/>
  <c r="BJ7" i="2"/>
  <c r="V29" i="4"/>
  <c r="BF30" i="1"/>
  <c r="BH49" i="1"/>
  <c r="BN49" i="1"/>
  <c r="CE8" i="1"/>
  <c r="CJ8" i="1"/>
  <c r="CI8" i="1" s="1"/>
  <c r="BE47" i="2"/>
  <c r="V39" i="3"/>
  <c r="BF39" i="2"/>
  <c r="V41" i="3"/>
  <c r="BF41" i="2"/>
  <c r="CE14" i="1"/>
  <c r="CJ14" i="1"/>
  <c r="BE22" i="1"/>
  <c r="CE49" i="2"/>
  <c r="CJ49" i="2"/>
  <c r="CI49" i="2" s="1"/>
  <c r="V34" i="3"/>
  <c r="BF34" i="2"/>
  <c r="CF34" i="2" s="1"/>
  <c r="CH34" i="2" s="1"/>
  <c r="V45" i="3"/>
  <c r="BF45" i="2"/>
  <c r="CF22" i="1"/>
  <c r="CH22" i="1" s="1"/>
  <c r="CJ33" i="1"/>
  <c r="CI33" i="1" s="1"/>
  <c r="BR33" i="1"/>
  <c r="J48" i="4"/>
  <c r="BF7" i="1"/>
  <c r="CJ40" i="1"/>
  <c r="CI40" i="1" s="1"/>
  <c r="BR40" i="1"/>
  <c r="V22" i="3"/>
  <c r="BF22" i="2"/>
  <c r="K54" i="3"/>
  <c r="BG7" i="2"/>
  <c r="BE45" i="2"/>
  <c r="V36" i="4"/>
  <c r="BF37" i="1"/>
  <c r="CE41" i="1"/>
  <c r="CJ41" i="1"/>
  <c r="CI41" i="1" s="1"/>
  <c r="BD49" i="1"/>
  <c r="BE7" i="1"/>
  <c r="CE42" i="1"/>
  <c r="CJ42" i="1"/>
  <c r="CI42" i="1" s="1"/>
  <c r="BR22" i="1"/>
  <c r="V28" i="3"/>
  <c r="BF28" i="2"/>
  <c r="AD9" i="3"/>
  <c r="BZ9" i="2" s="1"/>
  <c r="L54" i="3"/>
  <c r="BH7" i="2"/>
  <c r="V8" i="3"/>
  <c r="BF8" i="2"/>
  <c r="CE20" i="2"/>
  <c r="CJ20" i="2"/>
  <c r="CI20" i="2" s="1"/>
  <c r="CG16" i="1"/>
  <c r="CH16" i="1" s="1"/>
  <c r="G54" i="3"/>
  <c r="BC7" i="2"/>
  <c r="AE49" i="1"/>
  <c r="V21" i="4"/>
  <c r="V12" i="4"/>
  <c r="V37" i="3"/>
  <c r="BF37" i="2"/>
  <c r="V53" i="3"/>
  <c r="BF53" i="2"/>
  <c r="V38" i="3"/>
  <c r="BF38" i="2"/>
  <c r="CF38" i="2" s="1"/>
  <c r="CH38" i="2" s="1"/>
  <c r="CE15" i="1"/>
  <c r="CJ15" i="1"/>
  <c r="CI15" i="1" s="1"/>
  <c r="V17" i="4"/>
  <c r="BF18" i="1"/>
  <c r="CE11" i="1"/>
  <c r="CJ11" i="1"/>
  <c r="V27" i="4"/>
  <c r="BF28" i="1"/>
  <c r="BK49" i="1"/>
  <c r="BE37" i="2"/>
  <c r="V23" i="3"/>
  <c r="BF23" i="2"/>
  <c r="BE38" i="2"/>
  <c r="BE49" i="1" l="1"/>
  <c r="AI21" i="4"/>
  <c r="BS22" i="1"/>
  <c r="BR35" i="2"/>
  <c r="CF35" i="2"/>
  <c r="CH35" i="2" s="1"/>
  <c r="BR47" i="1"/>
  <c r="CF47" i="1"/>
  <c r="CH47" i="1" s="1"/>
  <c r="BR18" i="2"/>
  <c r="BR29" i="1"/>
  <c r="AI15" i="4"/>
  <c r="BS16" i="1"/>
  <c r="BR34" i="1"/>
  <c r="CB16" i="1"/>
  <c r="BD54" i="2"/>
  <c r="BR33" i="2"/>
  <c r="CF33" i="2"/>
  <c r="CH33" i="2" s="1"/>
  <c r="CI14" i="1"/>
  <c r="BR30" i="1"/>
  <c r="CF30" i="1"/>
  <c r="CH30" i="1" s="1"/>
  <c r="BR32" i="2"/>
  <c r="BR35" i="1"/>
  <c r="BR16" i="2"/>
  <c r="BR10" i="2"/>
  <c r="W10" i="3"/>
  <c r="BS13" i="1"/>
  <c r="CJ13" i="1" s="1"/>
  <c r="BF49" i="1"/>
  <c r="BR34" i="2"/>
  <c r="BI54" i="2"/>
  <c r="U48" i="4"/>
  <c r="BQ7" i="1"/>
  <c r="BR36" i="1"/>
  <c r="AA48" i="4"/>
  <c r="BW7" i="1"/>
  <c r="BR46" i="1"/>
  <c r="BR17" i="2"/>
  <c r="BR25" i="2"/>
  <c r="BR24" i="2"/>
  <c r="BR39" i="2"/>
  <c r="CF39" i="2"/>
  <c r="CH39" i="2" s="1"/>
  <c r="BR30" i="2"/>
  <c r="BR19" i="2"/>
  <c r="BR28" i="1"/>
  <c r="CF28" i="1"/>
  <c r="CH28" i="1" s="1"/>
  <c r="X48" i="4"/>
  <c r="BT7" i="1"/>
  <c r="BR15" i="2"/>
  <c r="CF15" i="2"/>
  <c r="CH15" i="2" s="1"/>
  <c r="AI43" i="4"/>
  <c r="BS44" i="1"/>
  <c r="AI26" i="4"/>
  <c r="BS27" i="1"/>
  <c r="BB54" i="2"/>
  <c r="CF7" i="2"/>
  <c r="BE7" i="2"/>
  <c r="BE54" i="2" s="1"/>
  <c r="AB48" i="4"/>
  <c r="BX7" i="1"/>
  <c r="BR8" i="2"/>
  <c r="CF8" i="2"/>
  <c r="CH8" i="2" s="1"/>
  <c r="BG54" i="2"/>
  <c r="V15" i="4"/>
  <c r="V48" i="4" s="1"/>
  <c r="BR41" i="2"/>
  <c r="BR47" i="2"/>
  <c r="CF47" i="2"/>
  <c r="CH47" i="2" s="1"/>
  <c r="CC25" i="1"/>
  <c r="AI24" i="4"/>
  <c r="BR26" i="2"/>
  <c r="AC48" i="4"/>
  <c r="BY7" i="1"/>
  <c r="BR36" i="2"/>
  <c r="CF36" i="2"/>
  <c r="CH36" i="2" s="1"/>
  <c r="BH54" i="2"/>
  <c r="BR22" i="2"/>
  <c r="CF22" i="2"/>
  <c r="CH22" i="2" s="1"/>
  <c r="BR31" i="1"/>
  <c r="CF31" i="1"/>
  <c r="CH31" i="1" s="1"/>
  <c r="S48" i="4"/>
  <c r="BO7" i="1"/>
  <c r="BR26" i="1"/>
  <c r="CF26" i="1"/>
  <c r="CH26" i="1" s="1"/>
  <c r="BR37" i="1"/>
  <c r="CF37" i="1"/>
  <c r="CH37" i="1" s="1"/>
  <c r="CC33" i="1"/>
  <c r="AI32" i="4"/>
  <c r="BR45" i="2"/>
  <c r="CF45" i="2"/>
  <c r="CH45" i="2" s="1"/>
  <c r="BR19" i="1"/>
  <c r="BR9" i="2"/>
  <c r="W9" i="3"/>
  <c r="CF9" i="2"/>
  <c r="CH9" i="2" s="1"/>
  <c r="BR17" i="1"/>
  <c r="CF18" i="2"/>
  <c r="CH18" i="2" s="1"/>
  <c r="V9" i="3"/>
  <c r="BR50" i="2"/>
  <c r="CF50" i="2"/>
  <c r="CH50" i="2" s="1"/>
  <c r="CB13" i="1"/>
  <c r="BR38" i="1"/>
  <c r="BR20" i="1"/>
  <c r="CF20" i="1"/>
  <c r="CH20" i="1" s="1"/>
  <c r="BR38" i="2"/>
  <c r="AE48" i="4"/>
  <c r="CA7" i="1"/>
  <c r="BR42" i="2"/>
  <c r="BR39" i="1"/>
  <c r="CF39" i="1"/>
  <c r="CH39" i="1" s="1"/>
  <c r="BM54" i="2"/>
  <c r="BR28" i="2"/>
  <c r="CF28" i="2"/>
  <c r="CH28" i="2" s="1"/>
  <c r="CF26" i="2"/>
  <c r="CH26" i="2" s="1"/>
  <c r="BR21" i="1"/>
  <c r="CF21" i="1"/>
  <c r="CH21" i="1" s="1"/>
  <c r="CC40" i="1"/>
  <c r="AI39" i="4"/>
  <c r="BC54" i="2"/>
  <c r="CI11" i="1"/>
  <c r="BR18" i="1"/>
  <c r="CF18" i="1"/>
  <c r="CH18" i="1" s="1"/>
  <c r="BJ54" i="2"/>
  <c r="BR40" i="2"/>
  <c r="T48" i="4"/>
  <c r="BP7" i="1"/>
  <c r="CF41" i="2"/>
  <c r="CH41" i="2" s="1"/>
  <c r="CC43" i="1"/>
  <c r="AI42" i="4"/>
  <c r="BR29" i="2"/>
  <c r="CF29" i="2"/>
  <c r="CH29" i="2" s="1"/>
  <c r="BR53" i="2"/>
  <c r="CF53" i="2"/>
  <c r="CH53" i="2" s="1"/>
  <c r="BR14" i="2"/>
  <c r="BN54" i="2"/>
  <c r="BR27" i="2"/>
  <c r="CF27" i="2"/>
  <c r="CH27" i="2" s="1"/>
  <c r="BR52" i="2"/>
  <c r="CB47" i="2"/>
  <c r="CG51" i="2"/>
  <c r="BR37" i="2"/>
  <c r="Y48" i="4"/>
  <c r="BU7" i="1"/>
  <c r="AD48" i="4"/>
  <c r="BZ7" i="1"/>
  <c r="CF30" i="2"/>
  <c r="CH30" i="2" s="1"/>
  <c r="BR48" i="1"/>
  <c r="CF48" i="1"/>
  <c r="CH48" i="1" s="1"/>
  <c r="BR43" i="2"/>
  <c r="CF25" i="2"/>
  <c r="CH25" i="2" s="1"/>
  <c r="BR23" i="2"/>
  <c r="CF23" i="2"/>
  <c r="CH23" i="2" s="1"/>
  <c r="BL54" i="2"/>
  <c r="CF37" i="2"/>
  <c r="CH37" i="2" s="1"/>
  <c r="CF35" i="1"/>
  <c r="CH35" i="1" s="1"/>
  <c r="Z48" i="4"/>
  <c r="BV7" i="1"/>
  <c r="BK54" i="2"/>
  <c r="BR32" i="1"/>
  <c r="BF54" i="2"/>
  <c r="BR31" i="2"/>
  <c r="CF31" i="2"/>
  <c r="CH31" i="2" s="1"/>
  <c r="BR44" i="2"/>
  <c r="CF44" i="2"/>
  <c r="CH44" i="2" s="1"/>
  <c r="CF7" i="1"/>
  <c r="BR7" i="1" l="1"/>
  <c r="CI13" i="1"/>
  <c r="BR49" i="1"/>
  <c r="AI37" i="3"/>
  <c r="BS37" i="2"/>
  <c r="BX49" i="1"/>
  <c r="AI30" i="3"/>
  <c r="BS30" i="2"/>
  <c r="BW49" i="1"/>
  <c r="AI35" i="3"/>
  <c r="BS35" i="2"/>
  <c r="AI20" i="4"/>
  <c r="BS21" i="1"/>
  <c r="AI30" i="4"/>
  <c r="BS31" i="1"/>
  <c r="AI53" i="3"/>
  <c r="BS53" i="2"/>
  <c r="CE33" i="1"/>
  <c r="AE54" i="3"/>
  <c r="CA7" i="2"/>
  <c r="BP49" i="1"/>
  <c r="CE16" i="1"/>
  <c r="AI27" i="3"/>
  <c r="BS27" i="2"/>
  <c r="CG45" i="1"/>
  <c r="AK48" i="4"/>
  <c r="AI36" i="3"/>
  <c r="BS36" i="2"/>
  <c r="AI38" i="4"/>
  <c r="BS39" i="1"/>
  <c r="AI37" i="4"/>
  <c r="BS38" i="1"/>
  <c r="BU49" i="1"/>
  <c r="AI34" i="3"/>
  <c r="BS34" i="2"/>
  <c r="AI43" i="3"/>
  <c r="BS43" i="2"/>
  <c r="CF54" i="2"/>
  <c r="CH7" i="2"/>
  <c r="AI39" i="3"/>
  <c r="BS39" i="2"/>
  <c r="AI32" i="3"/>
  <c r="BS32" i="2"/>
  <c r="AI18" i="3"/>
  <c r="BS18" i="2"/>
  <c r="AI23" i="3"/>
  <c r="BS23" i="2"/>
  <c r="AI36" i="4"/>
  <c r="BS37" i="1"/>
  <c r="CH7" i="1"/>
  <c r="CF49" i="1"/>
  <c r="AI9" i="3"/>
  <c r="BS9" i="2"/>
  <c r="BY49" i="1"/>
  <c r="AI47" i="3"/>
  <c r="BS47" i="2"/>
  <c r="S54" i="3"/>
  <c r="BO7" i="2"/>
  <c r="V7" i="3"/>
  <c r="V54" i="3" s="1"/>
  <c r="W48" i="4"/>
  <c r="BS7" i="1"/>
  <c r="CJ7" i="1" s="1"/>
  <c r="AD54" i="3"/>
  <c r="BZ7" i="2"/>
  <c r="AI31" i="4"/>
  <c r="BS32" i="1"/>
  <c r="AI33" i="3"/>
  <c r="BS33" i="2"/>
  <c r="AA54" i="3"/>
  <c r="BW7" i="2"/>
  <c r="AI24" i="3"/>
  <c r="BS24" i="2"/>
  <c r="CE22" i="1"/>
  <c r="CJ22" i="1"/>
  <c r="CI22" i="1" s="1"/>
  <c r="AI45" i="4"/>
  <c r="BS46" i="1"/>
  <c r="AI35" i="4"/>
  <c r="BS36" i="1"/>
  <c r="CE25" i="1"/>
  <c r="AI44" i="3"/>
  <c r="BS44" i="2"/>
  <c r="AI47" i="4"/>
  <c r="BS48" i="1"/>
  <c r="AI17" i="4"/>
  <c r="BS18" i="1"/>
  <c r="AI42" i="3"/>
  <c r="BS42" i="2"/>
  <c r="AI22" i="3"/>
  <c r="BS22" i="2"/>
  <c r="AI26" i="3"/>
  <c r="BS26" i="2"/>
  <c r="AI41" i="3"/>
  <c r="BS41" i="2"/>
  <c r="CE27" i="1"/>
  <c r="CJ27" i="1"/>
  <c r="CI27" i="1" s="1"/>
  <c r="AI27" i="4"/>
  <c r="BS28" i="1"/>
  <c r="CE13" i="1"/>
  <c r="U54" i="3"/>
  <c r="BQ7" i="2"/>
  <c r="AI46" i="4"/>
  <c r="BS47" i="1"/>
  <c r="BO49" i="1"/>
  <c r="AK54" i="3"/>
  <c r="AI50" i="3"/>
  <c r="BS50" i="2"/>
  <c r="AI18" i="4"/>
  <c r="BS19" i="1"/>
  <c r="AI25" i="3"/>
  <c r="BS25" i="2"/>
  <c r="AI12" i="4"/>
  <c r="BV49" i="1"/>
  <c r="AI29" i="3"/>
  <c r="BS29" i="2"/>
  <c r="Y54" i="3"/>
  <c r="BU7" i="2"/>
  <c r="CE44" i="1"/>
  <c r="CJ44" i="1"/>
  <c r="CI44" i="1" s="1"/>
  <c r="BQ49" i="1"/>
  <c r="AI10" i="3"/>
  <c r="BS10" i="2"/>
  <c r="AI45" i="3"/>
  <c r="BS45" i="2"/>
  <c r="AI40" i="3"/>
  <c r="BS40" i="2"/>
  <c r="AI28" i="4"/>
  <c r="BS29" i="1"/>
  <c r="AI31" i="3"/>
  <c r="BS31" i="2"/>
  <c r="AI14" i="3"/>
  <c r="BS14" i="2"/>
  <c r="CA49" i="1"/>
  <c r="X54" i="3"/>
  <c r="BT7" i="2"/>
  <c r="AI17" i="3"/>
  <c r="BS17" i="2"/>
  <c r="Z54" i="3"/>
  <c r="BV7" i="2"/>
  <c r="AI34" i="4"/>
  <c r="BS35" i="1"/>
  <c r="BZ49" i="1"/>
  <c r="T54" i="3"/>
  <c r="BP7" i="2"/>
  <c r="AI19" i="3"/>
  <c r="BS19" i="2"/>
  <c r="AI29" i="4"/>
  <c r="BS30" i="1"/>
  <c r="AC54" i="3"/>
  <c r="BY7" i="2"/>
  <c r="CE43" i="1"/>
  <c r="AI15" i="3"/>
  <c r="BS15" i="2"/>
  <c r="CJ16" i="1"/>
  <c r="AI52" i="3"/>
  <c r="BS52" i="2"/>
  <c r="BT49" i="1"/>
  <c r="AI19" i="4"/>
  <c r="BS20" i="1"/>
  <c r="W54" i="3"/>
  <c r="BS7" i="2"/>
  <c r="AI28" i="3"/>
  <c r="BS28" i="2"/>
  <c r="AI25" i="4"/>
  <c r="BS26" i="1"/>
  <c r="AI8" i="3"/>
  <c r="BS8" i="2"/>
  <c r="AI16" i="3"/>
  <c r="BS16" i="2"/>
  <c r="AI38" i="3"/>
  <c r="BS38" i="2"/>
  <c r="AI16" i="4"/>
  <c r="BS17" i="1"/>
  <c r="AB54" i="3"/>
  <c r="BX7" i="2"/>
  <c r="CE40" i="1"/>
  <c r="AI33" i="4"/>
  <c r="BS34" i="1"/>
  <c r="CI7" i="1" l="1"/>
  <c r="AG48" i="4"/>
  <c r="CC7" i="1"/>
  <c r="CE26" i="2"/>
  <c r="CJ26" i="2"/>
  <c r="CI26" i="2" s="1"/>
  <c r="CE23" i="2"/>
  <c r="CJ23" i="2"/>
  <c r="CI23" i="2" s="1"/>
  <c r="BO54" i="2"/>
  <c r="BR7" i="2"/>
  <c r="BR54" i="2" s="1"/>
  <c r="CJ7" i="2"/>
  <c r="CE43" i="2"/>
  <c r="CJ43" i="2"/>
  <c r="CI43" i="2" s="1"/>
  <c r="CE39" i="1"/>
  <c r="CJ39" i="1"/>
  <c r="CI39" i="1" s="1"/>
  <c r="CE30" i="2"/>
  <c r="CJ30" i="2"/>
  <c r="CI30" i="2" s="1"/>
  <c r="CE17" i="2"/>
  <c r="CJ17" i="2"/>
  <c r="CI17" i="2" s="1"/>
  <c r="CE36" i="1"/>
  <c r="CJ36" i="1"/>
  <c r="CI36" i="1" s="1"/>
  <c r="AF48" i="4"/>
  <c r="CB7" i="1"/>
  <c r="CE47" i="2"/>
  <c r="CJ47" i="2"/>
  <c r="CE26" i="1"/>
  <c r="CJ26" i="1"/>
  <c r="CI26" i="1" s="1"/>
  <c r="CE35" i="1"/>
  <c r="CJ35" i="1"/>
  <c r="CI35" i="1" s="1"/>
  <c r="CE18" i="2"/>
  <c r="CJ18" i="2"/>
  <c r="CI18" i="2" s="1"/>
  <c r="CE34" i="2"/>
  <c r="CJ34" i="2"/>
  <c r="CI34" i="2" s="1"/>
  <c r="CE41" i="2"/>
  <c r="CJ41" i="2"/>
  <c r="CI41" i="2" s="1"/>
  <c r="BT54" i="2"/>
  <c r="CE17" i="1"/>
  <c r="CJ17" i="1"/>
  <c r="CI17" i="1" s="1"/>
  <c r="CE47" i="1"/>
  <c r="CJ47" i="1"/>
  <c r="CI47" i="1" s="1"/>
  <c r="CE46" i="1"/>
  <c r="CJ46" i="1"/>
  <c r="CI46" i="1" s="1"/>
  <c r="CE31" i="1"/>
  <c r="CJ31" i="1"/>
  <c r="CI31" i="1" s="1"/>
  <c r="CE37" i="2"/>
  <c r="CJ37" i="2"/>
  <c r="CI37" i="2" s="1"/>
  <c r="CE50" i="2"/>
  <c r="CJ50" i="2"/>
  <c r="CI50" i="2" s="1"/>
  <c r="CE45" i="2"/>
  <c r="CJ45" i="2"/>
  <c r="CI45" i="2" s="1"/>
  <c r="BP54" i="2"/>
  <c r="CE15" i="2"/>
  <c r="CJ15" i="2"/>
  <c r="CI15" i="2" s="1"/>
  <c r="CE34" i="1"/>
  <c r="CJ34" i="1"/>
  <c r="CI34" i="1" s="1"/>
  <c r="CE10" i="2"/>
  <c r="CJ10" i="2"/>
  <c r="CI10" i="2" s="1"/>
  <c r="BQ54" i="2"/>
  <c r="CE36" i="2"/>
  <c r="CJ36" i="2"/>
  <c r="CI36" i="2" s="1"/>
  <c r="BW54" i="2"/>
  <c r="CE18" i="1"/>
  <c r="CJ18" i="1"/>
  <c r="CI18" i="1" s="1"/>
  <c r="CE32" i="2"/>
  <c r="CJ32" i="2"/>
  <c r="CI32" i="2" s="1"/>
  <c r="CE8" i="2"/>
  <c r="CJ8" i="2"/>
  <c r="CI8" i="2" s="1"/>
  <c r="AI7" i="4"/>
  <c r="AI48" i="4" s="1"/>
  <c r="CE38" i="1"/>
  <c r="CJ38" i="1"/>
  <c r="CI38" i="1" s="1"/>
  <c r="CE20" i="1"/>
  <c r="CJ20" i="1"/>
  <c r="CI20" i="1" s="1"/>
  <c r="BV54" i="2"/>
  <c r="CE14" i="2"/>
  <c r="CJ14" i="2"/>
  <c r="CE9" i="2"/>
  <c r="CJ9" i="2"/>
  <c r="CE30" i="1"/>
  <c r="CJ30" i="1"/>
  <c r="CI30" i="1" s="1"/>
  <c r="CE38" i="2"/>
  <c r="CJ38" i="2"/>
  <c r="CI38" i="2" s="1"/>
  <c r="AH48" i="4"/>
  <c r="CD7" i="1"/>
  <c r="CE48" i="1"/>
  <c r="CJ48" i="1"/>
  <c r="CI48" i="1" s="1"/>
  <c r="CE39" i="2"/>
  <c r="CJ39" i="2"/>
  <c r="CI39" i="2" s="1"/>
  <c r="CH45" i="1"/>
  <c r="CH49" i="1" s="1"/>
  <c r="CG49" i="1"/>
  <c r="CE53" i="2"/>
  <c r="CJ53" i="2"/>
  <c r="CI53" i="2" s="1"/>
  <c r="CE52" i="2"/>
  <c r="CJ52" i="2"/>
  <c r="CI52" i="2" s="1"/>
  <c r="CE28" i="2"/>
  <c r="CJ28" i="2"/>
  <c r="CI28" i="2" s="1"/>
  <c r="CE19" i="2"/>
  <c r="CJ19" i="2"/>
  <c r="CI19" i="2" s="1"/>
  <c r="CE33" i="2"/>
  <c r="CJ33" i="2"/>
  <c r="CI33" i="2" s="1"/>
  <c r="CE21" i="1"/>
  <c r="CJ21" i="1"/>
  <c r="CI21" i="1" s="1"/>
  <c r="CE37" i="1"/>
  <c r="CJ37" i="1"/>
  <c r="CI37" i="1" s="1"/>
  <c r="CE29" i="2"/>
  <c r="CJ29" i="2"/>
  <c r="CI29" i="2" s="1"/>
  <c r="BS54" i="2"/>
  <c r="CE31" i="2"/>
  <c r="CJ31" i="2"/>
  <c r="CI31" i="2" s="1"/>
  <c r="CE40" i="2"/>
  <c r="CJ40" i="2"/>
  <c r="CI40" i="2" s="1"/>
  <c r="CI16" i="1"/>
  <c r="CE16" i="2"/>
  <c r="CJ16" i="2"/>
  <c r="CI16" i="2" s="1"/>
  <c r="CE25" i="2"/>
  <c r="CJ25" i="2"/>
  <c r="CI25" i="2" s="1"/>
  <c r="CE28" i="1"/>
  <c r="CJ28" i="1"/>
  <c r="CI28" i="1" s="1"/>
  <c r="CE44" i="2"/>
  <c r="CJ44" i="2"/>
  <c r="CI44" i="2" s="1"/>
  <c r="CE32" i="1"/>
  <c r="CJ32" i="1"/>
  <c r="CI32" i="1" s="1"/>
  <c r="CE27" i="2"/>
  <c r="CJ27" i="2"/>
  <c r="CI27" i="2" s="1"/>
  <c r="CA54" i="2"/>
  <c r="CE35" i="2"/>
  <c r="CJ35" i="2"/>
  <c r="CI35" i="2" s="1"/>
  <c r="BU54" i="2"/>
  <c r="CE24" i="2"/>
  <c r="CJ24" i="2"/>
  <c r="CI24" i="2" s="1"/>
  <c r="BS49" i="1"/>
  <c r="CH51" i="2"/>
  <c r="CH54" i="2" s="1"/>
  <c r="CG54" i="2"/>
  <c r="CE22" i="2"/>
  <c r="CJ22" i="2"/>
  <c r="CI22" i="2" s="1"/>
  <c r="CE42" i="2"/>
  <c r="CJ42" i="2"/>
  <c r="CI42" i="2" s="1"/>
  <c r="BY54" i="2"/>
  <c r="CE29" i="1"/>
  <c r="CJ29" i="1"/>
  <c r="CI29" i="1" s="1"/>
  <c r="BX54" i="2"/>
  <c r="CE19" i="1"/>
  <c r="CJ19" i="1"/>
  <c r="CI19" i="1" s="1"/>
  <c r="BZ54" i="2"/>
  <c r="AH54" i="3" l="1"/>
  <c r="CD7" i="2"/>
  <c r="CD49" i="1"/>
  <c r="AF54" i="3"/>
  <c r="CB7" i="2"/>
  <c r="AI7" i="3"/>
  <c r="AI54" i="3" s="1"/>
  <c r="CI47" i="2"/>
  <c r="CI51" i="2"/>
  <c r="CI9" i="2"/>
  <c r="CI45" i="1"/>
  <c r="CI49" i="1" s="1"/>
  <c r="CJ54" i="2"/>
  <c r="CI7" i="2"/>
  <c r="CB49" i="1"/>
  <c r="AG54" i="3"/>
  <c r="CC7" i="2"/>
  <c r="CI14" i="2"/>
  <c r="CC49" i="1"/>
  <c r="CE7" i="1"/>
  <c r="CE49" i="1" s="1"/>
  <c r="CJ49" i="1"/>
  <c r="CD54" i="2" l="1"/>
  <c r="CI54" i="2"/>
  <c r="CB54" i="2"/>
  <c r="CE7" i="2"/>
  <c r="CE54" i="2" s="1"/>
  <c r="CC54" i="2"/>
</calcChain>
</file>

<file path=xl/sharedStrings.xml><?xml version="1.0" encoding="utf-8"?>
<sst xmlns="http://schemas.openxmlformats.org/spreadsheetml/2006/main" count="389" uniqueCount="131">
  <si>
    <t>Bluegrass Operating Company, LLC</t>
  </si>
  <si>
    <t>Sewer</t>
  </si>
  <si>
    <t>2025-00354</t>
  </si>
  <si>
    <t>KY-Bluegrass Filing Systems</t>
  </si>
  <si>
    <t>Income Statement - Detail Wastewater</t>
  </si>
  <si>
    <t>Line Number</t>
  </si>
  <si>
    <t>NARUC Acct. No.</t>
  </si>
  <si>
    <t>Description</t>
  </si>
  <si>
    <t>Historical 2022</t>
  </si>
  <si>
    <t>Historical 2023</t>
  </si>
  <si>
    <t>Historical 2024</t>
  </si>
  <si>
    <t>Forecasted Present  Rates 2025</t>
  </si>
  <si>
    <t>Forecasted Present  Rates 2026</t>
  </si>
  <si>
    <t>Forecasted Present  Rates 2027</t>
  </si>
  <si>
    <t>Present Rates Base Year Ending March 2026</t>
  </si>
  <si>
    <t>Adjustments to Base Year</t>
  </si>
  <si>
    <t>Present Rates Pro Forma Base Year Ended March 2026</t>
  </si>
  <si>
    <t>Pro Forma Adjustments</t>
  </si>
  <si>
    <t>Present Rates Test Year Ending July  2027</t>
  </si>
  <si>
    <t>Ops &amp; Maint - Operations &amp; Maintenance:</t>
  </si>
  <si>
    <t>Sewer - Purchased Treatment</t>
  </si>
  <si>
    <t>Sewer - Sludge Removal</t>
  </si>
  <si>
    <t>Sewer - Purchased Power</t>
  </si>
  <si>
    <t>Sewer - Purchased Power - Collection</t>
  </si>
  <si>
    <t>Sewer - Purchased Power - Pumping</t>
  </si>
  <si>
    <t>Sewer - Purchased Power - Treatment and Disposal</t>
  </si>
  <si>
    <t>Sewer - Fuel for Power Production</t>
  </si>
  <si>
    <t>Sewer - Chemicals</t>
  </si>
  <si>
    <t>Sewer - Chemicals - Treatment and Disposal</t>
  </si>
  <si>
    <t>Sewer - Materials and Supplies</t>
  </si>
  <si>
    <t>Sewer - Materials and Supplies - Collection Ops</t>
  </si>
  <si>
    <t>Sewer - Materials and Supplies - Collection Maint</t>
  </si>
  <si>
    <t>Sewer - Materials and Supplies - Pumping Ops</t>
  </si>
  <si>
    <t>Sewer - Materials and Supplies - Pumping Maint</t>
  </si>
  <si>
    <t>Sewer - Materials and Supplies - T&amp;D Ops</t>
  </si>
  <si>
    <t>Sewer - Materials and Supplies - T&amp;D Maint</t>
  </si>
  <si>
    <t>Sewer - Mowing and Lawn maintenance</t>
  </si>
  <si>
    <t>Sewer - Contract Operations</t>
  </si>
  <si>
    <t>Sewer - Contract Operations - Collection Ops</t>
  </si>
  <si>
    <t>Sewer - Collection Maintenance</t>
  </si>
  <si>
    <t>Sewer - Collection Maint - Plant S&amp;I</t>
  </si>
  <si>
    <t>Sewer - Collection Maint - Pumping Equip Maint</t>
  </si>
  <si>
    <t>Sewer - Collection Maint - Maint of Meters</t>
  </si>
  <si>
    <t>Sewer - Collection Maint - Maint of Mains</t>
  </si>
  <si>
    <t>Sewer - Collection Maint - Other Collection Plant Maint</t>
  </si>
  <si>
    <t>Sewer - Collection Maint - Maint Customer Services</t>
  </si>
  <si>
    <t>Sewer - Contract Operations - Pumping Ops</t>
  </si>
  <si>
    <t>Sewer - Pumping Maintenance</t>
  </si>
  <si>
    <t>Sewer - T&amp;D Ops</t>
  </si>
  <si>
    <t>Sewer - T&amp;D Maintenance</t>
  </si>
  <si>
    <t>Sewer - T&amp;D Maint - Plant S&amp;I</t>
  </si>
  <si>
    <t>Sewer - T&amp;D Maint - Pumping Equip Maint</t>
  </si>
  <si>
    <t>Sewer - T&amp;D Maint - Other T&amp;D Plant Maint</t>
  </si>
  <si>
    <t>Sewer - Contract Svcs - Engineering</t>
  </si>
  <si>
    <t>Sewer - Rents - Property</t>
  </si>
  <si>
    <t>Sewer - Rents - Equipment</t>
  </si>
  <si>
    <t>Sewer - Contract Svcs - Testing</t>
  </si>
  <si>
    <t>Sewer - Regulatory Exp</t>
  </si>
  <si>
    <t>Sewer - Bad Debt Exp</t>
  </si>
  <si>
    <t>Sewer - Misc. Expense - Collection Ops</t>
  </si>
  <si>
    <t>Sewer - Misc. Expense</t>
  </si>
  <si>
    <t>Sewer - Misc. Expense - T&amp;D Ops</t>
  </si>
  <si>
    <t>Total Ops &amp; Maint - Operations &amp; Maintenance</t>
  </si>
  <si>
    <t>Water</t>
  </si>
  <si>
    <t>Income Statement - Detail Water</t>
  </si>
  <si>
    <t>Present Rates Test Year Ending July 2027</t>
  </si>
  <si>
    <t>Water - Purchased Water</t>
  </si>
  <si>
    <t>Water - Water Rights</t>
  </si>
  <si>
    <t>Water - Purchased Power</t>
  </si>
  <si>
    <t>Water - Purchased Power - Source of Supply</t>
  </si>
  <si>
    <t>Water - Chemicals</t>
  </si>
  <si>
    <t>Water - Chemicals - Treatment/Purification</t>
  </si>
  <si>
    <t>Water - Chemicals - T&amp;D</t>
  </si>
  <si>
    <t>Water - Materials and Supplies</t>
  </si>
  <si>
    <t>Water - Materials and Supplies - SoS Ops</t>
  </si>
  <si>
    <t>Water - Materials and Supplies - SoS Maint</t>
  </si>
  <si>
    <t>Water - Materials and Supplies - Treatment Maint</t>
  </si>
  <si>
    <t>Water - Materials and Supplies - T&amp;D Ops</t>
  </si>
  <si>
    <t>Water - Materials and Supplies - T&amp;D Maint</t>
  </si>
  <si>
    <t>Water - Mowing and Lawn Maintenance</t>
  </si>
  <si>
    <t>Water - Contract Operations</t>
  </si>
  <si>
    <t>Water - Source of Supply Ops</t>
  </si>
  <si>
    <t>Water - Source of Supply Maintenance</t>
  </si>
  <si>
    <t>Water - SoS Maint - Plant Maint S&amp;I</t>
  </si>
  <si>
    <t>Water - SoS Maint - Pumping Equip Maint</t>
  </si>
  <si>
    <t>Water - SoS Maint - Wells and Springs</t>
  </si>
  <si>
    <t>Water - SoS Maint - Lake, River, and Other Intake</t>
  </si>
  <si>
    <t>Water - Treatment Ops</t>
  </si>
  <si>
    <t>Water - Treatment - Purification Labor</t>
  </si>
  <si>
    <t>Water - Treatment Maintenance</t>
  </si>
  <si>
    <t>Water - Treatment Maint - Plant Maint S&amp;I</t>
  </si>
  <si>
    <t>Water - Treatment Maint - Pumping Equip Maint</t>
  </si>
  <si>
    <t>Water - Treatment Maint - Supervision/Engineering</t>
  </si>
  <si>
    <t>Water - Treatment Maint - Maint of Purification Equip</t>
  </si>
  <si>
    <t>Water - T&amp;D Ops</t>
  </si>
  <si>
    <t>Water - T&amp;D Maintenance</t>
  </si>
  <si>
    <t>Water - T&amp;D Maint - Plant Maint S&amp;I</t>
  </si>
  <si>
    <t>Water - T&amp;D Maint - Pumping Equip Maint</t>
  </si>
  <si>
    <t>Water - T&amp;D Maint - Hydrant Maint</t>
  </si>
  <si>
    <t>Water - T&amp;D Maint - Maps and Records</t>
  </si>
  <si>
    <t>Water - T&amp;D Maint - Meter Maint</t>
  </si>
  <si>
    <t>Water - T&amp;D Maint - Maint of Customer Services</t>
  </si>
  <si>
    <t>Water - T&amp;D Maint - Maint of Mains</t>
  </si>
  <si>
    <t>Water - T&amp;D Maint - Other Distribution Plant Maint</t>
  </si>
  <si>
    <t>Water - T&amp;D Maint - Power Production Equip Maint</t>
  </si>
  <si>
    <t>Water - Testing</t>
  </si>
  <si>
    <t>Water - Other Contract Services</t>
  </si>
  <si>
    <t>Water - Rents - Property</t>
  </si>
  <si>
    <t>Water - Rents - Equipment</t>
  </si>
  <si>
    <t>Water - Regulatory Expense</t>
  </si>
  <si>
    <t>Water - Bad Debt</t>
  </si>
  <si>
    <t>Water - Misc Expense</t>
  </si>
  <si>
    <t>Water - Misc Expense - Source of Supply</t>
  </si>
  <si>
    <t>Exhibit BT-3A</t>
  </si>
  <si>
    <t>Wastewater Forecast at Current Rates</t>
  </si>
  <si>
    <t>Forecast Workpaper Name</t>
  </si>
  <si>
    <t>Adjustment Workpaper</t>
  </si>
  <si>
    <t>KY Rate Case Financial Workbook/Inflationary Factors</t>
  </si>
  <si>
    <t>Included with 730.000</t>
  </si>
  <si>
    <t>KY Purchase Power Forecast</t>
  </si>
  <si>
    <t>Reduce Maintenance by 50%</t>
  </si>
  <si>
    <t>Remove One-Time Items</t>
  </si>
  <si>
    <t>Contract Ops</t>
  </si>
  <si>
    <t>Remove One Time items</t>
  </si>
  <si>
    <t>KY Revenue Forecast</t>
  </si>
  <si>
    <t>Adjust to Bad Debt Expense of 1%  of Revenue</t>
  </si>
  <si>
    <t>Exhibit BT-3B</t>
  </si>
  <si>
    <t>Water Forecast at Current Rates</t>
  </si>
  <si>
    <t>included with Contract Ops 630.000</t>
  </si>
  <si>
    <t>Remove One-time Itesm</t>
  </si>
  <si>
    <t>KY Contract 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</si>
</sst>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00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8"/>
      <color theme="1"/>
      <name val="Aptos Narrow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51">
    <xf numFmtId="0" fontId="0" fillId="0" borderId="0" xfId="0"/>
    <xf numFmtId="0" fontId="0" fillId="2" borderId="0" xfId="0" applyFill="1"/>
    <xf numFmtId="14" fontId="0" fillId="0" borderId="0" xfId="0" applyNumberFormat="1"/>
    <xf numFmtId="8" fontId="0" fillId="0" borderId="0" xfId="0" applyNumberForma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" xfId="0" applyBorder="1"/>
    <xf numFmtId="0" fontId="5" fillId="0" borderId="0" xfId="0" applyFont="1"/>
    <xf numFmtId="6" fontId="3" fillId="0" borderId="0" xfId="0" applyNumberFormat="1" applyFont="1"/>
    <xf numFmtId="6" fontId="3" fillId="0" borderId="3" xfId="0" applyNumberFormat="1" applyFont="1" applyBorder="1"/>
    <xf numFmtId="6" fontId="5" fillId="0" borderId="0" xfId="0" applyNumberFormat="1" applyFont="1"/>
    <xf numFmtId="0" fontId="6" fillId="0" borderId="0" xfId="0" applyFont="1"/>
    <xf numFmtId="0" fontId="7" fillId="0" borderId="0" xfId="0" applyFont="1"/>
    <xf numFmtId="8" fontId="3" fillId="0" borderId="0" xfId="0" applyNumberFormat="1" applyFont="1"/>
    <xf numFmtId="6" fontId="5" fillId="0" borderId="3" xfId="0" applyNumberFormat="1" applyFont="1" applyBorder="1"/>
    <xf numFmtId="6" fontId="0" fillId="0" borderId="0" xfId="0" applyNumberFormat="1"/>
    <xf numFmtId="43" fontId="0" fillId="0" borderId="0" xfId="0" applyNumberFormat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8" fontId="4" fillId="0" borderId="4" xfId="0" applyNumberFormat="1" applyFont="1" applyBorder="1" applyAlignment="1">
      <alignment horizontal="center" vertical="center" wrapText="1"/>
    </xf>
    <xf numFmtId="0" fontId="9" fillId="0" borderId="0" xfId="0" applyFont="1"/>
    <xf numFmtId="0" fontId="11" fillId="0" borderId="0" xfId="1" applyFont="1" applyAlignment="1">
      <alignment horizontal="left"/>
    </xf>
    <xf numFmtId="0" fontId="12" fillId="0" borderId="0" xfId="0" applyFont="1"/>
    <xf numFmtId="0" fontId="1" fillId="0" borderId="0" xfId="0" applyFont="1" applyAlignment="1">
      <alignment horizontal="right"/>
    </xf>
    <xf numFmtId="14" fontId="13" fillId="0" borderId="6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6" fontId="14" fillId="0" borderId="7" xfId="0" applyNumberFormat="1" applyFont="1" applyBorder="1"/>
    <xf numFmtId="6" fontId="3" fillId="0" borderId="7" xfId="0" applyNumberFormat="1" applyFont="1" applyBorder="1"/>
    <xf numFmtId="6" fontId="15" fillId="0" borderId="7" xfId="0" applyNumberFormat="1" applyFont="1" applyBorder="1"/>
    <xf numFmtId="6" fontId="5" fillId="0" borderId="7" xfId="0" applyNumberFormat="1" applyFont="1" applyBorder="1"/>
    <xf numFmtId="6" fontId="3" fillId="3" borderId="0" xfId="0" applyNumberFormat="1" applyFont="1" applyFill="1"/>
    <xf numFmtId="6" fontId="14" fillId="3" borderId="7" xfId="0" applyNumberFormat="1" applyFont="1" applyFill="1" applyBorder="1"/>
    <xf numFmtId="14" fontId="2" fillId="0" borderId="8" xfId="0" applyNumberFormat="1" applyFont="1" applyBorder="1" applyAlignment="1">
      <alignment horizontal="center" vertical="center" wrapText="1"/>
    </xf>
    <xf numFmtId="6" fontId="3" fillId="0" borderId="9" xfId="0" applyNumberFormat="1" applyFont="1" applyBorder="1"/>
    <xf numFmtId="6" fontId="5" fillId="0" borderId="9" xfId="0" applyNumberFormat="1" applyFont="1" applyBorder="1"/>
    <xf numFmtId="0" fontId="2" fillId="0" borderId="0" xfId="0" applyFont="1" applyAlignment="1">
      <alignment horizontal="center"/>
    </xf>
  </cellXfs>
  <cellStyles count="2">
    <cellStyle name="Normal" xfId="0" builtinId="0"/>
    <cellStyle name="Normal 5" xfId="1" xr:uid="{8B0D42E3-0971-411D-953C-6A4C535428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0919B-3739-4ADC-A0A3-93A97A92CB1A}">
  <sheetPr>
    <tabColor theme="4" tint="0.79998168889431442"/>
    <pageSetUpPr fitToPage="1"/>
  </sheetPr>
  <dimension ref="A1:CJ50"/>
  <sheetViews>
    <sheetView showGridLines="0" zoomScale="90" zoomScaleNormal="90" zoomScaleSheetLayoutView="90" workbookViewId="0">
      <pane xSplit="5" ySplit="5" topLeftCell="R33" activePane="bottomRight" state="frozen"/>
      <selection pane="topRight" activeCell="F44" sqref="F44"/>
      <selection pane="bottomLeft" activeCell="F44" sqref="F44"/>
      <selection pane="bottomRight" activeCell="CQ49" sqref="CQ49"/>
    </sheetView>
  </sheetViews>
  <sheetFormatPr defaultColWidth="8.85546875" defaultRowHeight="15" outlineLevelCol="1" x14ac:dyDescent="0.25"/>
  <cols>
    <col min="1" max="1" width="7" bestFit="1" customWidth="1"/>
    <col min="2" max="2" width="7.42578125" bestFit="1" customWidth="1"/>
    <col min="3" max="3" width="8.42578125" bestFit="1" customWidth="1"/>
    <col min="4" max="4" width="44.42578125" bestFit="1" customWidth="1"/>
    <col min="5" max="5" width="8.42578125" bestFit="1" customWidth="1"/>
    <col min="6" max="6" width="11.42578125" hidden="1" customWidth="1" outlineLevel="1"/>
    <col min="7" max="8" width="8.42578125" hidden="1" customWidth="1" outlineLevel="1"/>
    <col min="9" max="11" width="9.140625" hidden="1" customWidth="1" outlineLevel="1"/>
    <col min="12" max="12" width="9.42578125" hidden="1" customWidth="1" outlineLevel="1"/>
    <col min="13" max="13" width="8.42578125" hidden="1" customWidth="1" outlineLevel="1"/>
    <col min="14" max="14" width="9.140625" hidden="1" customWidth="1" outlineLevel="1"/>
    <col min="15" max="17" width="9.42578125" hidden="1" customWidth="1" outlineLevel="1"/>
    <col min="18" max="18" width="11" customWidth="1" collapsed="1"/>
    <col min="19" max="30" width="9.42578125" hidden="1" customWidth="1" outlineLevel="1"/>
    <col min="31" max="31" width="11" customWidth="1" collapsed="1"/>
    <col min="32" max="32" width="13.85546875" hidden="1" customWidth="1" outlineLevel="1"/>
    <col min="33" max="33" width="9.42578125" hidden="1" customWidth="1" outlineLevel="1"/>
    <col min="34" max="34" width="8.42578125" hidden="1" customWidth="1" outlineLevel="1"/>
    <col min="35" max="37" width="9.85546875" hidden="1" customWidth="1" outlineLevel="1"/>
    <col min="38" max="40" width="10.42578125" hidden="1" customWidth="1" outlineLevel="1"/>
    <col min="41" max="43" width="11.42578125" hidden="1" customWidth="1" outlineLevel="1"/>
    <col min="44" max="44" width="12.42578125" bestFit="1" customWidth="1" collapsed="1"/>
    <col min="45" max="54" width="11.42578125" hidden="1" customWidth="1" outlineLevel="1"/>
    <col min="55" max="55" width="9.42578125" hidden="1" customWidth="1" outlineLevel="1"/>
    <col min="56" max="56" width="11.7109375" hidden="1" customWidth="1" outlineLevel="1"/>
    <col min="57" max="57" width="11.42578125" customWidth="1" collapsed="1"/>
    <col min="58" max="69" width="9.42578125" hidden="1" customWidth="1" outlineLevel="1"/>
    <col min="70" max="70" width="11.42578125" customWidth="1" collapsed="1"/>
    <col min="71" max="82" width="9.42578125" hidden="1" customWidth="1" outlineLevel="1"/>
    <col min="83" max="83" width="11.42578125" customWidth="1" collapsed="1"/>
    <col min="84" max="84" width="14.42578125" customWidth="1"/>
    <col min="85" max="85" width="11.42578125" customWidth="1"/>
    <col min="86" max="87" width="12.42578125" customWidth="1"/>
    <col min="88" max="88" width="12.140625" bestFit="1" customWidth="1"/>
  </cols>
  <sheetData>
    <row r="1" spans="1:88" x14ac:dyDescent="0.25"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</row>
    <row r="2" spans="1:88" x14ac:dyDescent="0.25">
      <c r="A2" t="s">
        <v>1</v>
      </c>
      <c r="B2" s="50" t="s">
        <v>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</row>
    <row r="3" spans="1:88" x14ac:dyDescent="0.25">
      <c r="A3" s="1" t="s">
        <v>3</v>
      </c>
      <c r="B3" s="50" t="s">
        <v>4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</row>
    <row r="4" spans="1:88" x14ac:dyDescent="0.25">
      <c r="E4" s="2"/>
      <c r="F4" s="2"/>
      <c r="AO4" s="3"/>
      <c r="AP4" s="3"/>
      <c r="AQ4" s="3"/>
      <c r="AS4" s="3"/>
      <c r="AT4" s="3"/>
      <c r="AU4" s="3"/>
      <c r="AV4" s="3"/>
      <c r="AW4" s="3"/>
      <c r="AX4" s="3"/>
      <c r="AY4" s="3"/>
      <c r="AZ4" s="3"/>
      <c r="BA4" s="3"/>
    </row>
    <row r="5" spans="1:88" ht="63.75" x14ac:dyDescent="0.25">
      <c r="A5" s="4"/>
      <c r="B5" s="5" t="s">
        <v>5</v>
      </c>
      <c r="C5" s="5" t="s">
        <v>6</v>
      </c>
      <c r="D5" s="6" t="s">
        <v>7</v>
      </c>
      <c r="E5" s="7"/>
      <c r="F5" s="8">
        <v>44562</v>
      </c>
      <c r="G5" s="8">
        <v>44593</v>
      </c>
      <c r="H5" s="8">
        <v>44621</v>
      </c>
      <c r="I5" s="8">
        <v>44652</v>
      </c>
      <c r="J5" s="8">
        <v>44682</v>
      </c>
      <c r="K5" s="8">
        <v>44713</v>
      </c>
      <c r="L5" s="8">
        <v>44743</v>
      </c>
      <c r="M5" s="8">
        <v>44774</v>
      </c>
      <c r="N5" s="8">
        <v>44805</v>
      </c>
      <c r="O5" s="8">
        <v>44835</v>
      </c>
      <c r="P5" s="8">
        <v>44866</v>
      </c>
      <c r="Q5" s="8">
        <v>44896</v>
      </c>
      <c r="R5" s="9" t="s">
        <v>8</v>
      </c>
      <c r="S5" s="8">
        <v>44927</v>
      </c>
      <c r="T5" s="8">
        <v>44958</v>
      </c>
      <c r="U5" s="8">
        <v>44986</v>
      </c>
      <c r="V5" s="8">
        <v>45017</v>
      </c>
      <c r="W5" s="8">
        <v>45047</v>
      </c>
      <c r="X5" s="8">
        <v>45078</v>
      </c>
      <c r="Y5" s="8">
        <v>45108</v>
      </c>
      <c r="Z5" s="8">
        <v>45139</v>
      </c>
      <c r="AA5" s="8">
        <v>45170</v>
      </c>
      <c r="AB5" s="8">
        <v>45200</v>
      </c>
      <c r="AC5" s="8">
        <v>45231</v>
      </c>
      <c r="AD5" s="8">
        <v>45261</v>
      </c>
      <c r="AE5" s="9" t="s">
        <v>9</v>
      </c>
      <c r="AF5" s="8">
        <v>45292</v>
      </c>
      <c r="AG5" s="8">
        <v>45323</v>
      </c>
      <c r="AH5" s="8">
        <v>45352</v>
      </c>
      <c r="AI5" s="8">
        <v>45383</v>
      </c>
      <c r="AJ5" s="8">
        <v>45413</v>
      </c>
      <c r="AK5" s="8">
        <v>45444</v>
      </c>
      <c r="AL5" s="8">
        <v>45474</v>
      </c>
      <c r="AM5" s="8">
        <v>45505</v>
      </c>
      <c r="AN5" s="8">
        <v>45536</v>
      </c>
      <c r="AO5" s="8">
        <v>45566</v>
      </c>
      <c r="AP5" s="8">
        <v>45597</v>
      </c>
      <c r="AQ5" s="8">
        <v>45627</v>
      </c>
      <c r="AR5" s="9" t="s">
        <v>10</v>
      </c>
      <c r="AS5" s="8">
        <v>45658</v>
      </c>
      <c r="AT5" s="8">
        <v>45689</v>
      </c>
      <c r="AU5" s="8">
        <v>45717</v>
      </c>
      <c r="AV5" s="8">
        <v>45748</v>
      </c>
      <c r="AW5" s="8">
        <v>45778</v>
      </c>
      <c r="AX5" s="8">
        <v>45809</v>
      </c>
      <c r="AY5" s="8">
        <v>45839</v>
      </c>
      <c r="AZ5" s="8">
        <v>45870</v>
      </c>
      <c r="BA5" s="8">
        <v>45901</v>
      </c>
      <c r="BB5" s="8">
        <v>45931</v>
      </c>
      <c r="BC5" s="8">
        <v>45962</v>
      </c>
      <c r="BD5" s="8">
        <v>45992</v>
      </c>
      <c r="BE5" s="8" t="s">
        <v>11</v>
      </c>
      <c r="BF5" s="8">
        <v>46023</v>
      </c>
      <c r="BG5" s="8">
        <v>46054</v>
      </c>
      <c r="BH5" s="8">
        <v>46082</v>
      </c>
      <c r="BI5" s="8">
        <v>46113</v>
      </c>
      <c r="BJ5" s="8">
        <v>46143</v>
      </c>
      <c r="BK5" s="8">
        <v>46174</v>
      </c>
      <c r="BL5" s="8">
        <v>46204</v>
      </c>
      <c r="BM5" s="8">
        <v>46235</v>
      </c>
      <c r="BN5" s="8">
        <v>46266</v>
      </c>
      <c r="BO5" s="8">
        <v>46296</v>
      </c>
      <c r="BP5" s="8">
        <v>46327</v>
      </c>
      <c r="BQ5" s="8">
        <v>46357</v>
      </c>
      <c r="BR5" s="8" t="s">
        <v>12</v>
      </c>
      <c r="BS5" s="8">
        <v>46388</v>
      </c>
      <c r="BT5" s="8">
        <v>46419</v>
      </c>
      <c r="BU5" s="8">
        <v>46447</v>
      </c>
      <c r="BV5" s="8">
        <v>46478</v>
      </c>
      <c r="BW5" s="8">
        <v>46508</v>
      </c>
      <c r="BX5" s="8">
        <v>46539</v>
      </c>
      <c r="BY5" s="8">
        <v>46569</v>
      </c>
      <c r="BZ5" s="8">
        <v>46600</v>
      </c>
      <c r="CA5" s="8">
        <v>46631</v>
      </c>
      <c r="CB5" s="8">
        <v>46661</v>
      </c>
      <c r="CC5" s="8">
        <v>46692</v>
      </c>
      <c r="CD5" s="8">
        <v>46722</v>
      </c>
      <c r="CE5" s="8" t="s">
        <v>13</v>
      </c>
      <c r="CF5" s="10" t="s">
        <v>14</v>
      </c>
      <c r="CG5" s="11" t="s">
        <v>15</v>
      </c>
      <c r="CH5" s="11" t="s">
        <v>16</v>
      </c>
      <c r="CI5" s="12" t="s">
        <v>17</v>
      </c>
      <c r="CJ5" s="8" t="s">
        <v>18</v>
      </c>
    </row>
    <row r="6" spans="1:88" x14ac:dyDescent="0.25">
      <c r="A6" s="13"/>
      <c r="B6" s="14">
        <v>1</v>
      </c>
      <c r="C6" s="13"/>
      <c r="D6" s="20" t="s">
        <v>19</v>
      </c>
      <c r="E6" s="1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E6" s="17"/>
      <c r="CF6" s="18"/>
      <c r="CG6" s="17"/>
      <c r="CH6" s="17"/>
      <c r="CI6" s="17"/>
      <c r="CJ6" s="17"/>
    </row>
    <row r="7" spans="1:88" x14ac:dyDescent="0.25">
      <c r="A7" s="13">
        <v>710000</v>
      </c>
      <c r="B7" s="14">
        <f>B6+1</f>
        <v>2</v>
      </c>
      <c r="C7" s="16" t="str">
        <f t="shared" ref="C7:C34" si="0">LEFT(A7,3)&amp;"."&amp;RIGHT(A7,3)</f>
        <v>710.000</v>
      </c>
      <c r="D7" s="13" t="s">
        <v>20</v>
      </c>
      <c r="E7" s="13"/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f t="shared" ref="R7:R48" si="1">SUM(F7:Q7)</f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-420</v>
      </c>
      <c r="AE7" s="17">
        <f t="shared" ref="AE7:AE48" si="2">SUM(S7:AD7)</f>
        <v>-420</v>
      </c>
      <c r="AF7" s="17">
        <v>105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f t="shared" ref="AR7:AR48" si="3">SUM(AF7:AQ7)</f>
        <v>105</v>
      </c>
      <c r="AS7" s="17">
        <v>0</v>
      </c>
      <c r="AT7" s="17">
        <v>0</v>
      </c>
      <c r="AU7" s="17">
        <v>0</v>
      </c>
      <c r="AV7" s="17">
        <v>0</v>
      </c>
      <c r="AW7" s="17">
        <v>0</v>
      </c>
      <c r="AX7" s="17">
        <v>0</v>
      </c>
      <c r="AY7" s="17">
        <v>0</v>
      </c>
      <c r="AZ7" s="17">
        <v>0</v>
      </c>
      <c r="BA7" s="17">
        <v>0</v>
      </c>
      <c r="BB7" s="17">
        <f>_xlfn.XLOOKUP($A7,'IS WW Forecast'!$A:$A,'IS WW Forecast'!F:F,0,0)</f>
        <v>0</v>
      </c>
      <c r="BC7" s="17">
        <f>_xlfn.XLOOKUP($A7,'IS WW Forecast'!$A:$A,'IS WW Forecast'!G:G,0,0)</f>
        <v>0</v>
      </c>
      <c r="BD7" s="17">
        <f>_xlfn.XLOOKUP($A7,'IS WW Forecast'!$A:$A,'IS WW Forecast'!H:H,0,0)</f>
        <v>0</v>
      </c>
      <c r="BE7" s="17">
        <f t="shared" ref="BE7:BE48" si="4">SUM(AS7:BD7)</f>
        <v>0</v>
      </c>
      <c r="BF7" s="17">
        <f>_xlfn.XLOOKUP($A7,'IS WW Forecast'!$A:$A,'IS WW Forecast'!J:J,0,0)</f>
        <v>0</v>
      </c>
      <c r="BG7" s="17">
        <f>_xlfn.XLOOKUP($A7,'IS WW Forecast'!$A:$A,'IS WW Forecast'!K:K,0,0)</f>
        <v>0</v>
      </c>
      <c r="BH7" s="17">
        <f>_xlfn.XLOOKUP($A7,'IS WW Forecast'!$A:$A,'IS WW Forecast'!L:L,0,0)</f>
        <v>0</v>
      </c>
      <c r="BI7" s="17">
        <f>_xlfn.XLOOKUP($A7,'IS WW Forecast'!$A:$A,'IS WW Forecast'!M:M,0,0)</f>
        <v>0</v>
      </c>
      <c r="BJ7" s="17">
        <f>_xlfn.XLOOKUP($A7,'IS WW Forecast'!$A:$A,'IS WW Forecast'!N:N,0,0)</f>
        <v>0</v>
      </c>
      <c r="BK7" s="17">
        <f>_xlfn.XLOOKUP($A7,'IS WW Forecast'!$A:$A,'IS WW Forecast'!O:O,0,0)</f>
        <v>0</v>
      </c>
      <c r="BL7" s="17">
        <f>_xlfn.XLOOKUP($A7,'IS WW Forecast'!$A:$A,'IS WW Forecast'!P:P,0,0)</f>
        <v>0</v>
      </c>
      <c r="BM7" s="17">
        <f>_xlfn.XLOOKUP($A7,'IS WW Forecast'!$A:$A,'IS WW Forecast'!Q:Q,0,0)</f>
        <v>0</v>
      </c>
      <c r="BN7" s="17">
        <f>_xlfn.XLOOKUP($A7,'IS WW Forecast'!$A:$A,'IS WW Forecast'!R:R,0,0)</f>
        <v>0</v>
      </c>
      <c r="BO7" s="17">
        <f>_xlfn.XLOOKUP($A7,'IS WW Forecast'!$A:$A,'IS WW Forecast'!S:S,0,0)</f>
        <v>0</v>
      </c>
      <c r="BP7" s="17">
        <f>_xlfn.XLOOKUP($A7,'IS WW Forecast'!$A:$A,'IS WW Forecast'!T:T,0,0)</f>
        <v>0</v>
      </c>
      <c r="BQ7" s="17">
        <f>_xlfn.XLOOKUP($A7,'IS WW Forecast'!$A:$A,'IS WW Forecast'!U:U,0,0)</f>
        <v>0</v>
      </c>
      <c r="BR7" s="17">
        <f t="shared" ref="BR7:BR33" si="5">SUM(BF7:BQ7)</f>
        <v>0</v>
      </c>
      <c r="BS7" s="17">
        <f>_xlfn.XLOOKUP($A7,'IS WW Forecast'!$A:$A,'IS WW Forecast'!W:W,0,0)</f>
        <v>0</v>
      </c>
      <c r="BT7" s="17">
        <f>_xlfn.XLOOKUP($A7,'IS WW Forecast'!$A:$A,'IS WW Forecast'!X:X,0,0)</f>
        <v>0</v>
      </c>
      <c r="BU7" s="17">
        <f>_xlfn.XLOOKUP($A7,'IS WW Forecast'!$A:$A,'IS WW Forecast'!Y:Y,0,0)</f>
        <v>0</v>
      </c>
      <c r="BV7" s="17">
        <f>_xlfn.XLOOKUP($A7,'IS WW Forecast'!$A:$A,'IS WW Forecast'!Z:Z,0,0)</f>
        <v>0</v>
      </c>
      <c r="BW7" s="17">
        <f>_xlfn.XLOOKUP($A7,'IS WW Forecast'!$A:$A,'IS WW Forecast'!AA:AA,0,0)</f>
        <v>0</v>
      </c>
      <c r="BX7" s="17">
        <f>_xlfn.XLOOKUP($A7,'IS WW Forecast'!$A:$A,'IS WW Forecast'!AB:AB,0,0)</f>
        <v>0</v>
      </c>
      <c r="BY7" s="17">
        <f>_xlfn.XLOOKUP($A7,'IS WW Forecast'!$A:$A,'IS WW Forecast'!AC:AC,0,0)</f>
        <v>0</v>
      </c>
      <c r="BZ7" s="17">
        <f>_xlfn.XLOOKUP($A7,'IS WW Forecast'!$A:$A,'IS WW Forecast'!AD:AD,0,0)</f>
        <v>0</v>
      </c>
      <c r="CA7" s="17">
        <f>_xlfn.XLOOKUP($A7,'IS WW Forecast'!$A:$A,'IS WW Forecast'!AE:AE,0,0)</f>
        <v>0</v>
      </c>
      <c r="CB7" s="17">
        <f>_xlfn.XLOOKUP($A7,'IS WW Forecast'!$A:$A,'IS WW Forecast'!AF:AF,0,0)</f>
        <v>0</v>
      </c>
      <c r="CC7" s="17">
        <f>_xlfn.XLOOKUP($A7,'IS WW Forecast'!$A:$A,'IS WW Forecast'!AG:AG,0,0)</f>
        <v>0</v>
      </c>
      <c r="CD7" s="17">
        <f>_xlfn.XLOOKUP($A7,'IS WW Forecast'!$A:$A,'IS WW Forecast'!AH:AH,0,0)</f>
        <v>0</v>
      </c>
      <c r="CE7" s="17">
        <f t="shared" ref="CE7:CE48" si="6">SUM(BS7:CD7)</f>
        <v>0</v>
      </c>
      <c r="CF7" s="18">
        <f t="shared" ref="CF7:CF48" si="7">SUM(AV7:BD7,BF7:BH7)</f>
        <v>0</v>
      </c>
      <c r="CG7" s="17">
        <f>_xlfn.XLOOKUP($A7,'IS WW Forecast'!$A:$A,'IS WW Forecast'!AK:AK,0,0)</f>
        <v>0</v>
      </c>
      <c r="CH7" s="17">
        <f t="shared" ref="CH7:CH33" si="8">CF7+CG7</f>
        <v>0</v>
      </c>
      <c r="CI7" s="17">
        <f t="shared" ref="CI7:CI33" si="9">CJ7-CH7</f>
        <v>0</v>
      </c>
      <c r="CJ7" s="17">
        <f t="shared" ref="CJ7:CJ33" si="10">SUM(BM7:BQ7,BS7:BY7)</f>
        <v>0</v>
      </c>
    </row>
    <row r="8" spans="1:88" x14ac:dyDescent="0.25">
      <c r="A8" s="13">
        <v>711000</v>
      </c>
      <c r="B8" s="14">
        <f t="shared" ref="B8:B50" si="11">+B7+1</f>
        <v>3</v>
      </c>
      <c r="C8" s="16" t="str">
        <f t="shared" si="0"/>
        <v>711.000</v>
      </c>
      <c r="D8" s="13" t="s">
        <v>21</v>
      </c>
      <c r="E8" s="13"/>
      <c r="F8" s="17">
        <v>4546.68</v>
      </c>
      <c r="G8" s="17">
        <v>-765</v>
      </c>
      <c r="H8" s="17">
        <v>-3680</v>
      </c>
      <c r="I8" s="17">
        <v>-4050.34</v>
      </c>
      <c r="J8" s="17">
        <v>-4740</v>
      </c>
      <c r="K8" s="17">
        <v>-1563</v>
      </c>
      <c r="L8" s="17">
        <v>-24373.339999999997</v>
      </c>
      <c r="M8" s="17">
        <v>-22104.259999999995</v>
      </c>
      <c r="N8" s="17">
        <v>-14980</v>
      </c>
      <c r="O8" s="17">
        <v>-2.2737367544323206E-12</v>
      </c>
      <c r="P8" s="17">
        <v>2268.6399999999981</v>
      </c>
      <c r="Q8" s="17">
        <v>-64764.9</v>
      </c>
      <c r="R8" s="17">
        <f t="shared" si="1"/>
        <v>-134205.51999999999</v>
      </c>
      <c r="S8" s="17">
        <v>245.01000000000204</v>
      </c>
      <c r="T8" s="17">
        <v>-825</v>
      </c>
      <c r="U8" s="17">
        <v>-13193.5</v>
      </c>
      <c r="V8" s="17">
        <v>-9374.25</v>
      </c>
      <c r="W8" s="17">
        <v>-9.0949470177292824E-13</v>
      </c>
      <c r="X8" s="17">
        <v>-583.150000000001</v>
      </c>
      <c r="Y8" s="17">
        <v>0</v>
      </c>
      <c r="Z8" s="17">
        <v>-11780.69</v>
      </c>
      <c r="AA8" s="17">
        <v>-20972.59</v>
      </c>
      <c r="AB8" s="17">
        <v>-22476.429999999997</v>
      </c>
      <c r="AC8" s="17">
        <v>-4427.4399999999996</v>
      </c>
      <c r="AD8" s="17">
        <v>-11199.35</v>
      </c>
      <c r="AE8" s="17">
        <f t="shared" si="2"/>
        <v>-94587.39</v>
      </c>
      <c r="AF8" s="17">
        <v>-27742.280000000002</v>
      </c>
      <c r="AG8" s="17">
        <v>-26213</v>
      </c>
      <c r="AH8" s="17">
        <v>-4744.4800000000005</v>
      </c>
      <c r="AI8" s="17">
        <v>-25780.6</v>
      </c>
      <c r="AJ8" s="17">
        <v>-30696.34</v>
      </c>
      <c r="AK8" s="17">
        <v>-22678</v>
      </c>
      <c r="AL8" s="17">
        <v>-22678</v>
      </c>
      <c r="AM8" s="17">
        <v>-22678</v>
      </c>
      <c r="AN8" s="17">
        <v>10538.560000000001</v>
      </c>
      <c r="AO8" s="17">
        <v>5508.4299999999994</v>
      </c>
      <c r="AP8" s="17">
        <v>21614.97</v>
      </c>
      <c r="AQ8" s="17">
        <v>-24746.29</v>
      </c>
      <c r="AR8" s="17">
        <f t="shared" si="3"/>
        <v>-170295.03000000003</v>
      </c>
      <c r="AS8" s="17">
        <v>-22678</v>
      </c>
      <c r="AT8" s="17">
        <v>-22678</v>
      </c>
      <c r="AU8" s="17">
        <v>-22678</v>
      </c>
      <c r="AV8" s="17">
        <v>-37796.650000000009</v>
      </c>
      <c r="AW8" s="17">
        <v>-23358.339999999997</v>
      </c>
      <c r="AX8" s="17">
        <v>-23358.339999999997</v>
      </c>
      <c r="AY8" s="17">
        <v>-23688.339999999997</v>
      </c>
      <c r="AZ8" s="17">
        <v>-23358.339999999997</v>
      </c>
      <c r="BA8" s="17">
        <v>-23358.339999999997</v>
      </c>
      <c r="BB8" s="17">
        <f>_xlfn.XLOOKUP($A8,'IS WW Forecast'!$A:$A,'IS WW Forecast'!F:F,0,0)</f>
        <v>0</v>
      </c>
      <c r="BC8" s="17">
        <f>_xlfn.XLOOKUP($A8,'IS WW Forecast'!$A:$A,'IS WW Forecast'!G:G,0,0)</f>
        <v>0</v>
      </c>
      <c r="BD8" s="17">
        <f>_xlfn.XLOOKUP($A8,'IS WW Forecast'!$A:$A,'IS WW Forecast'!H:H,0,0)</f>
        <v>0</v>
      </c>
      <c r="BE8" s="17">
        <f t="shared" si="4"/>
        <v>-222952.35</v>
      </c>
      <c r="BF8" s="17">
        <f>_xlfn.XLOOKUP($A8,'IS WW Forecast'!$A:$A,'IS WW Forecast'!J:J,0,0)</f>
        <v>0</v>
      </c>
      <c r="BG8" s="17">
        <f>_xlfn.XLOOKUP($A8,'IS WW Forecast'!$A:$A,'IS WW Forecast'!K:K,0,0)</f>
        <v>0</v>
      </c>
      <c r="BH8" s="17">
        <f>_xlfn.XLOOKUP($A8,'IS WW Forecast'!$A:$A,'IS WW Forecast'!L:L,0,0)</f>
        <v>0</v>
      </c>
      <c r="BI8" s="17">
        <f>_xlfn.XLOOKUP($A8,'IS WW Forecast'!$A:$A,'IS WW Forecast'!M:M,0,0)</f>
        <v>0</v>
      </c>
      <c r="BJ8" s="17">
        <f>_xlfn.XLOOKUP($A8,'IS WW Forecast'!$A:$A,'IS WW Forecast'!N:N,0,0)</f>
        <v>0</v>
      </c>
      <c r="BK8" s="17">
        <f>_xlfn.XLOOKUP($A8,'IS WW Forecast'!$A:$A,'IS WW Forecast'!O:O,0,0)</f>
        <v>0</v>
      </c>
      <c r="BL8" s="17">
        <f>_xlfn.XLOOKUP($A8,'IS WW Forecast'!$A:$A,'IS WW Forecast'!P:P,0,0)</f>
        <v>0</v>
      </c>
      <c r="BM8" s="17">
        <f>_xlfn.XLOOKUP($A8,'IS WW Forecast'!$A:$A,'IS WW Forecast'!Q:Q,0,0)</f>
        <v>0</v>
      </c>
      <c r="BN8" s="17">
        <f>_xlfn.XLOOKUP($A8,'IS WW Forecast'!$A:$A,'IS WW Forecast'!R:R,0,0)</f>
        <v>0</v>
      </c>
      <c r="BO8" s="17">
        <f>_xlfn.XLOOKUP($A8,'IS WW Forecast'!$A:$A,'IS WW Forecast'!S:S,0,0)</f>
        <v>0</v>
      </c>
      <c r="BP8" s="17">
        <f>_xlfn.XLOOKUP($A8,'IS WW Forecast'!$A:$A,'IS WW Forecast'!T:T,0,0)</f>
        <v>0</v>
      </c>
      <c r="BQ8" s="17">
        <f>_xlfn.XLOOKUP($A8,'IS WW Forecast'!$A:$A,'IS WW Forecast'!U:U,0,0)</f>
        <v>0</v>
      </c>
      <c r="BR8" s="17">
        <f t="shared" si="5"/>
        <v>0</v>
      </c>
      <c r="BS8" s="17">
        <f>_xlfn.XLOOKUP($A8,'IS WW Forecast'!$A:$A,'IS WW Forecast'!W:W,0,0)</f>
        <v>0</v>
      </c>
      <c r="BT8" s="17">
        <f>_xlfn.XLOOKUP($A8,'IS WW Forecast'!$A:$A,'IS WW Forecast'!X:X,0,0)</f>
        <v>0</v>
      </c>
      <c r="BU8" s="17">
        <f>_xlfn.XLOOKUP($A8,'IS WW Forecast'!$A:$A,'IS WW Forecast'!Y:Y,0,0)</f>
        <v>0</v>
      </c>
      <c r="BV8" s="17">
        <f>_xlfn.XLOOKUP($A8,'IS WW Forecast'!$A:$A,'IS WW Forecast'!Z:Z,0,0)</f>
        <v>0</v>
      </c>
      <c r="BW8" s="17">
        <f>_xlfn.XLOOKUP($A8,'IS WW Forecast'!$A:$A,'IS WW Forecast'!AA:AA,0,0)</f>
        <v>0</v>
      </c>
      <c r="BX8" s="17">
        <f>_xlfn.XLOOKUP($A8,'IS WW Forecast'!$A:$A,'IS WW Forecast'!AB:AB,0,0)</f>
        <v>0</v>
      </c>
      <c r="BY8" s="17">
        <f>_xlfn.XLOOKUP($A8,'IS WW Forecast'!$A:$A,'IS WW Forecast'!AC:AC,0,0)</f>
        <v>0</v>
      </c>
      <c r="BZ8" s="17">
        <f>_xlfn.XLOOKUP($A8,'IS WW Forecast'!$A:$A,'IS WW Forecast'!AD:AD,0,0)</f>
        <v>0</v>
      </c>
      <c r="CA8" s="17">
        <f>_xlfn.XLOOKUP($A8,'IS WW Forecast'!$A:$A,'IS WW Forecast'!AE:AE,0,0)</f>
        <v>0</v>
      </c>
      <c r="CB8" s="17">
        <f>_xlfn.XLOOKUP($A8,'IS WW Forecast'!$A:$A,'IS WW Forecast'!AF:AF,0,0)</f>
        <v>0</v>
      </c>
      <c r="CC8" s="17">
        <f>_xlfn.XLOOKUP($A8,'IS WW Forecast'!$A:$A,'IS WW Forecast'!AG:AG,0,0)</f>
        <v>0</v>
      </c>
      <c r="CD8" s="17">
        <f>_xlfn.XLOOKUP($A8,'IS WW Forecast'!$A:$A,'IS WW Forecast'!AH:AH,0,0)</f>
        <v>0</v>
      </c>
      <c r="CE8" s="17">
        <f t="shared" si="6"/>
        <v>0</v>
      </c>
      <c r="CF8" s="18">
        <f t="shared" si="7"/>
        <v>-154918.35</v>
      </c>
      <c r="CG8" s="17">
        <f>_xlfn.XLOOKUP($A8,'IS WW Forecast'!$A:$A,'IS WW Forecast'!AK:AK,0,0)</f>
        <v>0</v>
      </c>
      <c r="CH8" s="17">
        <f t="shared" si="8"/>
        <v>-154918.35</v>
      </c>
      <c r="CI8" s="17">
        <f t="shared" si="9"/>
        <v>154918.35</v>
      </c>
      <c r="CJ8" s="17">
        <f t="shared" si="10"/>
        <v>0</v>
      </c>
    </row>
    <row r="9" spans="1:88" x14ac:dyDescent="0.25">
      <c r="A9" s="13">
        <v>715000</v>
      </c>
      <c r="B9" s="14">
        <f t="shared" si="11"/>
        <v>4</v>
      </c>
      <c r="C9" s="16" t="str">
        <f t="shared" si="0"/>
        <v>715.000</v>
      </c>
      <c r="D9" s="13" t="s">
        <v>22</v>
      </c>
      <c r="E9" s="13"/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f t="shared" si="1"/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-358.09</v>
      </c>
      <c r="AB9" s="17">
        <v>-22850.339999999997</v>
      </c>
      <c r="AC9" s="17">
        <v>-20067.420000000006</v>
      </c>
      <c r="AD9" s="17">
        <v>-17881.640000000003</v>
      </c>
      <c r="AE9" s="17">
        <f t="shared" si="2"/>
        <v>-61157.490000000005</v>
      </c>
      <c r="AF9" s="17">
        <v>-18442.940000000006</v>
      </c>
      <c r="AG9" s="17">
        <v>-25696.470000000008</v>
      </c>
      <c r="AH9" s="17">
        <v>-21480.400000000001</v>
      </c>
      <c r="AI9" s="17">
        <v>-24627.410000000007</v>
      </c>
      <c r="AJ9" s="17">
        <v>-16706.2</v>
      </c>
      <c r="AK9" s="17">
        <v>-20661.44999999999</v>
      </c>
      <c r="AL9" s="17">
        <v>-28302.84</v>
      </c>
      <c r="AM9" s="17">
        <v>-15650.980000000003</v>
      </c>
      <c r="AN9" s="17">
        <v>-21532.860000000015</v>
      </c>
      <c r="AO9" s="22">
        <v>-21605.870000000006</v>
      </c>
      <c r="AP9" s="17">
        <v>-21665.45</v>
      </c>
      <c r="AQ9" s="17">
        <v>-19114.079999999998</v>
      </c>
      <c r="AR9" s="17">
        <f t="shared" si="3"/>
        <v>-255486.95000000004</v>
      </c>
      <c r="AS9" s="17">
        <v>-21815.439999999999</v>
      </c>
      <c r="AT9" s="17">
        <v>-23306.180000000004</v>
      </c>
      <c r="AU9" s="17">
        <v>-19870.520000000008</v>
      </c>
      <c r="AV9" s="17">
        <v>-20184.28</v>
      </c>
      <c r="AW9" s="17">
        <v>-20348.909999999993</v>
      </c>
      <c r="AX9" s="17">
        <v>-17051.789999999997</v>
      </c>
      <c r="AY9" s="17">
        <v>-19328.95</v>
      </c>
      <c r="AZ9" s="17">
        <v>-20660.189999999999</v>
      </c>
      <c r="BA9" s="17">
        <v>-33214.76</v>
      </c>
      <c r="BB9" s="17">
        <f>_xlfn.XLOOKUP($A9,'IS WW Forecast'!$A:$A,'IS WW Forecast'!F:F,0,0)</f>
        <v>-32385.47</v>
      </c>
      <c r="BC9" s="17">
        <f>_xlfn.XLOOKUP($A9,'IS WW Forecast'!$A:$A,'IS WW Forecast'!G:G,0,0)</f>
        <v>-29704.639685070004</v>
      </c>
      <c r="BD9" s="17">
        <f>_xlfn.XLOOKUP($A9,'IS WW Forecast'!$A:$A,'IS WW Forecast'!H:H,0,0)</f>
        <v>-27184.049750760001</v>
      </c>
      <c r="BE9" s="17">
        <f t="shared" si="4"/>
        <v>-285055.17943583004</v>
      </c>
      <c r="BF9" s="17">
        <f>_xlfn.XLOOKUP($A9,'IS WW Forecast'!$A:$A,'IS WW Forecast'!J:J,0,0)</f>
        <v>-28061.983451079999</v>
      </c>
      <c r="BG9" s="17">
        <f>_xlfn.XLOOKUP($A9,'IS WW Forecast'!$A:$A,'IS WW Forecast'!K:K,0,0)</f>
        <v>-31034.029622720001</v>
      </c>
      <c r="BH9" s="17">
        <f>_xlfn.XLOOKUP($A9,'IS WW Forecast'!$A:$A,'IS WW Forecast'!L:L,0,0)</f>
        <v>-26809.558837820001</v>
      </c>
      <c r="BI9" s="17">
        <f>_xlfn.XLOOKUP($A9,'IS WW Forecast'!$A:$A,'IS WW Forecast'!M:M,0,0)</f>
        <v>-28955.278035719999</v>
      </c>
      <c r="BJ9" s="17">
        <f>_xlfn.XLOOKUP($A9,'IS WW Forecast'!$A:$A,'IS WW Forecast'!N:N,0,0)</f>
        <v>-28639.980143220004</v>
      </c>
      <c r="BK9" s="17">
        <f>_xlfn.XLOOKUP($A9,'IS WW Forecast'!$A:$A,'IS WW Forecast'!O:O,0,0)</f>
        <v>-28894.871397619998</v>
      </c>
      <c r="BL9" s="17">
        <f>_xlfn.XLOOKUP($A9,'IS WW Forecast'!$A:$A,'IS WW Forecast'!P:P,0,0)</f>
        <v>-26129.64172562</v>
      </c>
      <c r="BM9" s="17">
        <f>_xlfn.XLOOKUP($A9,'IS WW Forecast'!$A:$A,'IS WW Forecast'!Q:Q,0,0)</f>
        <v>-31099.20568082</v>
      </c>
      <c r="BN9" s="17">
        <f>_xlfn.XLOOKUP($A9,'IS WW Forecast'!$A:$A,'IS WW Forecast'!R:R,0,0)</f>
        <v>-34217.698042419994</v>
      </c>
      <c r="BO9" s="17">
        <f>_xlfn.XLOOKUP($A9,'IS WW Forecast'!$A:$A,'IS WW Forecast'!S:S,0,0)</f>
        <v>-33173.995369299999</v>
      </c>
      <c r="BP9" s="17">
        <f>_xlfn.XLOOKUP($A9,'IS WW Forecast'!$A:$A,'IS WW Forecast'!T:T,0,0)</f>
        <v>-29704.639685070004</v>
      </c>
      <c r="BQ9" s="17">
        <f>_xlfn.XLOOKUP($A9,'IS WW Forecast'!$A:$A,'IS WW Forecast'!U:U,0,0)</f>
        <v>-27184.049750760001</v>
      </c>
      <c r="BR9" s="17">
        <f t="shared" si="5"/>
        <v>-353904.93174217007</v>
      </c>
      <c r="BS9" s="17">
        <f>_xlfn.XLOOKUP($A9,'IS WW Forecast'!$A:$A,'IS WW Forecast'!W:W,0,0)</f>
        <v>-28061.983451079999</v>
      </c>
      <c r="BT9" s="17">
        <f>_xlfn.XLOOKUP($A9,'IS WW Forecast'!$A:$A,'IS WW Forecast'!X:X,0,0)</f>
        <v>-31034.029622720001</v>
      </c>
      <c r="BU9" s="17">
        <f>_xlfn.XLOOKUP($A9,'IS WW Forecast'!$A:$A,'IS WW Forecast'!Y:Y,0,0)</f>
        <v>-26809.558837820001</v>
      </c>
      <c r="BV9" s="17">
        <f>_xlfn.XLOOKUP($A9,'IS WW Forecast'!$A:$A,'IS WW Forecast'!Z:Z,0,0)</f>
        <v>-28955.278035719999</v>
      </c>
      <c r="BW9" s="17">
        <f>_xlfn.XLOOKUP($A9,'IS WW Forecast'!$A:$A,'IS WW Forecast'!AA:AA,0,0)</f>
        <v>-28639.980143220004</v>
      </c>
      <c r="BX9" s="17">
        <f>_xlfn.XLOOKUP($A9,'IS WW Forecast'!$A:$A,'IS WW Forecast'!AB:AB,0,0)</f>
        <v>-28894.871397619998</v>
      </c>
      <c r="BY9" s="17">
        <f>_xlfn.XLOOKUP($A9,'IS WW Forecast'!$A:$A,'IS WW Forecast'!AC:AC,0,0)</f>
        <v>-26129.64172562</v>
      </c>
      <c r="BZ9" s="17">
        <f>_xlfn.XLOOKUP($A9,'IS WW Forecast'!$A:$A,'IS WW Forecast'!AD:AD,0,0)</f>
        <v>-31099.20568082</v>
      </c>
      <c r="CA9" s="17">
        <f>_xlfn.XLOOKUP($A9,'IS WW Forecast'!$A:$A,'IS WW Forecast'!AE:AE,0,0)</f>
        <v>-34217.698042419994</v>
      </c>
      <c r="CB9" s="17">
        <f>_xlfn.XLOOKUP($A9,'IS WW Forecast'!$A:$A,'IS WW Forecast'!AF:AF,0,0)</f>
        <v>-33173.995369299999</v>
      </c>
      <c r="CC9" s="17">
        <f>_xlfn.XLOOKUP($A9,'IS WW Forecast'!$A:$A,'IS WW Forecast'!AG:AG,0,0)</f>
        <v>-29704.639685070004</v>
      </c>
      <c r="CD9" s="17">
        <f>_xlfn.XLOOKUP($A9,'IS WW Forecast'!$A:$A,'IS WW Forecast'!AH:AH,0,0)</f>
        <v>-27184.049750760001</v>
      </c>
      <c r="CE9" s="17">
        <f t="shared" si="6"/>
        <v>-353904.93174217007</v>
      </c>
      <c r="CF9" s="18">
        <f t="shared" si="7"/>
        <v>-305968.61134745</v>
      </c>
      <c r="CG9" s="17">
        <f>_xlfn.XLOOKUP($A9,'IS WW Forecast'!$A:$A,'IS WW Forecast'!AK:AK,0,0)</f>
        <v>0</v>
      </c>
      <c r="CH9" s="17">
        <f t="shared" si="8"/>
        <v>-305968.61134745</v>
      </c>
      <c r="CI9" s="17">
        <f t="shared" si="9"/>
        <v>-47936.320394720009</v>
      </c>
      <c r="CJ9" s="17">
        <f t="shared" si="10"/>
        <v>-353904.93174217001</v>
      </c>
    </row>
    <row r="10" spans="1:88" x14ac:dyDescent="0.25">
      <c r="A10" s="13">
        <v>715100</v>
      </c>
      <c r="B10" s="14">
        <f t="shared" si="11"/>
        <v>5</v>
      </c>
      <c r="C10" s="16" t="str">
        <f t="shared" si="0"/>
        <v>715.100</v>
      </c>
      <c r="D10" s="13" t="s">
        <v>23</v>
      </c>
      <c r="E10" s="13"/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-726.58</v>
      </c>
      <c r="L10" s="17">
        <v>-1526.33</v>
      </c>
      <c r="M10" s="17">
        <v>-1464.9</v>
      </c>
      <c r="N10" s="17">
        <v>-1416.1100000000001</v>
      </c>
      <c r="O10" s="17">
        <v>-1368.17</v>
      </c>
      <c r="P10" s="17">
        <v>-1695.5500000000002</v>
      </c>
      <c r="Q10" s="17">
        <v>-1717.74</v>
      </c>
      <c r="R10" s="17">
        <f t="shared" si="1"/>
        <v>-9915.3799999999992</v>
      </c>
      <c r="S10" s="17">
        <v>-1663.97</v>
      </c>
      <c r="T10" s="17">
        <v>-1583.71</v>
      </c>
      <c r="U10" s="17">
        <v>-1186.3200000000002</v>
      </c>
      <c r="V10" s="17">
        <v>-1237.54</v>
      </c>
      <c r="W10" s="17">
        <v>-1395.73</v>
      </c>
      <c r="X10" s="17">
        <v>-1435.26</v>
      </c>
      <c r="Y10" s="17">
        <v>-1211.6300000000001</v>
      </c>
      <c r="Z10" s="17">
        <v>0</v>
      </c>
      <c r="AA10" s="17">
        <v>-1367</v>
      </c>
      <c r="AB10" s="17">
        <v>47.87</v>
      </c>
      <c r="AC10" s="17">
        <v>0</v>
      </c>
      <c r="AD10" s="17">
        <v>541.42999999999995</v>
      </c>
      <c r="AE10" s="17">
        <f t="shared" si="2"/>
        <v>-10491.859999999999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22">
        <v>0</v>
      </c>
      <c r="AP10" s="22">
        <v>0</v>
      </c>
      <c r="AQ10" s="22">
        <v>0</v>
      </c>
      <c r="AR10" s="22">
        <f t="shared" si="3"/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17">
        <f>_xlfn.XLOOKUP($A10,'IS WW Forecast'!$A:$A,'IS WW Forecast'!F:F,0,0)</f>
        <v>0</v>
      </c>
      <c r="BC10" s="17">
        <f>_xlfn.XLOOKUP($A10,'IS WW Forecast'!$A:$A,'IS WW Forecast'!G:G,0,0)</f>
        <v>0</v>
      </c>
      <c r="BD10" s="17">
        <f>_xlfn.XLOOKUP($A10,'IS WW Forecast'!$A:$A,'IS WW Forecast'!H:H,0,0)</f>
        <v>0</v>
      </c>
      <c r="BE10" s="17">
        <f t="shared" si="4"/>
        <v>0</v>
      </c>
      <c r="BF10" s="17">
        <f>_xlfn.XLOOKUP($A10,'IS WW Forecast'!$A:$A,'IS WW Forecast'!J:J,0,0)</f>
        <v>0</v>
      </c>
      <c r="BG10" s="17">
        <f>_xlfn.XLOOKUP($A10,'IS WW Forecast'!$A:$A,'IS WW Forecast'!K:K,0,0)</f>
        <v>0</v>
      </c>
      <c r="BH10" s="17">
        <f>_xlfn.XLOOKUP($A10,'IS WW Forecast'!$A:$A,'IS WW Forecast'!L:L,0,0)</f>
        <v>0</v>
      </c>
      <c r="BI10" s="17">
        <f>_xlfn.XLOOKUP($A10,'IS WW Forecast'!$A:$A,'IS WW Forecast'!M:M,0,0)</f>
        <v>0</v>
      </c>
      <c r="BJ10" s="17">
        <f>_xlfn.XLOOKUP($A10,'IS WW Forecast'!$A:$A,'IS WW Forecast'!N:N,0,0)</f>
        <v>0</v>
      </c>
      <c r="BK10" s="17">
        <f>_xlfn.XLOOKUP($A10,'IS WW Forecast'!$A:$A,'IS WW Forecast'!O:O,0,0)</f>
        <v>0</v>
      </c>
      <c r="BL10" s="17">
        <f>_xlfn.XLOOKUP($A10,'IS WW Forecast'!$A:$A,'IS WW Forecast'!P:P,0,0)</f>
        <v>0</v>
      </c>
      <c r="BM10" s="17">
        <f>_xlfn.XLOOKUP($A10,'IS WW Forecast'!$A:$A,'IS WW Forecast'!Q:Q,0,0)</f>
        <v>0</v>
      </c>
      <c r="BN10" s="17">
        <f>_xlfn.XLOOKUP($A10,'IS WW Forecast'!$A:$A,'IS WW Forecast'!R:R,0,0)</f>
        <v>0</v>
      </c>
      <c r="BO10" s="17">
        <f>_xlfn.XLOOKUP($A10,'IS WW Forecast'!$A:$A,'IS WW Forecast'!S:S,0,0)</f>
        <v>0</v>
      </c>
      <c r="BP10" s="17">
        <f>_xlfn.XLOOKUP($A10,'IS WW Forecast'!$A:$A,'IS WW Forecast'!T:T,0,0)</f>
        <v>0</v>
      </c>
      <c r="BQ10" s="17">
        <f>_xlfn.XLOOKUP($A10,'IS WW Forecast'!$A:$A,'IS WW Forecast'!U:U,0,0)</f>
        <v>0</v>
      </c>
      <c r="BR10" s="17">
        <f t="shared" si="5"/>
        <v>0</v>
      </c>
      <c r="BS10" s="17">
        <f>_xlfn.XLOOKUP($A10,'IS WW Forecast'!$A:$A,'IS WW Forecast'!W:W,0,0)</f>
        <v>0</v>
      </c>
      <c r="BT10" s="17">
        <f>_xlfn.XLOOKUP($A10,'IS WW Forecast'!$A:$A,'IS WW Forecast'!X:X,0,0)</f>
        <v>0</v>
      </c>
      <c r="BU10" s="17">
        <f>_xlfn.XLOOKUP($A10,'IS WW Forecast'!$A:$A,'IS WW Forecast'!Y:Y,0,0)</f>
        <v>0</v>
      </c>
      <c r="BV10" s="17">
        <f>_xlfn.XLOOKUP($A10,'IS WW Forecast'!$A:$A,'IS WW Forecast'!Z:Z,0,0)</f>
        <v>0</v>
      </c>
      <c r="BW10" s="17">
        <f>_xlfn.XLOOKUP($A10,'IS WW Forecast'!$A:$A,'IS WW Forecast'!AA:AA,0,0)</f>
        <v>0</v>
      </c>
      <c r="BX10" s="17">
        <f>_xlfn.XLOOKUP($A10,'IS WW Forecast'!$A:$A,'IS WW Forecast'!AB:AB,0,0)</f>
        <v>0</v>
      </c>
      <c r="BY10" s="17">
        <f>_xlfn.XLOOKUP($A10,'IS WW Forecast'!$A:$A,'IS WW Forecast'!AC:AC,0,0)</f>
        <v>0</v>
      </c>
      <c r="BZ10" s="17">
        <f>_xlfn.XLOOKUP($A10,'IS WW Forecast'!$A:$A,'IS WW Forecast'!AD:AD,0,0)</f>
        <v>0</v>
      </c>
      <c r="CA10" s="17">
        <f>_xlfn.XLOOKUP($A10,'IS WW Forecast'!$A:$A,'IS WW Forecast'!AE:AE,0,0)</f>
        <v>0</v>
      </c>
      <c r="CB10" s="17">
        <f>_xlfn.XLOOKUP($A10,'IS WW Forecast'!$A:$A,'IS WW Forecast'!AF:AF,0,0)</f>
        <v>0</v>
      </c>
      <c r="CC10" s="17">
        <f>_xlfn.XLOOKUP($A10,'IS WW Forecast'!$A:$A,'IS WW Forecast'!AG:AG,0,0)</f>
        <v>0</v>
      </c>
      <c r="CD10" s="17">
        <f>_xlfn.XLOOKUP($A10,'IS WW Forecast'!$A:$A,'IS WW Forecast'!AH:AH,0,0)</f>
        <v>0</v>
      </c>
      <c r="CE10" s="17">
        <f t="shared" si="6"/>
        <v>0</v>
      </c>
      <c r="CF10" s="18">
        <f t="shared" si="7"/>
        <v>0</v>
      </c>
      <c r="CG10" s="17">
        <f>_xlfn.XLOOKUP($A10,'IS WW Forecast'!$A:$A,'IS WW Forecast'!AK:AK,0,0)</f>
        <v>0</v>
      </c>
      <c r="CH10" s="17">
        <f t="shared" si="8"/>
        <v>0</v>
      </c>
      <c r="CI10" s="17">
        <f t="shared" si="9"/>
        <v>0</v>
      </c>
      <c r="CJ10" s="17">
        <f t="shared" si="10"/>
        <v>0</v>
      </c>
    </row>
    <row r="11" spans="1:88" x14ac:dyDescent="0.25">
      <c r="A11" s="13">
        <v>715300</v>
      </c>
      <c r="B11" s="14">
        <f t="shared" si="11"/>
        <v>6</v>
      </c>
      <c r="C11" s="16" t="str">
        <f t="shared" si="0"/>
        <v>715.300</v>
      </c>
      <c r="D11" s="13" t="s">
        <v>24</v>
      </c>
      <c r="E11" s="13"/>
      <c r="F11" s="17">
        <v>-17080.559999999998</v>
      </c>
      <c r="G11" s="17">
        <v>-10124.18</v>
      </c>
      <c r="H11" s="17">
        <v>-15368.160000000002</v>
      </c>
      <c r="I11" s="17">
        <v>-15211.629999999994</v>
      </c>
      <c r="J11" s="17">
        <v>-15916.790000000005</v>
      </c>
      <c r="K11" s="17">
        <v>-16232.800000000003</v>
      </c>
      <c r="L11" s="17">
        <v>-16846.140000000007</v>
      </c>
      <c r="M11" s="17">
        <v>-17061.990000000002</v>
      </c>
      <c r="N11" s="17">
        <v>-18606.86</v>
      </c>
      <c r="O11" s="17">
        <v>-23487.71</v>
      </c>
      <c r="P11" s="17">
        <v>-13099.240000000002</v>
      </c>
      <c r="Q11" s="17">
        <v>-19809.57</v>
      </c>
      <c r="R11" s="17">
        <f t="shared" si="1"/>
        <v>-198845.63</v>
      </c>
      <c r="S11" s="17">
        <v>-17630.43</v>
      </c>
      <c r="T11" s="17">
        <v>-16196.409999999996</v>
      </c>
      <c r="U11" s="17">
        <v>-18125.939999999995</v>
      </c>
      <c r="V11" s="17">
        <v>-14745.930000000002</v>
      </c>
      <c r="W11" s="17">
        <v>-17283.079999999998</v>
      </c>
      <c r="X11" s="17">
        <v>-25505.52</v>
      </c>
      <c r="Y11" s="17">
        <v>-13545.730000000003</v>
      </c>
      <c r="Z11" s="17">
        <v>-18056.05</v>
      </c>
      <c r="AA11" s="17">
        <v>-14055.570000000002</v>
      </c>
      <c r="AB11" s="17">
        <v>-55.48</v>
      </c>
      <c r="AC11" s="17">
        <v>-341.89</v>
      </c>
      <c r="AD11" s="17">
        <v>-904.29000000000008</v>
      </c>
      <c r="AE11" s="17">
        <f t="shared" si="2"/>
        <v>-156446.32000000004</v>
      </c>
      <c r="AF11" s="17">
        <v>-325.06000000000006</v>
      </c>
      <c r="AG11" s="17">
        <v>-57.89</v>
      </c>
      <c r="AH11" s="17">
        <v>-294.86</v>
      </c>
      <c r="AI11" s="17">
        <v>-27.9</v>
      </c>
      <c r="AJ11" s="17">
        <v>-55.48</v>
      </c>
      <c r="AK11" s="17">
        <v>-55.24</v>
      </c>
      <c r="AL11" s="17">
        <v>-379.89</v>
      </c>
      <c r="AM11" s="17">
        <v>-54.94</v>
      </c>
      <c r="AN11" s="17">
        <v>270.43</v>
      </c>
      <c r="AO11" s="22">
        <v>143.32</v>
      </c>
      <c r="AP11" s="22">
        <v>-54.82</v>
      </c>
      <c r="AQ11" s="22">
        <v>-56.629999999999995</v>
      </c>
      <c r="AR11" s="17">
        <f t="shared" si="3"/>
        <v>-948.96000000000026</v>
      </c>
      <c r="AS11" s="17">
        <v>-435.69</v>
      </c>
      <c r="AT11" s="17">
        <v>-64.539999999999992</v>
      </c>
      <c r="AU11" s="17">
        <v>-58.63</v>
      </c>
      <c r="AV11" s="17">
        <v>-986.08</v>
      </c>
      <c r="AW11" s="17">
        <v>-1593.77</v>
      </c>
      <c r="AX11" s="17">
        <v>-4534.0599999999995</v>
      </c>
      <c r="AY11" s="17">
        <v>633.66</v>
      </c>
      <c r="AZ11" s="17">
        <v>-3450.82</v>
      </c>
      <c r="BA11" s="17">
        <v>-4210.9400000000005</v>
      </c>
      <c r="BB11" s="17">
        <f>_xlfn.XLOOKUP($A11,'IS WW Forecast'!$A:$A,'IS WW Forecast'!F:F,0,0)</f>
        <v>0</v>
      </c>
      <c r="BC11" s="17">
        <f>_xlfn.XLOOKUP($A11,'IS WW Forecast'!$A:$A,'IS WW Forecast'!G:G,0,0)</f>
        <v>0</v>
      </c>
      <c r="BD11" s="17">
        <f>_xlfn.XLOOKUP($A11,'IS WW Forecast'!$A:$A,'IS WW Forecast'!H:H,0,0)</f>
        <v>0</v>
      </c>
      <c r="BE11" s="17">
        <f t="shared" si="4"/>
        <v>-14700.87</v>
      </c>
      <c r="BF11" s="17">
        <f>_xlfn.XLOOKUP($A11,'IS WW Forecast'!$A:$A,'IS WW Forecast'!J:J,0,0)</f>
        <v>0</v>
      </c>
      <c r="BG11" s="17">
        <f>_xlfn.XLOOKUP($A11,'IS WW Forecast'!$A:$A,'IS WW Forecast'!K:K,0,0)</f>
        <v>0</v>
      </c>
      <c r="BH11" s="17">
        <f>_xlfn.XLOOKUP($A11,'IS WW Forecast'!$A:$A,'IS WW Forecast'!L:L,0,0)</f>
        <v>0</v>
      </c>
      <c r="BI11" s="17">
        <f>_xlfn.XLOOKUP($A11,'IS WW Forecast'!$A:$A,'IS WW Forecast'!M:M,0,0)</f>
        <v>0</v>
      </c>
      <c r="BJ11" s="17">
        <f>_xlfn.XLOOKUP($A11,'IS WW Forecast'!$A:$A,'IS WW Forecast'!N:N,0,0)</f>
        <v>0</v>
      </c>
      <c r="BK11" s="17">
        <f>_xlfn.XLOOKUP($A11,'IS WW Forecast'!$A:$A,'IS WW Forecast'!O:O,0,0)</f>
        <v>0</v>
      </c>
      <c r="BL11" s="17">
        <f>_xlfn.XLOOKUP($A11,'IS WW Forecast'!$A:$A,'IS WW Forecast'!P:P,0,0)</f>
        <v>0</v>
      </c>
      <c r="BM11" s="17">
        <f>_xlfn.XLOOKUP($A11,'IS WW Forecast'!$A:$A,'IS WW Forecast'!Q:Q,0,0)</f>
        <v>0</v>
      </c>
      <c r="BN11" s="17">
        <f>_xlfn.XLOOKUP($A11,'IS WW Forecast'!$A:$A,'IS WW Forecast'!R:R,0,0)</f>
        <v>0</v>
      </c>
      <c r="BO11" s="17">
        <f>_xlfn.XLOOKUP($A11,'IS WW Forecast'!$A:$A,'IS WW Forecast'!S:S,0,0)</f>
        <v>0</v>
      </c>
      <c r="BP11" s="17">
        <f>_xlfn.XLOOKUP($A11,'IS WW Forecast'!$A:$A,'IS WW Forecast'!T:T,0,0)</f>
        <v>0</v>
      </c>
      <c r="BQ11" s="17">
        <f>_xlfn.XLOOKUP($A11,'IS WW Forecast'!$A:$A,'IS WW Forecast'!U:U,0,0)</f>
        <v>0</v>
      </c>
      <c r="BR11" s="17">
        <f t="shared" si="5"/>
        <v>0</v>
      </c>
      <c r="BS11" s="17">
        <f>_xlfn.XLOOKUP($A11,'IS WW Forecast'!$A:$A,'IS WW Forecast'!W:W,0,0)</f>
        <v>0</v>
      </c>
      <c r="BT11" s="17">
        <f>_xlfn.XLOOKUP($A11,'IS WW Forecast'!$A:$A,'IS WW Forecast'!X:X,0,0)</f>
        <v>0</v>
      </c>
      <c r="BU11" s="17">
        <f>_xlfn.XLOOKUP($A11,'IS WW Forecast'!$A:$A,'IS WW Forecast'!Y:Y,0,0)</f>
        <v>0</v>
      </c>
      <c r="BV11" s="17">
        <f>_xlfn.XLOOKUP($A11,'IS WW Forecast'!$A:$A,'IS WW Forecast'!Z:Z,0,0)</f>
        <v>0</v>
      </c>
      <c r="BW11" s="17">
        <f>_xlfn.XLOOKUP($A11,'IS WW Forecast'!$A:$A,'IS WW Forecast'!AA:AA,0,0)</f>
        <v>0</v>
      </c>
      <c r="BX11" s="17">
        <f>_xlfn.XLOOKUP($A11,'IS WW Forecast'!$A:$A,'IS WW Forecast'!AB:AB,0,0)</f>
        <v>0</v>
      </c>
      <c r="BY11" s="17">
        <f>_xlfn.XLOOKUP($A11,'IS WW Forecast'!$A:$A,'IS WW Forecast'!AC:AC,0,0)</f>
        <v>0</v>
      </c>
      <c r="BZ11" s="17">
        <f>_xlfn.XLOOKUP($A11,'IS WW Forecast'!$A:$A,'IS WW Forecast'!AD:AD,0,0)</f>
        <v>0</v>
      </c>
      <c r="CA11" s="17">
        <f>_xlfn.XLOOKUP($A11,'IS WW Forecast'!$A:$A,'IS WW Forecast'!AE:AE,0,0)</f>
        <v>0</v>
      </c>
      <c r="CB11" s="17">
        <f>_xlfn.XLOOKUP($A11,'IS WW Forecast'!$A:$A,'IS WW Forecast'!AF:AF,0,0)</f>
        <v>0</v>
      </c>
      <c r="CC11" s="17">
        <f>_xlfn.XLOOKUP($A11,'IS WW Forecast'!$A:$A,'IS WW Forecast'!AG:AG,0,0)</f>
        <v>0</v>
      </c>
      <c r="CD11" s="17">
        <f>_xlfn.XLOOKUP($A11,'IS WW Forecast'!$A:$A,'IS WW Forecast'!AH:AH,0,0)</f>
        <v>0</v>
      </c>
      <c r="CE11" s="17">
        <f t="shared" si="6"/>
        <v>0</v>
      </c>
      <c r="CF11" s="18">
        <f t="shared" si="7"/>
        <v>-14142.01</v>
      </c>
      <c r="CG11" s="17">
        <f>_xlfn.XLOOKUP($A11,'IS WW Forecast'!$A:$A,'IS WW Forecast'!AK:AK,0,0)</f>
        <v>0</v>
      </c>
      <c r="CH11" s="17">
        <f t="shared" si="8"/>
        <v>-14142.01</v>
      </c>
      <c r="CI11" s="17">
        <f t="shared" si="9"/>
        <v>14142.01</v>
      </c>
      <c r="CJ11" s="17">
        <f t="shared" si="10"/>
        <v>0</v>
      </c>
    </row>
    <row r="12" spans="1:88" x14ac:dyDescent="0.25">
      <c r="A12" s="13">
        <v>715500</v>
      </c>
      <c r="B12" s="14">
        <f t="shared" si="11"/>
        <v>7</v>
      </c>
      <c r="C12" s="16" t="str">
        <f t="shared" si="0"/>
        <v>715.500</v>
      </c>
      <c r="D12" s="13" t="s">
        <v>25</v>
      </c>
      <c r="E12" s="13"/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f t="shared" si="1"/>
        <v>0</v>
      </c>
      <c r="S12" s="17">
        <v>-20.239999999999998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86.049999999999955</v>
      </c>
      <c r="AA12" s="17">
        <v>-1411.29</v>
      </c>
      <c r="AB12" s="17">
        <v>-233.5</v>
      </c>
      <c r="AC12" s="17">
        <v>0</v>
      </c>
      <c r="AD12" s="17">
        <v>0</v>
      </c>
      <c r="AE12" s="17">
        <f t="shared" si="2"/>
        <v>-1578.98</v>
      </c>
      <c r="AF12" s="17">
        <v>0</v>
      </c>
      <c r="AG12" s="17">
        <v>-671.88</v>
      </c>
      <c r="AH12" s="17">
        <v>0</v>
      </c>
      <c r="AI12" s="17">
        <v>-251.09</v>
      </c>
      <c r="AJ12" s="17">
        <v>-1780.61</v>
      </c>
      <c r="AK12" s="17">
        <v>-592.72</v>
      </c>
      <c r="AL12" s="17">
        <v>-297.47000000000003</v>
      </c>
      <c r="AM12" s="17">
        <v>-302.66000000000003</v>
      </c>
      <c r="AN12" s="17">
        <v>-288.2</v>
      </c>
      <c r="AO12" s="22">
        <v>-297.83999999999997</v>
      </c>
      <c r="AP12" s="22">
        <v>-304.04000000000002</v>
      </c>
      <c r="AQ12" s="22">
        <v>-326.19</v>
      </c>
      <c r="AR12" s="22">
        <f t="shared" si="3"/>
        <v>-5112.7</v>
      </c>
      <c r="AS12" s="22">
        <v>0</v>
      </c>
      <c r="AT12" s="22">
        <v>-439.94</v>
      </c>
      <c r="AU12" s="22">
        <v>-313.73</v>
      </c>
      <c r="AV12" s="22">
        <v>-384.33</v>
      </c>
      <c r="AW12" s="22">
        <v>0</v>
      </c>
      <c r="AX12" s="22">
        <v>0</v>
      </c>
      <c r="AY12" s="22">
        <v>-380.74</v>
      </c>
      <c r="AZ12" s="22">
        <v>0</v>
      </c>
      <c r="BA12" s="22">
        <v>0</v>
      </c>
      <c r="BB12" s="17">
        <f>_xlfn.XLOOKUP($A12,'IS WW Forecast'!$A:$A,'IS WW Forecast'!F:F,0,0)</f>
        <v>0</v>
      </c>
      <c r="BC12" s="17">
        <f>_xlfn.XLOOKUP($A12,'IS WW Forecast'!$A:$A,'IS WW Forecast'!G:G,0,0)</f>
        <v>0</v>
      </c>
      <c r="BD12" s="17">
        <f>_xlfn.XLOOKUP($A12,'IS WW Forecast'!$A:$A,'IS WW Forecast'!H:H,0,0)</f>
        <v>0</v>
      </c>
      <c r="BE12" s="17">
        <f t="shared" si="4"/>
        <v>-1518.74</v>
      </c>
      <c r="BF12" s="17">
        <f>_xlfn.XLOOKUP($A12,'IS WW Forecast'!$A:$A,'IS WW Forecast'!J:J,0,0)</f>
        <v>0</v>
      </c>
      <c r="BG12" s="17">
        <f>_xlfn.XLOOKUP($A12,'IS WW Forecast'!$A:$A,'IS WW Forecast'!K:K,0,0)</f>
        <v>0</v>
      </c>
      <c r="BH12" s="17">
        <f>_xlfn.XLOOKUP($A12,'IS WW Forecast'!$A:$A,'IS WW Forecast'!L:L,0,0)</f>
        <v>0</v>
      </c>
      <c r="BI12" s="17">
        <f>_xlfn.XLOOKUP($A12,'IS WW Forecast'!$A:$A,'IS WW Forecast'!M:M,0,0)</f>
        <v>0</v>
      </c>
      <c r="BJ12" s="17">
        <f>_xlfn.XLOOKUP($A12,'IS WW Forecast'!$A:$A,'IS WW Forecast'!N:N,0,0)</f>
        <v>0</v>
      </c>
      <c r="BK12" s="17">
        <f>_xlfn.XLOOKUP($A12,'IS WW Forecast'!$A:$A,'IS WW Forecast'!O:O,0,0)</f>
        <v>0</v>
      </c>
      <c r="BL12" s="17">
        <f>_xlfn.XLOOKUP($A12,'IS WW Forecast'!$A:$A,'IS WW Forecast'!P:P,0,0)</f>
        <v>0</v>
      </c>
      <c r="BM12" s="17">
        <f>_xlfn.XLOOKUP($A12,'IS WW Forecast'!$A:$A,'IS WW Forecast'!Q:Q,0,0)</f>
        <v>0</v>
      </c>
      <c r="BN12" s="17">
        <f>_xlfn.XLOOKUP($A12,'IS WW Forecast'!$A:$A,'IS WW Forecast'!R:R,0,0)</f>
        <v>0</v>
      </c>
      <c r="BO12" s="17">
        <f>_xlfn.XLOOKUP($A12,'IS WW Forecast'!$A:$A,'IS WW Forecast'!S:S,0,0)</f>
        <v>0</v>
      </c>
      <c r="BP12" s="17">
        <f>_xlfn.XLOOKUP($A12,'IS WW Forecast'!$A:$A,'IS WW Forecast'!T:T,0,0)</f>
        <v>0</v>
      </c>
      <c r="BQ12" s="17">
        <f>_xlfn.XLOOKUP($A12,'IS WW Forecast'!$A:$A,'IS WW Forecast'!U:U,0,0)</f>
        <v>0</v>
      </c>
      <c r="BR12" s="17">
        <f t="shared" si="5"/>
        <v>0</v>
      </c>
      <c r="BS12" s="17">
        <f>_xlfn.XLOOKUP($A12,'IS WW Forecast'!$A:$A,'IS WW Forecast'!W:W,0,0)</f>
        <v>0</v>
      </c>
      <c r="BT12" s="17">
        <f>_xlfn.XLOOKUP($A12,'IS WW Forecast'!$A:$A,'IS WW Forecast'!X:X,0,0)</f>
        <v>0</v>
      </c>
      <c r="BU12" s="17">
        <f>_xlfn.XLOOKUP($A12,'IS WW Forecast'!$A:$A,'IS WW Forecast'!Y:Y,0,0)</f>
        <v>0</v>
      </c>
      <c r="BV12" s="17">
        <f>_xlfn.XLOOKUP($A12,'IS WW Forecast'!$A:$A,'IS WW Forecast'!Z:Z,0,0)</f>
        <v>0</v>
      </c>
      <c r="BW12" s="17">
        <f>_xlfn.XLOOKUP($A12,'IS WW Forecast'!$A:$A,'IS WW Forecast'!AA:AA,0,0)</f>
        <v>0</v>
      </c>
      <c r="BX12" s="17">
        <f>_xlfn.XLOOKUP($A12,'IS WW Forecast'!$A:$A,'IS WW Forecast'!AB:AB,0,0)</f>
        <v>0</v>
      </c>
      <c r="BY12" s="17">
        <f>_xlfn.XLOOKUP($A12,'IS WW Forecast'!$A:$A,'IS WW Forecast'!AC:AC,0,0)</f>
        <v>0</v>
      </c>
      <c r="BZ12" s="17">
        <f>_xlfn.XLOOKUP($A12,'IS WW Forecast'!$A:$A,'IS WW Forecast'!AD:AD,0,0)</f>
        <v>0</v>
      </c>
      <c r="CA12" s="17">
        <f>_xlfn.XLOOKUP($A12,'IS WW Forecast'!$A:$A,'IS WW Forecast'!AE:AE,0,0)</f>
        <v>0</v>
      </c>
      <c r="CB12" s="17">
        <f>_xlfn.XLOOKUP($A12,'IS WW Forecast'!$A:$A,'IS WW Forecast'!AF:AF,0,0)</f>
        <v>0</v>
      </c>
      <c r="CC12" s="17">
        <f>_xlfn.XLOOKUP($A12,'IS WW Forecast'!$A:$A,'IS WW Forecast'!AG:AG,0,0)</f>
        <v>0</v>
      </c>
      <c r="CD12" s="17">
        <f>_xlfn.XLOOKUP($A12,'IS WW Forecast'!$A:$A,'IS WW Forecast'!AH:AH,0,0)</f>
        <v>0</v>
      </c>
      <c r="CE12" s="17">
        <f t="shared" si="6"/>
        <v>0</v>
      </c>
      <c r="CF12" s="18">
        <f t="shared" si="7"/>
        <v>-765.06999999999994</v>
      </c>
      <c r="CG12" s="17">
        <f>_xlfn.XLOOKUP($A12,'IS WW Forecast'!$A:$A,'IS WW Forecast'!AK:AK,0,0)</f>
        <v>0</v>
      </c>
      <c r="CH12" s="17">
        <f t="shared" si="8"/>
        <v>-765.06999999999994</v>
      </c>
      <c r="CI12" s="17">
        <f t="shared" si="9"/>
        <v>765.06999999999994</v>
      </c>
      <c r="CJ12" s="17">
        <f t="shared" si="10"/>
        <v>0</v>
      </c>
    </row>
    <row r="13" spans="1:88" x14ac:dyDescent="0.25">
      <c r="A13" s="13">
        <v>716000</v>
      </c>
      <c r="B13" s="14">
        <f t="shared" si="11"/>
        <v>8</v>
      </c>
      <c r="C13" s="16" t="str">
        <f t="shared" si="0"/>
        <v>716.000</v>
      </c>
      <c r="D13" s="13" t="s">
        <v>26</v>
      </c>
      <c r="E13" s="13"/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f t="shared" si="1"/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-3450.4300000000007</v>
      </c>
      <c r="AB13" s="17">
        <v>-1370.09</v>
      </c>
      <c r="AC13" s="17">
        <v>-307.14</v>
      </c>
      <c r="AD13" s="17">
        <v>-70.519999999999982</v>
      </c>
      <c r="AE13" s="17">
        <f t="shared" si="2"/>
        <v>-5198.18</v>
      </c>
      <c r="AF13" s="17">
        <v>-246.10999999999999</v>
      </c>
      <c r="AG13" s="17">
        <v>-257.27</v>
      </c>
      <c r="AH13" s="17">
        <v>-246.85</v>
      </c>
      <c r="AI13" s="17">
        <v>-450.79</v>
      </c>
      <c r="AJ13" s="17">
        <v>-445.36</v>
      </c>
      <c r="AK13" s="17">
        <v>-380.17</v>
      </c>
      <c r="AL13" s="17">
        <v>-1818.79</v>
      </c>
      <c r="AM13" s="17">
        <v>-1746.0099999999998</v>
      </c>
      <c r="AN13" s="17">
        <v>-1461</v>
      </c>
      <c r="AO13" s="17">
        <v>-1012.05</v>
      </c>
      <c r="AP13" s="17">
        <v>-253.16999999999996</v>
      </c>
      <c r="AQ13" s="17">
        <v>-1665.92</v>
      </c>
      <c r="AR13" s="17">
        <f t="shared" si="3"/>
        <v>-9983.49</v>
      </c>
      <c r="AS13" s="17">
        <v>-1690.9399999999998</v>
      </c>
      <c r="AT13" s="17">
        <v>-281.82</v>
      </c>
      <c r="AU13" s="17">
        <v>-281.54000000000002</v>
      </c>
      <c r="AV13" s="17">
        <v>-535.69000000000005</v>
      </c>
      <c r="AW13" s="17">
        <v>-972.93</v>
      </c>
      <c r="AX13" s="17">
        <v>-2238.41</v>
      </c>
      <c r="AY13" s="17">
        <v>-1015.45</v>
      </c>
      <c r="AZ13" s="17">
        <v>-347.60999999999996</v>
      </c>
      <c r="BA13" s="17">
        <v>-346.90999999999997</v>
      </c>
      <c r="BB13" s="17">
        <f>_xlfn.XLOOKUP($A13,'IS WW Forecast'!$A:$A,'IS WW Forecast'!F:F,0,0)</f>
        <v>-1042.4114999999999</v>
      </c>
      <c r="BC13" s="17">
        <f>_xlfn.XLOOKUP($A13,'IS WW Forecast'!$A:$A,'IS WW Forecast'!G:G,0,0)</f>
        <v>-260.76509999999996</v>
      </c>
      <c r="BD13" s="17">
        <f>_xlfn.XLOOKUP($A13,'IS WW Forecast'!$A:$A,'IS WW Forecast'!H:H,0,0)</f>
        <v>-1715.8976</v>
      </c>
      <c r="BE13" s="17">
        <f t="shared" si="4"/>
        <v>-10730.3742</v>
      </c>
      <c r="BF13" s="17">
        <f>_xlfn.XLOOKUP($A13,'IS WW Forecast'!$A:$A,'IS WW Forecast'!J:J,0,0)</f>
        <v>-1734.9044399999998</v>
      </c>
      <c r="BG13" s="17">
        <f>_xlfn.XLOOKUP($A13,'IS WW Forecast'!$A:$A,'IS WW Forecast'!K:K,0,0)</f>
        <v>-289.14731999999998</v>
      </c>
      <c r="BH13" s="17">
        <f>_xlfn.XLOOKUP($A13,'IS WW Forecast'!$A:$A,'IS WW Forecast'!L:L,0,0)</f>
        <v>-288.86004000000003</v>
      </c>
      <c r="BI13" s="17">
        <f>_xlfn.XLOOKUP($A13,'IS WW Forecast'!$A:$A,'IS WW Forecast'!M:M,0,0)</f>
        <v>-549.61794000000009</v>
      </c>
      <c r="BJ13" s="17">
        <f>_xlfn.XLOOKUP($A13,'IS WW Forecast'!$A:$A,'IS WW Forecast'!N:N,0,0)</f>
        <v>-998.22618</v>
      </c>
      <c r="BK13" s="17">
        <f>_xlfn.XLOOKUP($A13,'IS WW Forecast'!$A:$A,'IS WW Forecast'!O:O,0,0)</f>
        <v>-2296.6086599999999</v>
      </c>
      <c r="BL13" s="17">
        <f>_xlfn.XLOOKUP($A13,'IS WW Forecast'!$A:$A,'IS WW Forecast'!P:P,0,0)</f>
        <v>-1041.8517000000002</v>
      </c>
      <c r="BM13" s="17">
        <f>_xlfn.XLOOKUP($A13,'IS WW Forecast'!$A:$A,'IS WW Forecast'!Q:Q,0,0)</f>
        <v>-356.64785999999998</v>
      </c>
      <c r="BN13" s="17">
        <f>_xlfn.XLOOKUP($A13,'IS WW Forecast'!$A:$A,'IS WW Forecast'!R:R,0,0)</f>
        <v>-355.92965999999996</v>
      </c>
      <c r="BO13" s="17">
        <f>_xlfn.XLOOKUP($A13,'IS WW Forecast'!$A:$A,'IS WW Forecast'!S:S,0,0)</f>
        <v>-1069.514199</v>
      </c>
      <c r="BP13" s="17">
        <f>_xlfn.XLOOKUP($A13,'IS WW Forecast'!$A:$A,'IS WW Forecast'!T:T,0,0)</f>
        <v>-267.54499259999994</v>
      </c>
      <c r="BQ13" s="17">
        <f>_xlfn.XLOOKUP($A13,'IS WW Forecast'!$A:$A,'IS WW Forecast'!U:U,0,0)</f>
        <v>-1760.5109376</v>
      </c>
      <c r="BR13" s="17">
        <f t="shared" si="5"/>
        <v>-11009.363929199999</v>
      </c>
      <c r="BS13" s="17">
        <f>_xlfn.XLOOKUP($A13,'IS WW Forecast'!$A:$A,'IS WW Forecast'!W:W,0,0)</f>
        <v>-1771.3374332399997</v>
      </c>
      <c r="BT13" s="17">
        <f>_xlfn.XLOOKUP($A13,'IS WW Forecast'!$A:$A,'IS WW Forecast'!X:X,0,0)</f>
        <v>-295.21941371999998</v>
      </c>
      <c r="BU13" s="17">
        <f>_xlfn.XLOOKUP($A13,'IS WW Forecast'!$A:$A,'IS WW Forecast'!Y:Y,0,0)</f>
        <v>-294.92610084</v>
      </c>
      <c r="BV13" s="17">
        <f>_xlfn.XLOOKUP($A13,'IS WW Forecast'!$A:$A,'IS WW Forecast'!Z:Z,0,0)</f>
        <v>-561.15991674000009</v>
      </c>
      <c r="BW13" s="17">
        <f>_xlfn.XLOOKUP($A13,'IS WW Forecast'!$A:$A,'IS WW Forecast'!AA:AA,0,0)</f>
        <v>-1019.1889297799999</v>
      </c>
      <c r="BX13" s="17">
        <f>_xlfn.XLOOKUP($A13,'IS WW Forecast'!$A:$A,'IS WW Forecast'!AB:AB,0,0)</f>
        <v>-2344.8374418599997</v>
      </c>
      <c r="BY13" s="17">
        <f>_xlfn.XLOOKUP($A13,'IS WW Forecast'!$A:$A,'IS WW Forecast'!AC:AC,0,0)</f>
        <v>-1063.7305857000001</v>
      </c>
      <c r="BZ13" s="17">
        <f>_xlfn.XLOOKUP($A13,'IS WW Forecast'!$A:$A,'IS WW Forecast'!AD:AD,0,0)</f>
        <v>-364.13746505999995</v>
      </c>
      <c r="CA13" s="17">
        <f>_xlfn.XLOOKUP($A13,'IS WW Forecast'!$A:$A,'IS WW Forecast'!AE:AE,0,0)</f>
        <v>-363.40418285999993</v>
      </c>
      <c r="CB13" s="17">
        <f>_xlfn.XLOOKUP($A13,'IS WW Forecast'!$A:$A,'IS WW Forecast'!AF:AF,0,0)</f>
        <v>-1091.9739971789998</v>
      </c>
      <c r="CC13" s="17">
        <f>_xlfn.XLOOKUP($A13,'IS WW Forecast'!$A:$A,'IS WW Forecast'!AG:AG,0,0)</f>
        <v>-273.16343744459994</v>
      </c>
      <c r="CD13" s="17">
        <f>_xlfn.XLOOKUP($A13,'IS WW Forecast'!$A:$A,'IS WW Forecast'!AH:AH,0,0)</f>
        <v>-1797.4816672896</v>
      </c>
      <c r="CE13" s="17">
        <f t="shared" si="6"/>
        <v>-11240.5605717132</v>
      </c>
      <c r="CF13" s="18">
        <f t="shared" si="7"/>
        <v>-10788.985999999999</v>
      </c>
      <c r="CG13" s="17">
        <f>_xlfn.XLOOKUP($A13,'IS WW Forecast'!$A:$A,'IS WW Forecast'!AK:AK,0,0)</f>
        <v>0</v>
      </c>
      <c r="CH13" s="17">
        <f t="shared" si="8"/>
        <v>-10788.985999999999</v>
      </c>
      <c r="CI13" s="17">
        <f t="shared" si="9"/>
        <v>-371.56147108000187</v>
      </c>
      <c r="CJ13" s="17">
        <f t="shared" si="10"/>
        <v>-11160.547471080001</v>
      </c>
    </row>
    <row r="14" spans="1:88" x14ac:dyDescent="0.25">
      <c r="A14" s="13">
        <v>718000</v>
      </c>
      <c r="B14" s="14">
        <f t="shared" si="11"/>
        <v>9</v>
      </c>
      <c r="C14" s="16" t="str">
        <f t="shared" si="0"/>
        <v>718.000</v>
      </c>
      <c r="D14" s="13" t="s">
        <v>27</v>
      </c>
      <c r="E14" s="13"/>
      <c r="F14" s="17">
        <v>-14285.380000000001</v>
      </c>
      <c r="G14" s="17">
        <v>-4476.5199999999995</v>
      </c>
      <c r="H14" s="17">
        <v>-18227.550000000003</v>
      </c>
      <c r="I14" s="17">
        <v>-1307.18</v>
      </c>
      <c r="J14" s="17">
        <v>-15210.550000000003</v>
      </c>
      <c r="K14" s="17">
        <v>-1143.25</v>
      </c>
      <c r="L14" s="17">
        <v>-15230.959999999997</v>
      </c>
      <c r="M14" s="17">
        <v>-2157.46</v>
      </c>
      <c r="N14" s="17">
        <v>-24545.760000000002</v>
      </c>
      <c r="O14" s="17">
        <v>-4745.2699999999995</v>
      </c>
      <c r="P14" s="17">
        <v>-37636.640000000007</v>
      </c>
      <c r="Q14" s="17">
        <v>-6088.5199999999995</v>
      </c>
      <c r="R14" s="17">
        <f t="shared" si="1"/>
        <v>-145055.04000000001</v>
      </c>
      <c r="S14" s="17">
        <v>-23467.019999999997</v>
      </c>
      <c r="T14" s="17">
        <v>-28153.070000000003</v>
      </c>
      <c r="U14" s="17">
        <v>-26742.650000000005</v>
      </c>
      <c r="V14" s="17">
        <v>-13836.62</v>
      </c>
      <c r="W14" s="17">
        <v>-4482.67</v>
      </c>
      <c r="X14" s="17">
        <v>-17303.769999999997</v>
      </c>
      <c r="Y14" s="17">
        <v>-2384.1</v>
      </c>
      <c r="Z14" s="17">
        <v>-6144.84</v>
      </c>
      <c r="AA14" s="17">
        <v>-21928.590000000004</v>
      </c>
      <c r="AB14" s="17">
        <v>0</v>
      </c>
      <c r="AC14" s="17">
        <v>-1400.13</v>
      </c>
      <c r="AD14" s="17">
        <v>-40</v>
      </c>
      <c r="AE14" s="17">
        <f t="shared" si="2"/>
        <v>-145883.46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f t="shared" si="3"/>
        <v>0</v>
      </c>
      <c r="AS14" s="17">
        <v>0</v>
      </c>
      <c r="AT14" s="17">
        <v>0</v>
      </c>
      <c r="AU14" s="17">
        <v>0</v>
      </c>
      <c r="AV14" s="17">
        <v>-220</v>
      </c>
      <c r="AW14" s="17">
        <v>0</v>
      </c>
      <c r="AX14" s="17">
        <v>0</v>
      </c>
      <c r="AY14" s="17">
        <v>-1804</v>
      </c>
      <c r="AZ14" s="17">
        <v>-1368.16</v>
      </c>
      <c r="BA14" s="17">
        <v>0</v>
      </c>
      <c r="BB14" s="17">
        <f>_xlfn.XLOOKUP($A14,'IS WW Forecast'!$A:$A,'IS WW Forecast'!F:F,0,0)</f>
        <v>0</v>
      </c>
      <c r="BC14" s="17">
        <f>_xlfn.XLOOKUP($A14,'IS WW Forecast'!$A:$A,'IS WW Forecast'!G:G,0,0)</f>
        <v>0</v>
      </c>
      <c r="BD14" s="17">
        <f>_xlfn.XLOOKUP($A14,'IS WW Forecast'!$A:$A,'IS WW Forecast'!H:H,0,0)</f>
        <v>0</v>
      </c>
      <c r="BE14" s="17">
        <f t="shared" si="4"/>
        <v>-3392.16</v>
      </c>
      <c r="BF14" s="17">
        <f>_xlfn.XLOOKUP($A14,'IS WW Forecast'!$A:$A,'IS WW Forecast'!J:J,0,0)</f>
        <v>0</v>
      </c>
      <c r="BG14" s="17">
        <f>_xlfn.XLOOKUP($A14,'IS WW Forecast'!$A:$A,'IS WW Forecast'!K:K,0,0)</f>
        <v>0</v>
      </c>
      <c r="BH14" s="17">
        <f>_xlfn.XLOOKUP($A14,'IS WW Forecast'!$A:$A,'IS WW Forecast'!L:L,0,0)</f>
        <v>0</v>
      </c>
      <c r="BI14" s="17">
        <f>_xlfn.XLOOKUP($A14,'IS WW Forecast'!$A:$A,'IS WW Forecast'!M:M,0,0)</f>
        <v>0</v>
      </c>
      <c r="BJ14" s="17">
        <f>_xlfn.XLOOKUP($A14,'IS WW Forecast'!$A:$A,'IS WW Forecast'!N:N,0,0)</f>
        <v>0</v>
      </c>
      <c r="BK14" s="17">
        <f>_xlfn.XLOOKUP($A14,'IS WW Forecast'!$A:$A,'IS WW Forecast'!O:O,0,0)</f>
        <v>0</v>
      </c>
      <c r="BL14" s="17">
        <f>_xlfn.XLOOKUP($A14,'IS WW Forecast'!$A:$A,'IS WW Forecast'!P:P,0,0)</f>
        <v>0</v>
      </c>
      <c r="BM14" s="17">
        <f>_xlfn.XLOOKUP($A14,'IS WW Forecast'!$A:$A,'IS WW Forecast'!Q:Q,0,0)</f>
        <v>0</v>
      </c>
      <c r="BN14" s="17">
        <f>_xlfn.XLOOKUP($A14,'IS WW Forecast'!$A:$A,'IS WW Forecast'!R:R,0,0)</f>
        <v>0</v>
      </c>
      <c r="BO14" s="17">
        <f>_xlfn.XLOOKUP($A14,'IS WW Forecast'!$A:$A,'IS WW Forecast'!S:S,0,0)</f>
        <v>0</v>
      </c>
      <c r="BP14" s="17">
        <f>_xlfn.XLOOKUP($A14,'IS WW Forecast'!$A:$A,'IS WW Forecast'!T:T,0,0)</f>
        <v>0</v>
      </c>
      <c r="BQ14" s="17">
        <f>_xlfn.XLOOKUP($A14,'IS WW Forecast'!$A:$A,'IS WW Forecast'!U:U,0,0)</f>
        <v>0</v>
      </c>
      <c r="BR14" s="17">
        <f t="shared" si="5"/>
        <v>0</v>
      </c>
      <c r="BS14" s="17">
        <f>_xlfn.XLOOKUP($A14,'IS WW Forecast'!$A:$A,'IS WW Forecast'!W:W,0,0)</f>
        <v>0</v>
      </c>
      <c r="BT14" s="17">
        <f>_xlfn.XLOOKUP($A14,'IS WW Forecast'!$A:$A,'IS WW Forecast'!X:X,0,0)</f>
        <v>0</v>
      </c>
      <c r="BU14" s="17">
        <f>_xlfn.XLOOKUP($A14,'IS WW Forecast'!$A:$A,'IS WW Forecast'!Y:Y,0,0)</f>
        <v>0</v>
      </c>
      <c r="BV14" s="17">
        <f>_xlfn.XLOOKUP($A14,'IS WW Forecast'!$A:$A,'IS WW Forecast'!Z:Z,0,0)</f>
        <v>0</v>
      </c>
      <c r="BW14" s="17">
        <f>_xlfn.XLOOKUP($A14,'IS WW Forecast'!$A:$A,'IS WW Forecast'!AA:AA,0,0)</f>
        <v>0</v>
      </c>
      <c r="BX14" s="17">
        <f>_xlfn.XLOOKUP($A14,'IS WW Forecast'!$A:$A,'IS WW Forecast'!AB:AB,0,0)</f>
        <v>0</v>
      </c>
      <c r="BY14" s="17">
        <f>_xlfn.XLOOKUP($A14,'IS WW Forecast'!$A:$A,'IS WW Forecast'!AC:AC,0,0)</f>
        <v>0</v>
      </c>
      <c r="BZ14" s="17">
        <f>_xlfn.XLOOKUP($A14,'IS WW Forecast'!$A:$A,'IS WW Forecast'!AD:AD,0,0)</f>
        <v>0</v>
      </c>
      <c r="CA14" s="17">
        <f>_xlfn.XLOOKUP($A14,'IS WW Forecast'!$A:$A,'IS WW Forecast'!AE:AE,0,0)</f>
        <v>0</v>
      </c>
      <c r="CB14" s="17">
        <f>_xlfn.XLOOKUP($A14,'IS WW Forecast'!$A:$A,'IS WW Forecast'!AF:AF,0,0)</f>
        <v>0</v>
      </c>
      <c r="CC14" s="17">
        <f>_xlfn.XLOOKUP($A14,'IS WW Forecast'!$A:$A,'IS WW Forecast'!AG:AG,0,0)</f>
        <v>0</v>
      </c>
      <c r="CD14" s="17">
        <f>_xlfn.XLOOKUP($A14,'IS WW Forecast'!$A:$A,'IS WW Forecast'!AH:AH,0,0)</f>
        <v>0</v>
      </c>
      <c r="CE14" s="17">
        <f t="shared" si="6"/>
        <v>0</v>
      </c>
      <c r="CF14" s="18">
        <f t="shared" si="7"/>
        <v>-3392.16</v>
      </c>
      <c r="CG14" s="17">
        <f>_xlfn.XLOOKUP($A14,'IS WW Forecast'!$A:$A,'IS WW Forecast'!AK:AK,0,0)</f>
        <v>0</v>
      </c>
      <c r="CH14" s="17">
        <f t="shared" si="8"/>
        <v>-3392.16</v>
      </c>
      <c r="CI14" s="17">
        <f t="shared" si="9"/>
        <v>3392.16</v>
      </c>
      <c r="CJ14" s="17">
        <f t="shared" si="10"/>
        <v>0</v>
      </c>
    </row>
    <row r="15" spans="1:88" x14ac:dyDescent="0.25">
      <c r="A15" s="13">
        <v>718500</v>
      </c>
      <c r="B15" s="14">
        <f t="shared" si="11"/>
        <v>10</v>
      </c>
      <c r="C15" s="16" t="str">
        <f t="shared" si="0"/>
        <v>718.500</v>
      </c>
      <c r="D15" s="13" t="s">
        <v>28</v>
      </c>
      <c r="E15" s="13"/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f t="shared" si="1"/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-3031.86</v>
      </c>
      <c r="AB15" s="17">
        <v>-9892.93</v>
      </c>
      <c r="AC15" s="17">
        <v>-8941.6900000000023</v>
      </c>
      <c r="AD15" s="17">
        <v>-7013</v>
      </c>
      <c r="AE15" s="17">
        <f t="shared" si="2"/>
        <v>-28879.480000000003</v>
      </c>
      <c r="AF15" s="17">
        <v>-2659.1900000000005</v>
      </c>
      <c r="AG15" s="17">
        <v>-4594.72</v>
      </c>
      <c r="AH15" s="17">
        <v>-4954.8599999999997</v>
      </c>
      <c r="AI15" s="17">
        <v>-17414.530000000002</v>
      </c>
      <c r="AJ15" s="17">
        <v>-20939.890000000003</v>
      </c>
      <c r="AK15" s="17">
        <v>-24336.47</v>
      </c>
      <c r="AL15" s="17">
        <v>-18161.66</v>
      </c>
      <c r="AM15" s="17">
        <v>16939.739999999998</v>
      </c>
      <c r="AN15" s="17">
        <v>-1021.9199999999997</v>
      </c>
      <c r="AO15" s="17">
        <v>-2298.7300000000018</v>
      </c>
      <c r="AP15" s="17">
        <v>619.7300000000007</v>
      </c>
      <c r="AQ15" s="17">
        <v>-7406</v>
      </c>
      <c r="AR15" s="17">
        <f t="shared" si="3"/>
        <v>-86228.500000000015</v>
      </c>
      <c r="AS15" s="17">
        <v>-7406</v>
      </c>
      <c r="AT15" s="17">
        <v>-7406</v>
      </c>
      <c r="AU15" s="17">
        <v>-7406</v>
      </c>
      <c r="AV15" s="17">
        <v>-12343.32</v>
      </c>
      <c r="AW15" s="17">
        <v>-7624.72</v>
      </c>
      <c r="AX15" s="17">
        <v>-7624.72</v>
      </c>
      <c r="AY15" s="17">
        <v>-7624.72</v>
      </c>
      <c r="AZ15" s="17">
        <v>-7624.72</v>
      </c>
      <c r="BA15" s="17">
        <v>-7624.72</v>
      </c>
      <c r="BB15" s="17">
        <f>_xlfn.XLOOKUP($A15,'IS WW Forecast'!$A:$A,'IS WW Forecast'!F:F,0,0)</f>
        <v>0</v>
      </c>
      <c r="BC15" s="17">
        <f>_xlfn.XLOOKUP($A15,'IS WW Forecast'!$A:$A,'IS WW Forecast'!G:G,0,0)</f>
        <v>0</v>
      </c>
      <c r="BD15" s="17">
        <f>_xlfn.XLOOKUP($A15,'IS WW Forecast'!$A:$A,'IS WW Forecast'!H:H,0,0)</f>
        <v>0</v>
      </c>
      <c r="BE15" s="17">
        <f t="shared" si="4"/>
        <v>-72684.92</v>
      </c>
      <c r="BF15" s="17">
        <f>_xlfn.XLOOKUP($A15,'IS WW Forecast'!$A:$A,'IS WW Forecast'!J:J,0,0)</f>
        <v>0</v>
      </c>
      <c r="BG15" s="17">
        <f>_xlfn.XLOOKUP($A15,'IS WW Forecast'!$A:$A,'IS WW Forecast'!K:K,0,0)</f>
        <v>0</v>
      </c>
      <c r="BH15" s="17">
        <f>_xlfn.XLOOKUP($A15,'IS WW Forecast'!$A:$A,'IS WW Forecast'!L:L,0,0)</f>
        <v>0</v>
      </c>
      <c r="BI15" s="17">
        <f>_xlfn.XLOOKUP($A15,'IS WW Forecast'!$A:$A,'IS WW Forecast'!M:M,0,0)</f>
        <v>0</v>
      </c>
      <c r="BJ15" s="17">
        <f>_xlfn.XLOOKUP($A15,'IS WW Forecast'!$A:$A,'IS WW Forecast'!N:N,0,0)</f>
        <v>0</v>
      </c>
      <c r="BK15" s="17">
        <f>_xlfn.XLOOKUP($A15,'IS WW Forecast'!$A:$A,'IS WW Forecast'!O:O,0,0)</f>
        <v>0</v>
      </c>
      <c r="BL15" s="17">
        <f>_xlfn.XLOOKUP($A15,'IS WW Forecast'!$A:$A,'IS WW Forecast'!P:P,0,0)</f>
        <v>0</v>
      </c>
      <c r="BM15" s="17">
        <f>_xlfn.XLOOKUP($A15,'IS WW Forecast'!$A:$A,'IS WW Forecast'!Q:Q,0,0)</f>
        <v>0</v>
      </c>
      <c r="BN15" s="17">
        <f>_xlfn.XLOOKUP($A15,'IS WW Forecast'!$A:$A,'IS WW Forecast'!R:R,0,0)</f>
        <v>0</v>
      </c>
      <c r="BO15" s="17">
        <f>_xlfn.XLOOKUP($A15,'IS WW Forecast'!$A:$A,'IS WW Forecast'!S:S,0,0)</f>
        <v>0</v>
      </c>
      <c r="BP15" s="17">
        <f>_xlfn.XLOOKUP($A15,'IS WW Forecast'!$A:$A,'IS WW Forecast'!T:T,0,0)</f>
        <v>0</v>
      </c>
      <c r="BQ15" s="17">
        <f>_xlfn.XLOOKUP($A15,'IS WW Forecast'!$A:$A,'IS WW Forecast'!U:U,0,0)</f>
        <v>0</v>
      </c>
      <c r="BR15" s="17">
        <f t="shared" si="5"/>
        <v>0</v>
      </c>
      <c r="BS15" s="17">
        <f>_xlfn.XLOOKUP($A15,'IS WW Forecast'!$A:$A,'IS WW Forecast'!W:W,0,0)</f>
        <v>0</v>
      </c>
      <c r="BT15" s="17">
        <f>_xlfn.XLOOKUP($A15,'IS WW Forecast'!$A:$A,'IS WW Forecast'!X:X,0,0)</f>
        <v>0</v>
      </c>
      <c r="BU15" s="17">
        <f>_xlfn.XLOOKUP($A15,'IS WW Forecast'!$A:$A,'IS WW Forecast'!Y:Y,0,0)</f>
        <v>0</v>
      </c>
      <c r="BV15" s="17">
        <f>_xlfn.XLOOKUP($A15,'IS WW Forecast'!$A:$A,'IS WW Forecast'!Z:Z,0,0)</f>
        <v>0</v>
      </c>
      <c r="BW15" s="17">
        <f>_xlfn.XLOOKUP($A15,'IS WW Forecast'!$A:$A,'IS WW Forecast'!AA:AA,0,0)</f>
        <v>0</v>
      </c>
      <c r="BX15" s="17">
        <f>_xlfn.XLOOKUP($A15,'IS WW Forecast'!$A:$A,'IS WW Forecast'!AB:AB,0,0)</f>
        <v>0</v>
      </c>
      <c r="BY15" s="17">
        <f>_xlfn.XLOOKUP($A15,'IS WW Forecast'!$A:$A,'IS WW Forecast'!AC:AC,0,0)</f>
        <v>0</v>
      </c>
      <c r="BZ15" s="17">
        <f>_xlfn.XLOOKUP($A15,'IS WW Forecast'!$A:$A,'IS WW Forecast'!AD:AD,0,0)</f>
        <v>0</v>
      </c>
      <c r="CA15" s="17">
        <f>_xlfn.XLOOKUP($A15,'IS WW Forecast'!$A:$A,'IS WW Forecast'!AE:AE,0,0)</f>
        <v>0</v>
      </c>
      <c r="CB15" s="17">
        <f>_xlfn.XLOOKUP($A15,'IS WW Forecast'!$A:$A,'IS WW Forecast'!AF:AF,0,0)</f>
        <v>0</v>
      </c>
      <c r="CC15" s="17">
        <f>_xlfn.XLOOKUP($A15,'IS WW Forecast'!$A:$A,'IS WW Forecast'!AG:AG,0,0)</f>
        <v>0</v>
      </c>
      <c r="CD15" s="17">
        <f>_xlfn.XLOOKUP($A15,'IS WW Forecast'!$A:$A,'IS WW Forecast'!AH:AH,0,0)</f>
        <v>0</v>
      </c>
      <c r="CE15" s="17">
        <f t="shared" si="6"/>
        <v>0</v>
      </c>
      <c r="CF15" s="18">
        <f t="shared" si="7"/>
        <v>-50466.920000000006</v>
      </c>
      <c r="CG15" s="17">
        <f>_xlfn.XLOOKUP($A15,'IS WW Forecast'!$A:$A,'IS WW Forecast'!AK:AK,0,0)</f>
        <v>0</v>
      </c>
      <c r="CH15" s="17">
        <f t="shared" si="8"/>
        <v>-50466.920000000006</v>
      </c>
      <c r="CI15" s="17">
        <f t="shared" si="9"/>
        <v>50466.920000000006</v>
      </c>
      <c r="CJ15" s="17">
        <f t="shared" si="10"/>
        <v>0</v>
      </c>
    </row>
    <row r="16" spans="1:88" x14ac:dyDescent="0.25">
      <c r="A16" s="13">
        <v>720000</v>
      </c>
      <c r="B16" s="14">
        <f t="shared" si="11"/>
        <v>11</v>
      </c>
      <c r="C16" s="16" t="str">
        <f t="shared" si="0"/>
        <v>720.000</v>
      </c>
      <c r="D16" s="13" t="s">
        <v>29</v>
      </c>
      <c r="E16" s="13"/>
      <c r="F16" s="17">
        <v>-2732.940000000001</v>
      </c>
      <c r="G16" s="17">
        <v>-4141.1500000000005</v>
      </c>
      <c r="H16" s="17">
        <v>-3961.6800000000012</v>
      </c>
      <c r="I16" s="17">
        <v>-17282.21</v>
      </c>
      <c r="J16" s="17">
        <v>-3719.3399999999983</v>
      </c>
      <c r="K16" s="17">
        <v>-708.60000000000036</v>
      </c>
      <c r="L16" s="17">
        <v>10830.919999999998</v>
      </c>
      <c r="M16" s="17">
        <v>-4118.989999999998</v>
      </c>
      <c r="N16" s="17">
        <v>7680.1899999999969</v>
      </c>
      <c r="O16" s="17">
        <v>-10268.709999999999</v>
      </c>
      <c r="P16" s="17">
        <v>-1136.1199999999999</v>
      </c>
      <c r="Q16" s="17">
        <v>5623.2799999999988</v>
      </c>
      <c r="R16" s="17">
        <f t="shared" si="1"/>
        <v>-23935.350000000002</v>
      </c>
      <c r="S16" s="17">
        <v>-1428.79</v>
      </c>
      <c r="T16" s="17">
        <v>-2380.3500000000004</v>
      </c>
      <c r="U16" s="17">
        <v>-3753.5000000000009</v>
      </c>
      <c r="V16" s="17">
        <v>-1461.64</v>
      </c>
      <c r="W16" s="17">
        <v>-1667.8200000000002</v>
      </c>
      <c r="X16" s="17">
        <v>-2824.6299999999983</v>
      </c>
      <c r="Y16" s="17">
        <v>-4063.1800000000003</v>
      </c>
      <c r="Z16" s="17">
        <v>-501.1599999999998</v>
      </c>
      <c r="AA16" s="17">
        <v>-1814.73</v>
      </c>
      <c r="AB16" s="17">
        <v>0</v>
      </c>
      <c r="AC16" s="17">
        <v>-148.06</v>
      </c>
      <c r="AD16" s="17">
        <v>-1337.5</v>
      </c>
      <c r="AE16" s="17">
        <f t="shared" si="2"/>
        <v>-21381.360000000001</v>
      </c>
      <c r="AF16" s="17">
        <v>337.77</v>
      </c>
      <c r="AG16" s="17">
        <v>-222.58</v>
      </c>
      <c r="AH16" s="17">
        <v>0</v>
      </c>
      <c r="AI16" s="17">
        <v>0</v>
      </c>
      <c r="AJ16" s="17">
        <v>0</v>
      </c>
      <c r="AK16" s="17">
        <v>0</v>
      </c>
      <c r="AL16" s="17">
        <v>-239.14000000000004</v>
      </c>
      <c r="AM16" s="17">
        <v>-1517.7299999999998</v>
      </c>
      <c r="AN16" s="17">
        <v>-1343.7</v>
      </c>
      <c r="AO16" s="17">
        <v>1200.27</v>
      </c>
      <c r="AP16" s="17">
        <v>595.11999999999989</v>
      </c>
      <c r="AQ16" s="17">
        <v>-1047.44</v>
      </c>
      <c r="AR16" s="17">
        <f t="shared" si="3"/>
        <v>-2237.4300000000003</v>
      </c>
      <c r="AS16" s="17">
        <v>0</v>
      </c>
      <c r="AT16" s="17">
        <v>-945.09</v>
      </c>
      <c r="AU16" s="17">
        <v>0</v>
      </c>
      <c r="AV16" s="17">
        <v>-394.35000000000008</v>
      </c>
      <c r="AW16" s="17">
        <v>-1645.0999999999997</v>
      </c>
      <c r="AX16" s="17">
        <v>112.6699999999999</v>
      </c>
      <c r="AY16" s="17">
        <v>-1104.8500000000001</v>
      </c>
      <c r="AZ16" s="17">
        <v>-36.840000000000018</v>
      </c>
      <c r="BA16" s="17">
        <v>-91.69</v>
      </c>
      <c r="BB16" s="17">
        <f>_xlfn.XLOOKUP($A16,'IS WW Forecast'!$A:$A,'IS WW Forecast'!F:F,0,0)</f>
        <v>618.13905</v>
      </c>
      <c r="BC16" s="17">
        <f>_xlfn.XLOOKUP($A16,'IS WW Forecast'!$A:$A,'IS WW Forecast'!G:G,0,0)</f>
        <v>306.48679999999996</v>
      </c>
      <c r="BD16" s="17">
        <f>_xlfn.XLOOKUP($A16,'IS WW Forecast'!$A:$A,'IS WW Forecast'!H:H,0,0)</f>
        <v>-539.4316</v>
      </c>
      <c r="BE16" s="17">
        <f t="shared" si="4"/>
        <v>-3720.05575</v>
      </c>
      <c r="BF16" s="17">
        <f>_xlfn.XLOOKUP($A16,'IS WW Forecast'!$A:$A,'IS WW Forecast'!J:J,0,0)</f>
        <v>0</v>
      </c>
      <c r="BG16" s="17">
        <f>_xlfn.XLOOKUP($A16,'IS WW Forecast'!$A:$A,'IS WW Forecast'!K:K,0,0)</f>
        <v>-486.72135000000003</v>
      </c>
      <c r="BH16" s="17">
        <f>_xlfn.XLOOKUP($A16,'IS WW Forecast'!$A:$A,'IS WW Forecast'!L:L,0,0)</f>
        <v>0</v>
      </c>
      <c r="BI16" s="17">
        <f>_xlfn.XLOOKUP($A16,'IS WW Forecast'!$A:$A,'IS WW Forecast'!M:M,0,0)</f>
        <v>-203.09025000000005</v>
      </c>
      <c r="BJ16" s="17">
        <f>_xlfn.XLOOKUP($A16,'IS WW Forecast'!$A:$A,'IS WW Forecast'!N:N,0,0)</f>
        <v>-847.22649999999987</v>
      </c>
      <c r="BK16" s="17">
        <f>_xlfn.XLOOKUP($A16,'IS WW Forecast'!$A:$A,'IS WW Forecast'!O:O,0,0)</f>
        <v>58.025049999999951</v>
      </c>
      <c r="BL16" s="17">
        <f>_xlfn.XLOOKUP($A16,'IS WW Forecast'!$A:$A,'IS WW Forecast'!P:P,0,0)</f>
        <v>-568.99775000000011</v>
      </c>
      <c r="BM16" s="17">
        <f>_xlfn.XLOOKUP($A16,'IS WW Forecast'!$A:$A,'IS WW Forecast'!Q:Q,0,0)</f>
        <v>-18.972600000000011</v>
      </c>
      <c r="BN16" s="17">
        <f>_xlfn.XLOOKUP($A16,'IS WW Forecast'!$A:$A,'IS WW Forecast'!R:R,0,0)</f>
        <v>-47.220350000000003</v>
      </c>
      <c r="BO16" s="17">
        <f>_xlfn.XLOOKUP($A16,'IS WW Forecast'!$A:$A,'IS WW Forecast'!S:S,0,0)</f>
        <v>634.21066529999996</v>
      </c>
      <c r="BP16" s="17">
        <f>_xlfn.XLOOKUP($A16,'IS WW Forecast'!$A:$A,'IS WW Forecast'!T:T,0,0)</f>
        <v>314.45545679999998</v>
      </c>
      <c r="BQ16" s="17">
        <f>_xlfn.XLOOKUP($A16,'IS WW Forecast'!$A:$A,'IS WW Forecast'!U:U,0,0)</f>
        <v>-553.45682160000001</v>
      </c>
      <c r="BR16" s="17">
        <f t="shared" si="5"/>
        <v>-1718.9944495000002</v>
      </c>
      <c r="BS16" s="17">
        <f>_xlfn.XLOOKUP($A16,'IS WW Forecast'!$A:$A,'IS WW Forecast'!W:W,0,0)</f>
        <v>0</v>
      </c>
      <c r="BT16" s="17">
        <f>_xlfn.XLOOKUP($A16,'IS WW Forecast'!$A:$A,'IS WW Forecast'!X:X,0,0)</f>
        <v>-496.94249834999999</v>
      </c>
      <c r="BU16" s="17">
        <f>_xlfn.XLOOKUP($A16,'IS WW Forecast'!$A:$A,'IS WW Forecast'!Y:Y,0,0)</f>
        <v>0</v>
      </c>
      <c r="BV16" s="17">
        <f>_xlfn.XLOOKUP($A16,'IS WW Forecast'!$A:$A,'IS WW Forecast'!Z:Z,0,0)</f>
        <v>-207.35514525000005</v>
      </c>
      <c r="BW16" s="17">
        <f>_xlfn.XLOOKUP($A16,'IS WW Forecast'!$A:$A,'IS WW Forecast'!AA:AA,0,0)</f>
        <v>-865.01825649999978</v>
      </c>
      <c r="BX16" s="17">
        <f>_xlfn.XLOOKUP($A16,'IS WW Forecast'!$A:$A,'IS WW Forecast'!AB:AB,0,0)</f>
        <v>59.243576049999945</v>
      </c>
      <c r="BY16" s="17">
        <f>_xlfn.XLOOKUP($A16,'IS WW Forecast'!$A:$A,'IS WW Forecast'!AC:AC,0,0)</f>
        <v>-580.9467027500001</v>
      </c>
      <c r="BZ16" s="17">
        <f>_xlfn.XLOOKUP($A16,'IS WW Forecast'!$A:$A,'IS WW Forecast'!AD:AD,0,0)</f>
        <v>-19.371024600000009</v>
      </c>
      <c r="CA16" s="17">
        <f>_xlfn.XLOOKUP($A16,'IS WW Forecast'!$A:$A,'IS WW Forecast'!AE:AE,0,0)</f>
        <v>-48.211977349999998</v>
      </c>
      <c r="CB16" s="17">
        <f>_xlfn.XLOOKUP($A16,'IS WW Forecast'!$A:$A,'IS WW Forecast'!AF:AF,0,0)</f>
        <v>647.52908927129988</v>
      </c>
      <c r="CC16" s="17">
        <f>_xlfn.XLOOKUP($A16,'IS WW Forecast'!$A:$A,'IS WW Forecast'!AG:AG,0,0)</f>
        <v>321.05902139279993</v>
      </c>
      <c r="CD16" s="17">
        <f>_xlfn.XLOOKUP($A16,'IS WW Forecast'!$A:$A,'IS WW Forecast'!AH:AH,0,0)</f>
        <v>-565.07941485359993</v>
      </c>
      <c r="CE16" s="17">
        <f t="shared" si="6"/>
        <v>-1755.0933329395002</v>
      </c>
      <c r="CF16" s="18">
        <f t="shared" si="7"/>
        <v>-3261.6871000000001</v>
      </c>
      <c r="CG16" s="17">
        <f>_xlfn.XLOOKUP($A16,'IS WW Forecast'!$A:$A,'IS WW Forecast'!AK:AK,0,0)</f>
        <v>1580.0800000000002</v>
      </c>
      <c r="CH16" s="17">
        <f t="shared" si="8"/>
        <v>-1681.6070999999999</v>
      </c>
      <c r="CI16" s="17">
        <f t="shared" si="9"/>
        <v>-80.39557630000013</v>
      </c>
      <c r="CJ16" s="17">
        <f t="shared" si="10"/>
        <v>-1762.0026763000001</v>
      </c>
    </row>
    <row r="17" spans="1:88" x14ac:dyDescent="0.25">
      <c r="A17" s="13">
        <v>720100</v>
      </c>
      <c r="B17" s="14">
        <f t="shared" si="11"/>
        <v>12</v>
      </c>
      <c r="C17" s="16" t="str">
        <f t="shared" si="0"/>
        <v>720.100</v>
      </c>
      <c r="D17" s="13" t="s">
        <v>30</v>
      </c>
      <c r="E17" s="13"/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f t="shared" si="1"/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-260.83</v>
      </c>
      <c r="AC17" s="17">
        <v>-104.52</v>
      </c>
      <c r="AD17" s="17">
        <v>-121.78</v>
      </c>
      <c r="AE17" s="17">
        <f t="shared" si="2"/>
        <v>-487.13</v>
      </c>
      <c r="AF17" s="17">
        <v>121.78</v>
      </c>
      <c r="AG17" s="17">
        <v>0</v>
      </c>
      <c r="AH17" s="17">
        <v>-10.45</v>
      </c>
      <c r="AI17" s="17">
        <v>0</v>
      </c>
      <c r="AJ17" s="17">
        <v>0</v>
      </c>
      <c r="AK17" s="17">
        <v>-3.48</v>
      </c>
      <c r="AL17" s="17">
        <v>3.48</v>
      </c>
      <c r="AM17" s="17">
        <v>0</v>
      </c>
      <c r="AN17" s="17">
        <v>1.5</v>
      </c>
      <c r="AO17" s="17">
        <v>1.2</v>
      </c>
      <c r="AP17" s="17">
        <v>1.89</v>
      </c>
      <c r="AQ17" s="17">
        <v>-536.57000000000005</v>
      </c>
      <c r="AR17" s="17">
        <f t="shared" si="3"/>
        <v>-420.65000000000003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f>_xlfn.XLOOKUP($A17,'IS WW Forecast'!$A:$A,'IS WW Forecast'!F:F,0,0)</f>
        <v>0.61799999999999999</v>
      </c>
      <c r="BC17" s="17">
        <f>_xlfn.XLOOKUP($A17,'IS WW Forecast'!$A:$A,'IS WW Forecast'!G:G,0,0)</f>
        <v>0.97334999999999994</v>
      </c>
      <c r="BD17" s="17">
        <f>_xlfn.XLOOKUP($A17,'IS WW Forecast'!$A:$A,'IS WW Forecast'!H:H,0,0)</f>
        <v>-276.33355000000006</v>
      </c>
      <c r="BE17" s="17">
        <f t="shared" si="4"/>
        <v>-274.74220000000008</v>
      </c>
      <c r="BF17" s="17">
        <f>_xlfn.XLOOKUP($A17,'IS WW Forecast'!$A:$A,'IS WW Forecast'!J:J,0,0)</f>
        <v>0</v>
      </c>
      <c r="BG17" s="17">
        <f>_xlfn.XLOOKUP($A17,'IS WW Forecast'!$A:$A,'IS WW Forecast'!K:K,0,0)</f>
        <v>0</v>
      </c>
      <c r="BH17" s="17">
        <f>_xlfn.XLOOKUP($A17,'IS WW Forecast'!$A:$A,'IS WW Forecast'!L:L,0,0)</f>
        <v>0</v>
      </c>
      <c r="BI17" s="17">
        <f>_xlfn.XLOOKUP($A17,'IS WW Forecast'!$A:$A,'IS WW Forecast'!M:M,0,0)</f>
        <v>0</v>
      </c>
      <c r="BJ17" s="17">
        <f>_xlfn.XLOOKUP($A17,'IS WW Forecast'!$A:$A,'IS WW Forecast'!N:N,0,0)</f>
        <v>0</v>
      </c>
      <c r="BK17" s="17">
        <f>_xlfn.XLOOKUP($A17,'IS WW Forecast'!$A:$A,'IS WW Forecast'!O:O,0,0)</f>
        <v>0</v>
      </c>
      <c r="BL17" s="17">
        <f>_xlfn.XLOOKUP($A17,'IS WW Forecast'!$A:$A,'IS WW Forecast'!P:P,0,0)</f>
        <v>0</v>
      </c>
      <c r="BM17" s="17">
        <f>_xlfn.XLOOKUP($A17,'IS WW Forecast'!$A:$A,'IS WW Forecast'!Q:Q,0,0)</f>
        <v>0</v>
      </c>
      <c r="BN17" s="17">
        <f>_xlfn.XLOOKUP($A17,'IS WW Forecast'!$A:$A,'IS WW Forecast'!R:R,0,0)</f>
        <v>0</v>
      </c>
      <c r="BO17" s="17">
        <f>_xlfn.XLOOKUP($A17,'IS WW Forecast'!$A:$A,'IS WW Forecast'!S:S,0,0)</f>
        <v>0.63406799999999996</v>
      </c>
      <c r="BP17" s="17">
        <f>_xlfn.XLOOKUP($A17,'IS WW Forecast'!$A:$A,'IS WW Forecast'!T:T,0,0)</f>
        <v>0.99865709999999996</v>
      </c>
      <c r="BQ17" s="17">
        <f>_xlfn.XLOOKUP($A17,'IS WW Forecast'!$A:$A,'IS WW Forecast'!U:U,0,0)</f>
        <v>-283.51822230000005</v>
      </c>
      <c r="BR17" s="17">
        <f t="shared" si="5"/>
        <v>-281.88549720000003</v>
      </c>
      <c r="BS17" s="17">
        <f>_xlfn.XLOOKUP($A17,'IS WW Forecast'!$A:$A,'IS WW Forecast'!W:W,0,0)</f>
        <v>0</v>
      </c>
      <c r="BT17" s="17">
        <f>_xlfn.XLOOKUP($A17,'IS WW Forecast'!$A:$A,'IS WW Forecast'!X:X,0,0)</f>
        <v>0</v>
      </c>
      <c r="BU17" s="17">
        <f>_xlfn.XLOOKUP($A17,'IS WW Forecast'!$A:$A,'IS WW Forecast'!Y:Y,0,0)</f>
        <v>0</v>
      </c>
      <c r="BV17" s="17">
        <f>_xlfn.XLOOKUP($A17,'IS WW Forecast'!$A:$A,'IS WW Forecast'!Z:Z,0,0)</f>
        <v>0</v>
      </c>
      <c r="BW17" s="17">
        <f>_xlfn.XLOOKUP($A17,'IS WW Forecast'!$A:$A,'IS WW Forecast'!AA:AA,0,0)</f>
        <v>0</v>
      </c>
      <c r="BX17" s="17">
        <f>_xlfn.XLOOKUP($A17,'IS WW Forecast'!$A:$A,'IS WW Forecast'!AB:AB,0,0)</f>
        <v>0</v>
      </c>
      <c r="BY17" s="17">
        <f>_xlfn.XLOOKUP($A17,'IS WW Forecast'!$A:$A,'IS WW Forecast'!AC:AC,0,0)</f>
        <v>0</v>
      </c>
      <c r="BZ17" s="17">
        <f>_xlfn.XLOOKUP($A17,'IS WW Forecast'!$A:$A,'IS WW Forecast'!AD:AD,0,0)</f>
        <v>0</v>
      </c>
      <c r="CA17" s="17">
        <f>_xlfn.XLOOKUP($A17,'IS WW Forecast'!$A:$A,'IS WW Forecast'!AE:AE,0,0)</f>
        <v>0</v>
      </c>
      <c r="CB17" s="17">
        <f>_xlfn.XLOOKUP($A17,'IS WW Forecast'!$A:$A,'IS WW Forecast'!AF:AF,0,0)</f>
        <v>0.64738342799999993</v>
      </c>
      <c r="CC17" s="17">
        <f>_xlfn.XLOOKUP($A17,'IS WW Forecast'!$A:$A,'IS WW Forecast'!AG:AG,0,0)</f>
        <v>1.0196288990999998</v>
      </c>
      <c r="CD17" s="17">
        <f>_xlfn.XLOOKUP($A17,'IS WW Forecast'!$A:$A,'IS WW Forecast'!AH:AH,0,0)</f>
        <v>-289.47210496830002</v>
      </c>
      <c r="CE17" s="17">
        <f t="shared" si="6"/>
        <v>-287.80509264120002</v>
      </c>
      <c r="CF17" s="18">
        <f t="shared" si="7"/>
        <v>-274.74220000000008</v>
      </c>
      <c r="CG17" s="17">
        <f>_xlfn.XLOOKUP($A17,'IS WW Forecast'!$A:$A,'IS WW Forecast'!AK:AK,0,0)</f>
        <v>0</v>
      </c>
      <c r="CH17" s="17">
        <f t="shared" si="8"/>
        <v>-274.74220000000008</v>
      </c>
      <c r="CI17" s="17">
        <f t="shared" si="9"/>
        <v>-7.1432971999999495</v>
      </c>
      <c r="CJ17" s="17">
        <f t="shared" si="10"/>
        <v>-281.88549720000003</v>
      </c>
    </row>
    <row r="18" spans="1:88" x14ac:dyDescent="0.25">
      <c r="A18" s="13">
        <v>720200</v>
      </c>
      <c r="B18" s="14">
        <f t="shared" si="11"/>
        <v>13</v>
      </c>
      <c r="C18" s="16" t="str">
        <f t="shared" si="0"/>
        <v>720.200</v>
      </c>
      <c r="D18" s="13" t="s">
        <v>31</v>
      </c>
      <c r="E18" s="13"/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f t="shared" si="1"/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-326.11</v>
      </c>
      <c r="AC18" s="17">
        <v>-79.319999999999993</v>
      </c>
      <c r="AD18" s="17">
        <v>-135.13999999999999</v>
      </c>
      <c r="AE18" s="17">
        <f t="shared" si="2"/>
        <v>-540.56999999999994</v>
      </c>
      <c r="AF18" s="17">
        <v>135.13999999999999</v>
      </c>
      <c r="AG18" s="17">
        <v>0</v>
      </c>
      <c r="AH18" s="17">
        <v>0</v>
      </c>
      <c r="AI18" s="17">
        <v>0</v>
      </c>
      <c r="AJ18" s="17">
        <v>-269.84000000000003</v>
      </c>
      <c r="AK18" s="17">
        <v>-89.949999999999989</v>
      </c>
      <c r="AL18" s="17">
        <v>89.949999999999989</v>
      </c>
      <c r="AM18" s="17">
        <v>0</v>
      </c>
      <c r="AN18" s="17">
        <v>38.770000000000003</v>
      </c>
      <c r="AO18" s="17">
        <v>31.009999999999998</v>
      </c>
      <c r="AP18" s="17">
        <v>48.730000000000004</v>
      </c>
      <c r="AQ18" s="17">
        <v>0</v>
      </c>
      <c r="AR18" s="17">
        <f t="shared" si="3"/>
        <v>-16.19000000000004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f>_xlfn.XLOOKUP($A18,'IS WW Forecast'!$A:$A,'IS WW Forecast'!F:F,0,0)</f>
        <v>15.970149999999999</v>
      </c>
      <c r="BC18" s="17">
        <f>_xlfn.XLOOKUP($A18,'IS WW Forecast'!$A:$A,'IS WW Forecast'!G:G,0,0)</f>
        <v>25.095950000000002</v>
      </c>
      <c r="BD18" s="17">
        <f>_xlfn.XLOOKUP($A18,'IS WW Forecast'!$A:$A,'IS WW Forecast'!H:H,0,0)</f>
        <v>0</v>
      </c>
      <c r="BE18" s="17">
        <f t="shared" si="4"/>
        <v>41.066099999999999</v>
      </c>
      <c r="BF18" s="17">
        <f>_xlfn.XLOOKUP($A18,'IS WW Forecast'!$A:$A,'IS WW Forecast'!J:J,0,0)</f>
        <v>0</v>
      </c>
      <c r="BG18" s="17">
        <f>_xlfn.XLOOKUP($A18,'IS WW Forecast'!$A:$A,'IS WW Forecast'!K:K,0,0)</f>
        <v>0</v>
      </c>
      <c r="BH18" s="17">
        <f>_xlfn.XLOOKUP($A18,'IS WW Forecast'!$A:$A,'IS WW Forecast'!L:L,0,0)</f>
        <v>0</v>
      </c>
      <c r="BI18" s="17">
        <f>_xlfn.XLOOKUP($A18,'IS WW Forecast'!$A:$A,'IS WW Forecast'!M:M,0,0)</f>
        <v>0</v>
      </c>
      <c r="BJ18" s="17">
        <f>_xlfn.XLOOKUP($A18,'IS WW Forecast'!$A:$A,'IS WW Forecast'!N:N,0,0)</f>
        <v>0</v>
      </c>
      <c r="BK18" s="17">
        <f>_xlfn.XLOOKUP($A18,'IS WW Forecast'!$A:$A,'IS WW Forecast'!O:O,0,0)</f>
        <v>0</v>
      </c>
      <c r="BL18" s="17">
        <f>_xlfn.XLOOKUP($A18,'IS WW Forecast'!$A:$A,'IS WW Forecast'!P:P,0,0)</f>
        <v>0</v>
      </c>
      <c r="BM18" s="17">
        <f>_xlfn.XLOOKUP($A18,'IS WW Forecast'!$A:$A,'IS WW Forecast'!Q:Q,0,0)</f>
        <v>0</v>
      </c>
      <c r="BN18" s="17">
        <f>_xlfn.XLOOKUP($A18,'IS WW Forecast'!$A:$A,'IS WW Forecast'!R:R,0,0)</f>
        <v>0</v>
      </c>
      <c r="BO18" s="17">
        <f>_xlfn.XLOOKUP($A18,'IS WW Forecast'!$A:$A,'IS WW Forecast'!S:S,0,0)</f>
        <v>16.385373899999998</v>
      </c>
      <c r="BP18" s="17">
        <f>_xlfn.XLOOKUP($A18,'IS WW Forecast'!$A:$A,'IS WW Forecast'!T:T,0,0)</f>
        <v>25.748444700000004</v>
      </c>
      <c r="BQ18" s="17">
        <f>_xlfn.XLOOKUP($A18,'IS WW Forecast'!$A:$A,'IS WW Forecast'!U:U,0,0)</f>
        <v>0</v>
      </c>
      <c r="BR18" s="17">
        <f t="shared" si="5"/>
        <v>42.133818599999998</v>
      </c>
      <c r="BS18" s="17">
        <f>_xlfn.XLOOKUP($A18,'IS WW Forecast'!$A:$A,'IS WW Forecast'!W:W,0,0)</f>
        <v>0</v>
      </c>
      <c r="BT18" s="17">
        <f>_xlfn.XLOOKUP($A18,'IS WW Forecast'!$A:$A,'IS WW Forecast'!X:X,0,0)</f>
        <v>0</v>
      </c>
      <c r="BU18" s="17">
        <f>_xlfn.XLOOKUP($A18,'IS WW Forecast'!$A:$A,'IS WW Forecast'!Y:Y,0,0)</f>
        <v>0</v>
      </c>
      <c r="BV18" s="17">
        <f>_xlfn.XLOOKUP($A18,'IS WW Forecast'!$A:$A,'IS WW Forecast'!Z:Z,0,0)</f>
        <v>0</v>
      </c>
      <c r="BW18" s="17">
        <f>_xlfn.XLOOKUP($A18,'IS WW Forecast'!$A:$A,'IS WW Forecast'!AA:AA,0,0)</f>
        <v>0</v>
      </c>
      <c r="BX18" s="17">
        <f>_xlfn.XLOOKUP($A18,'IS WW Forecast'!$A:$A,'IS WW Forecast'!AB:AB,0,0)</f>
        <v>0</v>
      </c>
      <c r="BY18" s="17">
        <f>_xlfn.XLOOKUP($A18,'IS WW Forecast'!$A:$A,'IS WW Forecast'!AC:AC,0,0)</f>
        <v>0</v>
      </c>
      <c r="BZ18" s="17">
        <f>_xlfn.XLOOKUP($A18,'IS WW Forecast'!$A:$A,'IS WW Forecast'!AD:AD,0,0)</f>
        <v>0</v>
      </c>
      <c r="CA18" s="17">
        <f>_xlfn.XLOOKUP($A18,'IS WW Forecast'!$A:$A,'IS WW Forecast'!AE:AE,0,0)</f>
        <v>0</v>
      </c>
      <c r="CB18" s="17">
        <f>_xlfn.XLOOKUP($A18,'IS WW Forecast'!$A:$A,'IS WW Forecast'!AF:AF,0,0)</f>
        <v>16.729466751899995</v>
      </c>
      <c r="CC18" s="17">
        <f>_xlfn.XLOOKUP($A18,'IS WW Forecast'!$A:$A,'IS WW Forecast'!AG:AG,0,0)</f>
        <v>26.289162038700002</v>
      </c>
      <c r="CD18" s="17">
        <f>_xlfn.XLOOKUP($A18,'IS WW Forecast'!$A:$A,'IS WW Forecast'!AH:AH,0,0)</f>
        <v>0</v>
      </c>
      <c r="CE18" s="17">
        <f t="shared" si="6"/>
        <v>43.018628790599998</v>
      </c>
      <c r="CF18" s="18">
        <f t="shared" si="7"/>
        <v>41.066099999999999</v>
      </c>
      <c r="CG18" s="17">
        <f>_xlfn.XLOOKUP($A18,'IS WW Forecast'!$A:$A,'IS WW Forecast'!AK:AK,0,0)</f>
        <v>0</v>
      </c>
      <c r="CH18" s="17">
        <f t="shared" si="8"/>
        <v>41.066099999999999</v>
      </c>
      <c r="CI18" s="17">
        <f t="shared" si="9"/>
        <v>1.0677185999999992</v>
      </c>
      <c r="CJ18" s="17">
        <f t="shared" si="10"/>
        <v>42.133818599999998</v>
      </c>
    </row>
    <row r="19" spans="1:88" x14ac:dyDescent="0.25">
      <c r="A19" s="13">
        <v>720300</v>
      </c>
      <c r="B19" s="14">
        <f t="shared" si="11"/>
        <v>14</v>
      </c>
      <c r="C19" s="16" t="str">
        <f t="shared" si="0"/>
        <v>720.300</v>
      </c>
      <c r="D19" s="13" t="s">
        <v>32</v>
      </c>
      <c r="E19" s="13"/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f t="shared" si="1"/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-67.67</v>
      </c>
      <c r="AB19" s="17">
        <v>0</v>
      </c>
      <c r="AC19" s="17">
        <v>0</v>
      </c>
      <c r="AD19" s="17">
        <v>0</v>
      </c>
      <c r="AE19" s="17">
        <f t="shared" si="2"/>
        <v>-67.67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f t="shared" si="3"/>
        <v>0</v>
      </c>
      <c r="AS19" s="17">
        <v>0</v>
      </c>
      <c r="AT19" s="17">
        <v>0</v>
      </c>
      <c r="AU19" s="17">
        <v>0</v>
      </c>
      <c r="AV19" s="17">
        <v>0</v>
      </c>
      <c r="AW19" s="17">
        <v>0</v>
      </c>
      <c r="AX19" s="17">
        <v>0</v>
      </c>
      <c r="AY19" s="17">
        <v>0</v>
      </c>
      <c r="AZ19" s="17">
        <v>0</v>
      </c>
      <c r="BA19" s="17">
        <v>0</v>
      </c>
      <c r="BB19" s="17">
        <f>_xlfn.XLOOKUP($A19,'IS WW Forecast'!$A:$A,'IS WW Forecast'!F:F,0,0)</f>
        <v>0</v>
      </c>
      <c r="BC19" s="17">
        <f>_xlfn.XLOOKUP($A19,'IS WW Forecast'!$A:$A,'IS WW Forecast'!G:G,0,0)</f>
        <v>0</v>
      </c>
      <c r="BD19" s="17">
        <f>_xlfn.XLOOKUP($A19,'IS WW Forecast'!$A:$A,'IS WW Forecast'!H:H,0,0)</f>
        <v>0</v>
      </c>
      <c r="BE19" s="17">
        <f t="shared" si="4"/>
        <v>0</v>
      </c>
      <c r="BF19" s="17">
        <f>_xlfn.XLOOKUP($A19,'IS WW Forecast'!$A:$A,'IS WW Forecast'!J:J,0,0)</f>
        <v>0</v>
      </c>
      <c r="BG19" s="17">
        <f>_xlfn.XLOOKUP($A19,'IS WW Forecast'!$A:$A,'IS WW Forecast'!K:K,0,0)</f>
        <v>0</v>
      </c>
      <c r="BH19" s="17">
        <f>_xlfn.XLOOKUP($A19,'IS WW Forecast'!$A:$A,'IS WW Forecast'!L:L,0,0)</f>
        <v>0</v>
      </c>
      <c r="BI19" s="17">
        <f>_xlfn.XLOOKUP($A19,'IS WW Forecast'!$A:$A,'IS WW Forecast'!M:M,0,0)</f>
        <v>0</v>
      </c>
      <c r="BJ19" s="17">
        <f>_xlfn.XLOOKUP($A19,'IS WW Forecast'!$A:$A,'IS WW Forecast'!N:N,0,0)</f>
        <v>0</v>
      </c>
      <c r="BK19" s="17">
        <f>_xlfn.XLOOKUP($A19,'IS WW Forecast'!$A:$A,'IS WW Forecast'!O:O,0,0)</f>
        <v>0</v>
      </c>
      <c r="BL19" s="17">
        <f>_xlfn.XLOOKUP($A19,'IS WW Forecast'!$A:$A,'IS WW Forecast'!P:P,0,0)</f>
        <v>0</v>
      </c>
      <c r="BM19" s="17">
        <f>_xlfn.XLOOKUP($A19,'IS WW Forecast'!$A:$A,'IS WW Forecast'!Q:Q,0,0)</f>
        <v>0</v>
      </c>
      <c r="BN19" s="17">
        <f>_xlfn.XLOOKUP($A19,'IS WW Forecast'!$A:$A,'IS WW Forecast'!R:R,0,0)</f>
        <v>0</v>
      </c>
      <c r="BO19" s="17">
        <f>_xlfn.XLOOKUP($A19,'IS WW Forecast'!$A:$A,'IS WW Forecast'!S:S,0,0)</f>
        <v>0</v>
      </c>
      <c r="BP19" s="17">
        <f>_xlfn.XLOOKUP($A19,'IS WW Forecast'!$A:$A,'IS WW Forecast'!T:T,0,0)</f>
        <v>0</v>
      </c>
      <c r="BQ19" s="17">
        <f>_xlfn.XLOOKUP($A19,'IS WW Forecast'!$A:$A,'IS WW Forecast'!U:U,0,0)</f>
        <v>0</v>
      </c>
      <c r="BR19" s="17">
        <f t="shared" si="5"/>
        <v>0</v>
      </c>
      <c r="BS19" s="17">
        <f>_xlfn.XLOOKUP($A19,'IS WW Forecast'!$A:$A,'IS WW Forecast'!W:W,0,0)</f>
        <v>0</v>
      </c>
      <c r="BT19" s="17">
        <f>_xlfn.XLOOKUP($A19,'IS WW Forecast'!$A:$A,'IS WW Forecast'!X:X,0,0)</f>
        <v>0</v>
      </c>
      <c r="BU19" s="17">
        <f>_xlfn.XLOOKUP($A19,'IS WW Forecast'!$A:$A,'IS WW Forecast'!Y:Y,0,0)</f>
        <v>0</v>
      </c>
      <c r="BV19" s="17">
        <f>_xlfn.XLOOKUP($A19,'IS WW Forecast'!$A:$A,'IS WW Forecast'!Z:Z,0,0)</f>
        <v>0</v>
      </c>
      <c r="BW19" s="17">
        <f>_xlfn.XLOOKUP($A19,'IS WW Forecast'!$A:$A,'IS WW Forecast'!AA:AA,0,0)</f>
        <v>0</v>
      </c>
      <c r="BX19" s="17">
        <f>_xlfn.XLOOKUP($A19,'IS WW Forecast'!$A:$A,'IS WW Forecast'!AB:AB,0,0)</f>
        <v>0</v>
      </c>
      <c r="BY19" s="17">
        <f>_xlfn.XLOOKUP($A19,'IS WW Forecast'!$A:$A,'IS WW Forecast'!AC:AC,0,0)</f>
        <v>0</v>
      </c>
      <c r="BZ19" s="17">
        <f>_xlfn.XLOOKUP($A19,'IS WW Forecast'!$A:$A,'IS WW Forecast'!AD:AD,0,0)</f>
        <v>0</v>
      </c>
      <c r="CA19" s="17">
        <f>_xlfn.XLOOKUP($A19,'IS WW Forecast'!$A:$A,'IS WW Forecast'!AE:AE,0,0)</f>
        <v>0</v>
      </c>
      <c r="CB19" s="17">
        <f>_xlfn.XLOOKUP($A19,'IS WW Forecast'!$A:$A,'IS WW Forecast'!AF:AF,0,0)</f>
        <v>0</v>
      </c>
      <c r="CC19" s="17">
        <f>_xlfn.XLOOKUP($A19,'IS WW Forecast'!$A:$A,'IS WW Forecast'!AG:AG,0,0)</f>
        <v>0</v>
      </c>
      <c r="CD19" s="17">
        <f>_xlfn.XLOOKUP($A19,'IS WW Forecast'!$A:$A,'IS WW Forecast'!AH:AH,0,0)</f>
        <v>0</v>
      </c>
      <c r="CE19" s="17">
        <f t="shared" si="6"/>
        <v>0</v>
      </c>
      <c r="CF19" s="18">
        <f t="shared" si="7"/>
        <v>0</v>
      </c>
      <c r="CG19" s="17">
        <f>_xlfn.XLOOKUP($A19,'IS WW Forecast'!$A:$A,'IS WW Forecast'!AK:AK,0,0)</f>
        <v>0</v>
      </c>
      <c r="CH19" s="17">
        <f t="shared" si="8"/>
        <v>0</v>
      </c>
      <c r="CI19" s="17">
        <f t="shared" si="9"/>
        <v>0</v>
      </c>
      <c r="CJ19" s="17">
        <f t="shared" si="10"/>
        <v>0</v>
      </c>
    </row>
    <row r="20" spans="1:88" x14ac:dyDescent="0.25">
      <c r="A20" s="13">
        <v>720400</v>
      </c>
      <c r="B20" s="14">
        <f t="shared" si="11"/>
        <v>15</v>
      </c>
      <c r="C20" s="16" t="str">
        <f t="shared" si="0"/>
        <v>720.400</v>
      </c>
      <c r="D20" s="13" t="s">
        <v>33</v>
      </c>
      <c r="E20" s="13"/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f t="shared" si="1"/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f t="shared" si="2"/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-282.39999999999998</v>
      </c>
      <c r="AK20" s="17">
        <v>-94.13</v>
      </c>
      <c r="AL20" s="17">
        <v>94.13</v>
      </c>
      <c r="AM20" s="17">
        <v>0</v>
      </c>
      <c r="AN20" s="17">
        <v>40.57</v>
      </c>
      <c r="AO20" s="17">
        <v>32.46</v>
      </c>
      <c r="AP20" s="17">
        <v>51.01</v>
      </c>
      <c r="AQ20" s="17">
        <v>0</v>
      </c>
      <c r="AR20" s="17">
        <f t="shared" si="3"/>
        <v>-158.35999999999999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0</v>
      </c>
      <c r="BA20" s="17">
        <v>0</v>
      </c>
      <c r="BB20" s="17">
        <f>_xlfn.XLOOKUP($A20,'IS WW Forecast'!$A:$A,'IS WW Forecast'!F:F,0,0)</f>
        <v>16.716900000000003</v>
      </c>
      <c r="BC20" s="17">
        <f>_xlfn.XLOOKUP($A20,'IS WW Forecast'!$A:$A,'IS WW Forecast'!G:G,0,0)</f>
        <v>26.270150000000001</v>
      </c>
      <c r="BD20" s="17">
        <f>_xlfn.XLOOKUP($A20,'IS WW Forecast'!$A:$A,'IS WW Forecast'!H:H,0,0)</f>
        <v>0</v>
      </c>
      <c r="BE20" s="17">
        <f t="shared" si="4"/>
        <v>42.987050000000004</v>
      </c>
      <c r="BF20" s="17">
        <f>_xlfn.XLOOKUP($A20,'IS WW Forecast'!$A:$A,'IS WW Forecast'!J:J,0,0)</f>
        <v>0</v>
      </c>
      <c r="BG20" s="17">
        <f>_xlfn.XLOOKUP($A20,'IS WW Forecast'!$A:$A,'IS WW Forecast'!K:K,0,0)</f>
        <v>0</v>
      </c>
      <c r="BH20" s="17">
        <f>_xlfn.XLOOKUP($A20,'IS WW Forecast'!$A:$A,'IS WW Forecast'!L:L,0,0)</f>
        <v>0</v>
      </c>
      <c r="BI20" s="17">
        <f>_xlfn.XLOOKUP($A20,'IS WW Forecast'!$A:$A,'IS WW Forecast'!M:M,0,0)</f>
        <v>0</v>
      </c>
      <c r="BJ20" s="17">
        <f>_xlfn.XLOOKUP($A20,'IS WW Forecast'!$A:$A,'IS WW Forecast'!N:N,0,0)</f>
        <v>0</v>
      </c>
      <c r="BK20" s="17">
        <f>_xlfn.XLOOKUP($A20,'IS WW Forecast'!$A:$A,'IS WW Forecast'!O:O,0,0)</f>
        <v>0</v>
      </c>
      <c r="BL20" s="17">
        <f>_xlfn.XLOOKUP($A20,'IS WW Forecast'!$A:$A,'IS WW Forecast'!P:P,0,0)</f>
        <v>0</v>
      </c>
      <c r="BM20" s="17">
        <f>_xlfn.XLOOKUP($A20,'IS WW Forecast'!$A:$A,'IS WW Forecast'!Q:Q,0,0)</f>
        <v>0</v>
      </c>
      <c r="BN20" s="17">
        <f>_xlfn.XLOOKUP($A20,'IS WW Forecast'!$A:$A,'IS WW Forecast'!R:R,0,0)</f>
        <v>0</v>
      </c>
      <c r="BO20" s="17">
        <f>_xlfn.XLOOKUP($A20,'IS WW Forecast'!$A:$A,'IS WW Forecast'!S:S,0,0)</f>
        <v>17.151539400000004</v>
      </c>
      <c r="BP20" s="17">
        <f>_xlfn.XLOOKUP($A20,'IS WW Forecast'!$A:$A,'IS WW Forecast'!T:T,0,0)</f>
        <v>26.953173900000003</v>
      </c>
      <c r="BQ20" s="17">
        <f>_xlfn.XLOOKUP($A20,'IS WW Forecast'!$A:$A,'IS WW Forecast'!U:U,0,0)</f>
        <v>0</v>
      </c>
      <c r="BR20" s="17">
        <f t="shared" si="5"/>
        <v>44.104713300000007</v>
      </c>
      <c r="BS20" s="17">
        <f>_xlfn.XLOOKUP($A20,'IS WW Forecast'!$A:$A,'IS WW Forecast'!W:W,0,0)</f>
        <v>0</v>
      </c>
      <c r="BT20" s="17">
        <f>_xlfn.XLOOKUP($A20,'IS WW Forecast'!$A:$A,'IS WW Forecast'!X:X,0,0)</f>
        <v>0</v>
      </c>
      <c r="BU20" s="17">
        <f>_xlfn.XLOOKUP($A20,'IS WW Forecast'!$A:$A,'IS WW Forecast'!Y:Y,0,0)</f>
        <v>0</v>
      </c>
      <c r="BV20" s="17">
        <f>_xlfn.XLOOKUP($A20,'IS WW Forecast'!$A:$A,'IS WW Forecast'!Z:Z,0,0)</f>
        <v>0</v>
      </c>
      <c r="BW20" s="17">
        <f>_xlfn.XLOOKUP($A20,'IS WW Forecast'!$A:$A,'IS WW Forecast'!AA:AA,0,0)</f>
        <v>0</v>
      </c>
      <c r="BX20" s="17">
        <f>_xlfn.XLOOKUP($A20,'IS WW Forecast'!$A:$A,'IS WW Forecast'!AB:AB,0,0)</f>
        <v>0</v>
      </c>
      <c r="BY20" s="17">
        <f>_xlfn.XLOOKUP($A20,'IS WW Forecast'!$A:$A,'IS WW Forecast'!AC:AC,0,0)</f>
        <v>0</v>
      </c>
      <c r="BZ20" s="17">
        <f>_xlfn.XLOOKUP($A20,'IS WW Forecast'!$A:$A,'IS WW Forecast'!AD:AD,0,0)</f>
        <v>0</v>
      </c>
      <c r="CA20" s="17">
        <f>_xlfn.XLOOKUP($A20,'IS WW Forecast'!$A:$A,'IS WW Forecast'!AE:AE,0,0)</f>
        <v>0</v>
      </c>
      <c r="CB20" s="17">
        <f>_xlfn.XLOOKUP($A20,'IS WW Forecast'!$A:$A,'IS WW Forecast'!AF:AF,0,0)</f>
        <v>17.511721727400001</v>
      </c>
      <c r="CC20" s="17">
        <f>_xlfn.XLOOKUP($A20,'IS WW Forecast'!$A:$A,'IS WW Forecast'!AG:AG,0,0)</f>
        <v>27.5191905519</v>
      </c>
      <c r="CD20" s="17">
        <f>_xlfn.XLOOKUP($A20,'IS WW Forecast'!$A:$A,'IS WW Forecast'!AH:AH,0,0)</f>
        <v>0</v>
      </c>
      <c r="CE20" s="17">
        <f t="shared" si="6"/>
        <v>45.030912279299997</v>
      </c>
      <c r="CF20" s="18">
        <f t="shared" si="7"/>
        <v>42.987050000000004</v>
      </c>
      <c r="CG20" s="17">
        <f>_xlfn.XLOOKUP($A20,'IS WW Forecast'!$A:$A,'IS WW Forecast'!AK:AK,0,0)</f>
        <v>0</v>
      </c>
      <c r="CH20" s="17">
        <f t="shared" si="8"/>
        <v>42.987050000000004</v>
      </c>
      <c r="CI20" s="17">
        <f t="shared" si="9"/>
        <v>1.1176633000000038</v>
      </c>
      <c r="CJ20" s="17">
        <f t="shared" si="10"/>
        <v>44.104713300000007</v>
      </c>
    </row>
    <row r="21" spans="1:88" x14ac:dyDescent="0.25">
      <c r="A21" s="13">
        <v>720500</v>
      </c>
      <c r="B21" s="14">
        <f t="shared" si="11"/>
        <v>16</v>
      </c>
      <c r="C21" s="16" t="str">
        <f t="shared" si="0"/>
        <v>720.500</v>
      </c>
      <c r="D21" s="13" t="s">
        <v>34</v>
      </c>
      <c r="E21" s="13"/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f t="shared" si="1"/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-96.18</v>
      </c>
      <c r="AB21" s="17">
        <v>-432.63</v>
      </c>
      <c r="AC21" s="17">
        <v>-301.44</v>
      </c>
      <c r="AD21" s="17">
        <v>-244.69</v>
      </c>
      <c r="AE21" s="17">
        <f t="shared" si="2"/>
        <v>-1074.94</v>
      </c>
      <c r="AF21" s="17">
        <v>-972.10000000000014</v>
      </c>
      <c r="AG21" s="17">
        <v>-218.15</v>
      </c>
      <c r="AH21" s="17">
        <v>-542.51</v>
      </c>
      <c r="AI21" s="17">
        <v>-295.14999999999998</v>
      </c>
      <c r="AJ21" s="17">
        <v>0</v>
      </c>
      <c r="AK21" s="17">
        <v>-279.22000000000003</v>
      </c>
      <c r="AL21" s="17">
        <v>279.22000000000003</v>
      </c>
      <c r="AM21" s="17">
        <v>0</v>
      </c>
      <c r="AN21" s="17">
        <v>326.5</v>
      </c>
      <c r="AO21" s="17">
        <v>261.20999999999998</v>
      </c>
      <c r="AP21" s="17">
        <v>410.46</v>
      </c>
      <c r="AQ21" s="17">
        <v>-440</v>
      </c>
      <c r="AR21" s="17">
        <f t="shared" si="3"/>
        <v>-1469.74</v>
      </c>
      <c r="AS21" s="17">
        <v>440</v>
      </c>
      <c r="AT21" s="17">
        <v>0</v>
      </c>
      <c r="AU21" s="17">
        <v>-440</v>
      </c>
      <c r="AV21" s="17">
        <v>440</v>
      </c>
      <c r="AW21" s="17">
        <v>0</v>
      </c>
      <c r="AX21" s="17">
        <v>-496.71</v>
      </c>
      <c r="AY21" s="17">
        <v>0</v>
      </c>
      <c r="AZ21" s="17">
        <v>0</v>
      </c>
      <c r="BA21" s="17">
        <v>0</v>
      </c>
      <c r="BB21" s="17">
        <f>_xlfn.XLOOKUP($A21,'IS WW Forecast'!$A:$A,'IS WW Forecast'!F:F,0,0)</f>
        <v>134.52314999999999</v>
      </c>
      <c r="BC21" s="17">
        <f>_xlfn.XLOOKUP($A21,'IS WW Forecast'!$A:$A,'IS WW Forecast'!G:G,0,0)</f>
        <v>211.3869</v>
      </c>
      <c r="BD21" s="17">
        <f>_xlfn.XLOOKUP($A21,'IS WW Forecast'!$A:$A,'IS WW Forecast'!H:H,0,0)</f>
        <v>-226.6</v>
      </c>
      <c r="BE21" s="17">
        <f t="shared" si="4"/>
        <v>62.600050000000039</v>
      </c>
      <c r="BF21" s="17">
        <f>_xlfn.XLOOKUP($A21,'IS WW Forecast'!$A:$A,'IS WW Forecast'!J:J,0,0)</f>
        <v>226.6</v>
      </c>
      <c r="BG21" s="17">
        <f>_xlfn.XLOOKUP($A21,'IS WW Forecast'!$A:$A,'IS WW Forecast'!K:K,0,0)</f>
        <v>0</v>
      </c>
      <c r="BH21" s="17">
        <f>_xlfn.XLOOKUP($A21,'IS WW Forecast'!$A:$A,'IS WW Forecast'!L:L,0,0)</f>
        <v>-226.6</v>
      </c>
      <c r="BI21" s="17">
        <f>_xlfn.XLOOKUP($A21,'IS WW Forecast'!$A:$A,'IS WW Forecast'!M:M,0,0)</f>
        <v>226.6</v>
      </c>
      <c r="BJ21" s="17">
        <f>_xlfn.XLOOKUP($A21,'IS WW Forecast'!$A:$A,'IS WW Forecast'!N:N,0,0)</f>
        <v>0</v>
      </c>
      <c r="BK21" s="17">
        <f>_xlfn.XLOOKUP($A21,'IS WW Forecast'!$A:$A,'IS WW Forecast'!O:O,0,0)</f>
        <v>-255.80564999999999</v>
      </c>
      <c r="BL21" s="17">
        <f>_xlfn.XLOOKUP($A21,'IS WW Forecast'!$A:$A,'IS WW Forecast'!P:P,0,0)</f>
        <v>0</v>
      </c>
      <c r="BM21" s="17">
        <f>_xlfn.XLOOKUP($A21,'IS WW Forecast'!$A:$A,'IS WW Forecast'!Q:Q,0,0)</f>
        <v>0</v>
      </c>
      <c r="BN21" s="17">
        <f>_xlfn.XLOOKUP($A21,'IS WW Forecast'!$A:$A,'IS WW Forecast'!R:R,0,0)</f>
        <v>0</v>
      </c>
      <c r="BO21" s="17">
        <f>_xlfn.XLOOKUP($A21,'IS WW Forecast'!$A:$A,'IS WW Forecast'!S:S,0,0)</f>
        <v>138.02075189999999</v>
      </c>
      <c r="BP21" s="17">
        <f>_xlfn.XLOOKUP($A21,'IS WW Forecast'!$A:$A,'IS WW Forecast'!T:T,0,0)</f>
        <v>216.8829594</v>
      </c>
      <c r="BQ21" s="17">
        <f>_xlfn.XLOOKUP($A21,'IS WW Forecast'!$A:$A,'IS WW Forecast'!U:U,0,0)</f>
        <v>-232.49160000000001</v>
      </c>
      <c r="BR21" s="17">
        <f t="shared" si="5"/>
        <v>93.206461300000001</v>
      </c>
      <c r="BS21" s="17">
        <f>_xlfn.XLOOKUP($A21,'IS WW Forecast'!$A:$A,'IS WW Forecast'!W:W,0,0)</f>
        <v>231.35859999999997</v>
      </c>
      <c r="BT21" s="17">
        <f>_xlfn.XLOOKUP($A21,'IS WW Forecast'!$A:$A,'IS WW Forecast'!X:X,0,0)</f>
        <v>0</v>
      </c>
      <c r="BU21" s="17">
        <f>_xlfn.XLOOKUP($A21,'IS WW Forecast'!$A:$A,'IS WW Forecast'!Y:Y,0,0)</f>
        <v>-231.35859999999997</v>
      </c>
      <c r="BV21" s="17">
        <f>_xlfn.XLOOKUP($A21,'IS WW Forecast'!$A:$A,'IS WW Forecast'!Z:Z,0,0)</f>
        <v>231.35859999999997</v>
      </c>
      <c r="BW21" s="17">
        <f>_xlfn.XLOOKUP($A21,'IS WW Forecast'!$A:$A,'IS WW Forecast'!AA:AA,0,0)</f>
        <v>0</v>
      </c>
      <c r="BX21" s="17">
        <f>_xlfn.XLOOKUP($A21,'IS WW Forecast'!$A:$A,'IS WW Forecast'!AB:AB,0,0)</f>
        <v>-261.17756864999996</v>
      </c>
      <c r="BY21" s="17">
        <f>_xlfn.XLOOKUP($A21,'IS WW Forecast'!$A:$A,'IS WW Forecast'!AC:AC,0,0)</f>
        <v>0</v>
      </c>
      <c r="BZ21" s="17">
        <f>_xlfn.XLOOKUP($A21,'IS WW Forecast'!$A:$A,'IS WW Forecast'!AD:AD,0,0)</f>
        <v>0</v>
      </c>
      <c r="CA21" s="17">
        <f>_xlfn.XLOOKUP($A21,'IS WW Forecast'!$A:$A,'IS WW Forecast'!AE:AE,0,0)</f>
        <v>0</v>
      </c>
      <c r="CB21" s="17">
        <f>_xlfn.XLOOKUP($A21,'IS WW Forecast'!$A:$A,'IS WW Forecast'!AF:AF,0,0)</f>
        <v>140.91918768989999</v>
      </c>
      <c r="CC21" s="17">
        <f>_xlfn.XLOOKUP($A21,'IS WW Forecast'!$A:$A,'IS WW Forecast'!AG:AG,0,0)</f>
        <v>221.43750154739999</v>
      </c>
      <c r="CD21" s="17">
        <f>_xlfn.XLOOKUP($A21,'IS WW Forecast'!$A:$A,'IS WW Forecast'!AH:AH,0,0)</f>
        <v>-237.37392359999998</v>
      </c>
      <c r="CE21" s="17">
        <f t="shared" si="6"/>
        <v>95.163796987300003</v>
      </c>
      <c r="CF21" s="18">
        <f t="shared" si="7"/>
        <v>62.600050000000039</v>
      </c>
      <c r="CG21" s="17">
        <f>_xlfn.XLOOKUP($A21,'IS WW Forecast'!$A:$A,'IS WW Forecast'!AK:AK,0,0)</f>
        <v>28.35499999999999</v>
      </c>
      <c r="CH21" s="17">
        <f t="shared" si="8"/>
        <v>90.955050000000028</v>
      </c>
      <c r="CI21" s="17">
        <f t="shared" si="9"/>
        <v>1.6380926499999759</v>
      </c>
      <c r="CJ21" s="17">
        <f t="shared" si="10"/>
        <v>92.593142650000004</v>
      </c>
    </row>
    <row r="22" spans="1:88" x14ac:dyDescent="0.25">
      <c r="A22" s="13">
        <v>720600</v>
      </c>
      <c r="B22" s="14">
        <f t="shared" si="11"/>
        <v>17</v>
      </c>
      <c r="C22" s="16" t="str">
        <f t="shared" si="0"/>
        <v>720.600</v>
      </c>
      <c r="D22" s="13" t="s">
        <v>35</v>
      </c>
      <c r="E22" s="13"/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f t="shared" si="1"/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-1043.3199999999997</v>
      </c>
      <c r="AB22" s="17">
        <v>-400.82000000000005</v>
      </c>
      <c r="AC22" s="17">
        <v>-288.88</v>
      </c>
      <c r="AD22" s="17">
        <v>-229.9</v>
      </c>
      <c r="AE22" s="17">
        <f t="shared" si="2"/>
        <v>-1962.92</v>
      </c>
      <c r="AF22" s="17">
        <v>-529.28000000000009</v>
      </c>
      <c r="AG22" s="17">
        <v>-462.91</v>
      </c>
      <c r="AH22" s="17">
        <v>-1186.95</v>
      </c>
      <c r="AI22" s="17">
        <v>-996.83</v>
      </c>
      <c r="AJ22" s="17">
        <v>-711.8599999999999</v>
      </c>
      <c r="AK22" s="17">
        <v>-992.90000000000009</v>
      </c>
      <c r="AL22" s="17">
        <v>992.90000000000009</v>
      </c>
      <c r="AM22" s="17">
        <v>0</v>
      </c>
      <c r="AN22" s="17">
        <v>520.46</v>
      </c>
      <c r="AO22" s="17">
        <v>-653.7299999999999</v>
      </c>
      <c r="AP22" s="17">
        <v>247.06000000000003</v>
      </c>
      <c r="AQ22" s="17">
        <v>-439.58000000000004</v>
      </c>
      <c r="AR22" s="17">
        <f t="shared" si="3"/>
        <v>-4213.62</v>
      </c>
      <c r="AS22" s="17">
        <v>116.10000000000001</v>
      </c>
      <c r="AT22" s="17">
        <v>-215.07</v>
      </c>
      <c r="AU22" s="17">
        <v>-185.39000000000001</v>
      </c>
      <c r="AV22" s="17">
        <v>44.410000000000025</v>
      </c>
      <c r="AW22" s="17">
        <v>0</v>
      </c>
      <c r="AX22" s="17">
        <v>0</v>
      </c>
      <c r="AY22" s="17">
        <v>0</v>
      </c>
      <c r="AZ22" s="17">
        <v>0</v>
      </c>
      <c r="BA22" s="17">
        <v>-16.73</v>
      </c>
      <c r="BB22" s="17">
        <f>_xlfn.XLOOKUP($A22,'IS WW Forecast'!$A:$A,'IS WW Forecast'!F:F,0,0)</f>
        <v>-336.67094999999995</v>
      </c>
      <c r="BC22" s="17">
        <f>_xlfn.XLOOKUP($A22,'IS WW Forecast'!$A:$A,'IS WW Forecast'!G:G,0,0)</f>
        <v>127.23590000000002</v>
      </c>
      <c r="BD22" s="17">
        <f>_xlfn.XLOOKUP($A22,'IS WW Forecast'!$A:$A,'IS WW Forecast'!H:H,0,0)</f>
        <v>-226.38370000000003</v>
      </c>
      <c r="BE22" s="17">
        <f t="shared" si="4"/>
        <v>-692.49874999999997</v>
      </c>
      <c r="BF22" s="17">
        <f>_xlfn.XLOOKUP($A22,'IS WW Forecast'!$A:$A,'IS WW Forecast'!J:J,0,0)</f>
        <v>59.791500000000006</v>
      </c>
      <c r="BG22" s="17">
        <f>_xlfn.XLOOKUP($A22,'IS WW Forecast'!$A:$A,'IS WW Forecast'!K:K,0,0)</f>
        <v>-110.76105</v>
      </c>
      <c r="BH22" s="17">
        <f>_xlfn.XLOOKUP($A22,'IS WW Forecast'!$A:$A,'IS WW Forecast'!L:L,0,0)</f>
        <v>-95.475850000000008</v>
      </c>
      <c r="BI22" s="17">
        <f>_xlfn.XLOOKUP($A22,'IS WW Forecast'!$A:$A,'IS WW Forecast'!M:M,0,0)</f>
        <v>22.871150000000014</v>
      </c>
      <c r="BJ22" s="17">
        <f>_xlfn.XLOOKUP($A22,'IS WW Forecast'!$A:$A,'IS WW Forecast'!N:N,0,0)</f>
        <v>0</v>
      </c>
      <c r="BK22" s="17">
        <f>_xlfn.XLOOKUP($A22,'IS WW Forecast'!$A:$A,'IS WW Forecast'!O:O,0,0)</f>
        <v>0</v>
      </c>
      <c r="BL22" s="17">
        <f>_xlfn.XLOOKUP($A22,'IS WW Forecast'!$A:$A,'IS WW Forecast'!P:P,0,0)</f>
        <v>0</v>
      </c>
      <c r="BM22" s="17">
        <f>_xlfn.XLOOKUP($A22,'IS WW Forecast'!$A:$A,'IS WW Forecast'!Q:Q,0,0)</f>
        <v>0</v>
      </c>
      <c r="BN22" s="17">
        <f>_xlfn.XLOOKUP($A22,'IS WW Forecast'!$A:$A,'IS WW Forecast'!R:R,0,0)</f>
        <v>-8.6159499999999998</v>
      </c>
      <c r="BO22" s="17">
        <f>_xlfn.XLOOKUP($A22,'IS WW Forecast'!$A:$A,'IS WW Forecast'!S:S,0,0)</f>
        <v>-345.42439469999994</v>
      </c>
      <c r="BP22" s="17">
        <f>_xlfn.XLOOKUP($A22,'IS WW Forecast'!$A:$A,'IS WW Forecast'!T:T,0,0)</f>
        <v>130.54403340000002</v>
      </c>
      <c r="BQ22" s="17">
        <f>_xlfn.XLOOKUP($A22,'IS WW Forecast'!$A:$A,'IS WW Forecast'!U:U,0,0)</f>
        <v>-232.26967620000005</v>
      </c>
      <c r="BR22" s="17">
        <f t="shared" si="5"/>
        <v>-579.34023749999994</v>
      </c>
      <c r="BS22" s="17">
        <f>_xlfn.XLOOKUP($A22,'IS WW Forecast'!$A:$A,'IS WW Forecast'!W:W,0,0)</f>
        <v>61.047121500000003</v>
      </c>
      <c r="BT22" s="17">
        <f>_xlfn.XLOOKUP($A22,'IS WW Forecast'!$A:$A,'IS WW Forecast'!X:X,0,0)</f>
        <v>-113.08703204999999</v>
      </c>
      <c r="BU22" s="17">
        <f>_xlfn.XLOOKUP($A22,'IS WW Forecast'!$A:$A,'IS WW Forecast'!Y:Y,0,0)</f>
        <v>-97.480842850000002</v>
      </c>
      <c r="BV22" s="17">
        <f>_xlfn.XLOOKUP($A22,'IS WW Forecast'!$A:$A,'IS WW Forecast'!Z:Z,0,0)</f>
        <v>23.351444150000013</v>
      </c>
      <c r="BW22" s="17">
        <f>_xlfn.XLOOKUP($A22,'IS WW Forecast'!$A:$A,'IS WW Forecast'!AA:AA,0,0)</f>
        <v>0</v>
      </c>
      <c r="BX22" s="17">
        <f>_xlfn.XLOOKUP($A22,'IS WW Forecast'!$A:$A,'IS WW Forecast'!AB:AB,0,0)</f>
        <v>0</v>
      </c>
      <c r="BY22" s="17">
        <f>_xlfn.XLOOKUP($A22,'IS WW Forecast'!$A:$A,'IS WW Forecast'!AC:AC,0,0)</f>
        <v>0</v>
      </c>
      <c r="BZ22" s="17">
        <f>_xlfn.XLOOKUP($A22,'IS WW Forecast'!$A:$A,'IS WW Forecast'!AD:AD,0,0)</f>
        <v>0</v>
      </c>
      <c r="CA22" s="17">
        <f>_xlfn.XLOOKUP($A22,'IS WW Forecast'!$A:$A,'IS WW Forecast'!AE:AE,0,0)</f>
        <v>-8.796884949999999</v>
      </c>
      <c r="CB22" s="17">
        <f>_xlfn.XLOOKUP($A22,'IS WW Forecast'!$A:$A,'IS WW Forecast'!AF:AF,0,0)</f>
        <v>-352.67830698869989</v>
      </c>
      <c r="CC22" s="17">
        <f>_xlfn.XLOOKUP($A22,'IS WW Forecast'!$A:$A,'IS WW Forecast'!AG:AG,0,0)</f>
        <v>133.2854581014</v>
      </c>
      <c r="CD22" s="17">
        <f>_xlfn.XLOOKUP($A22,'IS WW Forecast'!$A:$A,'IS WW Forecast'!AH:AH,0,0)</f>
        <v>-237.14733940020002</v>
      </c>
      <c r="CE22" s="17">
        <f t="shared" si="6"/>
        <v>-591.50638248749988</v>
      </c>
      <c r="CF22" s="18">
        <f t="shared" si="7"/>
        <v>-554.58415000000002</v>
      </c>
      <c r="CG22" s="17">
        <f>_xlfn.XLOOKUP($A22,'IS WW Forecast'!$A:$A,'IS WW Forecast'!AK:AK,0,0)</f>
        <v>-13.840000000000012</v>
      </c>
      <c r="CH22" s="17">
        <f t="shared" si="8"/>
        <v>-568.42415000000005</v>
      </c>
      <c r="CI22" s="17">
        <f t="shared" si="9"/>
        <v>-13.511146749999853</v>
      </c>
      <c r="CJ22" s="17">
        <f t="shared" si="10"/>
        <v>-581.93529674999991</v>
      </c>
    </row>
    <row r="23" spans="1:88" x14ac:dyDescent="0.25">
      <c r="A23" s="13">
        <v>729000</v>
      </c>
      <c r="B23" s="14">
        <f t="shared" si="11"/>
        <v>18</v>
      </c>
      <c r="C23" s="16" t="str">
        <f t="shared" si="0"/>
        <v>729.000</v>
      </c>
      <c r="D23" s="13" t="s">
        <v>36</v>
      </c>
      <c r="E23" s="13"/>
      <c r="F23" s="17">
        <v>7315</v>
      </c>
      <c r="G23" s="17">
        <v>-500</v>
      </c>
      <c r="H23" s="17">
        <v>0</v>
      </c>
      <c r="I23" s="17">
        <v>-11526.560000000001</v>
      </c>
      <c r="J23" s="17">
        <v>-8977.5299999999988</v>
      </c>
      <c r="K23" s="17">
        <v>-4196.6799999999994</v>
      </c>
      <c r="L23" s="17">
        <v>-12660.529999999997</v>
      </c>
      <c r="M23" s="17">
        <v>-14823.5</v>
      </c>
      <c r="N23" s="17">
        <v>-32120.67</v>
      </c>
      <c r="O23" s="17">
        <v>0</v>
      </c>
      <c r="P23" s="17">
        <v>-2410.4799999999996</v>
      </c>
      <c r="Q23" s="17">
        <v>10537.69</v>
      </c>
      <c r="R23" s="17">
        <f t="shared" si="1"/>
        <v>-69363.259999999995</v>
      </c>
      <c r="S23" s="17">
        <v>1820</v>
      </c>
      <c r="T23" s="17">
        <v>-280</v>
      </c>
      <c r="U23" s="17">
        <v>-140</v>
      </c>
      <c r="V23" s="17">
        <v>-3885</v>
      </c>
      <c r="W23" s="17">
        <v>-9403.67</v>
      </c>
      <c r="X23" s="17">
        <v>-12888.42</v>
      </c>
      <c r="Y23" s="17">
        <v>-17554.7</v>
      </c>
      <c r="Z23" s="17">
        <v>-12214.34</v>
      </c>
      <c r="AA23" s="17">
        <v>-17691.370000000003</v>
      </c>
      <c r="AB23" s="17">
        <v>-8897.6600000000017</v>
      </c>
      <c r="AC23" s="17">
        <v>-1852.3500000000004</v>
      </c>
      <c r="AD23" s="17">
        <v>-6686.7199999999993</v>
      </c>
      <c r="AE23" s="17">
        <f t="shared" si="2"/>
        <v>-89674.23000000001</v>
      </c>
      <c r="AF23" s="17">
        <v>3961.5</v>
      </c>
      <c r="AG23" s="17">
        <v>0</v>
      </c>
      <c r="AH23" s="17">
        <v>-910</v>
      </c>
      <c r="AI23" s="17">
        <v>-5425</v>
      </c>
      <c r="AJ23" s="17">
        <v>-18920</v>
      </c>
      <c r="AK23" s="17">
        <v>-11955.32</v>
      </c>
      <c r="AL23" s="17">
        <v>-7022.4400000000005</v>
      </c>
      <c r="AM23" s="17">
        <v>-20185</v>
      </c>
      <c r="AN23" s="17">
        <v>128.08999999998602</v>
      </c>
      <c r="AO23" s="17">
        <v>-12427.939999999995</v>
      </c>
      <c r="AP23" s="17">
        <v>18823.020000000004</v>
      </c>
      <c r="AQ23" s="17">
        <v>-30678.63</v>
      </c>
      <c r="AR23" s="17">
        <f t="shared" si="3"/>
        <v>-84611.720000000016</v>
      </c>
      <c r="AS23" s="17">
        <v>6105</v>
      </c>
      <c r="AT23" s="17">
        <v>-5995</v>
      </c>
      <c r="AU23" s="17">
        <v>-780.71</v>
      </c>
      <c r="AV23" s="17">
        <v>2365.7200000000003</v>
      </c>
      <c r="AW23" s="17">
        <v>-16048.11</v>
      </c>
      <c r="AX23" s="17">
        <v>-15131.21</v>
      </c>
      <c r="AY23" s="17">
        <v>-19353.79</v>
      </c>
      <c r="AZ23" s="17">
        <v>-18700</v>
      </c>
      <c r="BA23" s="17">
        <v>-13805</v>
      </c>
      <c r="BB23" s="17">
        <f>_xlfn.XLOOKUP($A23,'IS WW Forecast'!$A:$A,'IS WW Forecast'!F:F,0,0)</f>
        <v>0</v>
      </c>
      <c r="BC23" s="17">
        <f>_xlfn.XLOOKUP($A23,'IS WW Forecast'!$A:$A,'IS WW Forecast'!G:G,0,0)</f>
        <v>0</v>
      </c>
      <c r="BD23" s="17">
        <f>_xlfn.XLOOKUP($A23,'IS WW Forecast'!$A:$A,'IS WW Forecast'!H:H,0,0)</f>
        <v>0</v>
      </c>
      <c r="BE23" s="17">
        <f t="shared" si="4"/>
        <v>-81343.100000000006</v>
      </c>
      <c r="BF23" s="17">
        <f>_xlfn.XLOOKUP($A23,'IS WW Forecast'!$A:$A,'IS WW Forecast'!J:J,0,0)</f>
        <v>0</v>
      </c>
      <c r="BG23" s="17">
        <f>_xlfn.XLOOKUP($A23,'IS WW Forecast'!$A:$A,'IS WW Forecast'!K:K,0,0)</f>
        <v>0</v>
      </c>
      <c r="BH23" s="17">
        <f>_xlfn.XLOOKUP($A23,'IS WW Forecast'!$A:$A,'IS WW Forecast'!L:L,0,0)</f>
        <v>0</v>
      </c>
      <c r="BI23" s="17">
        <f>_xlfn.XLOOKUP($A23,'IS WW Forecast'!$A:$A,'IS WW Forecast'!M:M,0,0)</f>
        <v>0</v>
      </c>
      <c r="BJ23" s="17">
        <f>_xlfn.XLOOKUP($A23,'IS WW Forecast'!$A:$A,'IS WW Forecast'!N:N,0,0)</f>
        <v>0</v>
      </c>
      <c r="BK23" s="17">
        <f>_xlfn.XLOOKUP($A23,'IS WW Forecast'!$A:$A,'IS WW Forecast'!O:O,0,0)</f>
        <v>0</v>
      </c>
      <c r="BL23" s="17">
        <f>_xlfn.XLOOKUP($A23,'IS WW Forecast'!$A:$A,'IS WW Forecast'!P:P,0,0)</f>
        <v>0</v>
      </c>
      <c r="BM23" s="17">
        <f>_xlfn.XLOOKUP($A23,'IS WW Forecast'!$A:$A,'IS WW Forecast'!Q:Q,0,0)</f>
        <v>0</v>
      </c>
      <c r="BN23" s="17">
        <f>_xlfn.XLOOKUP($A23,'IS WW Forecast'!$A:$A,'IS WW Forecast'!R:R,0,0)</f>
        <v>0</v>
      </c>
      <c r="BO23" s="17">
        <f>_xlfn.XLOOKUP($A23,'IS WW Forecast'!$A:$A,'IS WW Forecast'!S:S,0,0)</f>
        <v>0</v>
      </c>
      <c r="BP23" s="17">
        <f>_xlfn.XLOOKUP($A23,'IS WW Forecast'!$A:$A,'IS WW Forecast'!T:T,0,0)</f>
        <v>0</v>
      </c>
      <c r="BQ23" s="17">
        <f>_xlfn.XLOOKUP($A23,'IS WW Forecast'!$A:$A,'IS WW Forecast'!U:U,0,0)</f>
        <v>0</v>
      </c>
      <c r="BR23" s="17">
        <f t="shared" si="5"/>
        <v>0</v>
      </c>
      <c r="BS23" s="17">
        <f>_xlfn.XLOOKUP($A23,'IS WW Forecast'!$A:$A,'IS WW Forecast'!W:W,0,0)</f>
        <v>0</v>
      </c>
      <c r="BT23" s="17">
        <f>_xlfn.XLOOKUP($A23,'IS WW Forecast'!$A:$A,'IS WW Forecast'!X:X,0,0)</f>
        <v>0</v>
      </c>
      <c r="BU23" s="17">
        <f>_xlfn.XLOOKUP($A23,'IS WW Forecast'!$A:$A,'IS WW Forecast'!Y:Y,0,0)</f>
        <v>0</v>
      </c>
      <c r="BV23" s="17">
        <f>_xlfn.XLOOKUP($A23,'IS WW Forecast'!$A:$A,'IS WW Forecast'!Z:Z,0,0)</f>
        <v>0</v>
      </c>
      <c r="BW23" s="17">
        <f>_xlfn.XLOOKUP($A23,'IS WW Forecast'!$A:$A,'IS WW Forecast'!AA:AA,0,0)</f>
        <v>0</v>
      </c>
      <c r="BX23" s="17">
        <f>_xlfn.XLOOKUP($A23,'IS WW Forecast'!$A:$A,'IS WW Forecast'!AB:AB,0,0)</f>
        <v>0</v>
      </c>
      <c r="BY23" s="17">
        <f>_xlfn.XLOOKUP($A23,'IS WW Forecast'!$A:$A,'IS WW Forecast'!AC:AC,0,0)</f>
        <v>0</v>
      </c>
      <c r="BZ23" s="17">
        <f>_xlfn.XLOOKUP($A23,'IS WW Forecast'!$A:$A,'IS WW Forecast'!AD:AD,0,0)</f>
        <v>0</v>
      </c>
      <c r="CA23" s="17">
        <f>_xlfn.XLOOKUP($A23,'IS WW Forecast'!$A:$A,'IS WW Forecast'!AE:AE,0,0)</f>
        <v>0</v>
      </c>
      <c r="CB23" s="17">
        <f>_xlfn.XLOOKUP($A23,'IS WW Forecast'!$A:$A,'IS WW Forecast'!AF:AF,0,0)</f>
        <v>0</v>
      </c>
      <c r="CC23" s="17">
        <f>_xlfn.XLOOKUP($A23,'IS WW Forecast'!$A:$A,'IS WW Forecast'!AG:AG,0,0)</f>
        <v>0</v>
      </c>
      <c r="CD23" s="17">
        <f>_xlfn.XLOOKUP($A23,'IS WW Forecast'!$A:$A,'IS WW Forecast'!AH:AH,0,0)</f>
        <v>0</v>
      </c>
      <c r="CE23" s="17">
        <f t="shared" si="6"/>
        <v>0</v>
      </c>
      <c r="CF23" s="18">
        <f t="shared" si="7"/>
        <v>-80672.39</v>
      </c>
      <c r="CG23" s="17">
        <f>_xlfn.XLOOKUP($A23,'IS WW Forecast'!$A:$A,'IS WW Forecast'!AK:AK,0,0)</f>
        <v>80672.39</v>
      </c>
      <c r="CH23" s="17">
        <f t="shared" si="8"/>
        <v>0</v>
      </c>
      <c r="CI23" s="17">
        <f t="shared" si="9"/>
        <v>0</v>
      </c>
      <c r="CJ23" s="17">
        <f t="shared" si="10"/>
        <v>0</v>
      </c>
    </row>
    <row r="24" spans="1:88" x14ac:dyDescent="0.25">
      <c r="A24" s="13">
        <v>730000</v>
      </c>
      <c r="B24" s="14">
        <f t="shared" si="11"/>
        <v>19</v>
      </c>
      <c r="C24" s="16" t="str">
        <f t="shared" si="0"/>
        <v>730.000</v>
      </c>
      <c r="D24" s="13" t="s">
        <v>37</v>
      </c>
      <c r="E24" s="13"/>
      <c r="F24" s="17">
        <v>-80259.609999999913</v>
      </c>
      <c r="G24" s="17">
        <v>-83586.500000000131</v>
      </c>
      <c r="H24" s="17">
        <v>-81372.200000000143</v>
      </c>
      <c r="I24" s="17">
        <v>-91458.090000000244</v>
      </c>
      <c r="J24" s="17">
        <v>-93785.230000000214</v>
      </c>
      <c r="K24" s="17">
        <v>-108598.73000000013</v>
      </c>
      <c r="L24" s="17">
        <v>-90344.530000000101</v>
      </c>
      <c r="M24" s="17">
        <v>-92626.850000000093</v>
      </c>
      <c r="N24" s="17">
        <v>-90365.180000000095</v>
      </c>
      <c r="O24" s="17">
        <v>-86952.200000000041</v>
      </c>
      <c r="P24" s="17">
        <v>-97699.880000000063</v>
      </c>
      <c r="Q24" s="17">
        <v>-105852.8000000001</v>
      </c>
      <c r="R24" s="17">
        <f t="shared" si="1"/>
        <v>-1102901.8000000012</v>
      </c>
      <c r="S24" s="17">
        <v>-90935.230000000054</v>
      </c>
      <c r="T24" s="17">
        <v>-96379.940000000061</v>
      </c>
      <c r="U24" s="17">
        <v>-89817.429999999964</v>
      </c>
      <c r="V24" s="17">
        <v>-93513.729999999894</v>
      </c>
      <c r="W24" s="17">
        <v>-94300.33000000006</v>
      </c>
      <c r="X24" s="17">
        <v>-96377.799999999988</v>
      </c>
      <c r="Y24" s="17">
        <v>-96606.320000000036</v>
      </c>
      <c r="Z24" s="17">
        <v>-95775.750000000015</v>
      </c>
      <c r="AA24" s="17">
        <v>-77906.149999999994</v>
      </c>
      <c r="AB24" s="17">
        <v>-77851.63</v>
      </c>
      <c r="AC24" s="17">
        <v>-78823.820000000007</v>
      </c>
      <c r="AD24" s="17">
        <v>-163927.32000000004</v>
      </c>
      <c r="AE24" s="17">
        <f t="shared" si="2"/>
        <v>-1152215.4500000002</v>
      </c>
      <c r="AF24" s="17">
        <v>-85427.57</v>
      </c>
      <c r="AG24" s="17">
        <v>-89414.13</v>
      </c>
      <c r="AH24" s="17">
        <v>-89151.63</v>
      </c>
      <c r="AI24" s="17">
        <v>-89519.13</v>
      </c>
      <c r="AJ24" s="17">
        <v>-30442.329999999987</v>
      </c>
      <c r="AK24" s="17">
        <v>-100002.08999999997</v>
      </c>
      <c r="AL24" s="17">
        <v>-100002.32999999999</v>
      </c>
      <c r="AM24" s="17">
        <v>-100192.32999999999</v>
      </c>
      <c r="AN24" s="17">
        <v>-100002.32999999999</v>
      </c>
      <c r="AO24" s="17">
        <v>-100084.82999999999</v>
      </c>
      <c r="AP24" s="17">
        <v>-84250.699999999983</v>
      </c>
      <c r="AQ24" s="17">
        <v>-108528.56999999998</v>
      </c>
      <c r="AR24" s="17">
        <f t="shared" si="3"/>
        <v>-1077017.9699999997</v>
      </c>
      <c r="AS24" s="17">
        <v>-91476.089999999982</v>
      </c>
      <c r="AT24" s="17">
        <v>-100937.32999999999</v>
      </c>
      <c r="AU24" s="17">
        <v>-100002.32999999999</v>
      </c>
      <c r="AV24" s="17">
        <v>-100002.32999999999</v>
      </c>
      <c r="AW24" s="17">
        <v>-103002.76999999996</v>
      </c>
      <c r="AX24" s="17">
        <v>-103002.76999999996</v>
      </c>
      <c r="AY24" s="17">
        <v>-103002.76999999996</v>
      </c>
      <c r="AZ24" s="17">
        <v>-103002.76999999996</v>
      </c>
      <c r="BA24" s="17">
        <v>-103002.76999999996</v>
      </c>
      <c r="BB24" s="17">
        <f>_xlfn.XLOOKUP($A24,'IS WW Forecast'!$A:$A,'IS WW Forecast'!F:F,0,0)</f>
        <v>-151046.92000000001</v>
      </c>
      <c r="BC24" s="17">
        <f>_xlfn.XLOOKUP($A24,'IS WW Forecast'!$A:$A,'IS WW Forecast'!G:G,0,0)</f>
        <v>-151046.92000000001</v>
      </c>
      <c r="BD24" s="17">
        <f>_xlfn.XLOOKUP($A24,'IS WW Forecast'!$A:$A,'IS WW Forecast'!H:H,0,0)</f>
        <v>-151046.92000000001</v>
      </c>
      <c r="BE24" s="17">
        <f t="shared" si="4"/>
        <v>-1360572.6899999997</v>
      </c>
      <c r="BF24" s="17">
        <f>_xlfn.XLOOKUP($A24,'IS WW Forecast'!$A:$A,'IS WW Forecast'!J:J,0,0)</f>
        <v>-151046.92000000001</v>
      </c>
      <c r="BG24" s="17">
        <f>_xlfn.XLOOKUP($A24,'IS WW Forecast'!$A:$A,'IS WW Forecast'!K:K,0,0)</f>
        <v>-151046.92000000001</v>
      </c>
      <c r="BH24" s="17">
        <f>_xlfn.XLOOKUP($A24,'IS WW Forecast'!$A:$A,'IS WW Forecast'!L:L,0,0)</f>
        <v>-151046.92000000001</v>
      </c>
      <c r="BI24" s="17">
        <f>_xlfn.XLOOKUP($A24,'IS WW Forecast'!$A:$A,'IS WW Forecast'!M:M,0,0)</f>
        <v>-151046.92000000001</v>
      </c>
      <c r="BJ24" s="17">
        <f>_xlfn.XLOOKUP($A24,'IS WW Forecast'!$A:$A,'IS WW Forecast'!N:N,0,0)</f>
        <v>-155578.32999999999</v>
      </c>
      <c r="BK24" s="17">
        <f>_xlfn.XLOOKUP($A24,'IS WW Forecast'!$A:$A,'IS WW Forecast'!O:O,0,0)</f>
        <v>-155578.32999999999</v>
      </c>
      <c r="BL24" s="17">
        <f>_xlfn.XLOOKUP($A24,'IS WW Forecast'!$A:$A,'IS WW Forecast'!P:P,0,0)</f>
        <v>-155578.32999999999</v>
      </c>
      <c r="BM24" s="17">
        <f>_xlfn.XLOOKUP($A24,'IS WW Forecast'!$A:$A,'IS WW Forecast'!Q:Q,0,0)</f>
        <v>-155578.32999999999</v>
      </c>
      <c r="BN24" s="17">
        <f>_xlfn.XLOOKUP($A24,'IS WW Forecast'!$A:$A,'IS WW Forecast'!R:R,0,0)</f>
        <v>-155578.32999999999</v>
      </c>
      <c r="BO24" s="17">
        <f>_xlfn.XLOOKUP($A24,'IS WW Forecast'!$A:$A,'IS WW Forecast'!S:S,0,0)</f>
        <v>-155578.32999999999</v>
      </c>
      <c r="BP24" s="17">
        <f>_xlfn.XLOOKUP($A24,'IS WW Forecast'!$A:$A,'IS WW Forecast'!T:T,0,0)</f>
        <v>-155578.32999999999</v>
      </c>
      <c r="BQ24" s="17">
        <f>_xlfn.XLOOKUP($A24,'IS WW Forecast'!$A:$A,'IS WW Forecast'!U:U,0,0)</f>
        <v>-155578.32999999999</v>
      </c>
      <c r="BR24" s="17">
        <f t="shared" si="5"/>
        <v>-1848814.3200000003</v>
      </c>
      <c r="BS24" s="17">
        <f>_xlfn.XLOOKUP($A24,'IS WW Forecast'!$A:$A,'IS WW Forecast'!W:W,0,0)</f>
        <v>-155578.32999999999</v>
      </c>
      <c r="BT24" s="17">
        <f>_xlfn.XLOOKUP($A24,'IS WW Forecast'!$A:$A,'IS WW Forecast'!X:X,0,0)</f>
        <v>-155578.32999999999</v>
      </c>
      <c r="BU24" s="17">
        <f>_xlfn.XLOOKUP($A24,'IS WW Forecast'!$A:$A,'IS WW Forecast'!Y:Y,0,0)</f>
        <v>-155578.32999999999</v>
      </c>
      <c r="BV24" s="17">
        <f>_xlfn.XLOOKUP($A24,'IS WW Forecast'!$A:$A,'IS WW Forecast'!Z:Z,0,0)</f>
        <v>-155578.32999999999</v>
      </c>
      <c r="BW24" s="17">
        <f>_xlfn.XLOOKUP($A24,'IS WW Forecast'!$A:$A,'IS WW Forecast'!AA:AA,0,0)</f>
        <v>-155578.32999999999</v>
      </c>
      <c r="BX24" s="17">
        <f>_xlfn.XLOOKUP($A24,'IS WW Forecast'!$A:$A,'IS WW Forecast'!AB:AB,0,0)</f>
        <v>-155578.32999999999</v>
      </c>
      <c r="BY24" s="17">
        <f>_xlfn.XLOOKUP($A24,'IS WW Forecast'!$A:$A,'IS WW Forecast'!AC:AC,0,0)</f>
        <v>-155578.32999999999</v>
      </c>
      <c r="BZ24" s="17">
        <f>_xlfn.XLOOKUP($A24,'IS WW Forecast'!$A:$A,'IS WW Forecast'!AD:AD,0,0)</f>
        <v>-155578.32999999999</v>
      </c>
      <c r="CA24" s="17">
        <f>_xlfn.XLOOKUP($A24,'IS WW Forecast'!$A:$A,'IS WW Forecast'!AE:AE,0,0)</f>
        <v>-155578.32999999999</v>
      </c>
      <c r="CB24" s="17">
        <f>_xlfn.XLOOKUP($A24,'IS WW Forecast'!$A:$A,'IS WW Forecast'!AF:AF,0,0)</f>
        <v>-155578.32999999999</v>
      </c>
      <c r="CC24" s="17">
        <f>_xlfn.XLOOKUP($A24,'IS WW Forecast'!$A:$A,'IS WW Forecast'!AG:AG,0,0)</f>
        <v>-155578.32999999999</v>
      </c>
      <c r="CD24" s="17">
        <f>_xlfn.XLOOKUP($A24,'IS WW Forecast'!$A:$A,'IS WW Forecast'!AH:AH,0,0)</f>
        <v>-155578.32999999999</v>
      </c>
      <c r="CE24" s="17">
        <f t="shared" si="6"/>
        <v>-1866939.9600000002</v>
      </c>
      <c r="CF24" s="18">
        <f t="shared" si="7"/>
        <v>-1521297.6999999995</v>
      </c>
      <c r="CG24" s="17">
        <f>_xlfn.XLOOKUP($A24,'IS WW Forecast'!$A:$A,'IS WW Forecast'!AK:AK,0,0)</f>
        <v>0</v>
      </c>
      <c r="CH24" s="17">
        <f t="shared" si="8"/>
        <v>-1521297.6999999995</v>
      </c>
      <c r="CI24" s="17">
        <f t="shared" si="9"/>
        <v>-345642.26000000071</v>
      </c>
      <c r="CJ24" s="17">
        <f t="shared" si="10"/>
        <v>-1866939.9600000002</v>
      </c>
    </row>
    <row r="25" spans="1:88" x14ac:dyDescent="0.25">
      <c r="A25" s="13">
        <v>730100</v>
      </c>
      <c r="B25" s="14">
        <f t="shared" si="11"/>
        <v>20</v>
      </c>
      <c r="C25" s="16" t="str">
        <f t="shared" si="0"/>
        <v>730.100</v>
      </c>
      <c r="D25" s="13" t="s">
        <v>38</v>
      </c>
      <c r="E25" s="13"/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f t="shared" si="1"/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-2037.4099999999999</v>
      </c>
      <c r="AB25" s="17">
        <v>-2529.75</v>
      </c>
      <c r="AC25" s="17">
        <v>-817.3</v>
      </c>
      <c r="AD25" s="17">
        <v>-1185.51</v>
      </c>
      <c r="AE25" s="17">
        <f t="shared" si="2"/>
        <v>-6569.97</v>
      </c>
      <c r="AF25" s="17">
        <v>521.96</v>
      </c>
      <c r="AG25" s="17">
        <v>-2555.5</v>
      </c>
      <c r="AH25" s="17">
        <v>-875</v>
      </c>
      <c r="AI25" s="17">
        <v>0</v>
      </c>
      <c r="AJ25" s="17">
        <v>-3063.94</v>
      </c>
      <c r="AK25" s="17">
        <v>-1312.9700000000003</v>
      </c>
      <c r="AL25" s="17">
        <v>762.97000000000025</v>
      </c>
      <c r="AM25" s="17">
        <v>-1085</v>
      </c>
      <c r="AN25" s="17">
        <v>111.06999999999984</v>
      </c>
      <c r="AO25" s="17">
        <v>-186.16999999999996</v>
      </c>
      <c r="AP25" s="17">
        <v>1522.47</v>
      </c>
      <c r="AQ25" s="17">
        <v>-16550.080000000002</v>
      </c>
      <c r="AR25" s="17">
        <f t="shared" si="3"/>
        <v>-22710.190000000002</v>
      </c>
      <c r="AS25" s="17">
        <v>440</v>
      </c>
      <c r="AT25" s="17">
        <v>-4922.5</v>
      </c>
      <c r="AU25" s="17">
        <v>-1925</v>
      </c>
      <c r="AV25" s="17">
        <v>-3070.83</v>
      </c>
      <c r="AW25" s="17">
        <v>-2420</v>
      </c>
      <c r="AX25" s="17">
        <v>-1595</v>
      </c>
      <c r="AY25" s="17">
        <v>-3657.5</v>
      </c>
      <c r="AZ25" s="17">
        <v>-2420</v>
      </c>
      <c r="BA25" s="17">
        <v>-935</v>
      </c>
      <c r="BB25" s="17">
        <f>_xlfn.XLOOKUP($A25,'IS WW Forecast'!$A:$A,'IS WW Forecast'!F:F,0,0)</f>
        <v>0</v>
      </c>
      <c r="BC25" s="17">
        <f>_xlfn.XLOOKUP($A25,'IS WW Forecast'!$A:$A,'IS WW Forecast'!G:G,0,0)</f>
        <v>0</v>
      </c>
      <c r="BD25" s="17">
        <f>_xlfn.XLOOKUP($A25,'IS WW Forecast'!$A:$A,'IS WW Forecast'!H:H,0,0)</f>
        <v>0</v>
      </c>
      <c r="BE25" s="17">
        <f t="shared" si="4"/>
        <v>-20505.830000000002</v>
      </c>
      <c r="BF25" s="17">
        <f>_xlfn.XLOOKUP($A25,'IS WW Forecast'!$A:$A,'IS WW Forecast'!J:J,0,0)</f>
        <v>0</v>
      </c>
      <c r="BG25" s="17">
        <f>_xlfn.XLOOKUP($A25,'IS WW Forecast'!$A:$A,'IS WW Forecast'!K:K,0,0)</f>
        <v>0</v>
      </c>
      <c r="BH25" s="17">
        <f>_xlfn.XLOOKUP($A25,'IS WW Forecast'!$A:$A,'IS WW Forecast'!L:L,0,0)</f>
        <v>0</v>
      </c>
      <c r="BI25" s="17">
        <f>_xlfn.XLOOKUP($A25,'IS WW Forecast'!$A:$A,'IS WW Forecast'!M:M,0,0)</f>
        <v>0</v>
      </c>
      <c r="BJ25" s="17">
        <f>_xlfn.XLOOKUP($A25,'IS WW Forecast'!$A:$A,'IS WW Forecast'!N:N,0,0)</f>
        <v>0</v>
      </c>
      <c r="BK25" s="17">
        <f>_xlfn.XLOOKUP($A25,'IS WW Forecast'!$A:$A,'IS WW Forecast'!O:O,0,0)</f>
        <v>0</v>
      </c>
      <c r="BL25" s="17">
        <f>_xlfn.XLOOKUP($A25,'IS WW Forecast'!$A:$A,'IS WW Forecast'!P:P,0,0)</f>
        <v>0</v>
      </c>
      <c r="BM25" s="17">
        <f>_xlfn.XLOOKUP($A25,'IS WW Forecast'!$A:$A,'IS WW Forecast'!Q:Q,0,0)</f>
        <v>0</v>
      </c>
      <c r="BN25" s="17">
        <f>_xlfn.XLOOKUP($A25,'IS WW Forecast'!$A:$A,'IS WW Forecast'!R:R,0,0)</f>
        <v>0</v>
      </c>
      <c r="BO25" s="17">
        <f>_xlfn.XLOOKUP($A25,'IS WW Forecast'!$A:$A,'IS WW Forecast'!S:S,0,0)</f>
        <v>0</v>
      </c>
      <c r="BP25" s="17">
        <f>_xlfn.XLOOKUP($A25,'IS WW Forecast'!$A:$A,'IS WW Forecast'!T:T,0,0)</f>
        <v>0</v>
      </c>
      <c r="BQ25" s="17">
        <f>_xlfn.XLOOKUP($A25,'IS WW Forecast'!$A:$A,'IS WW Forecast'!U:U,0,0)</f>
        <v>0</v>
      </c>
      <c r="BR25" s="17">
        <f t="shared" si="5"/>
        <v>0</v>
      </c>
      <c r="BS25" s="17">
        <f>_xlfn.XLOOKUP($A25,'IS WW Forecast'!$A:$A,'IS WW Forecast'!W:W,0,0)</f>
        <v>0</v>
      </c>
      <c r="BT25" s="17">
        <f>_xlfn.XLOOKUP($A25,'IS WW Forecast'!$A:$A,'IS WW Forecast'!X:X,0,0)</f>
        <v>0</v>
      </c>
      <c r="BU25" s="17">
        <f>_xlfn.XLOOKUP($A25,'IS WW Forecast'!$A:$A,'IS WW Forecast'!Y:Y,0,0)</f>
        <v>0</v>
      </c>
      <c r="BV25" s="17">
        <f>_xlfn.XLOOKUP($A25,'IS WW Forecast'!$A:$A,'IS WW Forecast'!Z:Z,0,0)</f>
        <v>0</v>
      </c>
      <c r="BW25" s="17">
        <f>_xlfn.XLOOKUP($A25,'IS WW Forecast'!$A:$A,'IS WW Forecast'!AA:AA,0,0)</f>
        <v>0</v>
      </c>
      <c r="BX25" s="17">
        <f>_xlfn.XLOOKUP($A25,'IS WW Forecast'!$A:$A,'IS WW Forecast'!AB:AB,0,0)</f>
        <v>0</v>
      </c>
      <c r="BY25" s="17">
        <f>_xlfn.XLOOKUP($A25,'IS WW Forecast'!$A:$A,'IS WW Forecast'!AC:AC,0,0)</f>
        <v>0</v>
      </c>
      <c r="BZ25" s="17">
        <f>_xlfn.XLOOKUP($A25,'IS WW Forecast'!$A:$A,'IS WW Forecast'!AD:AD,0,0)</f>
        <v>0</v>
      </c>
      <c r="CA25" s="17">
        <f>_xlfn.XLOOKUP($A25,'IS WW Forecast'!$A:$A,'IS WW Forecast'!AE:AE,0,0)</f>
        <v>0</v>
      </c>
      <c r="CB25" s="17">
        <f>_xlfn.XLOOKUP($A25,'IS WW Forecast'!$A:$A,'IS WW Forecast'!AF:AF,0,0)</f>
        <v>0</v>
      </c>
      <c r="CC25" s="17">
        <f>_xlfn.XLOOKUP($A25,'IS WW Forecast'!$A:$A,'IS WW Forecast'!AG:AG,0,0)</f>
        <v>0</v>
      </c>
      <c r="CD25" s="17">
        <f>_xlfn.XLOOKUP($A25,'IS WW Forecast'!$A:$A,'IS WW Forecast'!AH:AH,0,0)</f>
        <v>0</v>
      </c>
      <c r="CE25" s="17">
        <f t="shared" si="6"/>
        <v>0</v>
      </c>
      <c r="CF25" s="18">
        <f t="shared" si="7"/>
        <v>-14098.33</v>
      </c>
      <c r="CG25" s="17">
        <f>_xlfn.XLOOKUP($A25,'IS WW Forecast'!$A:$A,'IS WW Forecast'!AK:AK,0,0)</f>
        <v>0</v>
      </c>
      <c r="CH25" s="17">
        <f t="shared" si="8"/>
        <v>-14098.33</v>
      </c>
      <c r="CI25" s="17">
        <f t="shared" si="9"/>
        <v>14098.33</v>
      </c>
      <c r="CJ25" s="17">
        <f t="shared" si="10"/>
        <v>0</v>
      </c>
    </row>
    <row r="26" spans="1:88" x14ac:dyDescent="0.25">
      <c r="A26" s="13">
        <v>730200</v>
      </c>
      <c r="B26" s="14">
        <f t="shared" si="11"/>
        <v>21</v>
      </c>
      <c r="C26" s="16" t="str">
        <f t="shared" si="0"/>
        <v>730.200</v>
      </c>
      <c r="D26" s="13" t="s">
        <v>39</v>
      </c>
      <c r="E26" s="13"/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f t="shared" si="1"/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-578.25</v>
      </c>
      <c r="AB26" s="17">
        <v>-1261.8399999999999</v>
      </c>
      <c r="AC26" s="17">
        <v>0</v>
      </c>
      <c r="AD26" s="17">
        <v>-1254.72</v>
      </c>
      <c r="AE26" s="17">
        <f t="shared" si="2"/>
        <v>-3094.81</v>
      </c>
      <c r="AF26" s="17">
        <v>-281.90000000000003</v>
      </c>
      <c r="AG26" s="17">
        <v>-1050</v>
      </c>
      <c r="AH26" s="17">
        <v>-343.90999999999997</v>
      </c>
      <c r="AI26" s="17">
        <v>0</v>
      </c>
      <c r="AJ26" s="17">
        <v>0</v>
      </c>
      <c r="AK26" s="17">
        <v>-114.64</v>
      </c>
      <c r="AL26" s="17">
        <v>-325.36</v>
      </c>
      <c r="AM26" s="17">
        <v>-440</v>
      </c>
      <c r="AN26" s="17">
        <v>-1020.61</v>
      </c>
      <c r="AO26" s="17">
        <v>-596.93000000000018</v>
      </c>
      <c r="AP26" s="17">
        <v>1920.19</v>
      </c>
      <c r="AQ26" s="17">
        <v>-1858.46</v>
      </c>
      <c r="AR26" s="17">
        <f t="shared" si="3"/>
        <v>-4111.6200000000008</v>
      </c>
      <c r="AS26" s="17">
        <v>0</v>
      </c>
      <c r="AT26" s="17">
        <v>-495</v>
      </c>
      <c r="AU26" s="17">
        <v>-1210</v>
      </c>
      <c r="AV26" s="17">
        <v>-403.33000000000004</v>
      </c>
      <c r="AW26" s="17">
        <v>-165</v>
      </c>
      <c r="AX26" s="17">
        <v>-660</v>
      </c>
      <c r="AY26" s="17">
        <v>-435</v>
      </c>
      <c r="AZ26" s="17">
        <v>-5897.42</v>
      </c>
      <c r="BA26" s="17">
        <v>-2901.66</v>
      </c>
      <c r="BB26" s="17">
        <f>_xlfn.XLOOKUP($A26,'IS WW Forecast'!$A:$A,'IS WW Forecast'!F:F,0,0)</f>
        <v>-307.41895000000011</v>
      </c>
      <c r="BC26" s="17">
        <f>_xlfn.XLOOKUP($A26,'IS WW Forecast'!$A:$A,'IS WW Forecast'!G:G,0,0)</f>
        <v>988.89785000000006</v>
      </c>
      <c r="BD26" s="17">
        <f>_xlfn.XLOOKUP($A26,'IS WW Forecast'!$A:$A,'IS WW Forecast'!H:H,0,0)</f>
        <v>-957.1069</v>
      </c>
      <c r="BE26" s="17">
        <f t="shared" si="4"/>
        <v>-12443.038</v>
      </c>
      <c r="BF26" s="17">
        <f>_xlfn.XLOOKUP($A26,'IS WW Forecast'!$A:$A,'IS WW Forecast'!J:J,0,0)</f>
        <v>0</v>
      </c>
      <c r="BG26" s="17">
        <f>_xlfn.XLOOKUP($A26,'IS WW Forecast'!$A:$A,'IS WW Forecast'!K:K,0,0)</f>
        <v>-254.92500000000001</v>
      </c>
      <c r="BH26" s="17">
        <f>_xlfn.XLOOKUP($A26,'IS WW Forecast'!$A:$A,'IS WW Forecast'!L:L,0,0)</f>
        <v>-623.15</v>
      </c>
      <c r="BI26" s="17">
        <f>_xlfn.XLOOKUP($A26,'IS WW Forecast'!$A:$A,'IS WW Forecast'!M:M,0,0)</f>
        <v>-207.71495000000002</v>
      </c>
      <c r="BJ26" s="17">
        <f>_xlfn.XLOOKUP($A26,'IS WW Forecast'!$A:$A,'IS WW Forecast'!N:N,0,0)</f>
        <v>-84.975000000000009</v>
      </c>
      <c r="BK26" s="17">
        <f>_xlfn.XLOOKUP($A26,'IS WW Forecast'!$A:$A,'IS WW Forecast'!O:O,0,0)</f>
        <v>-339.90000000000003</v>
      </c>
      <c r="BL26" s="17">
        <f>_xlfn.XLOOKUP($A26,'IS WW Forecast'!$A:$A,'IS WW Forecast'!P:P,0,0)</f>
        <v>-224.02500000000001</v>
      </c>
      <c r="BM26" s="17">
        <f>_xlfn.XLOOKUP($A26,'IS WW Forecast'!$A:$A,'IS WW Forecast'!Q:Q,0,0)</f>
        <v>-3037.1713</v>
      </c>
      <c r="BN26" s="17">
        <f>_xlfn.XLOOKUP($A26,'IS WW Forecast'!$A:$A,'IS WW Forecast'!R:R,0,0)</f>
        <v>-1494.3549</v>
      </c>
      <c r="BO26" s="17">
        <f>_xlfn.XLOOKUP($A26,'IS WW Forecast'!$A:$A,'IS WW Forecast'!S:S,0,0)</f>
        <v>-315.41184270000014</v>
      </c>
      <c r="BP26" s="17">
        <f>_xlfn.XLOOKUP($A26,'IS WW Forecast'!$A:$A,'IS WW Forecast'!T:T,0,0)</f>
        <v>1014.6091941000001</v>
      </c>
      <c r="BQ26" s="17">
        <f>_xlfn.XLOOKUP($A26,'IS WW Forecast'!$A:$A,'IS WW Forecast'!U:U,0,0)</f>
        <v>-981.99167940000007</v>
      </c>
      <c r="BR26" s="17">
        <f t="shared" si="5"/>
        <v>-6549.0104780000001</v>
      </c>
      <c r="BS26" s="17">
        <f>_xlfn.XLOOKUP($A26,'IS WW Forecast'!$A:$A,'IS WW Forecast'!W:W,0,0)</f>
        <v>0</v>
      </c>
      <c r="BT26" s="17">
        <f>_xlfn.XLOOKUP($A26,'IS WW Forecast'!$A:$A,'IS WW Forecast'!X:X,0,0)</f>
        <v>-260.27842499999997</v>
      </c>
      <c r="BU26" s="17">
        <f>_xlfn.XLOOKUP($A26,'IS WW Forecast'!$A:$A,'IS WW Forecast'!Y:Y,0,0)</f>
        <v>-636.23614999999995</v>
      </c>
      <c r="BV26" s="17">
        <f>_xlfn.XLOOKUP($A26,'IS WW Forecast'!$A:$A,'IS WW Forecast'!Z:Z,0,0)</f>
        <v>-212.07696394999999</v>
      </c>
      <c r="BW26" s="17">
        <f>_xlfn.XLOOKUP($A26,'IS WW Forecast'!$A:$A,'IS WW Forecast'!AA:AA,0,0)</f>
        <v>-86.759474999999995</v>
      </c>
      <c r="BX26" s="17">
        <f>_xlfn.XLOOKUP($A26,'IS WW Forecast'!$A:$A,'IS WW Forecast'!AB:AB,0,0)</f>
        <v>-347.03789999999998</v>
      </c>
      <c r="BY26" s="17">
        <f>_xlfn.XLOOKUP($A26,'IS WW Forecast'!$A:$A,'IS WW Forecast'!AC:AC,0,0)</f>
        <v>-228.729525</v>
      </c>
      <c r="BZ26" s="17">
        <f>_xlfn.XLOOKUP($A26,'IS WW Forecast'!$A:$A,'IS WW Forecast'!AD:AD,0,0)</f>
        <v>-3100.9518972999995</v>
      </c>
      <c r="CA26" s="17">
        <f>_xlfn.XLOOKUP($A26,'IS WW Forecast'!$A:$A,'IS WW Forecast'!AE:AE,0,0)</f>
        <v>-1525.7363528999999</v>
      </c>
      <c r="CB26" s="17">
        <f>_xlfn.XLOOKUP($A26,'IS WW Forecast'!$A:$A,'IS WW Forecast'!AF:AF,0,0)</f>
        <v>-322.03549139670014</v>
      </c>
      <c r="CC26" s="17">
        <f>_xlfn.XLOOKUP($A26,'IS WW Forecast'!$A:$A,'IS WW Forecast'!AG:AG,0,0)</f>
        <v>1035.9159871761001</v>
      </c>
      <c r="CD26" s="17">
        <f>_xlfn.XLOOKUP($A26,'IS WW Forecast'!$A:$A,'IS WW Forecast'!AH:AH,0,0)</f>
        <v>-1002.6135046674</v>
      </c>
      <c r="CE26" s="17">
        <f t="shared" si="6"/>
        <v>-6686.5396980379983</v>
      </c>
      <c r="CF26" s="18">
        <f t="shared" si="7"/>
        <v>-11616.112999999999</v>
      </c>
      <c r="CG26" s="17">
        <f>_xlfn.XLOOKUP($A26,'IS WW Forecast'!$A:$A,'IS WW Forecast'!AK:AK,0,0)</f>
        <v>5231.2049999999999</v>
      </c>
      <c r="CH26" s="17">
        <f t="shared" si="8"/>
        <v>-6384.9079999999994</v>
      </c>
      <c r="CI26" s="17">
        <f t="shared" si="9"/>
        <v>-200.53096695000113</v>
      </c>
      <c r="CJ26" s="17">
        <f t="shared" si="10"/>
        <v>-6585.4389669500006</v>
      </c>
    </row>
    <row r="27" spans="1:88" x14ac:dyDescent="0.25">
      <c r="A27" s="13">
        <v>730201</v>
      </c>
      <c r="B27" s="14">
        <f t="shared" si="11"/>
        <v>22</v>
      </c>
      <c r="C27" s="16" t="str">
        <f t="shared" si="0"/>
        <v>730.201</v>
      </c>
      <c r="D27" s="13" t="s">
        <v>40</v>
      </c>
      <c r="E27" s="13"/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f t="shared" si="1"/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f t="shared" si="2"/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f t="shared" si="3"/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-110</v>
      </c>
      <c r="AY27" s="17">
        <v>-220</v>
      </c>
      <c r="AZ27" s="17">
        <v>-865.84</v>
      </c>
      <c r="BA27" s="17">
        <v>0</v>
      </c>
      <c r="BB27" s="17">
        <f>_xlfn.XLOOKUP($A27,'IS WW Forecast'!$A:$A,'IS WW Forecast'!F:F,0,0)</f>
        <v>0</v>
      </c>
      <c r="BC27" s="17">
        <f>_xlfn.XLOOKUP($A27,'IS WW Forecast'!$A:$A,'IS WW Forecast'!G:G,0,0)</f>
        <v>0</v>
      </c>
      <c r="BD27" s="17">
        <f>_xlfn.XLOOKUP($A27,'IS WW Forecast'!$A:$A,'IS WW Forecast'!H:H,0,0)</f>
        <v>0</v>
      </c>
      <c r="BE27" s="17">
        <f t="shared" si="4"/>
        <v>-1195.8400000000001</v>
      </c>
      <c r="BF27" s="17">
        <f>_xlfn.XLOOKUP($A27,'IS WW Forecast'!$A:$A,'IS WW Forecast'!J:J,0,0)</f>
        <v>0</v>
      </c>
      <c r="BG27" s="17">
        <f>_xlfn.XLOOKUP($A27,'IS WW Forecast'!$A:$A,'IS WW Forecast'!K:K,0,0)</f>
        <v>0</v>
      </c>
      <c r="BH27" s="17">
        <f>_xlfn.XLOOKUP($A27,'IS WW Forecast'!$A:$A,'IS WW Forecast'!L:L,0,0)</f>
        <v>0</v>
      </c>
      <c r="BI27" s="17">
        <f>_xlfn.XLOOKUP($A27,'IS WW Forecast'!$A:$A,'IS WW Forecast'!M:M,0,0)</f>
        <v>0</v>
      </c>
      <c r="BJ27" s="17">
        <f>_xlfn.XLOOKUP($A27,'IS WW Forecast'!$A:$A,'IS WW Forecast'!N:N,0,0)</f>
        <v>0</v>
      </c>
      <c r="BK27" s="17">
        <f>_xlfn.XLOOKUP($A27,'IS WW Forecast'!$A:$A,'IS WW Forecast'!O:O,0,0)</f>
        <v>-56.65</v>
      </c>
      <c r="BL27" s="17">
        <f>_xlfn.XLOOKUP($A27,'IS WW Forecast'!$A:$A,'IS WW Forecast'!P:P,0,0)</f>
        <v>-113.3</v>
      </c>
      <c r="BM27" s="17">
        <f>_xlfn.XLOOKUP($A27,'IS WW Forecast'!$A:$A,'IS WW Forecast'!Q:Q,0,0)</f>
        <v>-445.9076</v>
      </c>
      <c r="BN27" s="17">
        <f>_xlfn.XLOOKUP($A27,'IS WW Forecast'!$A:$A,'IS WW Forecast'!R:R,0,0)</f>
        <v>0</v>
      </c>
      <c r="BO27" s="17">
        <f>_xlfn.XLOOKUP($A27,'IS WW Forecast'!$A:$A,'IS WW Forecast'!S:S,0,0)</f>
        <v>0</v>
      </c>
      <c r="BP27" s="17">
        <f>_xlfn.XLOOKUP($A27,'IS WW Forecast'!$A:$A,'IS WW Forecast'!T:T,0,0)</f>
        <v>0</v>
      </c>
      <c r="BQ27" s="17">
        <f>_xlfn.XLOOKUP($A27,'IS WW Forecast'!$A:$A,'IS WW Forecast'!U:U,0,0)</f>
        <v>0</v>
      </c>
      <c r="BR27" s="17">
        <f t="shared" si="5"/>
        <v>-615.85760000000005</v>
      </c>
      <c r="BS27" s="17">
        <f>_xlfn.XLOOKUP($A27,'IS WW Forecast'!$A:$A,'IS WW Forecast'!W:W,0,0)</f>
        <v>0</v>
      </c>
      <c r="BT27" s="17">
        <f>_xlfn.XLOOKUP($A27,'IS WW Forecast'!$A:$A,'IS WW Forecast'!X:X,0,0)</f>
        <v>0</v>
      </c>
      <c r="BU27" s="17">
        <f>_xlfn.XLOOKUP($A27,'IS WW Forecast'!$A:$A,'IS WW Forecast'!Y:Y,0,0)</f>
        <v>0</v>
      </c>
      <c r="BV27" s="17">
        <f>_xlfn.XLOOKUP($A27,'IS WW Forecast'!$A:$A,'IS WW Forecast'!Z:Z,0,0)</f>
        <v>0</v>
      </c>
      <c r="BW27" s="17">
        <f>_xlfn.XLOOKUP($A27,'IS WW Forecast'!$A:$A,'IS WW Forecast'!AA:AA,0,0)</f>
        <v>0</v>
      </c>
      <c r="BX27" s="17">
        <f>_xlfn.XLOOKUP($A27,'IS WW Forecast'!$A:$A,'IS WW Forecast'!AB:AB,0,0)</f>
        <v>-57.839649999999992</v>
      </c>
      <c r="BY27" s="17">
        <f>_xlfn.XLOOKUP($A27,'IS WW Forecast'!$A:$A,'IS WW Forecast'!AC:AC,0,0)</f>
        <v>-115.67929999999998</v>
      </c>
      <c r="BZ27" s="17">
        <f>_xlfn.XLOOKUP($A27,'IS WW Forecast'!$A:$A,'IS WW Forecast'!AD:AD,0,0)</f>
        <v>-455.27165959999996</v>
      </c>
      <c r="CA27" s="17">
        <f>_xlfn.XLOOKUP($A27,'IS WW Forecast'!$A:$A,'IS WW Forecast'!AE:AE,0,0)</f>
        <v>0</v>
      </c>
      <c r="CB27" s="17">
        <f>_xlfn.XLOOKUP($A27,'IS WW Forecast'!$A:$A,'IS WW Forecast'!AF:AF,0,0)</f>
        <v>0</v>
      </c>
      <c r="CC27" s="17">
        <f>_xlfn.XLOOKUP($A27,'IS WW Forecast'!$A:$A,'IS WW Forecast'!AG:AG,0,0)</f>
        <v>0</v>
      </c>
      <c r="CD27" s="17">
        <f>_xlfn.XLOOKUP($A27,'IS WW Forecast'!$A:$A,'IS WW Forecast'!AH:AH,0,0)</f>
        <v>0</v>
      </c>
      <c r="CE27" s="17">
        <f t="shared" si="6"/>
        <v>-628.79060959999993</v>
      </c>
      <c r="CF27" s="18">
        <f t="shared" si="7"/>
        <v>-1195.8400000000001</v>
      </c>
      <c r="CG27" s="17">
        <f>_xlfn.XLOOKUP($A27,'IS WW Forecast'!$A:$A,'IS WW Forecast'!AK:AK,0,0)</f>
        <v>597.92000000000007</v>
      </c>
      <c r="CH27" s="17">
        <f t="shared" si="8"/>
        <v>-597.92000000000007</v>
      </c>
      <c r="CI27" s="17">
        <f t="shared" si="9"/>
        <v>-21.506549999999947</v>
      </c>
      <c r="CJ27" s="17">
        <f t="shared" si="10"/>
        <v>-619.42655000000002</v>
      </c>
    </row>
    <row r="28" spans="1:88" x14ac:dyDescent="0.25">
      <c r="A28" s="13">
        <v>730202</v>
      </c>
      <c r="B28" s="14">
        <f t="shared" si="11"/>
        <v>23</v>
      </c>
      <c r="C28" s="16" t="str">
        <f t="shared" si="0"/>
        <v>730.202</v>
      </c>
      <c r="D28" s="13" t="s">
        <v>41</v>
      </c>
      <c r="E28" s="13"/>
      <c r="F28" s="17">
        <v>0</v>
      </c>
      <c r="G28" s="17">
        <v>0</v>
      </c>
      <c r="H28" s="17">
        <v>0</v>
      </c>
      <c r="I28" s="17">
        <v>0</v>
      </c>
      <c r="J28" s="17">
        <v>-140</v>
      </c>
      <c r="K28" s="17">
        <v>-93.33</v>
      </c>
      <c r="L28" s="17">
        <v>-1165.1600000000003</v>
      </c>
      <c r="M28" s="17">
        <v>46.67</v>
      </c>
      <c r="N28" s="17">
        <v>0</v>
      </c>
      <c r="O28" s="17">
        <v>0</v>
      </c>
      <c r="P28" s="17">
        <v>0</v>
      </c>
      <c r="Q28" s="17">
        <v>0</v>
      </c>
      <c r="R28" s="17">
        <f t="shared" si="1"/>
        <v>-1351.8200000000002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-1137.3499999999999</v>
      </c>
      <c r="AC28" s="17">
        <v>-391.08000000000004</v>
      </c>
      <c r="AD28" s="17">
        <v>-696.14</v>
      </c>
      <c r="AE28" s="17">
        <f t="shared" si="2"/>
        <v>-2224.5699999999997</v>
      </c>
      <c r="AF28" s="17">
        <v>415.2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20.25</v>
      </c>
      <c r="AO28" s="17">
        <v>16.2</v>
      </c>
      <c r="AP28" s="17">
        <v>-194.54</v>
      </c>
      <c r="AQ28" s="17">
        <v>-495</v>
      </c>
      <c r="AR28" s="17">
        <f t="shared" si="3"/>
        <v>-237.89</v>
      </c>
      <c r="AS28" s="17">
        <v>275</v>
      </c>
      <c r="AT28" s="17">
        <v>-715</v>
      </c>
      <c r="AU28" s="17">
        <v>-330</v>
      </c>
      <c r="AV28" s="17">
        <v>-696.67</v>
      </c>
      <c r="AW28" s="17">
        <v>-550</v>
      </c>
      <c r="AX28" s="17">
        <v>110</v>
      </c>
      <c r="AY28" s="17">
        <v>-220</v>
      </c>
      <c r="AZ28" s="17">
        <v>-330</v>
      </c>
      <c r="BA28" s="17">
        <v>0</v>
      </c>
      <c r="BB28" s="17">
        <f>_xlfn.XLOOKUP($A28,'IS WW Forecast'!$A:$A,'IS WW Forecast'!F:F,0,0)</f>
        <v>8.343</v>
      </c>
      <c r="BC28" s="17">
        <f>_xlfn.XLOOKUP($A28,'IS WW Forecast'!$A:$A,'IS WW Forecast'!G:G,0,0)</f>
        <v>-100.18809999999999</v>
      </c>
      <c r="BD28" s="17">
        <f>_xlfn.XLOOKUP($A28,'IS WW Forecast'!$A:$A,'IS WW Forecast'!H:H,0,0)</f>
        <v>-254.92500000000001</v>
      </c>
      <c r="BE28" s="17">
        <f t="shared" si="4"/>
        <v>-2803.4401000000003</v>
      </c>
      <c r="BF28" s="17">
        <f>_xlfn.XLOOKUP($A28,'IS WW Forecast'!$A:$A,'IS WW Forecast'!J:J,0,0)</f>
        <v>141.625</v>
      </c>
      <c r="BG28" s="17">
        <f>_xlfn.XLOOKUP($A28,'IS WW Forecast'!$A:$A,'IS WW Forecast'!K:K,0,0)</f>
        <v>-368.22500000000002</v>
      </c>
      <c r="BH28" s="17">
        <f>_xlfn.XLOOKUP($A28,'IS WW Forecast'!$A:$A,'IS WW Forecast'!L:L,0,0)</f>
        <v>-169.95000000000002</v>
      </c>
      <c r="BI28" s="17">
        <f>_xlfn.XLOOKUP($A28,'IS WW Forecast'!$A:$A,'IS WW Forecast'!M:M,0,0)</f>
        <v>-358.78505000000001</v>
      </c>
      <c r="BJ28" s="17">
        <f>_xlfn.XLOOKUP($A28,'IS WW Forecast'!$A:$A,'IS WW Forecast'!N:N,0,0)</f>
        <v>-283.25</v>
      </c>
      <c r="BK28" s="17">
        <f>_xlfn.XLOOKUP($A28,'IS WW Forecast'!$A:$A,'IS WW Forecast'!O:O,0,0)</f>
        <v>56.65</v>
      </c>
      <c r="BL28" s="17">
        <f>_xlfn.XLOOKUP($A28,'IS WW Forecast'!$A:$A,'IS WW Forecast'!P:P,0,0)</f>
        <v>-113.3</v>
      </c>
      <c r="BM28" s="17">
        <f>_xlfn.XLOOKUP($A28,'IS WW Forecast'!$A:$A,'IS WW Forecast'!Q:Q,0,0)</f>
        <v>-169.95000000000002</v>
      </c>
      <c r="BN28" s="17">
        <f>_xlfn.XLOOKUP($A28,'IS WW Forecast'!$A:$A,'IS WW Forecast'!R:R,0,0)</f>
        <v>0</v>
      </c>
      <c r="BO28" s="17">
        <f>_xlfn.XLOOKUP($A28,'IS WW Forecast'!$A:$A,'IS WW Forecast'!S:S,0,0)</f>
        <v>8.5599179999999997</v>
      </c>
      <c r="BP28" s="17">
        <f>_xlfn.XLOOKUP($A28,'IS WW Forecast'!$A:$A,'IS WW Forecast'!T:T,0,0)</f>
        <v>-102.7929906</v>
      </c>
      <c r="BQ28" s="17">
        <f>_xlfn.XLOOKUP($A28,'IS WW Forecast'!$A:$A,'IS WW Forecast'!U:U,0,0)</f>
        <v>-261.55305000000004</v>
      </c>
      <c r="BR28" s="17">
        <f t="shared" si="5"/>
        <v>-1620.9711726000003</v>
      </c>
      <c r="BS28" s="17">
        <f>_xlfn.XLOOKUP($A28,'IS WW Forecast'!$A:$A,'IS WW Forecast'!W:W,0,0)</f>
        <v>144.59912499999999</v>
      </c>
      <c r="BT28" s="17">
        <f>_xlfn.XLOOKUP($A28,'IS WW Forecast'!$A:$A,'IS WW Forecast'!X:X,0,0)</f>
        <v>-375.95772499999998</v>
      </c>
      <c r="BU28" s="17">
        <f>_xlfn.XLOOKUP($A28,'IS WW Forecast'!$A:$A,'IS WW Forecast'!Y:Y,0,0)</f>
        <v>-173.51894999999999</v>
      </c>
      <c r="BV28" s="17">
        <f>_xlfn.XLOOKUP($A28,'IS WW Forecast'!$A:$A,'IS WW Forecast'!Z:Z,0,0)</f>
        <v>-366.31953604999995</v>
      </c>
      <c r="BW28" s="17">
        <f>_xlfn.XLOOKUP($A28,'IS WW Forecast'!$A:$A,'IS WW Forecast'!AA:AA,0,0)</f>
        <v>-289.19824999999997</v>
      </c>
      <c r="BX28" s="17">
        <f>_xlfn.XLOOKUP($A28,'IS WW Forecast'!$A:$A,'IS WW Forecast'!AB:AB,0,0)</f>
        <v>57.839649999999992</v>
      </c>
      <c r="BY28" s="17">
        <f>_xlfn.XLOOKUP($A28,'IS WW Forecast'!$A:$A,'IS WW Forecast'!AC:AC,0,0)</f>
        <v>-115.67929999999998</v>
      </c>
      <c r="BZ28" s="17">
        <f>_xlfn.XLOOKUP($A28,'IS WW Forecast'!$A:$A,'IS WW Forecast'!AD:AD,0,0)</f>
        <v>-173.51894999999999</v>
      </c>
      <c r="CA28" s="17">
        <f>_xlfn.XLOOKUP($A28,'IS WW Forecast'!$A:$A,'IS WW Forecast'!AE:AE,0,0)</f>
        <v>0</v>
      </c>
      <c r="CB28" s="17">
        <f>_xlfn.XLOOKUP($A28,'IS WW Forecast'!$A:$A,'IS WW Forecast'!AF:AF,0,0)</f>
        <v>8.7396762779999992</v>
      </c>
      <c r="CC28" s="17">
        <f>_xlfn.XLOOKUP($A28,'IS WW Forecast'!$A:$A,'IS WW Forecast'!AG:AG,0,0)</f>
        <v>-104.95164340259998</v>
      </c>
      <c r="CD28" s="17">
        <f>_xlfn.XLOOKUP($A28,'IS WW Forecast'!$A:$A,'IS WW Forecast'!AH:AH,0,0)</f>
        <v>-267.04566405000003</v>
      </c>
      <c r="CE28" s="17">
        <f t="shared" si="6"/>
        <v>-1655.0115672245997</v>
      </c>
      <c r="CF28" s="18">
        <f t="shared" si="7"/>
        <v>-2429.9901</v>
      </c>
      <c r="CG28" s="17">
        <f>_xlfn.XLOOKUP($A28,'IS WW Forecast'!$A:$A,'IS WW Forecast'!AK:AK,0,0)</f>
        <v>843.33500000000004</v>
      </c>
      <c r="CH28" s="17">
        <f t="shared" si="8"/>
        <v>-1586.6550999999999</v>
      </c>
      <c r="CI28" s="17">
        <f t="shared" si="9"/>
        <v>-57.316008650000185</v>
      </c>
      <c r="CJ28" s="17">
        <f t="shared" si="10"/>
        <v>-1643.9711086500001</v>
      </c>
    </row>
    <row r="29" spans="1:88" x14ac:dyDescent="0.25">
      <c r="A29" s="13">
        <v>730203</v>
      </c>
      <c r="B29" s="14">
        <f t="shared" si="11"/>
        <v>24</v>
      </c>
      <c r="C29" s="16" t="str">
        <f t="shared" si="0"/>
        <v>730.203</v>
      </c>
      <c r="D29" s="13" t="s">
        <v>42</v>
      </c>
      <c r="E29" s="13"/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f t="shared" si="1"/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f t="shared" si="2"/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f t="shared" si="3"/>
        <v>0</v>
      </c>
      <c r="AS29" s="17">
        <v>0</v>
      </c>
      <c r="AT29" s="17">
        <v>0</v>
      </c>
      <c r="AU29" s="17">
        <v>0</v>
      </c>
      <c r="AV29" s="17">
        <v>0</v>
      </c>
      <c r="AW29" s="17">
        <v>0</v>
      </c>
      <c r="AX29" s="17">
        <v>0</v>
      </c>
      <c r="AY29" s="17">
        <v>0</v>
      </c>
      <c r="AZ29" s="17">
        <v>0</v>
      </c>
      <c r="BA29" s="17">
        <v>0</v>
      </c>
      <c r="BB29" s="17">
        <f>_xlfn.XLOOKUP($A29,'IS WW Forecast'!$A:$A,'IS WW Forecast'!F:F,0,0)</f>
        <v>0</v>
      </c>
      <c r="BC29" s="17">
        <f>_xlfn.XLOOKUP($A29,'IS WW Forecast'!$A:$A,'IS WW Forecast'!G:G,0,0)</f>
        <v>0</v>
      </c>
      <c r="BD29" s="17">
        <f>_xlfn.XLOOKUP($A29,'IS WW Forecast'!$A:$A,'IS WW Forecast'!H:H,0,0)</f>
        <v>0</v>
      </c>
      <c r="BE29" s="17">
        <f t="shared" si="4"/>
        <v>0</v>
      </c>
      <c r="BF29" s="17">
        <f>_xlfn.XLOOKUP($A29,'IS WW Forecast'!$A:$A,'IS WW Forecast'!J:J,0,0)</f>
        <v>0</v>
      </c>
      <c r="BG29" s="17">
        <f>_xlfn.XLOOKUP($A29,'IS WW Forecast'!$A:$A,'IS WW Forecast'!K:K,0,0)</f>
        <v>0</v>
      </c>
      <c r="BH29" s="17">
        <f>_xlfn.XLOOKUP($A29,'IS WW Forecast'!$A:$A,'IS WW Forecast'!L:L,0,0)</f>
        <v>0</v>
      </c>
      <c r="BI29" s="17">
        <f>_xlfn.XLOOKUP($A29,'IS WW Forecast'!$A:$A,'IS WW Forecast'!M:M,0,0)</f>
        <v>0</v>
      </c>
      <c r="BJ29" s="17">
        <f>_xlfn.XLOOKUP($A29,'IS WW Forecast'!$A:$A,'IS WW Forecast'!N:N,0,0)</f>
        <v>0</v>
      </c>
      <c r="BK29" s="17">
        <f>_xlfn.XLOOKUP($A29,'IS WW Forecast'!$A:$A,'IS WW Forecast'!O:O,0,0)</f>
        <v>0</v>
      </c>
      <c r="BL29" s="17">
        <f>_xlfn.XLOOKUP($A29,'IS WW Forecast'!$A:$A,'IS WW Forecast'!P:P,0,0)</f>
        <v>0</v>
      </c>
      <c r="BM29" s="17">
        <f>_xlfn.XLOOKUP($A29,'IS WW Forecast'!$A:$A,'IS WW Forecast'!Q:Q,0,0)</f>
        <v>0</v>
      </c>
      <c r="BN29" s="17">
        <f>_xlfn.XLOOKUP($A29,'IS WW Forecast'!$A:$A,'IS WW Forecast'!R:R,0,0)</f>
        <v>0</v>
      </c>
      <c r="BO29" s="17">
        <f>_xlfn.XLOOKUP($A29,'IS WW Forecast'!$A:$A,'IS WW Forecast'!S:S,0,0)</f>
        <v>0</v>
      </c>
      <c r="BP29" s="17">
        <f>_xlfn.XLOOKUP($A29,'IS WW Forecast'!$A:$A,'IS WW Forecast'!T:T,0,0)</f>
        <v>0</v>
      </c>
      <c r="BQ29" s="17">
        <f>_xlfn.XLOOKUP($A29,'IS WW Forecast'!$A:$A,'IS WW Forecast'!U:U,0,0)</f>
        <v>0</v>
      </c>
      <c r="BR29" s="17">
        <f t="shared" si="5"/>
        <v>0</v>
      </c>
      <c r="BS29" s="17">
        <f>_xlfn.XLOOKUP($A29,'IS WW Forecast'!$A:$A,'IS WW Forecast'!W:W,0,0)</f>
        <v>0</v>
      </c>
      <c r="BT29" s="17">
        <f>_xlfn.XLOOKUP($A29,'IS WW Forecast'!$A:$A,'IS WW Forecast'!X:X,0,0)</f>
        <v>0</v>
      </c>
      <c r="BU29" s="17">
        <f>_xlfn.XLOOKUP($A29,'IS WW Forecast'!$A:$A,'IS WW Forecast'!Y:Y,0,0)</f>
        <v>0</v>
      </c>
      <c r="BV29" s="17">
        <f>_xlfn.XLOOKUP($A29,'IS WW Forecast'!$A:$A,'IS WW Forecast'!Z:Z,0,0)</f>
        <v>0</v>
      </c>
      <c r="BW29" s="17">
        <f>_xlfn.XLOOKUP($A29,'IS WW Forecast'!$A:$A,'IS WW Forecast'!AA:AA,0,0)</f>
        <v>0</v>
      </c>
      <c r="BX29" s="17">
        <f>_xlfn.XLOOKUP($A29,'IS WW Forecast'!$A:$A,'IS WW Forecast'!AB:AB,0,0)</f>
        <v>0</v>
      </c>
      <c r="BY29" s="17">
        <f>_xlfn.XLOOKUP($A29,'IS WW Forecast'!$A:$A,'IS WW Forecast'!AC:AC,0,0)</f>
        <v>0</v>
      </c>
      <c r="BZ29" s="17">
        <f>_xlfn.XLOOKUP($A29,'IS WW Forecast'!$A:$A,'IS WW Forecast'!AD:AD,0,0)</f>
        <v>0</v>
      </c>
      <c r="CA29" s="17">
        <f>_xlfn.XLOOKUP($A29,'IS WW Forecast'!$A:$A,'IS WW Forecast'!AE:AE,0,0)</f>
        <v>0</v>
      </c>
      <c r="CB29" s="17">
        <f>_xlfn.XLOOKUP($A29,'IS WW Forecast'!$A:$A,'IS WW Forecast'!AF:AF,0,0)</f>
        <v>0</v>
      </c>
      <c r="CC29" s="17">
        <f>_xlfn.XLOOKUP($A29,'IS WW Forecast'!$A:$A,'IS WW Forecast'!AG:AG,0,0)</f>
        <v>0</v>
      </c>
      <c r="CD29" s="17">
        <f>_xlfn.XLOOKUP($A29,'IS WW Forecast'!$A:$A,'IS WW Forecast'!AH:AH,0,0)</f>
        <v>0</v>
      </c>
      <c r="CE29" s="17">
        <f t="shared" si="6"/>
        <v>0</v>
      </c>
      <c r="CF29" s="18">
        <f t="shared" si="7"/>
        <v>0</v>
      </c>
      <c r="CG29" s="17">
        <f>_xlfn.XLOOKUP($A29,'IS WW Forecast'!$A:$A,'IS WW Forecast'!AK:AK,0,0)</f>
        <v>0</v>
      </c>
      <c r="CH29" s="17">
        <f t="shared" si="8"/>
        <v>0</v>
      </c>
      <c r="CI29" s="17">
        <f t="shared" si="9"/>
        <v>0</v>
      </c>
      <c r="CJ29" s="17">
        <f t="shared" si="10"/>
        <v>0</v>
      </c>
    </row>
    <row r="30" spans="1:88" x14ac:dyDescent="0.25">
      <c r="A30" s="13">
        <v>730204</v>
      </c>
      <c r="B30" s="14">
        <f t="shared" si="11"/>
        <v>25</v>
      </c>
      <c r="C30" s="16" t="str">
        <f t="shared" si="0"/>
        <v>730.204</v>
      </c>
      <c r="D30" s="13" t="s">
        <v>43</v>
      </c>
      <c r="E30" s="13"/>
      <c r="F30" s="17">
        <v>-16501.91</v>
      </c>
      <c r="G30" s="17">
        <v>-1699.5</v>
      </c>
      <c r="H30" s="17">
        <v>-1302</v>
      </c>
      <c r="I30" s="17">
        <v>-1405.5099999999998</v>
      </c>
      <c r="J30" s="17">
        <v>-2613</v>
      </c>
      <c r="K30" s="17">
        <v>-1672.0000000000002</v>
      </c>
      <c r="L30" s="17">
        <v>-902.51999999999987</v>
      </c>
      <c r="M30" s="17">
        <v>-2263.2399999999998</v>
      </c>
      <c r="N30" s="17">
        <v>-3376.69</v>
      </c>
      <c r="O30" s="17">
        <v>-181.50000000000014</v>
      </c>
      <c r="P30" s="17">
        <v>-282.42000000000019</v>
      </c>
      <c r="Q30" s="17">
        <v>16345.110000000002</v>
      </c>
      <c r="R30" s="17">
        <f t="shared" si="1"/>
        <v>-15855.179999999998</v>
      </c>
      <c r="S30" s="17">
        <v>54</v>
      </c>
      <c r="T30" s="17">
        <v>-1345.5</v>
      </c>
      <c r="U30" s="17">
        <v>-2198.5</v>
      </c>
      <c r="V30" s="17">
        <v>-2044.75</v>
      </c>
      <c r="W30" s="17">
        <v>-1990</v>
      </c>
      <c r="X30" s="17">
        <v>-1891.28</v>
      </c>
      <c r="Y30" s="17">
        <v>-2530</v>
      </c>
      <c r="Z30" s="17">
        <v>-616.48</v>
      </c>
      <c r="AA30" s="17">
        <v>-760.81</v>
      </c>
      <c r="AB30" s="17">
        <v>0</v>
      </c>
      <c r="AC30" s="17">
        <v>-299.79000000000002</v>
      </c>
      <c r="AD30" s="17">
        <v>-99.93</v>
      </c>
      <c r="AE30" s="17">
        <f t="shared" si="2"/>
        <v>-13723.04</v>
      </c>
      <c r="AF30" s="17">
        <v>99.93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184.5</v>
      </c>
      <c r="AP30" s="17">
        <v>0</v>
      </c>
      <c r="AQ30" s="17">
        <v>0</v>
      </c>
      <c r="AR30" s="17">
        <f t="shared" si="3"/>
        <v>284.43</v>
      </c>
      <c r="AS30" s="17">
        <v>0</v>
      </c>
      <c r="AT30" s="17">
        <v>-275</v>
      </c>
      <c r="AU30" s="17">
        <v>0</v>
      </c>
      <c r="AV30" s="17">
        <v>-178.87</v>
      </c>
      <c r="AW30" s="17">
        <v>0</v>
      </c>
      <c r="AX30" s="17">
        <v>0</v>
      </c>
      <c r="AY30" s="17">
        <v>0</v>
      </c>
      <c r="AZ30" s="17">
        <v>0</v>
      </c>
      <c r="BA30" s="17">
        <v>0</v>
      </c>
      <c r="BB30" s="17">
        <f>_xlfn.XLOOKUP($A30,'IS WW Forecast'!$A:$A,'IS WW Forecast'!F:F,0,0)</f>
        <v>95.017499999999998</v>
      </c>
      <c r="BC30" s="17">
        <f>_xlfn.XLOOKUP($A30,'IS WW Forecast'!$A:$A,'IS WW Forecast'!G:G,0,0)</f>
        <v>0</v>
      </c>
      <c r="BD30" s="17">
        <f>_xlfn.XLOOKUP($A30,'IS WW Forecast'!$A:$A,'IS WW Forecast'!H:H,0,0)</f>
        <v>0</v>
      </c>
      <c r="BE30" s="17">
        <f t="shared" si="4"/>
        <v>-358.85250000000002</v>
      </c>
      <c r="BF30" s="17">
        <f>_xlfn.XLOOKUP($A30,'IS WW Forecast'!$A:$A,'IS WW Forecast'!J:J,0,0)</f>
        <v>0</v>
      </c>
      <c r="BG30" s="17">
        <f>_xlfn.XLOOKUP($A30,'IS WW Forecast'!$A:$A,'IS WW Forecast'!K:K,0,0)</f>
        <v>-141.625</v>
      </c>
      <c r="BH30" s="17">
        <f>_xlfn.XLOOKUP($A30,'IS WW Forecast'!$A:$A,'IS WW Forecast'!L:L,0,0)</f>
        <v>0</v>
      </c>
      <c r="BI30" s="17">
        <f>_xlfn.XLOOKUP($A30,'IS WW Forecast'!$A:$A,'IS WW Forecast'!M:M,0,0)</f>
        <v>-92.118050000000011</v>
      </c>
      <c r="BJ30" s="17">
        <f>_xlfn.XLOOKUP($A30,'IS WW Forecast'!$A:$A,'IS WW Forecast'!N:N,0,0)</f>
        <v>0</v>
      </c>
      <c r="BK30" s="17">
        <f>_xlfn.XLOOKUP($A30,'IS WW Forecast'!$A:$A,'IS WW Forecast'!O:O,0,0)</f>
        <v>0</v>
      </c>
      <c r="BL30" s="17">
        <f>_xlfn.XLOOKUP($A30,'IS WW Forecast'!$A:$A,'IS WW Forecast'!P:P,0,0)</f>
        <v>0</v>
      </c>
      <c r="BM30" s="17">
        <f>_xlfn.XLOOKUP($A30,'IS WW Forecast'!$A:$A,'IS WW Forecast'!Q:Q,0,0)</f>
        <v>0</v>
      </c>
      <c r="BN30" s="17">
        <f>_xlfn.XLOOKUP($A30,'IS WW Forecast'!$A:$A,'IS WW Forecast'!R:R,0,0)</f>
        <v>0</v>
      </c>
      <c r="BO30" s="17">
        <f>_xlfn.XLOOKUP($A30,'IS WW Forecast'!$A:$A,'IS WW Forecast'!S:S,0,0)</f>
        <v>97.487954999999999</v>
      </c>
      <c r="BP30" s="17">
        <f>_xlfn.XLOOKUP($A30,'IS WW Forecast'!$A:$A,'IS WW Forecast'!T:T,0,0)</f>
        <v>0</v>
      </c>
      <c r="BQ30" s="17">
        <f>_xlfn.XLOOKUP($A30,'IS WW Forecast'!$A:$A,'IS WW Forecast'!U:U,0,0)</f>
        <v>0</v>
      </c>
      <c r="BR30" s="17">
        <f t="shared" si="5"/>
        <v>-136.25509500000001</v>
      </c>
      <c r="BS30" s="17">
        <f>_xlfn.XLOOKUP($A30,'IS WW Forecast'!$A:$A,'IS WW Forecast'!W:W,0,0)</f>
        <v>0</v>
      </c>
      <c r="BT30" s="17">
        <f>_xlfn.XLOOKUP($A30,'IS WW Forecast'!$A:$A,'IS WW Forecast'!X:X,0,0)</f>
        <v>-144.59912499999999</v>
      </c>
      <c r="BU30" s="17">
        <f>_xlfn.XLOOKUP($A30,'IS WW Forecast'!$A:$A,'IS WW Forecast'!Y:Y,0,0)</f>
        <v>0</v>
      </c>
      <c r="BV30" s="17">
        <f>_xlfn.XLOOKUP($A30,'IS WW Forecast'!$A:$A,'IS WW Forecast'!Z:Z,0,0)</f>
        <v>-94.052529050000004</v>
      </c>
      <c r="BW30" s="17">
        <f>_xlfn.XLOOKUP($A30,'IS WW Forecast'!$A:$A,'IS WW Forecast'!AA:AA,0,0)</f>
        <v>0</v>
      </c>
      <c r="BX30" s="17">
        <f>_xlfn.XLOOKUP($A30,'IS WW Forecast'!$A:$A,'IS WW Forecast'!AB:AB,0,0)</f>
        <v>0</v>
      </c>
      <c r="BY30" s="17">
        <f>_xlfn.XLOOKUP($A30,'IS WW Forecast'!$A:$A,'IS WW Forecast'!AC:AC,0,0)</f>
        <v>0</v>
      </c>
      <c r="BZ30" s="17">
        <f>_xlfn.XLOOKUP($A30,'IS WW Forecast'!$A:$A,'IS WW Forecast'!AD:AD,0,0)</f>
        <v>0</v>
      </c>
      <c r="CA30" s="17">
        <f>_xlfn.XLOOKUP($A30,'IS WW Forecast'!$A:$A,'IS WW Forecast'!AE:AE,0,0)</f>
        <v>0</v>
      </c>
      <c r="CB30" s="17">
        <f>_xlfn.XLOOKUP($A30,'IS WW Forecast'!$A:$A,'IS WW Forecast'!AF:AF,0,0)</f>
        <v>99.535202054999985</v>
      </c>
      <c r="CC30" s="17">
        <f>_xlfn.XLOOKUP($A30,'IS WW Forecast'!$A:$A,'IS WW Forecast'!AG:AG,0,0)</f>
        <v>0</v>
      </c>
      <c r="CD30" s="17">
        <f>_xlfn.XLOOKUP($A30,'IS WW Forecast'!$A:$A,'IS WW Forecast'!AH:AH,0,0)</f>
        <v>0</v>
      </c>
      <c r="CE30" s="17">
        <f t="shared" si="6"/>
        <v>-139.11645199500001</v>
      </c>
      <c r="CF30" s="18">
        <f t="shared" si="7"/>
        <v>-225.47750000000002</v>
      </c>
      <c r="CG30" s="17">
        <f>_xlfn.XLOOKUP($A30,'IS WW Forecast'!$A:$A,'IS WW Forecast'!AK:AK,0,0)</f>
        <v>89.435000000000002</v>
      </c>
      <c r="CH30" s="17">
        <f t="shared" si="8"/>
        <v>-136.04250000000002</v>
      </c>
      <c r="CI30" s="17">
        <f t="shared" si="9"/>
        <v>-5.1211990499999729</v>
      </c>
      <c r="CJ30" s="17">
        <f t="shared" si="10"/>
        <v>-141.16369904999999</v>
      </c>
    </row>
    <row r="31" spans="1:88" x14ac:dyDescent="0.25">
      <c r="A31" s="13">
        <v>730205</v>
      </c>
      <c r="B31" s="14">
        <f t="shared" si="11"/>
        <v>26</v>
      </c>
      <c r="C31" s="16" t="str">
        <f t="shared" si="0"/>
        <v>730.205</v>
      </c>
      <c r="D31" s="13" t="s">
        <v>44</v>
      </c>
      <c r="E31" s="13"/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f t="shared" si="1"/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-195.67</v>
      </c>
      <c r="AB31" s="17">
        <v>-833.83999999999992</v>
      </c>
      <c r="AC31" s="17">
        <v>-115.5</v>
      </c>
      <c r="AD31" s="17">
        <v>-354.75</v>
      </c>
      <c r="AE31" s="17">
        <f t="shared" si="2"/>
        <v>-1499.76</v>
      </c>
      <c r="AF31" s="17">
        <v>-852.05000000000007</v>
      </c>
      <c r="AG31" s="17">
        <v>-448.5</v>
      </c>
      <c r="AH31" s="17">
        <v>-192</v>
      </c>
      <c r="AI31" s="17">
        <v>-193.5</v>
      </c>
      <c r="AJ31" s="17">
        <v>-195</v>
      </c>
      <c r="AK31" s="17">
        <v>-180</v>
      </c>
      <c r="AL31" s="17">
        <v>-193.5</v>
      </c>
      <c r="AM31" s="17">
        <v>-172.5</v>
      </c>
      <c r="AN31" s="17">
        <v>26.199999999999989</v>
      </c>
      <c r="AO31" s="17">
        <v>-28.250000000000014</v>
      </c>
      <c r="AP31" s="17">
        <v>219.61</v>
      </c>
      <c r="AQ31" s="17">
        <v>-87</v>
      </c>
      <c r="AR31" s="17">
        <f t="shared" si="3"/>
        <v>-2296.4900000000002</v>
      </c>
      <c r="AS31" s="17">
        <v>-72.8</v>
      </c>
      <c r="AT31" s="17">
        <v>-64.400000000000006</v>
      </c>
      <c r="AU31" s="17">
        <v>-123.2</v>
      </c>
      <c r="AV31" s="17">
        <v>-414.34999999999997</v>
      </c>
      <c r="AW31" s="17">
        <v>-379.6</v>
      </c>
      <c r="AX31" s="17">
        <v>-407.6</v>
      </c>
      <c r="AY31" s="17">
        <v>-125.9</v>
      </c>
      <c r="AZ31" s="17">
        <v>-183.4</v>
      </c>
      <c r="BA31" s="17">
        <v>-142.80000000000001</v>
      </c>
      <c r="BB31" s="17">
        <f>_xlfn.XLOOKUP($A31,'IS WW Forecast'!$A:$A,'IS WW Forecast'!F:F,0,0)</f>
        <v>-14.548750000000007</v>
      </c>
      <c r="BC31" s="17">
        <f>_xlfn.XLOOKUP($A31,'IS WW Forecast'!$A:$A,'IS WW Forecast'!G:G,0,0)</f>
        <v>113.09915000000001</v>
      </c>
      <c r="BD31" s="17">
        <f>_xlfn.XLOOKUP($A31,'IS WW Forecast'!$A:$A,'IS WW Forecast'!H:H,0,0)</f>
        <v>-44.805</v>
      </c>
      <c r="BE31" s="17">
        <f t="shared" si="4"/>
        <v>-1860.3045999999999</v>
      </c>
      <c r="BF31" s="17">
        <f>_xlfn.XLOOKUP($A31,'IS WW Forecast'!$A:$A,'IS WW Forecast'!J:J,0,0)</f>
        <v>-37.491999999999997</v>
      </c>
      <c r="BG31" s="17">
        <f>_xlfn.XLOOKUP($A31,'IS WW Forecast'!$A:$A,'IS WW Forecast'!K:K,0,0)</f>
        <v>-33.166000000000004</v>
      </c>
      <c r="BH31" s="17">
        <f>_xlfn.XLOOKUP($A31,'IS WW Forecast'!$A:$A,'IS WW Forecast'!L:L,0,0)</f>
        <v>-63.448</v>
      </c>
      <c r="BI31" s="17">
        <f>_xlfn.XLOOKUP($A31,'IS WW Forecast'!$A:$A,'IS WW Forecast'!M:M,0,0)</f>
        <v>-213.39024999999998</v>
      </c>
      <c r="BJ31" s="17">
        <f>_xlfn.XLOOKUP($A31,'IS WW Forecast'!$A:$A,'IS WW Forecast'!N:N,0,0)</f>
        <v>-195.49400000000003</v>
      </c>
      <c r="BK31" s="17">
        <f>_xlfn.XLOOKUP($A31,'IS WW Forecast'!$A:$A,'IS WW Forecast'!O:O,0,0)</f>
        <v>-209.91400000000002</v>
      </c>
      <c r="BL31" s="17">
        <f>_xlfn.XLOOKUP($A31,'IS WW Forecast'!$A:$A,'IS WW Forecast'!P:P,0,0)</f>
        <v>-64.83850000000001</v>
      </c>
      <c r="BM31" s="17">
        <f>_xlfn.XLOOKUP($A31,'IS WW Forecast'!$A:$A,'IS WW Forecast'!Q:Q,0,0)</f>
        <v>-94.451000000000008</v>
      </c>
      <c r="BN31" s="17">
        <f>_xlfn.XLOOKUP($A31,'IS WW Forecast'!$A:$A,'IS WW Forecast'!R:R,0,0)</f>
        <v>-73.542000000000002</v>
      </c>
      <c r="BO31" s="17">
        <f>_xlfn.XLOOKUP($A31,'IS WW Forecast'!$A:$A,'IS WW Forecast'!S:S,0,0)</f>
        <v>-14.927017500000007</v>
      </c>
      <c r="BP31" s="17">
        <f>_xlfn.XLOOKUP($A31,'IS WW Forecast'!$A:$A,'IS WW Forecast'!T:T,0,0)</f>
        <v>116.03972790000002</v>
      </c>
      <c r="BQ31" s="17">
        <f>_xlfn.XLOOKUP($A31,'IS WW Forecast'!$A:$A,'IS WW Forecast'!U:U,0,0)</f>
        <v>-45.969929999999998</v>
      </c>
      <c r="BR31" s="17">
        <f t="shared" si="5"/>
        <v>-930.59296960000017</v>
      </c>
      <c r="BS31" s="17">
        <f>_xlfn.XLOOKUP($A31,'IS WW Forecast'!$A:$A,'IS WW Forecast'!W:W,0,0)</f>
        <v>-38.279331999999997</v>
      </c>
      <c r="BT31" s="17">
        <f>_xlfn.XLOOKUP($A31,'IS WW Forecast'!$A:$A,'IS WW Forecast'!X:X,0,0)</f>
        <v>-33.862486000000004</v>
      </c>
      <c r="BU31" s="17">
        <f>_xlfn.XLOOKUP($A31,'IS WW Forecast'!$A:$A,'IS WW Forecast'!Y:Y,0,0)</f>
        <v>-64.780407999999994</v>
      </c>
      <c r="BV31" s="17">
        <f>_xlfn.XLOOKUP($A31,'IS WW Forecast'!$A:$A,'IS WW Forecast'!Z:Z,0,0)</f>
        <v>-217.87144524999997</v>
      </c>
      <c r="BW31" s="17">
        <f>_xlfn.XLOOKUP($A31,'IS WW Forecast'!$A:$A,'IS WW Forecast'!AA:AA,0,0)</f>
        <v>-199.59937400000001</v>
      </c>
      <c r="BX31" s="17">
        <f>_xlfn.XLOOKUP($A31,'IS WW Forecast'!$A:$A,'IS WW Forecast'!AB:AB,0,0)</f>
        <v>-214.322194</v>
      </c>
      <c r="BY31" s="17">
        <f>_xlfn.XLOOKUP($A31,'IS WW Forecast'!$A:$A,'IS WW Forecast'!AC:AC,0,0)</f>
        <v>-66.200108499999999</v>
      </c>
      <c r="BZ31" s="17">
        <f>_xlfn.XLOOKUP($A31,'IS WW Forecast'!$A:$A,'IS WW Forecast'!AD:AD,0,0)</f>
        <v>-96.434471000000002</v>
      </c>
      <c r="CA31" s="17">
        <f>_xlfn.XLOOKUP($A31,'IS WW Forecast'!$A:$A,'IS WW Forecast'!AE:AE,0,0)</f>
        <v>-75.086382</v>
      </c>
      <c r="CB31" s="17">
        <f>_xlfn.XLOOKUP($A31,'IS WW Forecast'!$A:$A,'IS WW Forecast'!AF:AF,0,0)</f>
        <v>-15.240484867500006</v>
      </c>
      <c r="CC31" s="17">
        <f>_xlfn.XLOOKUP($A31,'IS WW Forecast'!$A:$A,'IS WW Forecast'!AG:AG,0,0)</f>
        <v>118.47656218590001</v>
      </c>
      <c r="CD31" s="17">
        <f>_xlfn.XLOOKUP($A31,'IS WW Forecast'!$A:$A,'IS WW Forecast'!AH:AH,0,0)</f>
        <v>-46.935298529999997</v>
      </c>
      <c r="CE31" s="17">
        <f t="shared" si="6"/>
        <v>-950.13542196159983</v>
      </c>
      <c r="CF31" s="18">
        <f t="shared" si="7"/>
        <v>-1734.0106000000003</v>
      </c>
      <c r="CG31" s="17">
        <f>_xlfn.XLOOKUP($A31,'IS WW Forecast'!$A:$A,'IS WW Forecast'!AK:AK,0,0)</f>
        <v>826.82500000000016</v>
      </c>
      <c r="CH31" s="17">
        <f t="shared" si="8"/>
        <v>-907.18560000000014</v>
      </c>
      <c r="CI31" s="17">
        <f t="shared" si="9"/>
        <v>-40.57996734999972</v>
      </c>
      <c r="CJ31" s="17">
        <f t="shared" si="10"/>
        <v>-947.76556734999986</v>
      </c>
    </row>
    <row r="32" spans="1:88" x14ac:dyDescent="0.25">
      <c r="A32" s="13">
        <v>730206</v>
      </c>
      <c r="B32" s="14">
        <f t="shared" si="11"/>
        <v>27</v>
      </c>
      <c r="C32" s="16" t="str">
        <f t="shared" si="0"/>
        <v>730.206</v>
      </c>
      <c r="D32" s="13" t="s">
        <v>45</v>
      </c>
      <c r="E32" s="13"/>
      <c r="F32" s="17">
        <v>-1622.5</v>
      </c>
      <c r="G32" s="17">
        <v>-1016.95</v>
      </c>
      <c r="H32" s="17">
        <v>-70</v>
      </c>
      <c r="I32" s="17">
        <v>-570</v>
      </c>
      <c r="J32" s="17">
        <v>1.4210854715202004E-14</v>
      </c>
      <c r="K32" s="17">
        <v>523.33000000000004</v>
      </c>
      <c r="L32" s="17">
        <v>46.67</v>
      </c>
      <c r="M32" s="17">
        <v>-280</v>
      </c>
      <c r="N32" s="17">
        <v>0</v>
      </c>
      <c r="O32" s="17">
        <v>0</v>
      </c>
      <c r="P32" s="17">
        <v>-35</v>
      </c>
      <c r="Q32" s="17">
        <v>-2735</v>
      </c>
      <c r="R32" s="17">
        <f t="shared" si="1"/>
        <v>-5759.45</v>
      </c>
      <c r="S32" s="17">
        <v>0</v>
      </c>
      <c r="T32" s="17">
        <v>-632.70000000000005</v>
      </c>
      <c r="U32" s="17">
        <v>0</v>
      </c>
      <c r="V32" s="17">
        <v>-210</v>
      </c>
      <c r="W32" s="17">
        <v>-280</v>
      </c>
      <c r="X32" s="17">
        <v>0</v>
      </c>
      <c r="Y32" s="17">
        <v>0</v>
      </c>
      <c r="Z32" s="17">
        <v>-70</v>
      </c>
      <c r="AA32" s="17">
        <v>-243.57</v>
      </c>
      <c r="AB32" s="17">
        <v>-286.57</v>
      </c>
      <c r="AC32" s="17">
        <v>0</v>
      </c>
      <c r="AD32" s="17">
        <v>-95.52</v>
      </c>
      <c r="AE32" s="17">
        <f t="shared" si="2"/>
        <v>-1818.36</v>
      </c>
      <c r="AF32" s="17">
        <v>-359.48</v>
      </c>
      <c r="AG32" s="17">
        <v>-95.24</v>
      </c>
      <c r="AH32" s="17">
        <v>0</v>
      </c>
      <c r="AI32" s="17">
        <v>0</v>
      </c>
      <c r="AJ32" s="17">
        <v>0</v>
      </c>
      <c r="AK32" s="17">
        <v>-153.22999999999999</v>
      </c>
      <c r="AL32" s="17">
        <v>153.22999999999999</v>
      </c>
      <c r="AM32" s="17">
        <v>0</v>
      </c>
      <c r="AN32" s="17">
        <v>-314.59999999999997</v>
      </c>
      <c r="AO32" s="17">
        <v>-763.92</v>
      </c>
      <c r="AP32" s="17">
        <v>-147.59</v>
      </c>
      <c r="AQ32" s="17">
        <v>-1595</v>
      </c>
      <c r="AR32" s="17">
        <f t="shared" si="3"/>
        <v>-3275.83</v>
      </c>
      <c r="AS32" s="17">
        <v>1595</v>
      </c>
      <c r="AT32" s="17">
        <v>-2180.56</v>
      </c>
      <c r="AU32" s="17">
        <v>-440</v>
      </c>
      <c r="AV32" s="17">
        <v>1039.6199999999999</v>
      </c>
      <c r="AW32" s="17">
        <v>-448.06</v>
      </c>
      <c r="AX32" s="17">
        <v>-220</v>
      </c>
      <c r="AY32" s="17">
        <v>0</v>
      </c>
      <c r="AZ32" s="17">
        <v>0</v>
      </c>
      <c r="BA32" s="17">
        <v>0</v>
      </c>
      <c r="BB32" s="17">
        <f>_xlfn.XLOOKUP($A32,'IS WW Forecast'!$A:$A,'IS WW Forecast'!F:F,0,0)</f>
        <v>-393.41879999999998</v>
      </c>
      <c r="BC32" s="17">
        <f>_xlfn.XLOOKUP($A32,'IS WW Forecast'!$A:$A,'IS WW Forecast'!G:G,0,0)</f>
        <v>-76.00885000000001</v>
      </c>
      <c r="BD32" s="17">
        <f>_xlfn.XLOOKUP($A32,'IS WW Forecast'!$A:$A,'IS WW Forecast'!H:H,0,0)</f>
        <v>-821.42500000000007</v>
      </c>
      <c r="BE32" s="17">
        <f t="shared" si="4"/>
        <v>-1944.8526499999998</v>
      </c>
      <c r="BF32" s="17">
        <f>_xlfn.XLOOKUP($A32,'IS WW Forecast'!$A:$A,'IS WW Forecast'!J:J,0,0)</f>
        <v>821.42500000000007</v>
      </c>
      <c r="BG32" s="17">
        <f>_xlfn.XLOOKUP($A32,'IS WW Forecast'!$A:$A,'IS WW Forecast'!K:K,0,0)</f>
        <v>-1122.9884</v>
      </c>
      <c r="BH32" s="17">
        <f>_xlfn.XLOOKUP($A32,'IS WW Forecast'!$A:$A,'IS WW Forecast'!L:L,0,0)</f>
        <v>-226.6</v>
      </c>
      <c r="BI32" s="17">
        <f>_xlfn.XLOOKUP($A32,'IS WW Forecast'!$A:$A,'IS WW Forecast'!M:M,0,0)</f>
        <v>535.40429999999992</v>
      </c>
      <c r="BJ32" s="17">
        <f>_xlfn.XLOOKUP($A32,'IS WW Forecast'!$A:$A,'IS WW Forecast'!N:N,0,0)</f>
        <v>-230.7509</v>
      </c>
      <c r="BK32" s="17">
        <f>_xlfn.XLOOKUP($A32,'IS WW Forecast'!$A:$A,'IS WW Forecast'!O:O,0,0)</f>
        <v>-113.3</v>
      </c>
      <c r="BL32" s="17">
        <f>_xlfn.XLOOKUP($A32,'IS WW Forecast'!$A:$A,'IS WW Forecast'!P:P,0,0)</f>
        <v>0</v>
      </c>
      <c r="BM32" s="17">
        <f>_xlfn.XLOOKUP($A32,'IS WW Forecast'!$A:$A,'IS WW Forecast'!Q:Q,0,0)</f>
        <v>0</v>
      </c>
      <c r="BN32" s="17">
        <f>_xlfn.XLOOKUP($A32,'IS WW Forecast'!$A:$A,'IS WW Forecast'!R:R,0,0)</f>
        <v>0</v>
      </c>
      <c r="BO32" s="17">
        <f>_xlfn.XLOOKUP($A32,'IS WW Forecast'!$A:$A,'IS WW Forecast'!S:S,0,0)</f>
        <v>-403.64768879999997</v>
      </c>
      <c r="BP32" s="17">
        <f>_xlfn.XLOOKUP($A32,'IS WW Forecast'!$A:$A,'IS WW Forecast'!T:T,0,0)</f>
        <v>-77.985080100000005</v>
      </c>
      <c r="BQ32" s="17">
        <f>_xlfn.XLOOKUP($A32,'IS WW Forecast'!$A:$A,'IS WW Forecast'!U:U,0,0)</f>
        <v>-842.78205000000014</v>
      </c>
      <c r="BR32" s="17">
        <f t="shared" si="5"/>
        <v>-1661.2248189000002</v>
      </c>
      <c r="BS32" s="17">
        <f>_xlfn.XLOOKUP($A32,'IS WW Forecast'!$A:$A,'IS WW Forecast'!W:W,0,0)</f>
        <v>838.67492500000003</v>
      </c>
      <c r="BT32" s="17">
        <f>_xlfn.XLOOKUP($A32,'IS WW Forecast'!$A:$A,'IS WW Forecast'!X:X,0,0)</f>
        <v>-1146.5711563999998</v>
      </c>
      <c r="BU32" s="17">
        <f>_xlfn.XLOOKUP($A32,'IS WW Forecast'!$A:$A,'IS WW Forecast'!Y:Y,0,0)</f>
        <v>-231.35859999999997</v>
      </c>
      <c r="BV32" s="17">
        <f>_xlfn.XLOOKUP($A32,'IS WW Forecast'!$A:$A,'IS WW Forecast'!Z:Z,0,0)</f>
        <v>546.64779029999988</v>
      </c>
      <c r="BW32" s="17">
        <f>_xlfn.XLOOKUP($A32,'IS WW Forecast'!$A:$A,'IS WW Forecast'!AA:AA,0,0)</f>
        <v>-235.59666889999997</v>
      </c>
      <c r="BX32" s="17">
        <f>_xlfn.XLOOKUP($A32,'IS WW Forecast'!$A:$A,'IS WW Forecast'!AB:AB,0,0)</f>
        <v>-115.67929999999998</v>
      </c>
      <c r="BY32" s="17">
        <f>_xlfn.XLOOKUP($A32,'IS WW Forecast'!$A:$A,'IS WW Forecast'!AC:AC,0,0)</f>
        <v>0</v>
      </c>
      <c r="BZ32" s="17">
        <f>_xlfn.XLOOKUP($A32,'IS WW Forecast'!$A:$A,'IS WW Forecast'!AD:AD,0,0)</f>
        <v>0</v>
      </c>
      <c r="CA32" s="17">
        <f>_xlfn.XLOOKUP($A32,'IS WW Forecast'!$A:$A,'IS WW Forecast'!AE:AE,0,0)</f>
        <v>0</v>
      </c>
      <c r="CB32" s="17">
        <f>_xlfn.XLOOKUP($A32,'IS WW Forecast'!$A:$A,'IS WW Forecast'!AF:AF,0,0)</f>
        <v>-412.12429026479992</v>
      </c>
      <c r="CC32" s="17">
        <f>_xlfn.XLOOKUP($A32,'IS WW Forecast'!$A:$A,'IS WW Forecast'!AG:AG,0,0)</f>
        <v>-79.622766782100001</v>
      </c>
      <c r="CD32" s="17">
        <f>_xlfn.XLOOKUP($A32,'IS WW Forecast'!$A:$A,'IS WW Forecast'!AH:AH,0,0)</f>
        <v>-860.48047305000011</v>
      </c>
      <c r="CE32" s="17">
        <f t="shared" si="6"/>
        <v>-1696.1105400969</v>
      </c>
      <c r="CF32" s="18">
        <f t="shared" si="7"/>
        <v>-1447.4560499999998</v>
      </c>
      <c r="CG32" s="17">
        <f>_xlfn.XLOOKUP($A32,'IS WW Forecast'!$A:$A,'IS WW Forecast'!AK:AK,0,0)</f>
        <v>-185.77999999999997</v>
      </c>
      <c r="CH32" s="17">
        <f t="shared" si="8"/>
        <v>-1633.2360499999998</v>
      </c>
      <c r="CI32" s="17">
        <f t="shared" si="9"/>
        <v>-35.06177890000049</v>
      </c>
      <c r="CJ32" s="17">
        <f t="shared" si="10"/>
        <v>-1668.2978289000002</v>
      </c>
    </row>
    <row r="33" spans="1:88" x14ac:dyDescent="0.25">
      <c r="A33" s="13">
        <v>730300</v>
      </c>
      <c r="B33" s="14">
        <f t="shared" si="11"/>
        <v>28</v>
      </c>
      <c r="C33" s="16" t="str">
        <f t="shared" si="0"/>
        <v>730.300</v>
      </c>
      <c r="D33" s="13" t="s">
        <v>46</v>
      </c>
      <c r="E33" s="13"/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-18148.89</v>
      </c>
      <c r="P33" s="17">
        <v>2.7284841053187847E-12</v>
      </c>
      <c r="Q33" s="17">
        <v>0</v>
      </c>
      <c r="R33" s="17">
        <f t="shared" si="1"/>
        <v>-18148.889999999996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-935.99</v>
      </c>
      <c r="AC33" s="17">
        <v>0</v>
      </c>
      <c r="AD33" s="17">
        <v>-312</v>
      </c>
      <c r="AE33" s="17">
        <f t="shared" si="2"/>
        <v>-1247.99</v>
      </c>
      <c r="AF33" s="17">
        <v>136.06</v>
      </c>
      <c r="AG33" s="17">
        <v>0</v>
      </c>
      <c r="AH33" s="17">
        <v>0</v>
      </c>
      <c r="AI33" s="17">
        <v>-385</v>
      </c>
      <c r="AJ33" s="17">
        <v>-330</v>
      </c>
      <c r="AK33" s="17">
        <v>-238.32999999999998</v>
      </c>
      <c r="AL33" s="17">
        <v>238.32999999999998</v>
      </c>
      <c r="AM33" s="17">
        <v>0</v>
      </c>
      <c r="AN33" s="17">
        <v>128</v>
      </c>
      <c r="AO33" s="17">
        <v>-62.600000000000009</v>
      </c>
      <c r="AP33" s="17">
        <v>160.92000000000002</v>
      </c>
      <c r="AQ33" s="17">
        <v>-330</v>
      </c>
      <c r="AR33" s="17">
        <f t="shared" si="3"/>
        <v>-682.62000000000012</v>
      </c>
      <c r="AS33" s="17">
        <v>330</v>
      </c>
      <c r="AT33" s="17">
        <v>-330</v>
      </c>
      <c r="AU33" s="17">
        <v>0</v>
      </c>
      <c r="AV33" s="17">
        <v>330</v>
      </c>
      <c r="AW33" s="17">
        <v>0</v>
      </c>
      <c r="AX33" s="17">
        <v>0</v>
      </c>
      <c r="AY33" s="17">
        <v>0</v>
      </c>
      <c r="AZ33" s="17">
        <v>0</v>
      </c>
      <c r="BA33" s="17">
        <v>0</v>
      </c>
      <c r="BB33" s="17">
        <f>_xlfn.XLOOKUP($A33,'IS WW Forecast'!$A:$A,'IS WW Forecast'!F:F,0,0)</f>
        <v>0</v>
      </c>
      <c r="BC33" s="17">
        <f>_xlfn.XLOOKUP($A33,'IS WW Forecast'!$A:$A,'IS WW Forecast'!G:G,0,0)</f>
        <v>0</v>
      </c>
      <c r="BD33" s="17">
        <f>_xlfn.XLOOKUP($A33,'IS WW Forecast'!$A:$A,'IS WW Forecast'!H:H,0,0)</f>
        <v>0</v>
      </c>
      <c r="BE33" s="17">
        <f t="shared" si="4"/>
        <v>330</v>
      </c>
      <c r="BF33" s="17">
        <f>_xlfn.XLOOKUP($A33,'IS WW Forecast'!$A:$A,'IS WW Forecast'!J:J,0,0)</f>
        <v>0</v>
      </c>
      <c r="BG33" s="17">
        <f>_xlfn.XLOOKUP($A33,'IS WW Forecast'!$A:$A,'IS WW Forecast'!K:K,0,0)</f>
        <v>0</v>
      </c>
      <c r="BH33" s="17">
        <f>_xlfn.XLOOKUP($A33,'IS WW Forecast'!$A:$A,'IS WW Forecast'!L:L,0,0)</f>
        <v>0</v>
      </c>
      <c r="BI33" s="17">
        <f>_xlfn.XLOOKUP($A33,'IS WW Forecast'!$A:$A,'IS WW Forecast'!M:M,0,0)</f>
        <v>0</v>
      </c>
      <c r="BJ33" s="17">
        <f>_xlfn.XLOOKUP($A33,'IS WW Forecast'!$A:$A,'IS WW Forecast'!N:N,0,0)</f>
        <v>0</v>
      </c>
      <c r="BK33" s="17">
        <f>_xlfn.XLOOKUP($A33,'IS WW Forecast'!$A:$A,'IS WW Forecast'!O:O,0,0)</f>
        <v>0</v>
      </c>
      <c r="BL33" s="17">
        <f>_xlfn.XLOOKUP($A33,'IS WW Forecast'!$A:$A,'IS WW Forecast'!P:P,0,0)</f>
        <v>0</v>
      </c>
      <c r="BM33" s="17">
        <f>_xlfn.XLOOKUP($A33,'IS WW Forecast'!$A:$A,'IS WW Forecast'!Q:Q,0,0)</f>
        <v>0</v>
      </c>
      <c r="BN33" s="17">
        <f>_xlfn.XLOOKUP($A33,'IS WW Forecast'!$A:$A,'IS WW Forecast'!R:R,0,0)</f>
        <v>0</v>
      </c>
      <c r="BO33" s="17">
        <f>_xlfn.XLOOKUP($A33,'IS WW Forecast'!$A:$A,'IS WW Forecast'!S:S,0,0)</f>
        <v>0</v>
      </c>
      <c r="BP33" s="17">
        <f>_xlfn.XLOOKUP($A33,'IS WW Forecast'!$A:$A,'IS WW Forecast'!T:T,0,0)</f>
        <v>0</v>
      </c>
      <c r="BQ33" s="17">
        <f>_xlfn.XLOOKUP($A33,'IS WW Forecast'!$A:$A,'IS WW Forecast'!U:U,0,0)</f>
        <v>0</v>
      </c>
      <c r="BR33" s="17">
        <f t="shared" si="5"/>
        <v>0</v>
      </c>
      <c r="BS33" s="17">
        <f>_xlfn.XLOOKUP($A33,'IS WW Forecast'!$A:$A,'IS WW Forecast'!W:W,0,0)</f>
        <v>0</v>
      </c>
      <c r="BT33" s="17">
        <f>_xlfn.XLOOKUP($A33,'IS WW Forecast'!$A:$A,'IS WW Forecast'!X:X,0,0)</f>
        <v>0</v>
      </c>
      <c r="BU33" s="17">
        <f>_xlfn.XLOOKUP($A33,'IS WW Forecast'!$A:$A,'IS WW Forecast'!Y:Y,0,0)</f>
        <v>0</v>
      </c>
      <c r="BV33" s="17">
        <f>_xlfn.XLOOKUP($A33,'IS WW Forecast'!$A:$A,'IS WW Forecast'!Z:Z,0,0)</f>
        <v>0</v>
      </c>
      <c r="BW33" s="17">
        <f>_xlfn.XLOOKUP($A33,'IS WW Forecast'!$A:$A,'IS WW Forecast'!AA:AA,0,0)</f>
        <v>0</v>
      </c>
      <c r="BX33" s="17">
        <f>_xlfn.XLOOKUP($A33,'IS WW Forecast'!$A:$A,'IS WW Forecast'!AB:AB,0,0)</f>
        <v>0</v>
      </c>
      <c r="BY33" s="17">
        <f>_xlfn.XLOOKUP($A33,'IS WW Forecast'!$A:$A,'IS WW Forecast'!AC:AC,0,0)</f>
        <v>0</v>
      </c>
      <c r="BZ33" s="17">
        <f>_xlfn.XLOOKUP($A33,'IS WW Forecast'!$A:$A,'IS WW Forecast'!AD:AD,0,0)</f>
        <v>0</v>
      </c>
      <c r="CA33" s="17">
        <f>_xlfn.XLOOKUP($A33,'IS WW Forecast'!$A:$A,'IS WW Forecast'!AE:AE,0,0)</f>
        <v>0</v>
      </c>
      <c r="CB33" s="17">
        <f>_xlfn.XLOOKUP($A33,'IS WW Forecast'!$A:$A,'IS WW Forecast'!AF:AF,0,0)</f>
        <v>0</v>
      </c>
      <c r="CC33" s="17">
        <f>_xlfn.XLOOKUP($A33,'IS WW Forecast'!$A:$A,'IS WW Forecast'!AG:AG,0,0)</f>
        <v>0</v>
      </c>
      <c r="CD33" s="17">
        <f>_xlfn.XLOOKUP($A33,'IS WW Forecast'!$A:$A,'IS WW Forecast'!AH:AH,0,0)</f>
        <v>0</v>
      </c>
      <c r="CE33" s="17">
        <f t="shared" si="6"/>
        <v>0</v>
      </c>
      <c r="CF33" s="18">
        <f t="shared" si="7"/>
        <v>330</v>
      </c>
      <c r="CG33" s="17">
        <f>_xlfn.XLOOKUP($A33,'IS WW Forecast'!$A:$A,'IS WW Forecast'!AK:AK,0,0)</f>
        <v>0</v>
      </c>
      <c r="CH33" s="17">
        <f t="shared" si="8"/>
        <v>330</v>
      </c>
      <c r="CI33" s="17">
        <f t="shared" si="9"/>
        <v>-330</v>
      </c>
      <c r="CJ33" s="17">
        <f t="shared" si="10"/>
        <v>0</v>
      </c>
    </row>
    <row r="34" spans="1:88" x14ac:dyDescent="0.25">
      <c r="A34" s="13">
        <v>730400</v>
      </c>
      <c r="B34" s="14">
        <f t="shared" si="11"/>
        <v>29</v>
      </c>
      <c r="C34" s="16" t="str">
        <f t="shared" si="0"/>
        <v>730.400</v>
      </c>
      <c r="D34" s="13" t="s">
        <v>47</v>
      </c>
      <c r="E34" s="13"/>
      <c r="F34" s="17">
        <v>315</v>
      </c>
      <c r="G34" s="17">
        <v>-1872.5</v>
      </c>
      <c r="H34" s="17">
        <v>-560</v>
      </c>
      <c r="I34" s="17">
        <v>-810.84</v>
      </c>
      <c r="J34" s="17">
        <v>-826.23000000000025</v>
      </c>
      <c r="K34" s="17">
        <v>530.84</v>
      </c>
      <c r="L34" s="17">
        <v>-1275.6300000000001</v>
      </c>
      <c r="M34" s="17">
        <v>1.4210854715202004E-14</v>
      </c>
      <c r="N34" s="17">
        <v>1.4210854715202004E-14</v>
      </c>
      <c r="O34" s="17">
        <v>1.4210854715202004E-14</v>
      </c>
      <c r="P34" s="17">
        <v>388.91</v>
      </c>
      <c r="Q34" s="17">
        <v>-970.96</v>
      </c>
      <c r="R34" s="17">
        <f t="shared" si="1"/>
        <v>-5081.4100000000008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-560</v>
      </c>
      <c r="Z34" s="17">
        <v>0</v>
      </c>
      <c r="AA34" s="17">
        <v>-823.57999999999993</v>
      </c>
      <c r="AB34" s="17">
        <v>0</v>
      </c>
      <c r="AC34" s="17">
        <v>-214.5</v>
      </c>
      <c r="AD34" s="17">
        <v>-105.38</v>
      </c>
      <c r="AE34" s="17">
        <f t="shared" si="2"/>
        <v>-1703.46</v>
      </c>
      <c r="AF34" s="17">
        <v>79.97</v>
      </c>
      <c r="AG34" s="17">
        <v>-945</v>
      </c>
      <c r="AH34" s="17">
        <v>-369.62</v>
      </c>
      <c r="AI34" s="17">
        <v>-350</v>
      </c>
      <c r="AJ34" s="17">
        <v>-495</v>
      </c>
      <c r="AK34" s="17">
        <v>-404.88</v>
      </c>
      <c r="AL34" s="17">
        <v>294.88</v>
      </c>
      <c r="AM34" s="17">
        <v>-5527.5</v>
      </c>
      <c r="AN34" s="17">
        <v>-2051.6299999999987</v>
      </c>
      <c r="AO34" s="17">
        <v>2613.6600000000003</v>
      </c>
      <c r="AP34" s="17">
        <v>1957.5399999999997</v>
      </c>
      <c r="AQ34" s="17">
        <v>-632.5</v>
      </c>
      <c r="AR34" s="17">
        <f t="shared" si="3"/>
        <v>-5830.079999999999</v>
      </c>
      <c r="AS34" s="17">
        <v>192.5</v>
      </c>
      <c r="AT34" s="17">
        <v>-192.5</v>
      </c>
      <c r="AU34" s="17">
        <v>-330</v>
      </c>
      <c r="AV34" s="17">
        <v>-377.5</v>
      </c>
      <c r="AW34" s="17">
        <v>0</v>
      </c>
      <c r="AX34" s="17">
        <v>-1870</v>
      </c>
      <c r="AY34" s="17">
        <v>1430</v>
      </c>
      <c r="AZ34" s="17">
        <v>0</v>
      </c>
      <c r="BA34" s="17">
        <v>0</v>
      </c>
      <c r="BB34" s="17">
        <f>_xlfn.XLOOKUP($A34,'IS WW Forecast'!$A:$A,'IS WW Forecast'!F:F,0,0)</f>
        <v>1346.0349000000001</v>
      </c>
      <c r="BC34" s="17">
        <f>_xlfn.XLOOKUP($A34,'IS WW Forecast'!$A:$A,'IS WW Forecast'!G:G,0,0)</f>
        <v>1008.1330999999999</v>
      </c>
      <c r="BD34" s="17">
        <f>_xlfn.XLOOKUP($A34,'IS WW Forecast'!$A:$A,'IS WW Forecast'!H:H,0,0)</f>
        <v>-325.73750000000001</v>
      </c>
      <c r="BE34" s="17">
        <f t="shared" si="4"/>
        <v>880.93050000000017</v>
      </c>
      <c r="BF34" s="17">
        <f>_xlfn.XLOOKUP($A34,'IS WW Forecast'!$A:$A,'IS WW Forecast'!J:J,0,0)</f>
        <v>99.137500000000003</v>
      </c>
      <c r="BG34" s="17">
        <f>_xlfn.XLOOKUP($A34,'IS WW Forecast'!$A:$A,'IS WW Forecast'!K:K,0,0)</f>
        <v>-99.137500000000003</v>
      </c>
      <c r="BH34" s="17">
        <f>_xlfn.XLOOKUP($A34,'IS WW Forecast'!$A:$A,'IS WW Forecast'!L:L,0,0)</f>
        <v>-169.95000000000002</v>
      </c>
      <c r="BI34" s="17">
        <f>_xlfn.XLOOKUP($A34,'IS WW Forecast'!$A:$A,'IS WW Forecast'!M:M,0,0)</f>
        <v>-194.41249999999999</v>
      </c>
      <c r="BJ34" s="17">
        <f>_xlfn.XLOOKUP($A34,'IS WW Forecast'!$A:$A,'IS WW Forecast'!N:N,0,0)</f>
        <v>0</v>
      </c>
      <c r="BK34" s="17">
        <f>_xlfn.XLOOKUP($A34,'IS WW Forecast'!$A:$A,'IS WW Forecast'!O:O,0,0)</f>
        <v>-963.05000000000007</v>
      </c>
      <c r="BL34" s="17">
        <f>_xlfn.XLOOKUP($A34,'IS WW Forecast'!$A:$A,'IS WW Forecast'!P:P,0,0)</f>
        <v>736.45</v>
      </c>
      <c r="BM34" s="17">
        <f>_xlfn.XLOOKUP($A34,'IS WW Forecast'!$A:$A,'IS WW Forecast'!Q:Q,0,0)</f>
        <v>0</v>
      </c>
      <c r="BN34" s="17">
        <f>_xlfn.XLOOKUP($A34,'IS WW Forecast'!$A:$A,'IS WW Forecast'!R:R,0,0)</f>
        <v>0</v>
      </c>
      <c r="BO34" s="17">
        <f>_xlfn.XLOOKUP($A34,'IS WW Forecast'!$A:$A,'IS WW Forecast'!S:S,0,0)</f>
        <v>1381.0318074000002</v>
      </c>
      <c r="BP34" s="17">
        <f>_xlfn.XLOOKUP($A34,'IS WW Forecast'!$A:$A,'IS WW Forecast'!T:T,0,0)</f>
        <v>1034.3445606</v>
      </c>
      <c r="BQ34" s="17">
        <f>_xlfn.XLOOKUP($A34,'IS WW Forecast'!$A:$A,'IS WW Forecast'!U:U,0,0)</f>
        <v>-334.20667500000002</v>
      </c>
      <c r="BR34" s="17">
        <f t="shared" ref="BR34:BR48" si="12">SUM(BF34:BQ34)</f>
        <v>1490.2071930000002</v>
      </c>
      <c r="BS34" s="17">
        <f>_xlfn.XLOOKUP($A34,'IS WW Forecast'!$A:$A,'IS WW Forecast'!W:W,0,0)</f>
        <v>101.2193875</v>
      </c>
      <c r="BT34" s="17">
        <f>_xlfn.XLOOKUP($A34,'IS WW Forecast'!$A:$A,'IS WW Forecast'!X:X,0,0)</f>
        <v>-101.2193875</v>
      </c>
      <c r="BU34" s="17">
        <f>_xlfn.XLOOKUP($A34,'IS WW Forecast'!$A:$A,'IS WW Forecast'!Y:Y,0,0)</f>
        <v>-173.51894999999999</v>
      </c>
      <c r="BV34" s="17">
        <f>_xlfn.XLOOKUP($A34,'IS WW Forecast'!$A:$A,'IS WW Forecast'!Z:Z,0,0)</f>
        <v>-198.49516249999996</v>
      </c>
      <c r="BW34" s="17">
        <f>_xlfn.XLOOKUP($A34,'IS WW Forecast'!$A:$A,'IS WW Forecast'!AA:AA,0,0)</f>
        <v>0</v>
      </c>
      <c r="BX34" s="17">
        <f>_xlfn.XLOOKUP($A34,'IS WW Forecast'!$A:$A,'IS WW Forecast'!AB:AB,0,0)</f>
        <v>-983.27404999999999</v>
      </c>
      <c r="BY34" s="17">
        <f>_xlfn.XLOOKUP($A34,'IS WW Forecast'!$A:$A,'IS WW Forecast'!AC:AC,0,0)</f>
        <v>751.91544999999996</v>
      </c>
      <c r="BZ34" s="17">
        <f>_xlfn.XLOOKUP($A34,'IS WW Forecast'!$A:$A,'IS WW Forecast'!AD:AD,0,0)</f>
        <v>0</v>
      </c>
      <c r="CA34" s="17">
        <f>_xlfn.XLOOKUP($A34,'IS WW Forecast'!$A:$A,'IS WW Forecast'!AE:AE,0,0)</f>
        <v>0</v>
      </c>
      <c r="CB34" s="17">
        <f>_xlfn.XLOOKUP($A34,'IS WW Forecast'!$A:$A,'IS WW Forecast'!AF:AF,0,0)</f>
        <v>1410.0334753554</v>
      </c>
      <c r="CC34" s="17">
        <f>_xlfn.XLOOKUP($A34,'IS WW Forecast'!$A:$A,'IS WW Forecast'!AG:AG,0,0)</f>
        <v>1056.0657963725998</v>
      </c>
      <c r="CD34" s="17">
        <f>_xlfn.XLOOKUP($A34,'IS WW Forecast'!$A:$A,'IS WW Forecast'!AH:AH,0,0)</f>
        <v>-341.22501517500001</v>
      </c>
      <c r="CE34" s="17">
        <f t="shared" si="6"/>
        <v>1521.5015440529999</v>
      </c>
      <c r="CF34" s="18">
        <f t="shared" si="7"/>
        <v>1040.9805000000001</v>
      </c>
      <c r="CG34" s="17">
        <f>_xlfn.XLOOKUP($A34,'IS WW Forecast'!$A:$A,'IS WW Forecast'!AK:AK,0,0)</f>
        <v>408.75</v>
      </c>
      <c r="CH34" s="17">
        <f t="shared" ref="CH34:CH48" si="13">CF34+CG34</f>
        <v>1449.7305000000001</v>
      </c>
      <c r="CI34" s="17">
        <f t="shared" ref="CI34:CI48" si="14">CJ34-CH34</f>
        <v>28.066480500000353</v>
      </c>
      <c r="CJ34" s="17">
        <f t="shared" ref="CJ34:CJ48" si="15">SUM(BM34:BQ34,BS34:BY34)</f>
        <v>1477.7969805000005</v>
      </c>
    </row>
    <row r="35" spans="1:88" x14ac:dyDescent="0.25">
      <c r="A35" s="13">
        <v>730500</v>
      </c>
      <c r="B35" s="14">
        <f t="shared" si="11"/>
        <v>30</v>
      </c>
      <c r="C35" s="16" t="str">
        <f t="shared" ref="C35:C48" si="16">LEFT(A35,3)&amp;"."&amp;RIGHT(A35,3)</f>
        <v>730.500</v>
      </c>
      <c r="D35" s="13" t="s">
        <v>48</v>
      </c>
      <c r="E35" s="13"/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f t="shared" si="1"/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-1049.3</v>
      </c>
      <c r="AC35" s="17">
        <v>-1060.81</v>
      </c>
      <c r="AD35" s="17">
        <v>-757.32</v>
      </c>
      <c r="AE35" s="17">
        <f t="shared" si="2"/>
        <v>-2867.43</v>
      </c>
      <c r="AF35" s="17">
        <v>272.12</v>
      </c>
      <c r="AG35" s="17">
        <v>-604.66</v>
      </c>
      <c r="AH35" s="17">
        <v>-1776.04</v>
      </c>
      <c r="AI35" s="17">
        <v>-1155</v>
      </c>
      <c r="AJ35" s="17">
        <v>-1418.26</v>
      </c>
      <c r="AK35" s="17">
        <v>-1449.77</v>
      </c>
      <c r="AL35" s="17">
        <v>684.77</v>
      </c>
      <c r="AM35" s="17">
        <v>0</v>
      </c>
      <c r="AN35" s="17">
        <v>-317.49</v>
      </c>
      <c r="AO35" s="17">
        <v>-393.9899999999999</v>
      </c>
      <c r="AP35" s="17">
        <v>1989.4600000000003</v>
      </c>
      <c r="AQ35" s="17">
        <v>-3016.19</v>
      </c>
      <c r="AR35" s="17">
        <f t="shared" si="3"/>
        <v>-7185.0499999999993</v>
      </c>
      <c r="AS35" s="17">
        <v>1146.19</v>
      </c>
      <c r="AT35" s="17">
        <v>-1036.19</v>
      </c>
      <c r="AU35" s="17">
        <v>-330</v>
      </c>
      <c r="AV35" s="17">
        <v>1072.8499999999999</v>
      </c>
      <c r="AW35" s="17">
        <v>-8581.75</v>
      </c>
      <c r="AX35" s="17">
        <v>6876.75</v>
      </c>
      <c r="AY35" s="17">
        <v>-748.04</v>
      </c>
      <c r="AZ35" s="17">
        <v>-550</v>
      </c>
      <c r="BA35" s="17">
        <v>0</v>
      </c>
      <c r="BB35" s="17">
        <f>_xlfn.XLOOKUP($A35,'IS WW Forecast'!$A:$A,'IS WW Forecast'!F:F,0,0)</f>
        <v>-202.90484999999995</v>
      </c>
      <c r="BC35" s="17">
        <f>_xlfn.XLOOKUP($A35,'IS WW Forecast'!$A:$A,'IS WW Forecast'!G:G,0,0)</f>
        <v>1024.5719000000001</v>
      </c>
      <c r="BD35" s="17">
        <f>_xlfn.XLOOKUP($A35,'IS WW Forecast'!$A:$A,'IS WW Forecast'!H:H,0,0)</f>
        <v>-1553.3378500000001</v>
      </c>
      <c r="BE35" s="17">
        <f t="shared" si="4"/>
        <v>-2881.8607999999995</v>
      </c>
      <c r="BF35" s="17">
        <f>_xlfn.XLOOKUP($A35,'IS WW Forecast'!$A:$A,'IS WW Forecast'!J:J,0,0)</f>
        <v>590.28785000000005</v>
      </c>
      <c r="BG35" s="17">
        <f>_xlfn.XLOOKUP($A35,'IS WW Forecast'!$A:$A,'IS WW Forecast'!K:K,0,0)</f>
        <v>-533.63785000000007</v>
      </c>
      <c r="BH35" s="17">
        <f>_xlfn.XLOOKUP($A35,'IS WW Forecast'!$A:$A,'IS WW Forecast'!L:L,0,0)</f>
        <v>-169.95000000000002</v>
      </c>
      <c r="BI35" s="17">
        <f>_xlfn.XLOOKUP($A35,'IS WW Forecast'!$A:$A,'IS WW Forecast'!M:M,0,0)</f>
        <v>552.51774999999998</v>
      </c>
      <c r="BJ35" s="17">
        <f>_xlfn.XLOOKUP($A35,'IS WW Forecast'!$A:$A,'IS WW Forecast'!N:N,0,0)</f>
        <v>-4419.6012499999997</v>
      </c>
      <c r="BK35" s="17">
        <f>_xlfn.XLOOKUP($A35,'IS WW Forecast'!$A:$A,'IS WW Forecast'!O:O,0,0)</f>
        <v>3541.5262499999999</v>
      </c>
      <c r="BL35" s="17">
        <f>_xlfn.XLOOKUP($A35,'IS WW Forecast'!$A:$A,'IS WW Forecast'!P:P,0,0)</f>
        <v>-385.24059999999997</v>
      </c>
      <c r="BM35" s="17">
        <f>_xlfn.XLOOKUP($A35,'IS WW Forecast'!$A:$A,'IS WW Forecast'!Q:Q,0,0)</f>
        <v>-283.25</v>
      </c>
      <c r="BN35" s="17">
        <f>_xlfn.XLOOKUP($A35,'IS WW Forecast'!$A:$A,'IS WW Forecast'!R:R,0,0)</f>
        <v>0</v>
      </c>
      <c r="BO35" s="17">
        <f>_xlfn.XLOOKUP($A35,'IS WW Forecast'!$A:$A,'IS WW Forecast'!S:S,0,0)</f>
        <v>-208.18037609999996</v>
      </c>
      <c r="BP35" s="17">
        <f>_xlfn.XLOOKUP($A35,'IS WW Forecast'!$A:$A,'IS WW Forecast'!T:T,0,0)</f>
        <v>1051.2107694000001</v>
      </c>
      <c r="BQ35" s="17">
        <f>_xlfn.XLOOKUP($A35,'IS WW Forecast'!$A:$A,'IS WW Forecast'!U:U,0,0)</f>
        <v>-1593.7246341000002</v>
      </c>
      <c r="BR35" s="17">
        <f t="shared" si="12"/>
        <v>-1858.0420908000001</v>
      </c>
      <c r="BS35" s="17">
        <f>_xlfn.XLOOKUP($A35,'IS WW Forecast'!$A:$A,'IS WW Forecast'!W:W,0,0)</f>
        <v>602.68389485</v>
      </c>
      <c r="BT35" s="17">
        <f>_xlfn.XLOOKUP($A35,'IS WW Forecast'!$A:$A,'IS WW Forecast'!X:X,0,0)</f>
        <v>-544.84424485</v>
      </c>
      <c r="BU35" s="17">
        <f>_xlfn.XLOOKUP($A35,'IS WW Forecast'!$A:$A,'IS WW Forecast'!Y:Y,0,0)</f>
        <v>-173.51894999999999</v>
      </c>
      <c r="BV35" s="17">
        <f>_xlfn.XLOOKUP($A35,'IS WW Forecast'!$A:$A,'IS WW Forecast'!Z:Z,0,0)</f>
        <v>564.12062274999994</v>
      </c>
      <c r="BW35" s="17">
        <f>_xlfn.XLOOKUP($A35,'IS WW Forecast'!$A:$A,'IS WW Forecast'!AA:AA,0,0)</f>
        <v>-4512.4128762499995</v>
      </c>
      <c r="BX35" s="17">
        <f>_xlfn.XLOOKUP($A35,'IS WW Forecast'!$A:$A,'IS WW Forecast'!AB:AB,0,0)</f>
        <v>3615.8983012499993</v>
      </c>
      <c r="BY35" s="17">
        <f>_xlfn.XLOOKUP($A35,'IS WW Forecast'!$A:$A,'IS WW Forecast'!AC:AC,0,0)</f>
        <v>-393.33065259999995</v>
      </c>
      <c r="BZ35" s="17">
        <f>_xlfn.XLOOKUP($A35,'IS WW Forecast'!$A:$A,'IS WW Forecast'!AD:AD,0,0)</f>
        <v>-289.19824999999997</v>
      </c>
      <c r="CA35" s="17">
        <f>_xlfn.XLOOKUP($A35,'IS WW Forecast'!$A:$A,'IS WW Forecast'!AE:AE,0,0)</f>
        <v>0</v>
      </c>
      <c r="CB35" s="17">
        <f>_xlfn.XLOOKUP($A35,'IS WW Forecast'!$A:$A,'IS WW Forecast'!AF:AF,0,0)</f>
        <v>-212.55216399809993</v>
      </c>
      <c r="CC35" s="17">
        <f>_xlfn.XLOOKUP($A35,'IS WW Forecast'!$A:$A,'IS WW Forecast'!AG:AG,0,0)</f>
        <v>1073.2861955574001</v>
      </c>
      <c r="CD35" s="17">
        <f>_xlfn.XLOOKUP($A35,'IS WW Forecast'!$A:$A,'IS WW Forecast'!AH:AH,0,0)</f>
        <v>-1627.1928514161</v>
      </c>
      <c r="CE35" s="17">
        <f t="shared" si="6"/>
        <v>-1897.0609747067999</v>
      </c>
      <c r="CF35" s="18">
        <f t="shared" si="7"/>
        <v>-2775.1607999999992</v>
      </c>
      <c r="CG35" s="17">
        <f>_xlfn.XLOOKUP($A35,'IS WW Forecast'!$A:$A,'IS WW Forecast'!AK:AK,0,0)</f>
        <v>965.0949999999998</v>
      </c>
      <c r="CH35" s="17">
        <f t="shared" si="13"/>
        <v>-1810.0657999999994</v>
      </c>
      <c r="CI35" s="17">
        <f t="shared" si="14"/>
        <v>-65.282345650000252</v>
      </c>
      <c r="CJ35" s="17">
        <f t="shared" si="15"/>
        <v>-1875.3481456499997</v>
      </c>
    </row>
    <row r="36" spans="1:88" x14ac:dyDescent="0.25">
      <c r="A36" s="13">
        <v>730600</v>
      </c>
      <c r="B36" s="14">
        <f t="shared" si="11"/>
        <v>31</v>
      </c>
      <c r="C36" s="16" t="str">
        <f t="shared" si="16"/>
        <v>730.600</v>
      </c>
      <c r="D36" s="13" t="s">
        <v>49</v>
      </c>
      <c r="E36" s="13"/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f t="shared" si="1"/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-3982.64</v>
      </c>
      <c r="AB36" s="17">
        <v>-4165.0899999999992</v>
      </c>
      <c r="AC36" s="17">
        <v>-2819.6299999999997</v>
      </c>
      <c r="AD36" s="17">
        <v>-9498.61</v>
      </c>
      <c r="AE36" s="17">
        <f t="shared" si="2"/>
        <v>-20465.97</v>
      </c>
      <c r="AF36" s="17">
        <v>-597.87999999999943</v>
      </c>
      <c r="AG36" s="17">
        <v>-1200</v>
      </c>
      <c r="AH36" s="17">
        <v>-2768.27</v>
      </c>
      <c r="AI36" s="17">
        <v>-2440.09</v>
      </c>
      <c r="AJ36" s="17">
        <v>-990</v>
      </c>
      <c r="AK36" s="17">
        <v>-2066.12</v>
      </c>
      <c r="AL36" s="17">
        <v>-6557.06</v>
      </c>
      <c r="AM36" s="17">
        <v>-2125</v>
      </c>
      <c r="AN36" s="17">
        <v>-4568.55</v>
      </c>
      <c r="AO36" s="17">
        <v>6564.2200000000012</v>
      </c>
      <c r="AP36" s="17">
        <v>5437.29</v>
      </c>
      <c r="AQ36" s="17">
        <v>-9747.0300000000007</v>
      </c>
      <c r="AR36" s="17">
        <f t="shared" si="3"/>
        <v>-21058.489999999998</v>
      </c>
      <c r="AS36" s="17">
        <v>3533.0299999999997</v>
      </c>
      <c r="AT36" s="17">
        <v>-6723.03</v>
      </c>
      <c r="AU36" s="17">
        <v>-2364.34</v>
      </c>
      <c r="AV36" s="17">
        <v>777.49</v>
      </c>
      <c r="AW36" s="17">
        <v>-4675</v>
      </c>
      <c r="AX36" s="17">
        <v>2096.73</v>
      </c>
      <c r="AY36" s="17">
        <v>-3353.2799999999997</v>
      </c>
      <c r="AZ36" s="17">
        <v>-4894.99</v>
      </c>
      <c r="BA36" s="17">
        <v>-3025</v>
      </c>
      <c r="BB36" s="17">
        <f>_xlfn.XLOOKUP($A36,'IS WW Forecast'!$A:$A,'IS WW Forecast'!F:F,0,0)</f>
        <v>3380.5733000000005</v>
      </c>
      <c r="BC36" s="17">
        <f>_xlfn.XLOOKUP($A36,'IS WW Forecast'!$A:$A,'IS WW Forecast'!G:G,0,0)</f>
        <v>2800.20435</v>
      </c>
      <c r="BD36" s="17">
        <f>_xlfn.XLOOKUP($A36,'IS WW Forecast'!$A:$A,'IS WW Forecast'!H:H,0,0)</f>
        <v>-5019.7204500000007</v>
      </c>
      <c r="BE36" s="17">
        <f t="shared" si="4"/>
        <v>-17467.3328</v>
      </c>
      <c r="BF36" s="17">
        <f>_xlfn.XLOOKUP($A36,'IS WW Forecast'!$A:$A,'IS WW Forecast'!J:J,0,0)</f>
        <v>1819.51045</v>
      </c>
      <c r="BG36" s="17">
        <f>_xlfn.XLOOKUP($A36,'IS WW Forecast'!$A:$A,'IS WW Forecast'!K:K,0,0)</f>
        <v>-3462.3604500000001</v>
      </c>
      <c r="BH36" s="17">
        <f>_xlfn.XLOOKUP($A36,'IS WW Forecast'!$A:$A,'IS WW Forecast'!L:L,0,0)</f>
        <v>-1217.6351000000002</v>
      </c>
      <c r="BI36" s="17">
        <f>_xlfn.XLOOKUP($A36,'IS WW Forecast'!$A:$A,'IS WW Forecast'!M:M,0,0)</f>
        <v>400.40735000000001</v>
      </c>
      <c r="BJ36" s="17">
        <f>_xlfn.XLOOKUP($A36,'IS WW Forecast'!$A:$A,'IS WW Forecast'!N:N,0,0)</f>
        <v>-2407.625</v>
      </c>
      <c r="BK36" s="17">
        <f>_xlfn.XLOOKUP($A36,'IS WW Forecast'!$A:$A,'IS WW Forecast'!O:O,0,0)</f>
        <v>1079.8159499999999</v>
      </c>
      <c r="BL36" s="17">
        <f>_xlfn.XLOOKUP($A36,'IS WW Forecast'!$A:$A,'IS WW Forecast'!P:P,0,0)</f>
        <v>-1726.9391999999998</v>
      </c>
      <c r="BM36" s="17">
        <f>_xlfn.XLOOKUP($A36,'IS WW Forecast'!$A:$A,'IS WW Forecast'!Q:Q,0,0)</f>
        <v>-2520.9198499999998</v>
      </c>
      <c r="BN36" s="17">
        <f>_xlfn.XLOOKUP($A36,'IS WW Forecast'!$A:$A,'IS WW Forecast'!R:R,0,0)</f>
        <v>-1557.875</v>
      </c>
      <c r="BO36" s="17">
        <f>_xlfn.XLOOKUP($A36,'IS WW Forecast'!$A:$A,'IS WW Forecast'!S:S,0,0)</f>
        <v>3468.4682058000008</v>
      </c>
      <c r="BP36" s="17">
        <f>_xlfn.XLOOKUP($A36,'IS WW Forecast'!$A:$A,'IS WW Forecast'!T:T,0,0)</f>
        <v>2873.0096631000001</v>
      </c>
      <c r="BQ36" s="17">
        <f>_xlfn.XLOOKUP($A36,'IS WW Forecast'!$A:$A,'IS WW Forecast'!U:U,0,0)</f>
        <v>-5150.2331817000013</v>
      </c>
      <c r="BR36" s="17">
        <f t="shared" si="12"/>
        <v>-8402.3761627999993</v>
      </c>
      <c r="BS36" s="17">
        <f>_xlfn.XLOOKUP($A36,'IS WW Forecast'!$A:$A,'IS WW Forecast'!W:W,0,0)</f>
        <v>1857.7201694499997</v>
      </c>
      <c r="BT36" s="17">
        <f>_xlfn.XLOOKUP($A36,'IS WW Forecast'!$A:$A,'IS WW Forecast'!X:X,0,0)</f>
        <v>-3535.07001945</v>
      </c>
      <c r="BU36" s="17">
        <f>_xlfn.XLOOKUP($A36,'IS WW Forecast'!$A:$A,'IS WW Forecast'!Y:Y,0,0)</f>
        <v>-1243.2054371000002</v>
      </c>
      <c r="BV36" s="17">
        <f>_xlfn.XLOOKUP($A36,'IS WW Forecast'!$A:$A,'IS WW Forecast'!Z:Z,0,0)</f>
        <v>408.81590434999998</v>
      </c>
      <c r="BW36" s="17">
        <f>_xlfn.XLOOKUP($A36,'IS WW Forecast'!$A:$A,'IS WW Forecast'!AA:AA,0,0)</f>
        <v>-2458.185125</v>
      </c>
      <c r="BX36" s="17">
        <f>_xlfn.XLOOKUP($A36,'IS WW Forecast'!$A:$A,'IS WW Forecast'!AB:AB,0,0)</f>
        <v>1102.4920849499999</v>
      </c>
      <c r="BY36" s="17">
        <f>_xlfn.XLOOKUP($A36,'IS WW Forecast'!$A:$A,'IS WW Forecast'!AC:AC,0,0)</f>
        <v>-1763.2049231999997</v>
      </c>
      <c r="BZ36" s="17">
        <f>_xlfn.XLOOKUP($A36,'IS WW Forecast'!$A:$A,'IS WW Forecast'!AD:AD,0,0)</f>
        <v>-2573.8591668499994</v>
      </c>
      <c r="CA36" s="17">
        <f>_xlfn.XLOOKUP($A36,'IS WW Forecast'!$A:$A,'IS WW Forecast'!AE:AE,0,0)</f>
        <v>-1590.5903749999998</v>
      </c>
      <c r="CB36" s="17">
        <f>_xlfn.XLOOKUP($A36,'IS WW Forecast'!$A:$A,'IS WW Forecast'!AF:AF,0,0)</f>
        <v>3541.3060381218006</v>
      </c>
      <c r="CC36" s="17">
        <f>_xlfn.XLOOKUP($A36,'IS WW Forecast'!$A:$A,'IS WW Forecast'!AG:AG,0,0)</f>
        <v>2933.3428660250997</v>
      </c>
      <c r="CD36" s="17">
        <f>_xlfn.XLOOKUP($A36,'IS WW Forecast'!$A:$A,'IS WW Forecast'!AH:AH,0,0)</f>
        <v>-5258.3880785157007</v>
      </c>
      <c r="CE36" s="17">
        <f t="shared" si="6"/>
        <v>-8578.8260622187991</v>
      </c>
      <c r="CF36" s="18">
        <f t="shared" si="7"/>
        <v>-14773.4779</v>
      </c>
      <c r="CG36" s="17">
        <f>_xlfn.XLOOKUP($A36,'IS WW Forecast'!$A:$A,'IS WW Forecast'!AK:AK,0,0)</f>
        <v>6537.0249999999996</v>
      </c>
      <c r="CH36" s="17">
        <f t="shared" si="13"/>
        <v>-8236.4529000000002</v>
      </c>
      <c r="CI36" s="17">
        <f t="shared" si="14"/>
        <v>-281.73460879999948</v>
      </c>
      <c r="CJ36" s="17">
        <f t="shared" si="15"/>
        <v>-8518.1875087999997</v>
      </c>
    </row>
    <row r="37" spans="1:88" x14ac:dyDescent="0.25">
      <c r="A37" s="13">
        <v>730601</v>
      </c>
      <c r="B37" s="14">
        <f t="shared" si="11"/>
        <v>32</v>
      </c>
      <c r="C37" s="16" t="str">
        <f t="shared" si="16"/>
        <v>730.601</v>
      </c>
      <c r="D37" s="13" t="s">
        <v>50</v>
      </c>
      <c r="E37" s="13"/>
      <c r="F37" s="17">
        <v>1266.73</v>
      </c>
      <c r="G37" s="17">
        <v>-1750</v>
      </c>
      <c r="H37" s="17">
        <v>-1155.8899999999999</v>
      </c>
      <c r="I37" s="17">
        <v>-1773.62</v>
      </c>
      <c r="J37" s="17">
        <v>-820.34000000000015</v>
      </c>
      <c r="K37" s="17">
        <v>904.4499999999997</v>
      </c>
      <c r="L37" s="17">
        <v>-7034.7100000000019</v>
      </c>
      <c r="M37" s="17">
        <v>-3870.7400000000011</v>
      </c>
      <c r="N37" s="17">
        <v>-4911.2700000000004</v>
      </c>
      <c r="O37" s="17">
        <v>-1.1368683772161603E-12</v>
      </c>
      <c r="P37" s="17">
        <v>859.74999999999932</v>
      </c>
      <c r="Q37" s="17">
        <v>-11303.210000000001</v>
      </c>
      <c r="R37" s="17">
        <f t="shared" si="1"/>
        <v>-29588.850000000006</v>
      </c>
      <c r="S37" s="17">
        <v>-280.00000000000091</v>
      </c>
      <c r="T37" s="17">
        <v>-2773.56</v>
      </c>
      <c r="U37" s="17">
        <v>-3448.77</v>
      </c>
      <c r="V37" s="17">
        <v>-3387.66</v>
      </c>
      <c r="W37" s="17">
        <v>-2974.99</v>
      </c>
      <c r="X37" s="17">
        <v>-5461.4</v>
      </c>
      <c r="Y37" s="17">
        <v>-4236.95</v>
      </c>
      <c r="Z37" s="17">
        <v>2122.1899999999996</v>
      </c>
      <c r="AA37" s="17">
        <v>0</v>
      </c>
      <c r="AB37" s="17">
        <v>0</v>
      </c>
      <c r="AC37" s="17">
        <v>0</v>
      </c>
      <c r="AD37" s="17">
        <v>0</v>
      </c>
      <c r="AE37" s="17">
        <f t="shared" si="2"/>
        <v>-20441.140000000003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-92.05</v>
      </c>
      <c r="AP37" s="17">
        <v>0</v>
      </c>
      <c r="AQ37" s="17">
        <v>0</v>
      </c>
      <c r="AR37" s="17">
        <f t="shared" si="3"/>
        <v>-92.05</v>
      </c>
      <c r="AS37" s="17">
        <v>0</v>
      </c>
      <c r="AT37" s="17">
        <v>0</v>
      </c>
      <c r="AU37" s="17">
        <v>0</v>
      </c>
      <c r="AV37" s="17">
        <v>0</v>
      </c>
      <c r="AW37" s="17">
        <v>-92.05</v>
      </c>
      <c r="AX37" s="17">
        <v>-3806.99</v>
      </c>
      <c r="AY37" s="17">
        <v>3476.99</v>
      </c>
      <c r="AZ37" s="17">
        <v>-440</v>
      </c>
      <c r="BA37" s="17">
        <v>0</v>
      </c>
      <c r="BB37" s="17">
        <f>_xlfn.XLOOKUP($A37,'IS WW Forecast'!$A:$A,'IS WW Forecast'!F:F,0,0)</f>
        <v>-47.405749999999998</v>
      </c>
      <c r="BC37" s="17">
        <f>_xlfn.XLOOKUP($A37,'IS WW Forecast'!$A:$A,'IS WW Forecast'!G:G,0,0)</f>
        <v>0</v>
      </c>
      <c r="BD37" s="17">
        <f>_xlfn.XLOOKUP($A37,'IS WW Forecast'!$A:$A,'IS WW Forecast'!H:H,0,0)</f>
        <v>0</v>
      </c>
      <c r="BE37" s="17">
        <f t="shared" si="4"/>
        <v>-909.45575000000019</v>
      </c>
      <c r="BF37" s="17">
        <f>_xlfn.XLOOKUP($A37,'IS WW Forecast'!$A:$A,'IS WW Forecast'!J:J,0,0)</f>
        <v>0</v>
      </c>
      <c r="BG37" s="17">
        <f>_xlfn.XLOOKUP($A37,'IS WW Forecast'!$A:$A,'IS WW Forecast'!K:K,0,0)</f>
        <v>0</v>
      </c>
      <c r="BH37" s="17">
        <f>_xlfn.XLOOKUP($A37,'IS WW Forecast'!$A:$A,'IS WW Forecast'!L:L,0,0)</f>
        <v>0</v>
      </c>
      <c r="BI37" s="17">
        <f>_xlfn.XLOOKUP($A37,'IS WW Forecast'!$A:$A,'IS WW Forecast'!M:M,0,0)</f>
        <v>0</v>
      </c>
      <c r="BJ37" s="17">
        <f>_xlfn.XLOOKUP($A37,'IS WW Forecast'!$A:$A,'IS WW Forecast'!N:N,0,0)</f>
        <v>-47.405749999999998</v>
      </c>
      <c r="BK37" s="17">
        <f>_xlfn.XLOOKUP($A37,'IS WW Forecast'!$A:$A,'IS WW Forecast'!O:O,0,0)</f>
        <v>-1960.5998499999998</v>
      </c>
      <c r="BL37" s="17">
        <f>_xlfn.XLOOKUP($A37,'IS WW Forecast'!$A:$A,'IS WW Forecast'!P:P,0,0)</f>
        <v>1790.64985</v>
      </c>
      <c r="BM37" s="17">
        <f>_xlfn.XLOOKUP($A37,'IS WW Forecast'!$A:$A,'IS WW Forecast'!Q:Q,0,0)</f>
        <v>-226.6</v>
      </c>
      <c r="BN37" s="17">
        <f>_xlfn.XLOOKUP($A37,'IS WW Forecast'!$A:$A,'IS WW Forecast'!R:R,0,0)</f>
        <v>0</v>
      </c>
      <c r="BO37" s="17">
        <f>_xlfn.XLOOKUP($A37,'IS WW Forecast'!$A:$A,'IS WW Forecast'!S:S,0,0)</f>
        <v>-48.638299499999995</v>
      </c>
      <c r="BP37" s="17">
        <f>_xlfn.XLOOKUP($A37,'IS WW Forecast'!$A:$A,'IS WW Forecast'!T:T,0,0)</f>
        <v>0</v>
      </c>
      <c r="BQ37" s="17">
        <f>_xlfn.XLOOKUP($A37,'IS WW Forecast'!$A:$A,'IS WW Forecast'!U:U,0,0)</f>
        <v>0</v>
      </c>
      <c r="BR37" s="17">
        <f t="shared" si="12"/>
        <v>-492.59404949999976</v>
      </c>
      <c r="BS37" s="17">
        <f>_xlfn.XLOOKUP($A37,'IS WW Forecast'!$A:$A,'IS WW Forecast'!W:W,0,0)</f>
        <v>0</v>
      </c>
      <c r="BT37" s="17">
        <f>_xlfn.XLOOKUP($A37,'IS WW Forecast'!$A:$A,'IS WW Forecast'!X:X,0,0)</f>
        <v>0</v>
      </c>
      <c r="BU37" s="17">
        <f>_xlfn.XLOOKUP($A37,'IS WW Forecast'!$A:$A,'IS WW Forecast'!Y:Y,0,0)</f>
        <v>0</v>
      </c>
      <c r="BV37" s="17">
        <f>_xlfn.XLOOKUP($A37,'IS WW Forecast'!$A:$A,'IS WW Forecast'!Z:Z,0,0)</f>
        <v>0</v>
      </c>
      <c r="BW37" s="17">
        <f>_xlfn.XLOOKUP($A37,'IS WW Forecast'!$A:$A,'IS WW Forecast'!AA:AA,0,0)</f>
        <v>-48.401270749999995</v>
      </c>
      <c r="BX37" s="17">
        <f>_xlfn.XLOOKUP($A37,'IS WW Forecast'!$A:$A,'IS WW Forecast'!AB:AB,0,0)</f>
        <v>-2001.7724468499996</v>
      </c>
      <c r="BY37" s="17">
        <f>_xlfn.XLOOKUP($A37,'IS WW Forecast'!$A:$A,'IS WW Forecast'!AC:AC,0,0)</f>
        <v>1828.2534968499999</v>
      </c>
      <c r="BZ37" s="17">
        <f>_xlfn.XLOOKUP($A37,'IS WW Forecast'!$A:$A,'IS WW Forecast'!AD:AD,0,0)</f>
        <v>-231.35859999999997</v>
      </c>
      <c r="CA37" s="17">
        <f>_xlfn.XLOOKUP($A37,'IS WW Forecast'!$A:$A,'IS WW Forecast'!AE:AE,0,0)</f>
        <v>0</v>
      </c>
      <c r="CB37" s="17">
        <f>_xlfn.XLOOKUP($A37,'IS WW Forecast'!$A:$A,'IS WW Forecast'!AF:AF,0,0)</f>
        <v>-49.659703789499993</v>
      </c>
      <c r="CC37" s="17">
        <f>_xlfn.XLOOKUP($A37,'IS WW Forecast'!$A:$A,'IS WW Forecast'!AG:AG,0,0)</f>
        <v>0</v>
      </c>
      <c r="CD37" s="17">
        <f>_xlfn.XLOOKUP($A37,'IS WW Forecast'!$A:$A,'IS WW Forecast'!AH:AH,0,0)</f>
        <v>0</v>
      </c>
      <c r="CE37" s="17">
        <f t="shared" si="6"/>
        <v>-502.93852453949972</v>
      </c>
      <c r="CF37" s="18">
        <f t="shared" si="7"/>
        <v>-909.45575000000019</v>
      </c>
      <c r="CG37" s="17">
        <f>_xlfn.XLOOKUP($A37,'IS WW Forecast'!$A:$A,'IS WW Forecast'!AK:AK,0,0)</f>
        <v>431.02500000000009</v>
      </c>
      <c r="CH37" s="17">
        <f t="shared" si="13"/>
        <v>-478.4307500000001</v>
      </c>
      <c r="CI37" s="17">
        <f t="shared" si="14"/>
        <v>-18.72777024999948</v>
      </c>
      <c r="CJ37" s="17">
        <f t="shared" si="15"/>
        <v>-497.15852024999958</v>
      </c>
    </row>
    <row r="38" spans="1:88" x14ac:dyDescent="0.25">
      <c r="A38" s="13">
        <v>730602</v>
      </c>
      <c r="B38" s="14">
        <f t="shared" si="11"/>
        <v>33</v>
      </c>
      <c r="C38" s="16" t="str">
        <f t="shared" si="16"/>
        <v>730.602</v>
      </c>
      <c r="D38" s="13" t="s">
        <v>51</v>
      </c>
      <c r="E38" s="13"/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-780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f t="shared" si="1"/>
        <v>-780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f t="shared" si="2"/>
        <v>0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f t="shared" si="3"/>
        <v>0</v>
      </c>
      <c r="AS38" s="17">
        <v>0</v>
      </c>
      <c r="AT38" s="17">
        <v>0</v>
      </c>
      <c r="AU38" s="17">
        <v>0</v>
      </c>
      <c r="AV38" s="17">
        <v>0</v>
      </c>
      <c r="AW38" s="17">
        <v>0</v>
      </c>
      <c r="AX38" s="17">
        <v>-660</v>
      </c>
      <c r="AY38" s="17">
        <v>0</v>
      </c>
      <c r="AZ38" s="17">
        <v>0</v>
      </c>
      <c r="BA38" s="17">
        <v>0</v>
      </c>
      <c r="BB38" s="17">
        <f>_xlfn.XLOOKUP($A38,'IS WW Forecast'!$A:$A,'IS WW Forecast'!F:F,0,0)</f>
        <v>0</v>
      </c>
      <c r="BC38" s="17">
        <f>_xlfn.XLOOKUP($A38,'IS WW Forecast'!$A:$A,'IS WW Forecast'!G:G,0,0)</f>
        <v>0</v>
      </c>
      <c r="BD38" s="17">
        <f>_xlfn.XLOOKUP($A38,'IS WW Forecast'!$A:$A,'IS WW Forecast'!H:H,0,0)</f>
        <v>0</v>
      </c>
      <c r="BE38" s="17">
        <f t="shared" si="4"/>
        <v>-660</v>
      </c>
      <c r="BF38" s="17">
        <f>_xlfn.XLOOKUP($A38,'IS WW Forecast'!$A:$A,'IS WW Forecast'!J:J,0,0)</f>
        <v>0</v>
      </c>
      <c r="BG38" s="17">
        <f>_xlfn.XLOOKUP($A38,'IS WW Forecast'!$A:$A,'IS WW Forecast'!K:K,0,0)</f>
        <v>0</v>
      </c>
      <c r="BH38" s="17">
        <f>_xlfn.XLOOKUP($A38,'IS WW Forecast'!$A:$A,'IS WW Forecast'!L:L,0,0)</f>
        <v>0</v>
      </c>
      <c r="BI38" s="17">
        <f>_xlfn.XLOOKUP($A38,'IS WW Forecast'!$A:$A,'IS WW Forecast'!M:M,0,0)</f>
        <v>0</v>
      </c>
      <c r="BJ38" s="17">
        <f>_xlfn.XLOOKUP($A38,'IS WW Forecast'!$A:$A,'IS WW Forecast'!N:N,0,0)</f>
        <v>0</v>
      </c>
      <c r="BK38" s="17">
        <f>_xlfn.XLOOKUP($A38,'IS WW Forecast'!$A:$A,'IS WW Forecast'!O:O,0,0)</f>
        <v>-339.90000000000003</v>
      </c>
      <c r="BL38" s="17">
        <f>_xlfn.XLOOKUP($A38,'IS WW Forecast'!$A:$A,'IS WW Forecast'!P:P,0,0)</f>
        <v>0</v>
      </c>
      <c r="BM38" s="17">
        <f>_xlfn.XLOOKUP($A38,'IS WW Forecast'!$A:$A,'IS WW Forecast'!Q:Q,0,0)</f>
        <v>0</v>
      </c>
      <c r="BN38" s="17">
        <f>_xlfn.XLOOKUP($A38,'IS WW Forecast'!$A:$A,'IS WW Forecast'!R:R,0,0)</f>
        <v>0</v>
      </c>
      <c r="BO38" s="17">
        <f>_xlfn.XLOOKUP($A38,'IS WW Forecast'!$A:$A,'IS WW Forecast'!S:S,0,0)</f>
        <v>0</v>
      </c>
      <c r="BP38" s="17">
        <f>_xlfn.XLOOKUP($A38,'IS WW Forecast'!$A:$A,'IS WW Forecast'!T:T,0,0)</f>
        <v>0</v>
      </c>
      <c r="BQ38" s="17">
        <f>_xlfn.XLOOKUP($A38,'IS WW Forecast'!$A:$A,'IS WW Forecast'!U:U,0,0)</f>
        <v>0</v>
      </c>
      <c r="BR38" s="17">
        <f t="shared" si="12"/>
        <v>-339.90000000000003</v>
      </c>
      <c r="BS38" s="17">
        <f>_xlfn.XLOOKUP($A38,'IS WW Forecast'!$A:$A,'IS WW Forecast'!W:W,0,0)</f>
        <v>0</v>
      </c>
      <c r="BT38" s="17">
        <f>_xlfn.XLOOKUP($A38,'IS WW Forecast'!$A:$A,'IS WW Forecast'!X:X,0,0)</f>
        <v>0</v>
      </c>
      <c r="BU38" s="17">
        <f>_xlfn.XLOOKUP($A38,'IS WW Forecast'!$A:$A,'IS WW Forecast'!Y:Y,0,0)</f>
        <v>0</v>
      </c>
      <c r="BV38" s="17">
        <f>_xlfn.XLOOKUP($A38,'IS WW Forecast'!$A:$A,'IS WW Forecast'!Z:Z,0,0)</f>
        <v>0</v>
      </c>
      <c r="BW38" s="17">
        <f>_xlfn.XLOOKUP($A38,'IS WW Forecast'!$A:$A,'IS WW Forecast'!AA:AA,0,0)</f>
        <v>0</v>
      </c>
      <c r="BX38" s="17">
        <f>_xlfn.XLOOKUP($A38,'IS WW Forecast'!$A:$A,'IS WW Forecast'!AB:AB,0,0)</f>
        <v>-347.03789999999998</v>
      </c>
      <c r="BY38" s="17">
        <f>_xlfn.XLOOKUP($A38,'IS WW Forecast'!$A:$A,'IS WW Forecast'!AC:AC,0,0)</f>
        <v>0</v>
      </c>
      <c r="BZ38" s="17">
        <f>_xlfn.XLOOKUP($A38,'IS WW Forecast'!$A:$A,'IS WW Forecast'!AD:AD,0,0)</f>
        <v>0</v>
      </c>
      <c r="CA38" s="17">
        <f>_xlfn.XLOOKUP($A38,'IS WW Forecast'!$A:$A,'IS WW Forecast'!AE:AE,0,0)</f>
        <v>0</v>
      </c>
      <c r="CB38" s="17">
        <f>_xlfn.XLOOKUP($A38,'IS WW Forecast'!$A:$A,'IS WW Forecast'!AF:AF,0,0)</f>
        <v>0</v>
      </c>
      <c r="CC38" s="17">
        <f>_xlfn.XLOOKUP($A38,'IS WW Forecast'!$A:$A,'IS WW Forecast'!AG:AG,0,0)</f>
        <v>0</v>
      </c>
      <c r="CD38" s="17">
        <f>_xlfn.XLOOKUP($A38,'IS WW Forecast'!$A:$A,'IS WW Forecast'!AH:AH,0,0)</f>
        <v>0</v>
      </c>
      <c r="CE38" s="17">
        <f t="shared" si="6"/>
        <v>-347.03789999999998</v>
      </c>
      <c r="CF38" s="18">
        <f t="shared" si="7"/>
        <v>-660</v>
      </c>
      <c r="CG38" s="17">
        <f>_xlfn.XLOOKUP($A38,'IS WW Forecast'!$A:$A,'IS WW Forecast'!AK:AK,0,0)</f>
        <v>330</v>
      </c>
      <c r="CH38" s="17">
        <f t="shared" si="13"/>
        <v>-330</v>
      </c>
      <c r="CI38" s="17">
        <f t="shared" si="14"/>
        <v>-17.037899999999979</v>
      </c>
      <c r="CJ38" s="17">
        <f t="shared" si="15"/>
        <v>-347.03789999999998</v>
      </c>
    </row>
    <row r="39" spans="1:88" x14ac:dyDescent="0.25">
      <c r="A39" s="13">
        <v>730603</v>
      </c>
      <c r="B39" s="14">
        <f t="shared" si="11"/>
        <v>34</v>
      </c>
      <c r="C39" s="16" t="str">
        <f t="shared" si="16"/>
        <v>730.603</v>
      </c>
      <c r="D39" s="13" t="s">
        <v>52</v>
      </c>
      <c r="E39" s="13"/>
      <c r="F39" s="17">
        <v>-1015</v>
      </c>
      <c r="G39" s="17">
        <v>-1890</v>
      </c>
      <c r="H39" s="17">
        <v>-2030</v>
      </c>
      <c r="I39" s="17">
        <v>-1750.01</v>
      </c>
      <c r="J39" s="17">
        <v>-2657.63</v>
      </c>
      <c r="K39" s="17">
        <v>-1001.7400000000002</v>
      </c>
      <c r="L39" s="17">
        <v>-654.87999999999965</v>
      </c>
      <c r="M39" s="17">
        <v>-757.04000000000008</v>
      </c>
      <c r="N39" s="17">
        <v>-466.66</v>
      </c>
      <c r="O39" s="17">
        <v>2.1316282072803006E-13</v>
      </c>
      <c r="P39" s="17">
        <v>366.48000000000013</v>
      </c>
      <c r="Q39" s="17">
        <v>-3666.13</v>
      </c>
      <c r="R39" s="17">
        <f t="shared" si="1"/>
        <v>-15522.61</v>
      </c>
      <c r="S39" s="17">
        <v>0</v>
      </c>
      <c r="T39" s="17">
        <v>-945</v>
      </c>
      <c r="U39" s="17">
        <v>-1830</v>
      </c>
      <c r="V39" s="17">
        <v>-305.91000000000003</v>
      </c>
      <c r="W39" s="17">
        <v>-945</v>
      </c>
      <c r="X39" s="17">
        <v>-910</v>
      </c>
      <c r="Y39" s="17">
        <v>-959.56</v>
      </c>
      <c r="Z39" s="17">
        <v>0</v>
      </c>
      <c r="AA39" s="17">
        <v>-1673.8</v>
      </c>
      <c r="AB39" s="17">
        <v>-2051.0300000000002</v>
      </c>
      <c r="AC39" s="17">
        <v>-317.3</v>
      </c>
      <c r="AD39" s="17">
        <v>-675.61</v>
      </c>
      <c r="AE39" s="17">
        <f t="shared" si="2"/>
        <v>-10613.21</v>
      </c>
      <c r="AF39" s="17">
        <v>-1460.38</v>
      </c>
      <c r="AG39" s="17">
        <v>-140</v>
      </c>
      <c r="AH39" s="17">
        <v>-294.8</v>
      </c>
      <c r="AI39" s="17">
        <v>-3115</v>
      </c>
      <c r="AJ39" s="17">
        <v>0</v>
      </c>
      <c r="AK39" s="17">
        <v>-1136.6000000000001</v>
      </c>
      <c r="AL39" s="17">
        <v>1136.6000000000001</v>
      </c>
      <c r="AM39" s="17">
        <v>0</v>
      </c>
      <c r="AN39" s="17">
        <v>816.87000000000012</v>
      </c>
      <c r="AO39" s="17">
        <v>530.79000000000008</v>
      </c>
      <c r="AP39" s="17">
        <v>932.93999999999994</v>
      </c>
      <c r="AQ39" s="17">
        <v>-31.77</v>
      </c>
      <c r="AR39" s="17">
        <f t="shared" si="3"/>
        <v>-2761.3500000000004</v>
      </c>
      <c r="AS39" s="17">
        <v>31.77</v>
      </c>
      <c r="AT39" s="17">
        <v>-1623.66</v>
      </c>
      <c r="AU39" s="17">
        <v>-3989.9700000000003</v>
      </c>
      <c r="AV39" s="17">
        <v>-3427.23</v>
      </c>
      <c r="AW39" s="17">
        <v>-568.65</v>
      </c>
      <c r="AX39" s="17">
        <v>-2640</v>
      </c>
      <c r="AY39" s="17">
        <v>-2010</v>
      </c>
      <c r="AZ39" s="17">
        <v>-410.28</v>
      </c>
      <c r="BA39" s="17">
        <v>-2090</v>
      </c>
      <c r="BB39" s="17">
        <f>_xlfn.XLOOKUP($A39,'IS WW Forecast'!$A:$A,'IS WW Forecast'!F:F,0,0)</f>
        <v>273.35685000000007</v>
      </c>
      <c r="BC39" s="17">
        <f>_xlfn.XLOOKUP($A39,'IS WW Forecast'!$A:$A,'IS WW Forecast'!G:G,0,0)</f>
        <v>480.46409999999997</v>
      </c>
      <c r="BD39" s="17">
        <f>_xlfn.XLOOKUP($A39,'IS WW Forecast'!$A:$A,'IS WW Forecast'!H:H,0,0)</f>
        <v>-16.361550000000001</v>
      </c>
      <c r="BE39" s="17">
        <f t="shared" si="4"/>
        <v>-15990.560600000001</v>
      </c>
      <c r="BF39" s="17">
        <f>_xlfn.XLOOKUP($A39,'IS WW Forecast'!$A:$A,'IS WW Forecast'!J:J,0,0)</f>
        <v>16.361550000000001</v>
      </c>
      <c r="BG39" s="17">
        <f>_xlfn.XLOOKUP($A39,'IS WW Forecast'!$A:$A,'IS WW Forecast'!K:K,0,0)</f>
        <v>-836.18490000000008</v>
      </c>
      <c r="BH39" s="17">
        <f>_xlfn.XLOOKUP($A39,'IS WW Forecast'!$A:$A,'IS WW Forecast'!L:L,0,0)</f>
        <v>-2054.83455</v>
      </c>
      <c r="BI39" s="17">
        <f>_xlfn.XLOOKUP($A39,'IS WW Forecast'!$A:$A,'IS WW Forecast'!M:M,0,0)</f>
        <v>-1765.0234500000001</v>
      </c>
      <c r="BJ39" s="17">
        <f>_xlfn.XLOOKUP($A39,'IS WW Forecast'!$A:$A,'IS WW Forecast'!N:N,0,0)</f>
        <v>-292.85475000000002</v>
      </c>
      <c r="BK39" s="17">
        <f>_xlfn.XLOOKUP($A39,'IS WW Forecast'!$A:$A,'IS WW Forecast'!O:O,0,0)</f>
        <v>-1359.6000000000001</v>
      </c>
      <c r="BL39" s="17">
        <f>_xlfn.XLOOKUP($A39,'IS WW Forecast'!$A:$A,'IS WW Forecast'!P:P,0,0)</f>
        <v>-1035.1500000000001</v>
      </c>
      <c r="BM39" s="17">
        <f>_xlfn.XLOOKUP($A39,'IS WW Forecast'!$A:$A,'IS WW Forecast'!Q:Q,0,0)</f>
        <v>-211.29419999999999</v>
      </c>
      <c r="BN39" s="17">
        <f>_xlfn.XLOOKUP($A39,'IS WW Forecast'!$A:$A,'IS WW Forecast'!R:R,0,0)</f>
        <v>-1076.3500000000001</v>
      </c>
      <c r="BO39" s="17">
        <f>_xlfn.XLOOKUP($A39,'IS WW Forecast'!$A:$A,'IS WW Forecast'!S:S,0,0)</f>
        <v>280.4641281000001</v>
      </c>
      <c r="BP39" s="17">
        <f>_xlfn.XLOOKUP($A39,'IS WW Forecast'!$A:$A,'IS WW Forecast'!T:T,0,0)</f>
        <v>492.95616659999996</v>
      </c>
      <c r="BQ39" s="17">
        <f>_xlfn.XLOOKUP($A39,'IS WW Forecast'!$A:$A,'IS WW Forecast'!U:U,0,0)</f>
        <v>-16.786950300000001</v>
      </c>
      <c r="BR39" s="17">
        <f t="shared" si="12"/>
        <v>-7858.2969556000016</v>
      </c>
      <c r="BS39" s="17">
        <f>_xlfn.XLOOKUP($A39,'IS WW Forecast'!$A:$A,'IS WW Forecast'!W:W,0,0)</f>
        <v>16.705142549999998</v>
      </c>
      <c r="BT39" s="17">
        <f>_xlfn.XLOOKUP($A39,'IS WW Forecast'!$A:$A,'IS WW Forecast'!X:X,0,0)</f>
        <v>-853.74478290000002</v>
      </c>
      <c r="BU39" s="17">
        <f>_xlfn.XLOOKUP($A39,'IS WW Forecast'!$A:$A,'IS WW Forecast'!Y:Y,0,0)</f>
        <v>-2097.9860755499999</v>
      </c>
      <c r="BV39" s="17">
        <f>_xlfn.XLOOKUP($A39,'IS WW Forecast'!$A:$A,'IS WW Forecast'!Z:Z,0,0)</f>
        <v>-1802.0889424499999</v>
      </c>
      <c r="BW39" s="17">
        <f>_xlfn.XLOOKUP($A39,'IS WW Forecast'!$A:$A,'IS WW Forecast'!AA:AA,0,0)</f>
        <v>-299.00469974999999</v>
      </c>
      <c r="BX39" s="17">
        <f>_xlfn.XLOOKUP($A39,'IS WW Forecast'!$A:$A,'IS WW Forecast'!AB:AB,0,0)</f>
        <v>-1388.1515999999999</v>
      </c>
      <c r="BY39" s="17">
        <f>_xlfn.XLOOKUP($A39,'IS WW Forecast'!$A:$A,'IS WW Forecast'!AC:AC,0,0)</f>
        <v>-1056.88815</v>
      </c>
      <c r="BZ39" s="17">
        <f>_xlfn.XLOOKUP($A39,'IS WW Forecast'!$A:$A,'IS WW Forecast'!AD:AD,0,0)</f>
        <v>-215.73137819999997</v>
      </c>
      <c r="CA39" s="17">
        <f>_xlfn.XLOOKUP($A39,'IS WW Forecast'!$A:$A,'IS WW Forecast'!AE:AE,0,0)</f>
        <v>-1098.95335</v>
      </c>
      <c r="CB39" s="17">
        <f>_xlfn.XLOOKUP($A39,'IS WW Forecast'!$A:$A,'IS WW Forecast'!AF:AF,0,0)</f>
        <v>286.35387479010006</v>
      </c>
      <c r="CC39" s="17">
        <f>_xlfn.XLOOKUP($A39,'IS WW Forecast'!$A:$A,'IS WW Forecast'!AG:AG,0,0)</f>
        <v>503.30824609859991</v>
      </c>
      <c r="CD39" s="17">
        <f>_xlfn.XLOOKUP($A39,'IS WW Forecast'!$A:$A,'IS WW Forecast'!AH:AH,0,0)</f>
        <v>-17.1394762563</v>
      </c>
      <c r="CE39" s="17">
        <f t="shared" si="6"/>
        <v>-8023.3211916676009</v>
      </c>
      <c r="CF39" s="18">
        <f t="shared" si="7"/>
        <v>-13283.358500000002</v>
      </c>
      <c r="CG39" s="17">
        <f>_xlfn.XLOOKUP($A39,'IS WW Forecast'!$A:$A,'IS WW Forecast'!AK:AK,0,0)</f>
        <v>5573.0800000000008</v>
      </c>
      <c r="CH39" s="17">
        <f t="shared" si="13"/>
        <v>-7710.2785000000013</v>
      </c>
      <c r="CI39" s="17">
        <f t="shared" si="14"/>
        <v>-301.89146369999889</v>
      </c>
      <c r="CJ39" s="17">
        <f t="shared" si="15"/>
        <v>-8012.1699637000002</v>
      </c>
    </row>
    <row r="40" spans="1:88" x14ac:dyDescent="0.25">
      <c r="A40" s="13">
        <v>731000</v>
      </c>
      <c r="B40" s="14">
        <f t="shared" si="11"/>
        <v>35</v>
      </c>
      <c r="C40" s="16" t="str">
        <f t="shared" si="16"/>
        <v>731.000</v>
      </c>
      <c r="D40" s="13" t="s">
        <v>53</v>
      </c>
      <c r="E40" s="13"/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f t="shared" si="1"/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f t="shared" si="2"/>
        <v>0</v>
      </c>
      <c r="AF40" s="17">
        <v>-35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5.03</v>
      </c>
      <c r="AO40" s="17">
        <v>4.0199999999999996</v>
      </c>
      <c r="AP40" s="17">
        <v>6.32</v>
      </c>
      <c r="AQ40" s="17">
        <v>0</v>
      </c>
      <c r="AR40" s="17">
        <f t="shared" si="3"/>
        <v>-19.63</v>
      </c>
      <c r="AS40" s="17">
        <v>0</v>
      </c>
      <c r="AT40" s="17">
        <v>0</v>
      </c>
      <c r="AU40" s="17">
        <v>0</v>
      </c>
      <c r="AV40" s="17">
        <v>0</v>
      </c>
      <c r="AW40" s="17">
        <v>0</v>
      </c>
      <c r="AX40" s="17">
        <v>0</v>
      </c>
      <c r="AY40" s="17">
        <v>0</v>
      </c>
      <c r="AZ40" s="17">
        <v>0</v>
      </c>
      <c r="BA40" s="17">
        <v>0</v>
      </c>
      <c r="BB40" s="17">
        <f>_xlfn.XLOOKUP($A40,'IS WW Forecast'!$A:$A,'IS WW Forecast'!F:F,0,0)</f>
        <v>0</v>
      </c>
      <c r="BC40" s="17">
        <f>_xlfn.XLOOKUP($A40,'IS WW Forecast'!$A:$A,'IS WW Forecast'!G:G,0,0)</f>
        <v>0</v>
      </c>
      <c r="BD40" s="17">
        <f>_xlfn.XLOOKUP($A40,'IS WW Forecast'!$A:$A,'IS WW Forecast'!H:H,0,0)</f>
        <v>0</v>
      </c>
      <c r="BE40" s="17">
        <f t="shared" si="4"/>
        <v>0</v>
      </c>
      <c r="BF40" s="17">
        <f>_xlfn.XLOOKUP($A40,'IS WW Forecast'!$A:$A,'IS WW Forecast'!J:J,0,0)</f>
        <v>0</v>
      </c>
      <c r="BG40" s="17">
        <f>_xlfn.XLOOKUP($A40,'IS WW Forecast'!$A:$A,'IS WW Forecast'!K:K,0,0)</f>
        <v>0</v>
      </c>
      <c r="BH40" s="17">
        <f>_xlfn.XLOOKUP($A40,'IS WW Forecast'!$A:$A,'IS WW Forecast'!L:L,0,0)</f>
        <v>0</v>
      </c>
      <c r="BI40" s="17">
        <f>_xlfn.XLOOKUP($A40,'IS WW Forecast'!$A:$A,'IS WW Forecast'!M:M,0,0)</f>
        <v>0</v>
      </c>
      <c r="BJ40" s="17">
        <f>_xlfn.XLOOKUP($A40,'IS WW Forecast'!$A:$A,'IS WW Forecast'!N:N,0,0)</f>
        <v>0</v>
      </c>
      <c r="BK40" s="17">
        <f>_xlfn.XLOOKUP($A40,'IS WW Forecast'!$A:$A,'IS WW Forecast'!O:O,0,0)</f>
        <v>0</v>
      </c>
      <c r="BL40" s="17">
        <f>_xlfn.XLOOKUP($A40,'IS WW Forecast'!$A:$A,'IS WW Forecast'!P:P,0,0)</f>
        <v>0</v>
      </c>
      <c r="BM40" s="17">
        <f>_xlfn.XLOOKUP($A40,'IS WW Forecast'!$A:$A,'IS WW Forecast'!Q:Q,0,0)</f>
        <v>0</v>
      </c>
      <c r="BN40" s="17">
        <f>_xlfn.XLOOKUP($A40,'IS WW Forecast'!$A:$A,'IS WW Forecast'!R:R,0,0)</f>
        <v>0</v>
      </c>
      <c r="BO40" s="17">
        <f>_xlfn.XLOOKUP($A40,'IS WW Forecast'!$A:$A,'IS WW Forecast'!S:S,0,0)</f>
        <v>0</v>
      </c>
      <c r="BP40" s="17">
        <f>_xlfn.XLOOKUP($A40,'IS WW Forecast'!$A:$A,'IS WW Forecast'!T:T,0,0)</f>
        <v>0</v>
      </c>
      <c r="BQ40" s="17">
        <f>_xlfn.XLOOKUP($A40,'IS WW Forecast'!$A:$A,'IS WW Forecast'!U:U,0,0)</f>
        <v>0</v>
      </c>
      <c r="BR40" s="17">
        <f t="shared" si="12"/>
        <v>0</v>
      </c>
      <c r="BS40" s="17">
        <f>_xlfn.XLOOKUP($A40,'IS WW Forecast'!$A:$A,'IS WW Forecast'!W:W,0,0)</f>
        <v>0</v>
      </c>
      <c r="BT40" s="17">
        <f>_xlfn.XLOOKUP($A40,'IS WW Forecast'!$A:$A,'IS WW Forecast'!X:X,0,0)</f>
        <v>0</v>
      </c>
      <c r="BU40" s="17">
        <f>_xlfn.XLOOKUP($A40,'IS WW Forecast'!$A:$A,'IS WW Forecast'!Y:Y,0,0)</f>
        <v>0</v>
      </c>
      <c r="BV40" s="17">
        <f>_xlfn.XLOOKUP($A40,'IS WW Forecast'!$A:$A,'IS WW Forecast'!Z:Z,0,0)</f>
        <v>0</v>
      </c>
      <c r="BW40" s="17">
        <f>_xlfn.XLOOKUP($A40,'IS WW Forecast'!$A:$A,'IS WW Forecast'!AA:AA,0,0)</f>
        <v>0</v>
      </c>
      <c r="BX40" s="17">
        <f>_xlfn.XLOOKUP($A40,'IS WW Forecast'!$A:$A,'IS WW Forecast'!AB:AB,0,0)</f>
        <v>0</v>
      </c>
      <c r="BY40" s="17">
        <f>_xlfn.XLOOKUP($A40,'IS WW Forecast'!$A:$A,'IS WW Forecast'!AC:AC,0,0)</f>
        <v>0</v>
      </c>
      <c r="BZ40" s="17">
        <f>_xlfn.XLOOKUP($A40,'IS WW Forecast'!$A:$A,'IS WW Forecast'!AD:AD,0,0)</f>
        <v>0</v>
      </c>
      <c r="CA40" s="17">
        <f>_xlfn.XLOOKUP($A40,'IS WW Forecast'!$A:$A,'IS WW Forecast'!AE:AE,0,0)</f>
        <v>0</v>
      </c>
      <c r="CB40" s="17">
        <f>_xlfn.XLOOKUP($A40,'IS WW Forecast'!$A:$A,'IS WW Forecast'!AF:AF,0,0)</f>
        <v>0</v>
      </c>
      <c r="CC40" s="17">
        <f>_xlfn.XLOOKUP($A40,'IS WW Forecast'!$A:$A,'IS WW Forecast'!AG:AG,0,0)</f>
        <v>0</v>
      </c>
      <c r="CD40" s="17">
        <f>_xlfn.XLOOKUP($A40,'IS WW Forecast'!$A:$A,'IS WW Forecast'!AH:AH,0,0)</f>
        <v>0</v>
      </c>
      <c r="CE40" s="17">
        <f t="shared" si="6"/>
        <v>0</v>
      </c>
      <c r="CF40" s="18">
        <f t="shared" si="7"/>
        <v>0</v>
      </c>
      <c r="CG40" s="17">
        <f>_xlfn.XLOOKUP($A40,'IS WW Forecast'!$A:$A,'IS WW Forecast'!AK:AK,0,0)</f>
        <v>0</v>
      </c>
      <c r="CH40" s="17">
        <f t="shared" si="13"/>
        <v>0</v>
      </c>
      <c r="CI40" s="17">
        <f t="shared" si="14"/>
        <v>0</v>
      </c>
      <c r="CJ40" s="17">
        <f t="shared" si="15"/>
        <v>0</v>
      </c>
    </row>
    <row r="41" spans="1:88" x14ac:dyDescent="0.25">
      <c r="A41" s="13">
        <v>741000</v>
      </c>
      <c r="B41" s="14">
        <f t="shared" si="11"/>
        <v>36</v>
      </c>
      <c r="C41" s="16" t="str">
        <f t="shared" si="16"/>
        <v>741.000</v>
      </c>
      <c r="D41" s="13" t="s">
        <v>54</v>
      </c>
      <c r="E41" s="13"/>
      <c r="F41" s="17">
        <v>-214.29</v>
      </c>
      <c r="G41" s="17">
        <v>-214.29</v>
      </c>
      <c r="H41" s="17">
        <v>-125</v>
      </c>
      <c r="I41" s="17">
        <v>-125</v>
      </c>
      <c r="J41" s="17">
        <v>-125</v>
      </c>
      <c r="K41" s="17">
        <v>-125</v>
      </c>
      <c r="L41" s="17">
        <v>-125</v>
      </c>
      <c r="M41" s="17">
        <v>-125</v>
      </c>
      <c r="N41" s="17">
        <v>-125</v>
      </c>
      <c r="O41" s="17">
        <v>-125</v>
      </c>
      <c r="P41" s="17">
        <v>-125</v>
      </c>
      <c r="Q41" s="17">
        <v>-125</v>
      </c>
      <c r="R41" s="17">
        <f t="shared" si="1"/>
        <v>-1678.58</v>
      </c>
      <c r="S41" s="17">
        <v>-125</v>
      </c>
      <c r="T41" s="17">
        <v>-125</v>
      </c>
      <c r="U41" s="17">
        <v>0</v>
      </c>
      <c r="V41" s="17">
        <v>0</v>
      </c>
      <c r="W41" s="17">
        <v>0</v>
      </c>
      <c r="X41" s="17">
        <v>0</v>
      </c>
      <c r="Y41" s="17">
        <v>-2.23</v>
      </c>
      <c r="Z41" s="17">
        <v>-2.23</v>
      </c>
      <c r="AA41" s="17">
        <v>-2.23</v>
      </c>
      <c r="AB41" s="17">
        <v>-2.23</v>
      </c>
      <c r="AC41" s="17">
        <v>-125</v>
      </c>
      <c r="AD41" s="17">
        <v>-125</v>
      </c>
      <c r="AE41" s="17">
        <f t="shared" si="2"/>
        <v>-508.92</v>
      </c>
      <c r="AF41" s="17">
        <v>-125</v>
      </c>
      <c r="AG41" s="17">
        <v>-125</v>
      </c>
      <c r="AH41" s="17">
        <v>-125</v>
      </c>
      <c r="AI41" s="17">
        <v>-125</v>
      </c>
      <c r="AJ41" s="17">
        <v>-125</v>
      </c>
      <c r="AK41" s="17">
        <v>-125</v>
      </c>
      <c r="AL41" s="17">
        <v>-125</v>
      </c>
      <c r="AM41" s="17">
        <v>-125</v>
      </c>
      <c r="AN41" s="17">
        <v>-125</v>
      </c>
      <c r="AO41" s="17">
        <v>-125</v>
      </c>
      <c r="AP41" s="17">
        <v>-125</v>
      </c>
      <c r="AQ41" s="17">
        <v>-125</v>
      </c>
      <c r="AR41" s="17">
        <f t="shared" si="3"/>
        <v>-1500</v>
      </c>
      <c r="AS41" s="17">
        <v>-125</v>
      </c>
      <c r="AT41" s="17">
        <v>-125</v>
      </c>
      <c r="AU41" s="17">
        <v>-125</v>
      </c>
      <c r="AV41" s="17">
        <v>-125</v>
      </c>
      <c r="AW41" s="17">
        <v>-125</v>
      </c>
      <c r="AX41" s="17">
        <v>-125</v>
      </c>
      <c r="AY41" s="17">
        <v>-125</v>
      </c>
      <c r="AZ41" s="17">
        <v>-125</v>
      </c>
      <c r="BA41" s="17">
        <v>-125</v>
      </c>
      <c r="BB41" s="17">
        <f>_xlfn.XLOOKUP($A41,'IS WW Forecast'!$A:$A,'IS WW Forecast'!F:F,0,0)</f>
        <v>0</v>
      </c>
      <c r="BC41" s="17">
        <f>_xlfn.XLOOKUP($A41,'IS WW Forecast'!$A:$A,'IS WW Forecast'!G:G,0,0)</f>
        <v>0</v>
      </c>
      <c r="BD41" s="17">
        <f>_xlfn.XLOOKUP($A41,'IS WW Forecast'!$A:$A,'IS WW Forecast'!H:H,0,0)</f>
        <v>0</v>
      </c>
      <c r="BE41" s="17">
        <f t="shared" si="4"/>
        <v>-1125</v>
      </c>
      <c r="BF41" s="17">
        <f>_xlfn.XLOOKUP($A41,'IS WW Forecast'!$A:$A,'IS WW Forecast'!J:J,0,0)</f>
        <v>0</v>
      </c>
      <c r="BG41" s="17">
        <f>_xlfn.XLOOKUP($A41,'IS WW Forecast'!$A:$A,'IS WW Forecast'!K:K,0,0)</f>
        <v>0</v>
      </c>
      <c r="BH41" s="17">
        <f>_xlfn.XLOOKUP($A41,'IS WW Forecast'!$A:$A,'IS WW Forecast'!L:L,0,0)</f>
        <v>0</v>
      </c>
      <c r="BI41" s="17">
        <f>_xlfn.XLOOKUP($A41,'IS WW Forecast'!$A:$A,'IS WW Forecast'!M:M,0,0)</f>
        <v>0</v>
      </c>
      <c r="BJ41" s="17">
        <f>_xlfn.XLOOKUP($A41,'IS WW Forecast'!$A:$A,'IS WW Forecast'!N:N,0,0)</f>
        <v>0</v>
      </c>
      <c r="BK41" s="17">
        <f>_xlfn.XLOOKUP($A41,'IS WW Forecast'!$A:$A,'IS WW Forecast'!O:O,0,0)</f>
        <v>0</v>
      </c>
      <c r="BL41" s="17">
        <f>_xlfn.XLOOKUP($A41,'IS WW Forecast'!$A:$A,'IS WW Forecast'!P:P,0,0)</f>
        <v>0</v>
      </c>
      <c r="BM41" s="17">
        <f>_xlfn.XLOOKUP($A41,'IS WW Forecast'!$A:$A,'IS WW Forecast'!Q:Q,0,0)</f>
        <v>0</v>
      </c>
      <c r="BN41" s="17">
        <f>_xlfn.XLOOKUP($A41,'IS WW Forecast'!$A:$A,'IS WW Forecast'!R:R,0,0)</f>
        <v>0</v>
      </c>
      <c r="BO41" s="17">
        <f>_xlfn.XLOOKUP($A41,'IS WW Forecast'!$A:$A,'IS WW Forecast'!S:S,0,0)</f>
        <v>0</v>
      </c>
      <c r="BP41" s="17">
        <f>_xlfn.XLOOKUP($A41,'IS WW Forecast'!$A:$A,'IS WW Forecast'!T:T,0,0)</f>
        <v>0</v>
      </c>
      <c r="BQ41" s="17">
        <f>_xlfn.XLOOKUP($A41,'IS WW Forecast'!$A:$A,'IS WW Forecast'!U:U,0,0)</f>
        <v>0</v>
      </c>
      <c r="BR41" s="17">
        <f t="shared" si="12"/>
        <v>0</v>
      </c>
      <c r="BS41" s="17">
        <f>_xlfn.XLOOKUP($A41,'IS WW Forecast'!$A:$A,'IS WW Forecast'!W:W,0,0)</f>
        <v>0</v>
      </c>
      <c r="BT41" s="17">
        <f>_xlfn.XLOOKUP($A41,'IS WW Forecast'!$A:$A,'IS WW Forecast'!X:X,0,0)</f>
        <v>0</v>
      </c>
      <c r="BU41" s="17">
        <f>_xlfn.XLOOKUP($A41,'IS WW Forecast'!$A:$A,'IS WW Forecast'!Y:Y,0,0)</f>
        <v>0</v>
      </c>
      <c r="BV41" s="17">
        <f>_xlfn.XLOOKUP($A41,'IS WW Forecast'!$A:$A,'IS WW Forecast'!Z:Z,0,0)</f>
        <v>0</v>
      </c>
      <c r="BW41" s="17">
        <f>_xlfn.XLOOKUP($A41,'IS WW Forecast'!$A:$A,'IS WW Forecast'!AA:AA,0,0)</f>
        <v>0</v>
      </c>
      <c r="BX41" s="17">
        <f>_xlfn.XLOOKUP($A41,'IS WW Forecast'!$A:$A,'IS WW Forecast'!AB:AB,0,0)</f>
        <v>0</v>
      </c>
      <c r="BY41" s="17">
        <f>_xlfn.XLOOKUP($A41,'IS WW Forecast'!$A:$A,'IS WW Forecast'!AC:AC,0,0)</f>
        <v>0</v>
      </c>
      <c r="BZ41" s="17">
        <f>_xlfn.XLOOKUP($A41,'IS WW Forecast'!$A:$A,'IS WW Forecast'!AD:AD,0,0)</f>
        <v>0</v>
      </c>
      <c r="CA41" s="17">
        <f>_xlfn.XLOOKUP($A41,'IS WW Forecast'!$A:$A,'IS WW Forecast'!AE:AE,0,0)</f>
        <v>0</v>
      </c>
      <c r="CB41" s="17">
        <f>_xlfn.XLOOKUP($A41,'IS WW Forecast'!$A:$A,'IS WW Forecast'!AF:AF,0,0)</f>
        <v>0</v>
      </c>
      <c r="CC41" s="17">
        <f>_xlfn.XLOOKUP($A41,'IS WW Forecast'!$A:$A,'IS WW Forecast'!AG:AG,0,0)</f>
        <v>0</v>
      </c>
      <c r="CD41" s="17">
        <f>_xlfn.XLOOKUP($A41,'IS WW Forecast'!$A:$A,'IS WW Forecast'!AH:AH,0,0)</f>
        <v>0</v>
      </c>
      <c r="CE41" s="17">
        <f t="shared" si="6"/>
        <v>0</v>
      </c>
      <c r="CF41" s="18">
        <f t="shared" si="7"/>
        <v>-750</v>
      </c>
      <c r="CG41" s="17">
        <f>_xlfn.XLOOKUP($A41,'IS WW Forecast'!$A:$A,'IS WW Forecast'!AK:AK,0,0)</f>
        <v>750</v>
      </c>
      <c r="CH41" s="17">
        <f t="shared" si="13"/>
        <v>0</v>
      </c>
      <c r="CI41" s="17">
        <f t="shared" si="14"/>
        <v>0</v>
      </c>
      <c r="CJ41" s="17">
        <f t="shared" si="15"/>
        <v>0</v>
      </c>
    </row>
    <row r="42" spans="1:88" x14ac:dyDescent="0.25">
      <c r="A42" s="13">
        <v>742000</v>
      </c>
      <c r="B42" s="14">
        <f t="shared" si="11"/>
        <v>37</v>
      </c>
      <c r="C42" s="16" t="str">
        <f t="shared" si="16"/>
        <v>742.000</v>
      </c>
      <c r="D42" s="13" t="s">
        <v>55</v>
      </c>
      <c r="E42" s="13"/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f t="shared" si="1"/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-253.8</v>
      </c>
      <c r="AE42" s="17">
        <f t="shared" si="2"/>
        <v>-253.8</v>
      </c>
      <c r="AF42" s="17">
        <v>63.45</v>
      </c>
      <c r="AG42" s="17">
        <v>-70</v>
      </c>
      <c r="AH42" s="17">
        <v>-378.49</v>
      </c>
      <c r="AI42" s="17">
        <v>0</v>
      </c>
      <c r="AJ42" s="17">
        <v>-502.69</v>
      </c>
      <c r="AK42" s="17">
        <v>-293.72000000000003</v>
      </c>
      <c r="AL42" s="17">
        <v>293.72000000000003</v>
      </c>
      <c r="AM42" s="17">
        <v>0</v>
      </c>
      <c r="AN42" s="17">
        <v>136.66</v>
      </c>
      <c r="AO42" s="17">
        <v>3.5899999999999892</v>
      </c>
      <c r="AP42" s="17">
        <v>66.069999999999993</v>
      </c>
      <c r="AQ42" s="17">
        <v>0</v>
      </c>
      <c r="AR42" s="17">
        <f t="shared" si="3"/>
        <v>-681.41000000000008</v>
      </c>
      <c r="AS42" s="17">
        <v>0</v>
      </c>
      <c r="AT42" s="17">
        <v>-65.38</v>
      </c>
      <c r="AU42" s="17">
        <v>-159.94</v>
      </c>
      <c r="AV42" s="17">
        <v>-86</v>
      </c>
      <c r="AW42" s="17">
        <v>-32.69</v>
      </c>
      <c r="AX42" s="17">
        <v>0</v>
      </c>
      <c r="AY42" s="17">
        <v>0</v>
      </c>
      <c r="AZ42" s="17">
        <v>0</v>
      </c>
      <c r="BA42" s="17">
        <v>0</v>
      </c>
      <c r="BB42" s="17">
        <f>_xlfn.XLOOKUP($A42,'IS WW Forecast'!$A:$A,'IS WW Forecast'!F:F,0,0)</f>
        <v>0</v>
      </c>
      <c r="BC42" s="17">
        <f>_xlfn.XLOOKUP($A42,'IS WW Forecast'!$A:$A,'IS WW Forecast'!G:G,0,0)</f>
        <v>0</v>
      </c>
      <c r="BD42" s="17">
        <f>_xlfn.XLOOKUP($A42,'IS WW Forecast'!$A:$A,'IS WW Forecast'!H:H,0,0)</f>
        <v>0</v>
      </c>
      <c r="BE42" s="17">
        <f t="shared" si="4"/>
        <v>-344.01</v>
      </c>
      <c r="BF42" s="17">
        <f>_xlfn.XLOOKUP($A42,'IS WW Forecast'!$A:$A,'IS WW Forecast'!J:J,0,0)</f>
        <v>0</v>
      </c>
      <c r="BG42" s="17">
        <f>_xlfn.XLOOKUP($A42,'IS WW Forecast'!$A:$A,'IS WW Forecast'!K:K,0,0)</f>
        <v>0</v>
      </c>
      <c r="BH42" s="17">
        <f>_xlfn.XLOOKUP($A42,'IS WW Forecast'!$A:$A,'IS WW Forecast'!L:L,0,0)</f>
        <v>0</v>
      </c>
      <c r="BI42" s="17">
        <f>_xlfn.XLOOKUP($A42,'IS WW Forecast'!$A:$A,'IS WW Forecast'!M:M,0,0)</f>
        <v>0</v>
      </c>
      <c r="BJ42" s="17">
        <f>_xlfn.XLOOKUP($A42,'IS WW Forecast'!$A:$A,'IS WW Forecast'!N:N,0,0)</f>
        <v>0</v>
      </c>
      <c r="BK42" s="17">
        <f>_xlfn.XLOOKUP($A42,'IS WW Forecast'!$A:$A,'IS WW Forecast'!O:O,0,0)</f>
        <v>0</v>
      </c>
      <c r="BL42" s="17">
        <f>_xlfn.XLOOKUP($A42,'IS WW Forecast'!$A:$A,'IS WW Forecast'!P:P,0,0)</f>
        <v>0</v>
      </c>
      <c r="BM42" s="17">
        <f>_xlfn.XLOOKUP($A42,'IS WW Forecast'!$A:$A,'IS WW Forecast'!Q:Q,0,0)</f>
        <v>0</v>
      </c>
      <c r="BN42" s="17">
        <f>_xlfn.XLOOKUP($A42,'IS WW Forecast'!$A:$A,'IS WW Forecast'!R:R,0,0)</f>
        <v>0</v>
      </c>
      <c r="BO42" s="17">
        <f>_xlfn.XLOOKUP($A42,'IS WW Forecast'!$A:$A,'IS WW Forecast'!S:S,0,0)</f>
        <v>0</v>
      </c>
      <c r="BP42" s="17">
        <f>_xlfn.XLOOKUP($A42,'IS WW Forecast'!$A:$A,'IS WW Forecast'!T:T,0,0)</f>
        <v>0</v>
      </c>
      <c r="BQ42" s="17">
        <f>_xlfn.XLOOKUP($A42,'IS WW Forecast'!$A:$A,'IS WW Forecast'!U:U,0,0)</f>
        <v>0</v>
      </c>
      <c r="BR42" s="17">
        <f t="shared" si="12"/>
        <v>0</v>
      </c>
      <c r="BS42" s="17">
        <f>_xlfn.XLOOKUP($A42,'IS WW Forecast'!$A:$A,'IS WW Forecast'!W:W,0,0)</f>
        <v>0</v>
      </c>
      <c r="BT42" s="17">
        <f>_xlfn.XLOOKUP($A42,'IS WW Forecast'!$A:$A,'IS WW Forecast'!X:X,0,0)</f>
        <v>0</v>
      </c>
      <c r="BU42" s="17">
        <f>_xlfn.XLOOKUP($A42,'IS WW Forecast'!$A:$A,'IS WW Forecast'!Y:Y,0,0)</f>
        <v>0</v>
      </c>
      <c r="BV42" s="17">
        <f>_xlfn.XLOOKUP($A42,'IS WW Forecast'!$A:$A,'IS WW Forecast'!Z:Z,0,0)</f>
        <v>0</v>
      </c>
      <c r="BW42" s="17">
        <f>_xlfn.XLOOKUP($A42,'IS WW Forecast'!$A:$A,'IS WW Forecast'!AA:AA,0,0)</f>
        <v>0</v>
      </c>
      <c r="BX42" s="17">
        <f>_xlfn.XLOOKUP($A42,'IS WW Forecast'!$A:$A,'IS WW Forecast'!AB:AB,0,0)</f>
        <v>0</v>
      </c>
      <c r="BY42" s="17">
        <f>_xlfn.XLOOKUP($A42,'IS WW Forecast'!$A:$A,'IS WW Forecast'!AC:AC,0,0)</f>
        <v>0</v>
      </c>
      <c r="BZ42" s="17">
        <f>_xlfn.XLOOKUP($A42,'IS WW Forecast'!$A:$A,'IS WW Forecast'!AD:AD,0,0)</f>
        <v>0</v>
      </c>
      <c r="CA42" s="17">
        <f>_xlfn.XLOOKUP($A42,'IS WW Forecast'!$A:$A,'IS WW Forecast'!AE:AE,0,0)</f>
        <v>0</v>
      </c>
      <c r="CB42" s="17">
        <f>_xlfn.XLOOKUP($A42,'IS WW Forecast'!$A:$A,'IS WW Forecast'!AF:AF,0,0)</f>
        <v>0</v>
      </c>
      <c r="CC42" s="17">
        <f>_xlfn.XLOOKUP($A42,'IS WW Forecast'!$A:$A,'IS WW Forecast'!AG:AG,0,0)</f>
        <v>0</v>
      </c>
      <c r="CD42" s="17">
        <f>_xlfn.XLOOKUP($A42,'IS WW Forecast'!$A:$A,'IS WW Forecast'!AH:AH,0,0)</f>
        <v>0</v>
      </c>
      <c r="CE42" s="17">
        <f t="shared" si="6"/>
        <v>0</v>
      </c>
      <c r="CF42" s="18">
        <f t="shared" si="7"/>
        <v>-118.69</v>
      </c>
      <c r="CG42" s="17">
        <f>_xlfn.XLOOKUP($A42,'IS WW Forecast'!$A:$A,'IS WW Forecast'!AK:AK,0,0)</f>
        <v>118.69</v>
      </c>
      <c r="CH42" s="17">
        <f t="shared" si="13"/>
        <v>0</v>
      </c>
      <c r="CI42" s="17">
        <f t="shared" si="14"/>
        <v>0</v>
      </c>
      <c r="CJ42" s="17">
        <f t="shared" si="15"/>
        <v>0</v>
      </c>
    </row>
    <row r="43" spans="1:88" x14ac:dyDescent="0.25">
      <c r="A43" s="13">
        <v>735000</v>
      </c>
      <c r="B43" s="14">
        <f t="shared" si="11"/>
        <v>38</v>
      </c>
      <c r="C43" s="16" t="str">
        <f t="shared" si="16"/>
        <v>735.000</v>
      </c>
      <c r="D43" s="13" t="s">
        <v>56</v>
      </c>
      <c r="E43" s="13"/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-49.7</v>
      </c>
      <c r="R43" s="17">
        <f t="shared" si="1"/>
        <v>-49.7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-70</v>
      </c>
      <c r="AB43" s="17">
        <v>-12815.04</v>
      </c>
      <c r="AC43" s="17">
        <v>-27608</v>
      </c>
      <c r="AD43" s="17">
        <v>-31990.68</v>
      </c>
      <c r="AE43" s="17">
        <f t="shared" si="2"/>
        <v>-72483.72</v>
      </c>
      <c r="AF43" s="17">
        <v>-14393.82</v>
      </c>
      <c r="AG43" s="17">
        <v>-15461.51</v>
      </c>
      <c r="AH43" s="17">
        <v>-873.98999999999978</v>
      </c>
      <c r="AI43" s="17">
        <v>-18021.5</v>
      </c>
      <c r="AJ43" s="17">
        <v>-27228.589999999997</v>
      </c>
      <c r="AK43" s="17">
        <v>-12568.5</v>
      </c>
      <c r="AL43" s="17">
        <v>-12568.5</v>
      </c>
      <c r="AM43" s="17">
        <v>-12568.5</v>
      </c>
      <c r="AN43" s="17">
        <v>-941.87999999999977</v>
      </c>
      <c r="AO43" s="17">
        <v>-2655.5399999999972</v>
      </c>
      <c r="AP43" s="17">
        <v>3892.1199999999994</v>
      </c>
      <c r="AQ43" s="17">
        <v>-12943.58</v>
      </c>
      <c r="AR43" s="17">
        <f t="shared" si="3"/>
        <v>-126333.79000000001</v>
      </c>
      <c r="AS43" s="17">
        <v>-12568.38</v>
      </c>
      <c r="AT43" s="17">
        <v>-12568.38</v>
      </c>
      <c r="AU43" s="17">
        <v>-15810.28</v>
      </c>
      <c r="AV43" s="17">
        <v>-20947.309999999998</v>
      </c>
      <c r="AW43" s="17">
        <v>-13223.53</v>
      </c>
      <c r="AX43" s="17">
        <v>-12863.35</v>
      </c>
      <c r="AY43" s="17">
        <v>-12728.53</v>
      </c>
      <c r="AZ43" s="17">
        <v>-12948.53</v>
      </c>
      <c r="BA43" s="17">
        <v>-12948.53</v>
      </c>
      <c r="BB43" s="17">
        <f>_xlfn.XLOOKUP($A43,'IS WW Forecast'!$A:$A,'IS WW Forecast'!F:F,0,0)</f>
        <v>0</v>
      </c>
      <c r="BC43" s="17">
        <f>_xlfn.XLOOKUP($A43,'IS WW Forecast'!$A:$A,'IS WW Forecast'!G:G,0,0)</f>
        <v>0</v>
      </c>
      <c r="BD43" s="17">
        <f>_xlfn.XLOOKUP($A43,'IS WW Forecast'!$A:$A,'IS WW Forecast'!H:H,0,0)</f>
        <v>0</v>
      </c>
      <c r="BE43" s="17">
        <f t="shared" si="4"/>
        <v>-126606.82</v>
      </c>
      <c r="BF43" s="17">
        <f>_xlfn.XLOOKUP($A43,'IS WW Forecast'!$A:$A,'IS WW Forecast'!J:J,0,0)</f>
        <v>0</v>
      </c>
      <c r="BG43" s="17">
        <f>_xlfn.XLOOKUP($A43,'IS WW Forecast'!$A:$A,'IS WW Forecast'!K:K,0,0)</f>
        <v>0</v>
      </c>
      <c r="BH43" s="17">
        <f>_xlfn.XLOOKUP($A43,'IS WW Forecast'!$A:$A,'IS WW Forecast'!L:L,0,0)</f>
        <v>0</v>
      </c>
      <c r="BI43" s="17">
        <f>_xlfn.XLOOKUP($A43,'IS WW Forecast'!$A:$A,'IS WW Forecast'!M:M,0,0)</f>
        <v>0</v>
      </c>
      <c r="BJ43" s="17">
        <f>_xlfn.XLOOKUP($A43,'IS WW Forecast'!$A:$A,'IS WW Forecast'!N:N,0,0)</f>
        <v>0</v>
      </c>
      <c r="BK43" s="17">
        <f>_xlfn.XLOOKUP($A43,'IS WW Forecast'!$A:$A,'IS WW Forecast'!O:O,0,0)</f>
        <v>0</v>
      </c>
      <c r="BL43" s="17">
        <f>_xlfn.XLOOKUP($A43,'IS WW Forecast'!$A:$A,'IS WW Forecast'!P:P,0,0)</f>
        <v>0</v>
      </c>
      <c r="BM43" s="17">
        <f>_xlfn.XLOOKUP($A43,'IS WW Forecast'!$A:$A,'IS WW Forecast'!Q:Q,0,0)</f>
        <v>0</v>
      </c>
      <c r="BN43" s="17">
        <f>_xlfn.XLOOKUP($A43,'IS WW Forecast'!$A:$A,'IS WW Forecast'!R:R,0,0)</f>
        <v>0</v>
      </c>
      <c r="BO43" s="17">
        <f>_xlfn.XLOOKUP($A43,'IS WW Forecast'!$A:$A,'IS WW Forecast'!S:S,0,0)</f>
        <v>0</v>
      </c>
      <c r="BP43" s="17">
        <f>_xlfn.XLOOKUP($A43,'IS WW Forecast'!$A:$A,'IS WW Forecast'!T:T,0,0)</f>
        <v>0</v>
      </c>
      <c r="BQ43" s="17">
        <f>_xlfn.XLOOKUP($A43,'IS WW Forecast'!$A:$A,'IS WW Forecast'!U:U,0,0)</f>
        <v>0</v>
      </c>
      <c r="BR43" s="17">
        <f t="shared" si="12"/>
        <v>0</v>
      </c>
      <c r="BS43" s="17">
        <f>_xlfn.XLOOKUP($A43,'IS WW Forecast'!$A:$A,'IS WW Forecast'!W:W,0,0)</f>
        <v>0</v>
      </c>
      <c r="BT43" s="17">
        <f>_xlfn.XLOOKUP($A43,'IS WW Forecast'!$A:$A,'IS WW Forecast'!X:X,0,0)</f>
        <v>0</v>
      </c>
      <c r="BU43" s="17">
        <f>_xlfn.XLOOKUP($A43,'IS WW Forecast'!$A:$A,'IS WW Forecast'!Y:Y,0,0)</f>
        <v>0</v>
      </c>
      <c r="BV43" s="17">
        <f>_xlfn.XLOOKUP($A43,'IS WW Forecast'!$A:$A,'IS WW Forecast'!Z:Z,0,0)</f>
        <v>0</v>
      </c>
      <c r="BW43" s="17">
        <f>_xlfn.XLOOKUP($A43,'IS WW Forecast'!$A:$A,'IS WW Forecast'!AA:AA,0,0)</f>
        <v>0</v>
      </c>
      <c r="BX43" s="17">
        <f>_xlfn.XLOOKUP($A43,'IS WW Forecast'!$A:$A,'IS WW Forecast'!AB:AB,0,0)</f>
        <v>0</v>
      </c>
      <c r="BY43" s="17">
        <f>_xlfn.XLOOKUP($A43,'IS WW Forecast'!$A:$A,'IS WW Forecast'!AC:AC,0,0)</f>
        <v>0</v>
      </c>
      <c r="BZ43" s="17">
        <f>_xlfn.XLOOKUP($A43,'IS WW Forecast'!$A:$A,'IS WW Forecast'!AD:AD,0,0)</f>
        <v>0</v>
      </c>
      <c r="CA43" s="17">
        <f>_xlfn.XLOOKUP($A43,'IS WW Forecast'!$A:$A,'IS WW Forecast'!AE:AE,0,0)</f>
        <v>0</v>
      </c>
      <c r="CB43" s="17">
        <f>_xlfn.XLOOKUP($A43,'IS WW Forecast'!$A:$A,'IS WW Forecast'!AF:AF,0,0)</f>
        <v>0</v>
      </c>
      <c r="CC43" s="17">
        <f>_xlfn.XLOOKUP($A43,'IS WW Forecast'!$A:$A,'IS WW Forecast'!AG:AG,0,0)</f>
        <v>0</v>
      </c>
      <c r="CD43" s="17">
        <f>_xlfn.XLOOKUP($A43,'IS WW Forecast'!$A:$A,'IS WW Forecast'!AH:AH,0,0)</f>
        <v>0</v>
      </c>
      <c r="CE43" s="17">
        <f t="shared" si="6"/>
        <v>0</v>
      </c>
      <c r="CF43" s="18">
        <f t="shared" si="7"/>
        <v>-85659.78</v>
      </c>
      <c r="CG43" s="17">
        <f>_xlfn.XLOOKUP($A43,'IS WW Forecast'!$A:$A,'IS WW Forecast'!AK:AK,0,0)</f>
        <v>0</v>
      </c>
      <c r="CH43" s="17">
        <f t="shared" si="13"/>
        <v>-85659.78</v>
      </c>
      <c r="CI43" s="17">
        <f t="shared" si="14"/>
        <v>85659.78</v>
      </c>
      <c r="CJ43" s="17">
        <f t="shared" si="15"/>
        <v>0</v>
      </c>
    </row>
    <row r="44" spans="1:88" x14ac:dyDescent="0.25">
      <c r="A44" s="13">
        <v>767000</v>
      </c>
      <c r="B44" s="14">
        <f t="shared" si="11"/>
        <v>39</v>
      </c>
      <c r="C44" s="16" t="str">
        <f t="shared" si="16"/>
        <v>767.000</v>
      </c>
      <c r="D44" s="13" t="s">
        <v>57</v>
      </c>
      <c r="E44" s="13"/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f t="shared" si="1"/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f t="shared" si="2"/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-575.03</v>
      </c>
      <c r="AN44" s="17">
        <v>-575.03</v>
      </c>
      <c r="AO44" s="17">
        <v>-1172.8300000000004</v>
      </c>
      <c r="AP44" s="17">
        <v>-575.03</v>
      </c>
      <c r="AQ44" s="17">
        <v>-575.03</v>
      </c>
      <c r="AR44" s="17">
        <f t="shared" si="3"/>
        <v>-3472.95</v>
      </c>
      <c r="AS44" s="17">
        <v>-841.73</v>
      </c>
      <c r="AT44" s="17">
        <v>-841.73</v>
      </c>
      <c r="AU44" s="17">
        <v>-841.73</v>
      </c>
      <c r="AV44" s="17">
        <v>-841.73</v>
      </c>
      <c r="AW44" s="17">
        <v>-841.73</v>
      </c>
      <c r="AX44" s="17">
        <v>-841.73</v>
      </c>
      <c r="AY44" s="17">
        <v>-841.71999999999991</v>
      </c>
      <c r="AZ44" s="17">
        <v>-266.7</v>
      </c>
      <c r="BA44" s="17">
        <v>-373.43</v>
      </c>
      <c r="BB44" s="17">
        <f>_xlfn.XLOOKUP($A44,'IS WW Forecast'!$A:$A,'IS WW Forecast'!F:F,0,0)</f>
        <v>-1208.0149000000004</v>
      </c>
      <c r="BC44" s="17">
        <f>_xlfn.XLOOKUP($A44,'IS WW Forecast'!$A:$A,'IS WW Forecast'!G:G,0,0)</f>
        <v>-592.28089999999997</v>
      </c>
      <c r="BD44" s="17">
        <f>_xlfn.XLOOKUP($A44,'IS WW Forecast'!$A:$A,'IS WW Forecast'!H:H,0,0)</f>
        <v>-592.28089999999997</v>
      </c>
      <c r="BE44" s="17">
        <f t="shared" si="4"/>
        <v>-8924.8066999999992</v>
      </c>
      <c r="BF44" s="17">
        <f>_xlfn.XLOOKUP($A44,'IS WW Forecast'!$A:$A,'IS WW Forecast'!J:J,0,0)</f>
        <v>-863.61498000000006</v>
      </c>
      <c r="BG44" s="17">
        <f>_xlfn.XLOOKUP($A44,'IS WW Forecast'!$A:$A,'IS WW Forecast'!K:K,0,0)</f>
        <v>-863.61498000000006</v>
      </c>
      <c r="BH44" s="17">
        <f>_xlfn.XLOOKUP($A44,'IS WW Forecast'!$A:$A,'IS WW Forecast'!L:L,0,0)</f>
        <v>-863.61498000000006</v>
      </c>
      <c r="BI44" s="17">
        <f>_xlfn.XLOOKUP($A44,'IS WW Forecast'!$A:$A,'IS WW Forecast'!M:M,0,0)</f>
        <v>-863.61498000000006</v>
      </c>
      <c r="BJ44" s="17">
        <f>_xlfn.XLOOKUP($A44,'IS WW Forecast'!$A:$A,'IS WW Forecast'!N:N,0,0)</f>
        <v>-863.61498000000006</v>
      </c>
      <c r="BK44" s="17">
        <f>_xlfn.XLOOKUP($A44,'IS WW Forecast'!$A:$A,'IS WW Forecast'!O:O,0,0)</f>
        <v>-863.61498000000006</v>
      </c>
      <c r="BL44" s="17">
        <f>_xlfn.XLOOKUP($A44,'IS WW Forecast'!$A:$A,'IS WW Forecast'!P:P,0,0)</f>
        <v>-863.60471999999993</v>
      </c>
      <c r="BM44" s="17">
        <f>_xlfn.XLOOKUP($A44,'IS WW Forecast'!$A:$A,'IS WW Forecast'!Q:Q,0,0)</f>
        <v>-273.63420000000002</v>
      </c>
      <c r="BN44" s="17">
        <f>_xlfn.XLOOKUP($A44,'IS WW Forecast'!$A:$A,'IS WW Forecast'!R:R,0,0)</f>
        <v>-383.13918000000001</v>
      </c>
      <c r="BO44" s="17">
        <f>_xlfn.XLOOKUP($A44,'IS WW Forecast'!$A:$A,'IS WW Forecast'!S:S,0,0)</f>
        <v>-1239.4232874000004</v>
      </c>
      <c r="BP44" s="17">
        <f>_xlfn.XLOOKUP($A44,'IS WW Forecast'!$A:$A,'IS WW Forecast'!T:T,0,0)</f>
        <v>-607.68020339999998</v>
      </c>
      <c r="BQ44" s="17">
        <f>_xlfn.XLOOKUP($A44,'IS WW Forecast'!$A:$A,'IS WW Forecast'!U:U,0,0)</f>
        <v>-607.68020339999998</v>
      </c>
      <c r="BR44" s="17">
        <f t="shared" si="12"/>
        <v>-9156.8516742000011</v>
      </c>
      <c r="BS44" s="17">
        <f>_xlfn.XLOOKUP($A44,'IS WW Forecast'!$A:$A,'IS WW Forecast'!W:W,0,0)</f>
        <v>-881.75089458000002</v>
      </c>
      <c r="BT44" s="17">
        <f>_xlfn.XLOOKUP($A44,'IS WW Forecast'!$A:$A,'IS WW Forecast'!X:X,0,0)</f>
        <v>-881.75089458000002</v>
      </c>
      <c r="BU44" s="17">
        <f>_xlfn.XLOOKUP($A44,'IS WW Forecast'!$A:$A,'IS WW Forecast'!Y:Y,0,0)</f>
        <v>-881.75089458000002</v>
      </c>
      <c r="BV44" s="17">
        <f>_xlfn.XLOOKUP($A44,'IS WW Forecast'!$A:$A,'IS WW Forecast'!Z:Z,0,0)</f>
        <v>-881.75089458000002</v>
      </c>
      <c r="BW44" s="17">
        <f>_xlfn.XLOOKUP($A44,'IS WW Forecast'!$A:$A,'IS WW Forecast'!AA:AA,0,0)</f>
        <v>-881.75089458000002</v>
      </c>
      <c r="BX44" s="17">
        <f>_xlfn.XLOOKUP($A44,'IS WW Forecast'!$A:$A,'IS WW Forecast'!AB:AB,0,0)</f>
        <v>-881.75089458000002</v>
      </c>
      <c r="BY44" s="17">
        <f>_xlfn.XLOOKUP($A44,'IS WW Forecast'!$A:$A,'IS WW Forecast'!AC:AC,0,0)</f>
        <v>-881.74041911999984</v>
      </c>
      <c r="BZ44" s="17">
        <f>_xlfn.XLOOKUP($A44,'IS WW Forecast'!$A:$A,'IS WW Forecast'!AD:AD,0,0)</f>
        <v>-279.38051819999998</v>
      </c>
      <c r="CA44" s="17">
        <f>_xlfn.XLOOKUP($A44,'IS WW Forecast'!$A:$A,'IS WW Forecast'!AE:AE,0,0)</f>
        <v>-391.18510277999997</v>
      </c>
      <c r="CB44" s="17">
        <f>_xlfn.XLOOKUP($A44,'IS WW Forecast'!$A:$A,'IS WW Forecast'!AF:AF,0,0)</f>
        <v>-1265.4511764354004</v>
      </c>
      <c r="CC44" s="17">
        <f>_xlfn.XLOOKUP($A44,'IS WW Forecast'!$A:$A,'IS WW Forecast'!AG:AG,0,0)</f>
        <v>-620.44148767139995</v>
      </c>
      <c r="CD44" s="17">
        <f>_xlfn.XLOOKUP($A44,'IS WW Forecast'!$A:$A,'IS WW Forecast'!AH:AH,0,0)</f>
        <v>-620.44148767139995</v>
      </c>
      <c r="CE44" s="17">
        <f t="shared" si="6"/>
        <v>-9349.1455593581995</v>
      </c>
      <c r="CF44" s="18">
        <f t="shared" si="7"/>
        <v>-8990.4616399999995</v>
      </c>
      <c r="CG44" s="17">
        <f>_xlfn.XLOOKUP($A44,'IS WW Forecast'!$A:$A,'IS WW Forecast'!AK:AK,0,0)</f>
        <v>0</v>
      </c>
      <c r="CH44" s="17">
        <f t="shared" si="13"/>
        <v>-8990.4616399999995</v>
      </c>
      <c r="CI44" s="17">
        <f t="shared" si="14"/>
        <v>-293.3412208000027</v>
      </c>
      <c r="CJ44" s="17">
        <f t="shared" si="15"/>
        <v>-9283.8028608000022</v>
      </c>
    </row>
    <row r="45" spans="1:88" x14ac:dyDescent="0.25">
      <c r="A45" s="13">
        <v>770000</v>
      </c>
      <c r="B45" s="14">
        <f t="shared" si="11"/>
        <v>40</v>
      </c>
      <c r="C45" s="16" t="str">
        <f t="shared" si="16"/>
        <v>770.000</v>
      </c>
      <c r="D45" s="13" t="s">
        <v>58</v>
      </c>
      <c r="E45" s="13"/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f t="shared" si="1"/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-2849.08</v>
      </c>
      <c r="AC45" s="17">
        <v>-2827.58</v>
      </c>
      <c r="AD45" s="17">
        <v>-259.8</v>
      </c>
      <c r="AE45" s="17">
        <f t="shared" si="2"/>
        <v>-5936.46</v>
      </c>
      <c r="AF45" s="17">
        <v>-3880.2</v>
      </c>
      <c r="AG45" s="17">
        <v>-3281.84</v>
      </c>
      <c r="AH45" s="17">
        <v>-3283.16</v>
      </c>
      <c r="AI45" s="17">
        <v>-3392.05</v>
      </c>
      <c r="AJ45" s="17">
        <v>-3466.06</v>
      </c>
      <c r="AK45" s="17">
        <v>-3392.37</v>
      </c>
      <c r="AL45" s="17">
        <v>-3369.97</v>
      </c>
      <c r="AM45" s="17">
        <v>-3414.77</v>
      </c>
      <c r="AN45" s="17">
        <v>-3381.8</v>
      </c>
      <c r="AO45" s="17">
        <v>-3360.79</v>
      </c>
      <c r="AP45" s="17">
        <v>-3479.89</v>
      </c>
      <c r="AQ45" s="17">
        <v>0</v>
      </c>
      <c r="AR45" s="17">
        <f t="shared" si="3"/>
        <v>-37702.9</v>
      </c>
      <c r="AS45" s="17">
        <v>-3331.2</v>
      </c>
      <c r="AT45" s="17">
        <v>-3399.97</v>
      </c>
      <c r="AU45" s="17">
        <v>-3344.17</v>
      </c>
      <c r="AV45" s="17">
        <v>-3423.94</v>
      </c>
      <c r="AW45" s="17">
        <v>-3403.78</v>
      </c>
      <c r="AX45" s="17">
        <v>-3431.53</v>
      </c>
      <c r="AY45" s="17">
        <v>-3409.5</v>
      </c>
      <c r="AZ45" s="17">
        <v>7784.18</v>
      </c>
      <c r="BA45" s="17">
        <v>-3784.94</v>
      </c>
      <c r="BB45" s="17">
        <f>_xlfn.XLOOKUP($A45,'IS WW Forecast'!$A:$A,'IS WW Forecast'!F:F,0,0)</f>
        <v>-2552.39</v>
      </c>
      <c r="BC45" s="17">
        <f>_xlfn.XLOOKUP($A45,'IS WW Forecast'!$A:$A,'IS WW Forecast'!G:G,0,0)</f>
        <v>-2249.75</v>
      </c>
      <c r="BD45" s="17">
        <f>_xlfn.XLOOKUP($A45,'IS WW Forecast'!$A:$A,'IS WW Forecast'!H:H,0,0)</f>
        <v>-2256.1799999999998</v>
      </c>
      <c r="BE45" s="17">
        <f t="shared" si="4"/>
        <v>-26803.17</v>
      </c>
      <c r="BF45" s="17">
        <f>_xlfn.XLOOKUP($A45,'IS WW Forecast'!$A:$A,'IS WW Forecast'!J:J,0,0)</f>
        <v>-2242.8000000000002</v>
      </c>
      <c r="BG45" s="17">
        <f>_xlfn.XLOOKUP($A45,'IS WW Forecast'!$A:$A,'IS WW Forecast'!K:K,0,0)</f>
        <v>-2255.2199999999998</v>
      </c>
      <c r="BH45" s="17">
        <f>_xlfn.XLOOKUP($A45,'IS WW Forecast'!$A:$A,'IS WW Forecast'!L:L,0,0)</f>
        <v>-2223.62</v>
      </c>
      <c r="BI45" s="17">
        <f>_xlfn.XLOOKUP($A45,'IS WW Forecast'!$A:$A,'IS WW Forecast'!M:M,0,0)</f>
        <v>-2207.0100000000002</v>
      </c>
      <c r="BJ45" s="17">
        <f>_xlfn.XLOOKUP($A45,'IS WW Forecast'!$A:$A,'IS WW Forecast'!N:N,0,0)</f>
        <v>-2235.3200000000002</v>
      </c>
      <c r="BK45" s="17">
        <f>_xlfn.XLOOKUP($A45,'IS WW Forecast'!$A:$A,'IS WW Forecast'!O:O,0,0)</f>
        <v>-2261.86</v>
      </c>
      <c r="BL45" s="17">
        <f>_xlfn.XLOOKUP($A45,'IS WW Forecast'!$A:$A,'IS WW Forecast'!P:P,0,0)</f>
        <v>-2235</v>
      </c>
      <c r="BM45" s="17">
        <f>_xlfn.XLOOKUP($A45,'IS WW Forecast'!$A:$A,'IS WW Forecast'!Q:Q,0,0)</f>
        <v>-2248.0500000000002</v>
      </c>
      <c r="BN45" s="17">
        <f>_xlfn.XLOOKUP($A45,'IS WW Forecast'!$A:$A,'IS WW Forecast'!R:R,0,0)</f>
        <v>-2223.5100000000002</v>
      </c>
      <c r="BO45" s="17">
        <f>_xlfn.XLOOKUP($A45,'IS WW Forecast'!$A:$A,'IS WW Forecast'!S:S,0,0)</f>
        <v>-2340.87</v>
      </c>
      <c r="BP45" s="17">
        <f>_xlfn.XLOOKUP($A45,'IS WW Forecast'!$A:$A,'IS WW Forecast'!T:T,0,0)</f>
        <v>-2249.75</v>
      </c>
      <c r="BQ45" s="17">
        <f>_xlfn.XLOOKUP($A45,'IS WW Forecast'!$A:$A,'IS WW Forecast'!U:U,0,0)</f>
        <v>-2256.1799999999998</v>
      </c>
      <c r="BR45" s="17">
        <f t="shared" si="12"/>
        <v>-26979.19</v>
      </c>
      <c r="BS45" s="17">
        <f>_xlfn.XLOOKUP($A45,'IS WW Forecast'!$A:$A,'IS WW Forecast'!W:W,0,0)</f>
        <v>-2242.8000000000002</v>
      </c>
      <c r="BT45" s="17">
        <f>_xlfn.XLOOKUP($A45,'IS WW Forecast'!$A:$A,'IS WW Forecast'!X:X,0,0)</f>
        <v>-2255.2199999999998</v>
      </c>
      <c r="BU45" s="17">
        <f>_xlfn.XLOOKUP($A45,'IS WW Forecast'!$A:$A,'IS WW Forecast'!Y:Y,0,0)</f>
        <v>-2223.62</v>
      </c>
      <c r="BV45" s="17">
        <f>_xlfn.XLOOKUP($A45,'IS WW Forecast'!$A:$A,'IS WW Forecast'!Z:Z,0,0)</f>
        <v>-2207.0100000000002</v>
      </c>
      <c r="BW45" s="17">
        <f>_xlfn.XLOOKUP($A45,'IS WW Forecast'!$A:$A,'IS WW Forecast'!AA:AA,0,0)</f>
        <v>-2235.3200000000002</v>
      </c>
      <c r="BX45" s="17">
        <f>_xlfn.XLOOKUP($A45,'IS WW Forecast'!$A:$A,'IS WW Forecast'!AB:AB,0,0)</f>
        <v>-2261.86</v>
      </c>
      <c r="BY45" s="17">
        <f>_xlfn.XLOOKUP($A45,'IS WW Forecast'!$A:$A,'IS WW Forecast'!AC:AC,0,0)</f>
        <v>-2235</v>
      </c>
      <c r="BZ45" s="17">
        <f>_xlfn.XLOOKUP($A45,'IS WW Forecast'!$A:$A,'IS WW Forecast'!AD:AD,0,0)</f>
        <v>-2248.0500000000002</v>
      </c>
      <c r="CA45" s="17">
        <f>_xlfn.XLOOKUP($A45,'IS WW Forecast'!$A:$A,'IS WW Forecast'!AE:AE,0,0)</f>
        <v>-2223.5100000000002</v>
      </c>
      <c r="CB45" s="17">
        <f>_xlfn.XLOOKUP($A45,'IS WW Forecast'!$A:$A,'IS WW Forecast'!AF:AF,0,0)</f>
        <v>-2340.87</v>
      </c>
      <c r="CC45" s="17">
        <f>_xlfn.XLOOKUP($A45,'IS WW Forecast'!$A:$A,'IS WW Forecast'!AG:AG,0,0)</f>
        <v>-2249.75</v>
      </c>
      <c r="CD45" s="17">
        <f>_xlfn.XLOOKUP($A45,'IS WW Forecast'!$A:$A,'IS WW Forecast'!AH:AH,0,0)</f>
        <v>-2256.1799999999998</v>
      </c>
      <c r="CE45" s="17">
        <f t="shared" si="6"/>
        <v>-26979.19</v>
      </c>
      <c r="CF45" s="18">
        <f t="shared" si="7"/>
        <v>-23449.469999999998</v>
      </c>
      <c r="CG45" s="17">
        <f>_xlfn.XLOOKUP($A45,'IS WW Forecast'!$A:$A,'IS WW Forecast'!AK:AK,0,0)</f>
        <v>-4129.6912262852202</v>
      </c>
      <c r="CH45" s="17">
        <f>CF45+CG45</f>
        <v>-27579.161226285218</v>
      </c>
      <c r="CI45" s="17">
        <f t="shared" si="14"/>
        <v>599.97122628521538</v>
      </c>
      <c r="CJ45" s="17">
        <f t="shared" si="15"/>
        <v>-26979.190000000002</v>
      </c>
    </row>
    <row r="46" spans="1:88" x14ac:dyDescent="0.25">
      <c r="A46" s="13">
        <v>775100</v>
      </c>
      <c r="B46" s="14">
        <f t="shared" si="11"/>
        <v>41</v>
      </c>
      <c r="C46" s="16" t="str">
        <f t="shared" si="16"/>
        <v>775.100</v>
      </c>
      <c r="D46" s="13" t="s">
        <v>59</v>
      </c>
      <c r="E46" s="13"/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f t="shared" si="1"/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-203.8</v>
      </c>
      <c r="AE46" s="17">
        <f t="shared" si="2"/>
        <v>-203.8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f t="shared" si="3"/>
        <v>0</v>
      </c>
      <c r="AS46" s="17">
        <v>0</v>
      </c>
      <c r="AT46" s="17">
        <v>0</v>
      </c>
      <c r="AU46" s="17">
        <v>0</v>
      </c>
      <c r="AV46" s="17">
        <v>0</v>
      </c>
      <c r="AW46" s="17">
        <v>0</v>
      </c>
      <c r="AX46" s="17">
        <v>0</v>
      </c>
      <c r="AY46" s="17">
        <v>0</v>
      </c>
      <c r="AZ46" s="17">
        <v>0</v>
      </c>
      <c r="BA46" s="17">
        <v>0</v>
      </c>
      <c r="BB46" s="17">
        <f>_xlfn.XLOOKUP($A46,'IS WW Forecast'!$A:$A,'IS WW Forecast'!F:F,0,0)</f>
        <v>0</v>
      </c>
      <c r="BC46" s="17">
        <f>_xlfn.XLOOKUP($A46,'IS WW Forecast'!$A:$A,'IS WW Forecast'!G:G,0,0)</f>
        <v>0</v>
      </c>
      <c r="BD46" s="17">
        <f>_xlfn.XLOOKUP($A46,'IS WW Forecast'!$A:$A,'IS WW Forecast'!H:H,0,0)</f>
        <v>0</v>
      </c>
      <c r="BE46" s="17">
        <f t="shared" si="4"/>
        <v>0</v>
      </c>
      <c r="BF46" s="17">
        <f>_xlfn.XLOOKUP($A46,'IS WW Forecast'!$A:$A,'IS WW Forecast'!J:J,0,0)</f>
        <v>0</v>
      </c>
      <c r="BG46" s="17">
        <f>_xlfn.XLOOKUP($A46,'IS WW Forecast'!$A:$A,'IS WW Forecast'!K:K,0,0)</f>
        <v>0</v>
      </c>
      <c r="BH46" s="17">
        <f>_xlfn.XLOOKUP($A46,'IS WW Forecast'!$A:$A,'IS WW Forecast'!L:L,0,0)</f>
        <v>0</v>
      </c>
      <c r="BI46" s="17">
        <f>_xlfn.XLOOKUP($A46,'IS WW Forecast'!$A:$A,'IS WW Forecast'!M:M,0,0)</f>
        <v>0</v>
      </c>
      <c r="BJ46" s="17">
        <f>_xlfn.XLOOKUP($A46,'IS WW Forecast'!$A:$A,'IS WW Forecast'!N:N,0,0)</f>
        <v>0</v>
      </c>
      <c r="BK46" s="17">
        <f>_xlfn.XLOOKUP($A46,'IS WW Forecast'!$A:$A,'IS WW Forecast'!O:O,0,0)</f>
        <v>0</v>
      </c>
      <c r="BL46" s="17">
        <f>_xlfn.XLOOKUP($A46,'IS WW Forecast'!$A:$A,'IS WW Forecast'!P:P,0,0)</f>
        <v>0</v>
      </c>
      <c r="BM46" s="17">
        <f>_xlfn.XLOOKUP($A46,'IS WW Forecast'!$A:$A,'IS WW Forecast'!Q:Q,0,0)</f>
        <v>0</v>
      </c>
      <c r="BN46" s="17">
        <f>_xlfn.XLOOKUP($A46,'IS WW Forecast'!$A:$A,'IS WW Forecast'!R:R,0,0)</f>
        <v>0</v>
      </c>
      <c r="BO46" s="17">
        <f>_xlfn.XLOOKUP($A46,'IS WW Forecast'!$A:$A,'IS WW Forecast'!S:S,0,0)</f>
        <v>0</v>
      </c>
      <c r="BP46" s="17">
        <f>_xlfn.XLOOKUP($A46,'IS WW Forecast'!$A:$A,'IS WW Forecast'!T:T,0,0)</f>
        <v>0</v>
      </c>
      <c r="BQ46" s="17">
        <f>_xlfn.XLOOKUP($A46,'IS WW Forecast'!$A:$A,'IS WW Forecast'!U:U,0,0)</f>
        <v>0</v>
      </c>
      <c r="BR46" s="17">
        <f t="shared" si="12"/>
        <v>0</v>
      </c>
      <c r="BS46" s="17">
        <f>_xlfn.XLOOKUP($A46,'IS WW Forecast'!$A:$A,'IS WW Forecast'!W:W,0,0)</f>
        <v>0</v>
      </c>
      <c r="BT46" s="17">
        <f>_xlfn.XLOOKUP($A46,'IS WW Forecast'!$A:$A,'IS WW Forecast'!X:X,0,0)</f>
        <v>0</v>
      </c>
      <c r="BU46" s="17">
        <f>_xlfn.XLOOKUP($A46,'IS WW Forecast'!$A:$A,'IS WW Forecast'!Y:Y,0,0)</f>
        <v>0</v>
      </c>
      <c r="BV46" s="17">
        <f>_xlfn.XLOOKUP($A46,'IS WW Forecast'!$A:$A,'IS WW Forecast'!Z:Z,0,0)</f>
        <v>0</v>
      </c>
      <c r="BW46" s="17">
        <f>_xlfn.XLOOKUP($A46,'IS WW Forecast'!$A:$A,'IS WW Forecast'!AA:AA,0,0)</f>
        <v>0</v>
      </c>
      <c r="BX46" s="17">
        <f>_xlfn.XLOOKUP($A46,'IS WW Forecast'!$A:$A,'IS WW Forecast'!AB:AB,0,0)</f>
        <v>0</v>
      </c>
      <c r="BY46" s="17">
        <f>_xlfn.XLOOKUP($A46,'IS WW Forecast'!$A:$A,'IS WW Forecast'!AC:AC,0,0)</f>
        <v>0</v>
      </c>
      <c r="BZ46" s="17">
        <f>_xlfn.XLOOKUP($A46,'IS WW Forecast'!$A:$A,'IS WW Forecast'!AD:AD,0,0)</f>
        <v>0</v>
      </c>
      <c r="CA46" s="17">
        <f>_xlfn.XLOOKUP($A46,'IS WW Forecast'!$A:$A,'IS WW Forecast'!AE:AE,0,0)</f>
        <v>0</v>
      </c>
      <c r="CB46" s="17">
        <f>_xlfn.XLOOKUP($A46,'IS WW Forecast'!$A:$A,'IS WW Forecast'!AF:AF,0,0)</f>
        <v>0</v>
      </c>
      <c r="CC46" s="17">
        <f>_xlfn.XLOOKUP($A46,'IS WW Forecast'!$A:$A,'IS WW Forecast'!AG:AG,0,0)</f>
        <v>0</v>
      </c>
      <c r="CD46" s="17">
        <f>_xlfn.XLOOKUP($A46,'IS WW Forecast'!$A:$A,'IS WW Forecast'!AH:AH,0,0)</f>
        <v>0</v>
      </c>
      <c r="CE46" s="17">
        <f t="shared" si="6"/>
        <v>0</v>
      </c>
      <c r="CF46" s="18">
        <f t="shared" si="7"/>
        <v>0</v>
      </c>
      <c r="CG46" s="17">
        <f>_xlfn.XLOOKUP($A46,'IS WW Forecast'!$A:$A,'IS WW Forecast'!AK:AK,0,0)</f>
        <v>0</v>
      </c>
      <c r="CH46" s="17">
        <f t="shared" si="13"/>
        <v>0</v>
      </c>
      <c r="CI46" s="17">
        <f t="shared" si="14"/>
        <v>0</v>
      </c>
      <c r="CJ46" s="17">
        <f t="shared" si="15"/>
        <v>0</v>
      </c>
    </row>
    <row r="47" spans="1:88" x14ac:dyDescent="0.25">
      <c r="A47" s="13">
        <v>775000</v>
      </c>
      <c r="B47" s="14">
        <f t="shared" si="11"/>
        <v>42</v>
      </c>
      <c r="C47" s="16" t="str">
        <f t="shared" si="16"/>
        <v>775.000</v>
      </c>
      <c r="D47" s="13" t="s">
        <v>60</v>
      </c>
      <c r="E47" s="13"/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f t="shared" si="1"/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-441.22</v>
      </c>
      <c r="AB47" s="17">
        <v>-5525.4599999999991</v>
      </c>
      <c r="AC47" s="17">
        <v>-3008.8700000000003</v>
      </c>
      <c r="AD47" s="17">
        <v>-3792.2599999999998</v>
      </c>
      <c r="AE47" s="17">
        <f t="shared" si="2"/>
        <v>-12767.81</v>
      </c>
      <c r="AF47" s="17">
        <v>-3675.2</v>
      </c>
      <c r="AG47" s="17">
        <v>-8129.0099999999993</v>
      </c>
      <c r="AH47" s="17">
        <v>-4335.3499999999995</v>
      </c>
      <c r="AI47" s="17">
        <v>-3122.29</v>
      </c>
      <c r="AJ47" s="17">
        <v>-4428.3599999999997</v>
      </c>
      <c r="AK47" s="17">
        <v>-3845.6699999999996</v>
      </c>
      <c r="AL47" s="17">
        <v>-3358.2699999999995</v>
      </c>
      <c r="AM47" s="17">
        <v>-3831.4199999999996</v>
      </c>
      <c r="AN47" s="17">
        <v>-77.36000000000007</v>
      </c>
      <c r="AO47" s="17">
        <v>-3264.2599999999998</v>
      </c>
      <c r="AP47" s="17">
        <v>-4146.58</v>
      </c>
      <c r="AQ47" s="17">
        <v>-3926.21</v>
      </c>
      <c r="AR47" s="17">
        <f t="shared" si="3"/>
        <v>-46139.98</v>
      </c>
      <c r="AS47" s="17">
        <v>-3586.1200000000003</v>
      </c>
      <c r="AT47" s="17">
        <v>-5295.7</v>
      </c>
      <c r="AU47" s="17">
        <v>-4125.7899999999991</v>
      </c>
      <c r="AV47" s="17">
        <v>-3290.8</v>
      </c>
      <c r="AW47" s="17">
        <v>-3872.15</v>
      </c>
      <c r="AX47" s="17">
        <v>-4843.25</v>
      </c>
      <c r="AY47" s="17">
        <v>-3700.3899999999994</v>
      </c>
      <c r="AZ47" s="17">
        <v>-3520.3599999999997</v>
      </c>
      <c r="BA47" s="17">
        <v>-4063.1099999999997</v>
      </c>
      <c r="BB47" s="17">
        <f>_xlfn.XLOOKUP($A47,'IS WW Forecast'!$A:$A,'IS WW Forecast'!F:F,0,0)</f>
        <v>-3362.1877999999997</v>
      </c>
      <c r="BC47" s="17">
        <f>_xlfn.XLOOKUP($A47,'IS WW Forecast'!$A:$A,'IS WW Forecast'!G:G,0,0)</f>
        <v>-4270.9773999999998</v>
      </c>
      <c r="BD47" s="17">
        <f>_xlfn.XLOOKUP($A47,'IS WW Forecast'!$A:$A,'IS WW Forecast'!H:H,0,0)</f>
        <v>-4043.9963000000002</v>
      </c>
      <c r="BE47" s="17">
        <f t="shared" si="4"/>
        <v>-47974.8315</v>
      </c>
      <c r="BF47" s="17">
        <f>_xlfn.XLOOKUP($A47,'IS WW Forecast'!$A:$A,'IS WW Forecast'!J:J,0,0)</f>
        <v>-3679.3591200000005</v>
      </c>
      <c r="BG47" s="17">
        <f>_xlfn.XLOOKUP($A47,'IS WW Forecast'!$A:$A,'IS WW Forecast'!K:K,0,0)</f>
        <v>-5433.3882000000003</v>
      </c>
      <c r="BH47" s="17">
        <f>_xlfn.XLOOKUP($A47,'IS WW Forecast'!$A:$A,'IS WW Forecast'!L:L,0,0)</f>
        <v>-4233.0605399999995</v>
      </c>
      <c r="BI47" s="17">
        <f>_xlfn.XLOOKUP($A47,'IS WW Forecast'!$A:$A,'IS WW Forecast'!M:M,0,0)</f>
        <v>-3376.3608000000004</v>
      </c>
      <c r="BJ47" s="17">
        <f>_xlfn.XLOOKUP($A47,'IS WW Forecast'!$A:$A,'IS WW Forecast'!N:N,0,0)</f>
        <v>-3972.8259000000003</v>
      </c>
      <c r="BK47" s="17">
        <f>_xlfn.XLOOKUP($A47,'IS WW Forecast'!$A:$A,'IS WW Forecast'!O:O,0,0)</f>
        <v>-4969.1745000000001</v>
      </c>
      <c r="BL47" s="17">
        <f>_xlfn.XLOOKUP($A47,'IS WW Forecast'!$A:$A,'IS WW Forecast'!P:P,0,0)</f>
        <v>-3796.6001399999996</v>
      </c>
      <c r="BM47" s="17">
        <f>_xlfn.XLOOKUP($A47,'IS WW Forecast'!$A:$A,'IS WW Forecast'!Q:Q,0,0)</f>
        <v>-3611.8893599999997</v>
      </c>
      <c r="BN47" s="17">
        <f>_xlfn.XLOOKUP($A47,'IS WW Forecast'!$A:$A,'IS WW Forecast'!R:R,0,0)</f>
        <v>-4168.7508600000001</v>
      </c>
      <c r="BO47" s="17">
        <f>_xlfn.XLOOKUP($A47,'IS WW Forecast'!$A:$A,'IS WW Forecast'!S:S,0,0)</f>
        <v>-3449.6046827999999</v>
      </c>
      <c r="BP47" s="17">
        <f>_xlfn.XLOOKUP($A47,'IS WW Forecast'!$A:$A,'IS WW Forecast'!T:T,0,0)</f>
        <v>-4382.0228123999996</v>
      </c>
      <c r="BQ47" s="17">
        <f>_xlfn.XLOOKUP($A47,'IS WW Forecast'!$A:$A,'IS WW Forecast'!U:U,0,0)</f>
        <v>-4149.1402038000006</v>
      </c>
      <c r="BR47" s="17">
        <f t="shared" si="12"/>
        <v>-49222.177119000007</v>
      </c>
      <c r="BS47" s="17">
        <f>_xlfn.XLOOKUP($A47,'IS WW Forecast'!$A:$A,'IS WW Forecast'!W:W,0,0)</f>
        <v>-3756.62566152</v>
      </c>
      <c r="BT47" s="17">
        <f>_xlfn.XLOOKUP($A47,'IS WW Forecast'!$A:$A,'IS WW Forecast'!X:X,0,0)</f>
        <v>-5547.4893522000002</v>
      </c>
      <c r="BU47" s="17">
        <f>_xlfn.XLOOKUP($A47,'IS WW Forecast'!$A:$A,'IS WW Forecast'!Y:Y,0,0)</f>
        <v>-4321.9548113399987</v>
      </c>
      <c r="BV47" s="17">
        <f>_xlfn.XLOOKUP($A47,'IS WW Forecast'!$A:$A,'IS WW Forecast'!Z:Z,0,0)</f>
        <v>-3447.2643768000003</v>
      </c>
      <c r="BW47" s="17">
        <f>_xlfn.XLOOKUP($A47,'IS WW Forecast'!$A:$A,'IS WW Forecast'!AA:AA,0,0)</f>
        <v>-4056.2552439000001</v>
      </c>
      <c r="BX47" s="17">
        <f>_xlfn.XLOOKUP($A47,'IS WW Forecast'!$A:$A,'IS WW Forecast'!AB:AB,0,0)</f>
        <v>-5073.5271644999993</v>
      </c>
      <c r="BY47" s="17">
        <f>_xlfn.XLOOKUP($A47,'IS WW Forecast'!$A:$A,'IS WW Forecast'!AC:AC,0,0)</f>
        <v>-3876.3287429399993</v>
      </c>
      <c r="BZ47" s="17">
        <f>_xlfn.XLOOKUP($A47,'IS WW Forecast'!$A:$A,'IS WW Forecast'!AD:AD,0,0)</f>
        <v>-3687.7390365599995</v>
      </c>
      <c r="CA47" s="17">
        <f>_xlfn.XLOOKUP($A47,'IS WW Forecast'!$A:$A,'IS WW Forecast'!AE:AE,0,0)</f>
        <v>-4256.2946280599999</v>
      </c>
      <c r="CB47" s="17">
        <f>_xlfn.XLOOKUP($A47,'IS WW Forecast'!$A:$A,'IS WW Forecast'!AF:AF,0,0)</f>
        <v>-3522.0463811387995</v>
      </c>
      <c r="CC47" s="17">
        <f>_xlfn.XLOOKUP($A47,'IS WW Forecast'!$A:$A,'IS WW Forecast'!AG:AG,0,0)</f>
        <v>-4474.0452914603993</v>
      </c>
      <c r="CD47" s="17">
        <f>_xlfn.XLOOKUP($A47,'IS WW Forecast'!$A:$A,'IS WW Forecast'!AH:AH,0,0)</f>
        <v>-4236.2721480798</v>
      </c>
      <c r="CE47" s="17">
        <f t="shared" si="6"/>
        <v>-50255.842838498989</v>
      </c>
      <c r="CF47" s="18">
        <f t="shared" si="7"/>
        <v>-48313.02936</v>
      </c>
      <c r="CG47" s="17">
        <f>_xlfn.XLOOKUP($A47,'IS WW Forecast'!$A:$A,'IS WW Forecast'!AK:AK,0,0)</f>
        <v>0</v>
      </c>
      <c r="CH47" s="17">
        <f t="shared" si="13"/>
        <v>-48313.02936</v>
      </c>
      <c r="CI47" s="17">
        <f t="shared" si="14"/>
        <v>-1527.8239122000014</v>
      </c>
      <c r="CJ47" s="17">
        <f t="shared" si="15"/>
        <v>-49840.853272200002</v>
      </c>
    </row>
    <row r="48" spans="1:88" x14ac:dyDescent="0.25">
      <c r="A48" s="13">
        <v>775500</v>
      </c>
      <c r="B48" s="14">
        <f t="shared" si="11"/>
        <v>43</v>
      </c>
      <c r="C48" s="16" t="str">
        <f t="shared" si="16"/>
        <v>775.500</v>
      </c>
      <c r="D48" s="13" t="s">
        <v>61</v>
      </c>
      <c r="E48" s="13"/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f t="shared" si="1"/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-30.61</v>
      </c>
      <c r="AB48" s="17">
        <v>-2.57</v>
      </c>
      <c r="AC48" s="17">
        <v>0</v>
      </c>
      <c r="AD48" s="17">
        <v>0</v>
      </c>
      <c r="AE48" s="17">
        <f t="shared" si="2"/>
        <v>-33.18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f t="shared" si="3"/>
        <v>0</v>
      </c>
      <c r="AS48" s="17">
        <v>0</v>
      </c>
      <c r="AT48" s="17">
        <v>0</v>
      </c>
      <c r="AU48" s="17">
        <v>0</v>
      </c>
      <c r="AV48" s="17">
        <v>0</v>
      </c>
      <c r="AW48" s="17">
        <v>0</v>
      </c>
      <c r="AX48" s="17">
        <v>0</v>
      </c>
      <c r="AY48" s="17">
        <v>0</v>
      </c>
      <c r="AZ48" s="17">
        <v>0</v>
      </c>
      <c r="BA48" s="17">
        <v>0</v>
      </c>
      <c r="BB48" s="17">
        <f>_xlfn.XLOOKUP($A48,'IS WW Forecast'!$A:$A,'IS WW Forecast'!F:F,0,0)</f>
        <v>0</v>
      </c>
      <c r="BC48" s="17">
        <f>_xlfn.XLOOKUP($A48,'IS WW Forecast'!$A:$A,'IS WW Forecast'!G:G,0,0)</f>
        <v>0</v>
      </c>
      <c r="BD48" s="17">
        <f>_xlfn.XLOOKUP($A48,'IS WW Forecast'!$A:$A,'IS WW Forecast'!H:H,0,0)</f>
        <v>0</v>
      </c>
      <c r="BE48" s="17">
        <f t="shared" si="4"/>
        <v>0</v>
      </c>
      <c r="BF48" s="17">
        <f>_xlfn.XLOOKUP($A48,'IS WW Forecast'!$A:$A,'IS WW Forecast'!J:J,0,0)</f>
        <v>0</v>
      </c>
      <c r="BG48" s="17">
        <f>_xlfn.XLOOKUP($A48,'IS WW Forecast'!$A:$A,'IS WW Forecast'!K:K,0,0)</f>
        <v>0</v>
      </c>
      <c r="BH48" s="17">
        <f>_xlfn.XLOOKUP($A48,'IS WW Forecast'!$A:$A,'IS WW Forecast'!L:L,0,0)</f>
        <v>0</v>
      </c>
      <c r="BI48" s="17">
        <f>_xlfn.XLOOKUP($A48,'IS WW Forecast'!$A:$A,'IS WW Forecast'!M:M,0,0)</f>
        <v>0</v>
      </c>
      <c r="BJ48" s="17">
        <f>_xlfn.XLOOKUP($A48,'IS WW Forecast'!$A:$A,'IS WW Forecast'!N:N,0,0)</f>
        <v>0</v>
      </c>
      <c r="BK48" s="17">
        <f>_xlfn.XLOOKUP($A48,'IS WW Forecast'!$A:$A,'IS WW Forecast'!O:O,0,0)</f>
        <v>0</v>
      </c>
      <c r="BL48" s="17">
        <f>_xlfn.XLOOKUP($A48,'IS WW Forecast'!$A:$A,'IS WW Forecast'!P:P,0,0)</f>
        <v>0</v>
      </c>
      <c r="BM48" s="17">
        <f>_xlfn.XLOOKUP($A48,'IS WW Forecast'!$A:$A,'IS WW Forecast'!Q:Q,0,0)</f>
        <v>0</v>
      </c>
      <c r="BN48" s="17">
        <f>_xlfn.XLOOKUP($A48,'IS WW Forecast'!$A:$A,'IS WW Forecast'!R:R,0,0)</f>
        <v>0</v>
      </c>
      <c r="BO48" s="17">
        <f>_xlfn.XLOOKUP($A48,'IS WW Forecast'!$A:$A,'IS WW Forecast'!S:S,0,0)</f>
        <v>0</v>
      </c>
      <c r="BP48" s="17">
        <f>_xlfn.XLOOKUP($A48,'IS WW Forecast'!$A:$A,'IS WW Forecast'!T:T,0,0)</f>
        <v>0</v>
      </c>
      <c r="BQ48" s="17">
        <f>_xlfn.XLOOKUP($A48,'IS WW Forecast'!$A:$A,'IS WW Forecast'!U:U,0,0)</f>
        <v>0</v>
      </c>
      <c r="BR48" s="17">
        <f t="shared" si="12"/>
        <v>0</v>
      </c>
      <c r="BS48" s="17">
        <f>_xlfn.XLOOKUP($A48,'IS WW Forecast'!$A:$A,'IS WW Forecast'!W:W,0,0)</f>
        <v>0</v>
      </c>
      <c r="BT48" s="17">
        <f>_xlfn.XLOOKUP($A48,'IS WW Forecast'!$A:$A,'IS WW Forecast'!X:X,0,0)</f>
        <v>0</v>
      </c>
      <c r="BU48" s="17">
        <f>_xlfn.XLOOKUP($A48,'IS WW Forecast'!$A:$A,'IS WW Forecast'!Y:Y,0,0)</f>
        <v>0</v>
      </c>
      <c r="BV48" s="17">
        <f>_xlfn.XLOOKUP($A48,'IS WW Forecast'!$A:$A,'IS WW Forecast'!Z:Z,0,0)</f>
        <v>0</v>
      </c>
      <c r="BW48" s="17">
        <f>_xlfn.XLOOKUP($A48,'IS WW Forecast'!$A:$A,'IS WW Forecast'!AA:AA,0,0)</f>
        <v>0</v>
      </c>
      <c r="BX48" s="17">
        <f>_xlfn.XLOOKUP($A48,'IS WW Forecast'!$A:$A,'IS WW Forecast'!AB:AB,0,0)</f>
        <v>0</v>
      </c>
      <c r="BY48" s="17">
        <f>_xlfn.XLOOKUP($A48,'IS WW Forecast'!$A:$A,'IS WW Forecast'!AC:AC,0,0)</f>
        <v>0</v>
      </c>
      <c r="BZ48" s="17">
        <f>_xlfn.XLOOKUP($A48,'IS WW Forecast'!$A:$A,'IS WW Forecast'!AD:AD,0,0)</f>
        <v>0</v>
      </c>
      <c r="CA48" s="17">
        <f>_xlfn.XLOOKUP($A48,'IS WW Forecast'!$A:$A,'IS WW Forecast'!AE:AE,0,0)</f>
        <v>0</v>
      </c>
      <c r="CB48" s="17">
        <f>_xlfn.XLOOKUP($A48,'IS WW Forecast'!$A:$A,'IS WW Forecast'!AF:AF,0,0)</f>
        <v>0</v>
      </c>
      <c r="CC48" s="17">
        <f>_xlfn.XLOOKUP($A48,'IS WW Forecast'!$A:$A,'IS WW Forecast'!AG:AG,0,0)</f>
        <v>0</v>
      </c>
      <c r="CD48" s="17">
        <f>_xlfn.XLOOKUP($A48,'IS WW Forecast'!$A:$A,'IS WW Forecast'!AH:AH,0,0)</f>
        <v>0</v>
      </c>
      <c r="CE48" s="17">
        <f t="shared" si="6"/>
        <v>0</v>
      </c>
      <c r="CF48" s="18">
        <f t="shared" si="7"/>
        <v>0</v>
      </c>
      <c r="CG48" s="17">
        <f>_xlfn.XLOOKUP($A48,'IS WW Forecast'!$A:$A,'IS WW Forecast'!AK:AK,0,0)</f>
        <v>0</v>
      </c>
      <c r="CH48" s="17">
        <f t="shared" si="13"/>
        <v>0</v>
      </c>
      <c r="CI48" s="17">
        <f t="shared" si="14"/>
        <v>0</v>
      </c>
      <c r="CJ48" s="17">
        <f t="shared" si="15"/>
        <v>0</v>
      </c>
    </row>
    <row r="49" spans="1:88" x14ac:dyDescent="0.25">
      <c r="A49" s="13"/>
      <c r="B49" s="14">
        <f t="shared" si="11"/>
        <v>44</v>
      </c>
      <c r="C49" s="13"/>
      <c r="D49" s="21" t="s">
        <v>62</v>
      </c>
      <c r="E49" s="13"/>
      <c r="F49" s="17">
        <f t="shared" ref="F49:AK49" si="17">SUM(F7:F48)</f>
        <v>-120268.77999999991</v>
      </c>
      <c r="G49" s="17">
        <f t="shared" si="17"/>
        <v>-112036.59000000013</v>
      </c>
      <c r="H49" s="17">
        <f t="shared" si="17"/>
        <v>-127852.48000000014</v>
      </c>
      <c r="I49" s="17">
        <f t="shared" si="17"/>
        <v>-147270.99000000025</v>
      </c>
      <c r="J49" s="17">
        <f t="shared" si="17"/>
        <v>-149531.64000000025</v>
      </c>
      <c r="K49" s="17">
        <f t="shared" si="17"/>
        <v>-134883.09000000011</v>
      </c>
      <c r="L49" s="17">
        <f t="shared" si="17"/>
        <v>-161262.14000000007</v>
      </c>
      <c r="M49" s="17">
        <f t="shared" si="17"/>
        <v>-161607.30000000005</v>
      </c>
      <c r="N49" s="17">
        <f t="shared" si="17"/>
        <v>-183234.0100000001</v>
      </c>
      <c r="O49" s="17">
        <f t="shared" si="17"/>
        <v>-145277.45000000004</v>
      </c>
      <c r="P49" s="17">
        <f t="shared" si="17"/>
        <v>-150236.55000000008</v>
      </c>
      <c r="Q49" s="17">
        <f t="shared" si="17"/>
        <v>-184577.4500000001</v>
      </c>
      <c r="R49" s="19">
        <f t="shared" si="17"/>
        <v>-1778038.4700000014</v>
      </c>
      <c r="S49" s="19">
        <f t="shared" si="17"/>
        <v>-133431.67000000004</v>
      </c>
      <c r="T49" s="19">
        <f t="shared" si="17"/>
        <v>-151620.24000000008</v>
      </c>
      <c r="U49" s="19">
        <f t="shared" si="17"/>
        <v>-160436.60999999996</v>
      </c>
      <c r="V49" s="19">
        <f t="shared" si="17"/>
        <v>-144003.02999999991</v>
      </c>
      <c r="W49" s="19">
        <f t="shared" si="17"/>
        <v>-134723.29000000004</v>
      </c>
      <c r="X49" s="19">
        <f t="shared" si="17"/>
        <v>-165181.22999999998</v>
      </c>
      <c r="Y49" s="19">
        <f t="shared" si="17"/>
        <v>-143654.40000000005</v>
      </c>
      <c r="Z49" s="19">
        <f t="shared" si="17"/>
        <v>-142953.30000000005</v>
      </c>
      <c r="AA49" s="19">
        <f t="shared" si="17"/>
        <v>-176034.62999999998</v>
      </c>
      <c r="AB49" s="19">
        <f t="shared" si="17"/>
        <v>-180445.71999999997</v>
      </c>
      <c r="AC49" s="19">
        <f t="shared" si="17"/>
        <v>-156689.46</v>
      </c>
      <c r="AD49" s="19">
        <f t="shared" si="17"/>
        <v>-261331.25</v>
      </c>
      <c r="AE49" s="19">
        <f t="shared" si="17"/>
        <v>-1950504.83</v>
      </c>
      <c r="AF49" s="19">
        <f t="shared" si="17"/>
        <v>-155755.56000000008</v>
      </c>
      <c r="AG49" s="19">
        <f t="shared" si="17"/>
        <v>-181915.26</v>
      </c>
      <c r="AH49" s="19">
        <f t="shared" si="17"/>
        <v>-139138.62000000002</v>
      </c>
      <c r="AI49" s="19">
        <f t="shared" si="17"/>
        <v>-197087.86</v>
      </c>
      <c r="AJ49" s="19">
        <f t="shared" si="17"/>
        <v>-163493.20999999996</v>
      </c>
      <c r="AK49" s="19">
        <f t="shared" si="17"/>
        <v>-209402.93999999997</v>
      </c>
      <c r="AL49" s="19">
        <f t="shared" ref="AL49:BQ49" si="18">SUM(AL7:AL48)</f>
        <v>-200376.03999999998</v>
      </c>
      <c r="AM49" s="19">
        <f t="shared" si="18"/>
        <v>-175252.63</v>
      </c>
      <c r="AN49" s="19">
        <f t="shared" si="18"/>
        <v>-125915.00000000004</v>
      </c>
      <c r="AO49" s="19">
        <f t="shared" si="18"/>
        <v>-133988.44</v>
      </c>
      <c r="AP49" s="19">
        <f t="shared" si="18"/>
        <v>-54679.889999999963</v>
      </c>
      <c r="AQ49" s="19">
        <f t="shared" si="18"/>
        <v>-246898.74999999994</v>
      </c>
      <c r="AR49" s="19">
        <f t="shared" si="18"/>
        <v>-1983904.2</v>
      </c>
      <c r="AS49" s="19">
        <f t="shared" si="18"/>
        <v>-151822.80000000002</v>
      </c>
      <c r="AT49" s="19">
        <f t="shared" si="18"/>
        <v>-203122.97000000003</v>
      </c>
      <c r="AU49" s="19">
        <f t="shared" si="18"/>
        <v>-187466.27000000002</v>
      </c>
      <c r="AV49" s="19">
        <f t="shared" si="18"/>
        <v>-204060.5</v>
      </c>
      <c r="AW49" s="19">
        <f t="shared" si="18"/>
        <v>-213973.63999999993</v>
      </c>
      <c r="AX49" s="19">
        <f t="shared" si="18"/>
        <v>-198316.30999999997</v>
      </c>
      <c r="AY49" s="19">
        <f t="shared" si="18"/>
        <v>-203337.81999999995</v>
      </c>
      <c r="AZ49" s="19">
        <f t="shared" si="18"/>
        <v>-203617.78999999995</v>
      </c>
      <c r="BA49" s="19">
        <f t="shared" si="18"/>
        <v>-216061.32999999993</v>
      </c>
      <c r="BB49" s="19">
        <f t="shared" si="18"/>
        <v>-187010.46945000003</v>
      </c>
      <c r="BC49" s="19">
        <f t="shared" si="18"/>
        <v>-181188.71053507004</v>
      </c>
      <c r="BD49" s="19">
        <f t="shared" si="18"/>
        <v>-197101.49265075999</v>
      </c>
      <c r="BE49" s="19">
        <f t="shared" si="18"/>
        <v>-2347080.1026358297</v>
      </c>
      <c r="BF49" s="19">
        <f t="shared" si="18"/>
        <v>-183892.33514108002</v>
      </c>
      <c r="BG49" s="19">
        <f t="shared" si="18"/>
        <v>-198372.05262272002</v>
      </c>
      <c r="BH49" s="19">
        <f t="shared" si="18"/>
        <v>-190483.22789782009</v>
      </c>
      <c r="BI49" s="19">
        <f t="shared" si="18"/>
        <v>-188295.53570572005</v>
      </c>
      <c r="BJ49" s="19">
        <f t="shared" si="18"/>
        <v>-201097.48035322005</v>
      </c>
      <c r="BK49" s="19">
        <f t="shared" si="18"/>
        <v>-195727.16178761996</v>
      </c>
      <c r="BL49" s="19">
        <f t="shared" si="18"/>
        <v>-191349.71948561995</v>
      </c>
      <c r="BM49" s="19">
        <f t="shared" si="18"/>
        <v>-200176.27365081999</v>
      </c>
      <c r="BN49" s="19">
        <f t="shared" si="18"/>
        <v>-201185.31594241998</v>
      </c>
      <c r="BO49" s="19">
        <f t="shared" si="18"/>
        <v>-192145.55274499999</v>
      </c>
      <c r="BP49" s="19">
        <f t="shared" si="18"/>
        <v>-185672.99295717</v>
      </c>
      <c r="BQ49" s="19">
        <f t="shared" si="18"/>
        <v>-202064.87556615999</v>
      </c>
      <c r="BR49" s="19">
        <f t="shared" ref="BR49:CW49" si="19">SUM(BR7:BR48)</f>
        <v>-2330462.5238553709</v>
      </c>
      <c r="BS49" s="19">
        <f t="shared" si="19"/>
        <v>-188477.09840656997</v>
      </c>
      <c r="BT49" s="19">
        <f t="shared" si="19"/>
        <v>-203198.21616571999</v>
      </c>
      <c r="BU49" s="19">
        <f t="shared" si="19"/>
        <v>-195233.10360807998</v>
      </c>
      <c r="BV49" s="19">
        <f t="shared" si="19"/>
        <v>-192954.75858679006</v>
      </c>
      <c r="BW49" s="19">
        <f t="shared" si="19"/>
        <v>-201405.00120762998</v>
      </c>
      <c r="BX49" s="19">
        <f t="shared" si="19"/>
        <v>-195915.99589580996</v>
      </c>
      <c r="BY49" s="19">
        <f t="shared" si="19"/>
        <v>-191505.26118858001</v>
      </c>
      <c r="BZ49" s="19">
        <f t="shared" si="19"/>
        <v>-200412.53809818992</v>
      </c>
      <c r="CA49" s="19">
        <f t="shared" si="19"/>
        <v>-201377.79727832001</v>
      </c>
      <c r="CB49" s="19">
        <f t="shared" si="19"/>
        <v>-192167.65224988968</v>
      </c>
      <c r="CC49" s="19">
        <f t="shared" si="19"/>
        <v>-185633.93869588408</v>
      </c>
      <c r="CD49" s="19">
        <f t="shared" si="19"/>
        <v>-202422.84819828338</v>
      </c>
      <c r="CE49" s="19">
        <f t="shared" si="19"/>
        <v>-2350704.2095797472</v>
      </c>
      <c r="CF49" s="18">
        <f t="shared" si="19"/>
        <v>-2377415.6782974498</v>
      </c>
      <c r="CG49" s="19">
        <f t="shared" si="19"/>
        <v>100653.89877371478</v>
      </c>
      <c r="CH49" s="17">
        <f t="shared" si="19"/>
        <v>-2276761.779523734</v>
      </c>
      <c r="CI49" s="19">
        <f t="shared" si="19"/>
        <v>-73172.666397015477</v>
      </c>
      <c r="CJ49" s="17">
        <f t="shared" si="19"/>
        <v>-2349934.4459207505</v>
      </c>
    </row>
    <row r="50" spans="1:88" x14ac:dyDescent="0.25">
      <c r="B50" s="14">
        <f t="shared" si="11"/>
        <v>45</v>
      </c>
    </row>
  </sheetData>
  <mergeCells count="3">
    <mergeCell ref="B1:CJ1"/>
    <mergeCell ref="B2:CJ2"/>
    <mergeCell ref="B3:CJ3"/>
  </mergeCells>
  <pageMargins left="0.7" right="0.7" top="0.75" bottom="0.75" header="0.3" footer="0.3"/>
  <pageSetup scale="22" fitToHeight="0" orientation="landscape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CA319-E7DC-4857-9402-21D48269D38C}">
  <sheetPr>
    <tabColor theme="4" tint="0.79998168889431442"/>
    <pageSetUpPr fitToPage="1"/>
  </sheetPr>
  <dimension ref="A1:CL55"/>
  <sheetViews>
    <sheetView showGridLines="0" tabSelected="1" zoomScale="90" zoomScaleNormal="90" zoomScaleSheetLayoutView="85" workbookViewId="0">
      <pane xSplit="17" ySplit="5" topLeftCell="R33" activePane="bottomRight" state="frozen"/>
      <selection pane="topRight" activeCell="F44" sqref="F44"/>
      <selection pane="bottomLeft" activeCell="F44" sqref="F44"/>
      <selection pane="bottomRight" activeCell="CM41" sqref="CM41"/>
    </sheetView>
  </sheetViews>
  <sheetFormatPr defaultColWidth="8.85546875" defaultRowHeight="15" outlineLevelCol="1" x14ac:dyDescent="0.25"/>
  <cols>
    <col min="1" max="1" width="7" bestFit="1" customWidth="1"/>
    <col min="2" max="2" width="7.42578125" bestFit="1" customWidth="1"/>
    <col min="3" max="3" width="8.42578125" bestFit="1" customWidth="1"/>
    <col min="4" max="4" width="44.42578125" bestFit="1" customWidth="1"/>
    <col min="5" max="5" width="8.42578125" bestFit="1" customWidth="1"/>
    <col min="6" max="6" width="11.42578125" hidden="1" customWidth="1" outlineLevel="1"/>
    <col min="7" max="9" width="9.140625" hidden="1" customWidth="1" outlineLevel="1"/>
    <col min="10" max="11" width="8.42578125" hidden="1" customWidth="1" outlineLevel="1"/>
    <col min="12" max="12" width="11.42578125" hidden="1" customWidth="1" outlineLevel="1"/>
    <col min="13" max="14" width="8.42578125" hidden="1" customWidth="1" outlineLevel="1"/>
    <col min="15" max="16" width="9.140625" hidden="1" customWidth="1" outlineLevel="1"/>
    <col min="17" max="17" width="9.42578125" hidden="1" customWidth="1" outlineLevel="1"/>
    <col min="18" max="18" width="9.42578125" customWidth="1" collapsed="1"/>
    <col min="19" max="19" width="8.42578125" hidden="1" customWidth="1" outlineLevel="1"/>
    <col min="20" max="20" width="9.42578125" hidden="1" customWidth="1" outlineLevel="1"/>
    <col min="21" max="22" width="8.42578125" hidden="1" customWidth="1" outlineLevel="1"/>
    <col min="23" max="25" width="9.42578125" hidden="1" customWidth="1" outlineLevel="1"/>
    <col min="26" max="27" width="8.42578125" hidden="1" customWidth="1" outlineLevel="1"/>
    <col min="28" max="30" width="9.42578125" hidden="1" customWidth="1" outlineLevel="1"/>
    <col min="31" max="31" width="10.42578125" customWidth="1" collapsed="1"/>
    <col min="32" max="34" width="9.42578125" hidden="1" customWidth="1" outlineLevel="1"/>
    <col min="35" max="35" width="9.85546875" hidden="1" customWidth="1" outlineLevel="1"/>
    <col min="36" max="43" width="9.42578125" hidden="1" customWidth="1" outlineLevel="1"/>
    <col min="44" max="44" width="11.42578125" customWidth="1" collapsed="1"/>
    <col min="45" max="56" width="11.42578125" hidden="1" customWidth="1" outlineLevel="1"/>
    <col min="57" max="57" width="11.42578125" customWidth="1" collapsed="1"/>
    <col min="58" max="69" width="11.42578125" hidden="1" customWidth="1" outlineLevel="1"/>
    <col min="70" max="70" width="11.42578125" customWidth="1" collapsed="1"/>
    <col min="71" max="82" width="11.42578125" hidden="1" customWidth="1" outlineLevel="1"/>
    <col min="83" max="83" width="11.42578125" customWidth="1" collapsed="1"/>
    <col min="84" max="85" width="11.42578125" customWidth="1"/>
    <col min="86" max="87" width="12.42578125" customWidth="1"/>
    <col min="88" max="88" width="11.42578125" customWidth="1"/>
  </cols>
  <sheetData>
    <row r="1" spans="1:88" x14ac:dyDescent="0.25"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</row>
    <row r="2" spans="1:88" x14ac:dyDescent="0.25">
      <c r="A2" t="s">
        <v>63</v>
      </c>
      <c r="B2" s="50" t="s">
        <v>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</row>
    <row r="3" spans="1:88" x14ac:dyDescent="0.25">
      <c r="A3" s="1" t="s">
        <v>3</v>
      </c>
      <c r="B3" s="50" t="s">
        <v>64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</row>
    <row r="4" spans="1:88" x14ac:dyDescent="0.25">
      <c r="E4" s="2"/>
      <c r="F4" s="2"/>
      <c r="L4" s="25"/>
    </row>
    <row r="5" spans="1:88" ht="64.5" thickBot="1" x14ac:dyDescent="0.3">
      <c r="A5" s="4"/>
      <c r="B5" s="26" t="s">
        <v>5</v>
      </c>
      <c r="C5" s="26" t="s">
        <v>6</v>
      </c>
      <c r="D5" s="27" t="s">
        <v>7</v>
      </c>
      <c r="E5" s="28"/>
      <c r="F5" s="29">
        <v>44562</v>
      </c>
      <c r="G5" s="29">
        <v>44593</v>
      </c>
      <c r="H5" s="29">
        <v>44621</v>
      </c>
      <c r="I5" s="29">
        <v>44652</v>
      </c>
      <c r="J5" s="29">
        <v>44682</v>
      </c>
      <c r="K5" s="29">
        <v>44713</v>
      </c>
      <c r="L5" s="29">
        <v>44743</v>
      </c>
      <c r="M5" s="29">
        <v>44774</v>
      </c>
      <c r="N5" s="29">
        <v>44805</v>
      </c>
      <c r="O5" s="29">
        <v>44835</v>
      </c>
      <c r="P5" s="29">
        <v>44866</v>
      </c>
      <c r="Q5" s="29">
        <v>44896</v>
      </c>
      <c r="R5" s="30" t="s">
        <v>8</v>
      </c>
      <c r="S5" s="29">
        <v>44927</v>
      </c>
      <c r="T5" s="29">
        <v>44958</v>
      </c>
      <c r="U5" s="29">
        <v>44986</v>
      </c>
      <c r="V5" s="29">
        <v>45017</v>
      </c>
      <c r="W5" s="29">
        <v>45047</v>
      </c>
      <c r="X5" s="29">
        <v>45078</v>
      </c>
      <c r="Y5" s="29">
        <v>45108</v>
      </c>
      <c r="Z5" s="29">
        <v>45139</v>
      </c>
      <c r="AA5" s="29">
        <v>45170</v>
      </c>
      <c r="AB5" s="29">
        <v>45200</v>
      </c>
      <c r="AC5" s="29">
        <v>45231</v>
      </c>
      <c r="AD5" s="29">
        <v>45261</v>
      </c>
      <c r="AE5" s="30" t="s">
        <v>9</v>
      </c>
      <c r="AF5" s="29">
        <v>45292</v>
      </c>
      <c r="AG5" s="29">
        <v>45323</v>
      </c>
      <c r="AH5" s="29">
        <v>45352</v>
      </c>
      <c r="AI5" s="29">
        <v>45383</v>
      </c>
      <c r="AJ5" s="29">
        <v>45413</v>
      </c>
      <c r="AK5" s="29">
        <v>45444</v>
      </c>
      <c r="AL5" s="29">
        <v>45474</v>
      </c>
      <c r="AM5" s="29">
        <v>45505</v>
      </c>
      <c r="AN5" s="29">
        <v>45536</v>
      </c>
      <c r="AO5" s="29">
        <v>45566</v>
      </c>
      <c r="AP5" s="29">
        <v>45597</v>
      </c>
      <c r="AQ5" s="29">
        <v>45627</v>
      </c>
      <c r="AR5" s="30" t="s">
        <v>10</v>
      </c>
      <c r="AS5" s="29">
        <v>45658</v>
      </c>
      <c r="AT5" s="29">
        <v>45689</v>
      </c>
      <c r="AU5" s="29">
        <v>45717</v>
      </c>
      <c r="AV5" s="29">
        <v>45748</v>
      </c>
      <c r="AW5" s="29">
        <v>45778</v>
      </c>
      <c r="AX5" s="29">
        <v>45809</v>
      </c>
      <c r="AY5" s="29">
        <v>45839</v>
      </c>
      <c r="AZ5" s="29">
        <v>45870</v>
      </c>
      <c r="BA5" s="29">
        <v>45901</v>
      </c>
      <c r="BB5" s="29">
        <v>45931</v>
      </c>
      <c r="BC5" s="29">
        <v>45962</v>
      </c>
      <c r="BD5" s="29">
        <v>45992</v>
      </c>
      <c r="BE5" s="29" t="s">
        <v>11</v>
      </c>
      <c r="BF5" s="29">
        <v>46023</v>
      </c>
      <c r="BG5" s="29">
        <v>46054</v>
      </c>
      <c r="BH5" s="29">
        <v>46082</v>
      </c>
      <c r="BI5" s="29">
        <v>46113</v>
      </c>
      <c r="BJ5" s="31">
        <v>46143</v>
      </c>
      <c r="BK5" s="29">
        <v>46174</v>
      </c>
      <c r="BL5" s="29">
        <v>46204</v>
      </c>
      <c r="BM5" s="29">
        <v>46235</v>
      </c>
      <c r="BN5" s="29">
        <v>46266</v>
      </c>
      <c r="BO5" s="29">
        <v>46296</v>
      </c>
      <c r="BP5" s="29">
        <v>46327</v>
      </c>
      <c r="BQ5" s="29">
        <v>46357</v>
      </c>
      <c r="BR5" s="29" t="s">
        <v>12</v>
      </c>
      <c r="BS5" s="29">
        <v>46388</v>
      </c>
      <c r="BT5" s="29">
        <v>46419</v>
      </c>
      <c r="BU5" s="29">
        <v>46447</v>
      </c>
      <c r="BV5" s="29">
        <v>46478</v>
      </c>
      <c r="BW5" s="29">
        <v>46508</v>
      </c>
      <c r="BX5" s="29">
        <v>46539</v>
      </c>
      <c r="BY5" s="29">
        <v>46569</v>
      </c>
      <c r="BZ5" s="29">
        <v>46600</v>
      </c>
      <c r="CA5" s="29">
        <v>46631</v>
      </c>
      <c r="CB5" s="29">
        <v>46661</v>
      </c>
      <c r="CC5" s="29">
        <v>46692</v>
      </c>
      <c r="CD5" s="29">
        <v>46722</v>
      </c>
      <c r="CE5" s="29" t="s">
        <v>13</v>
      </c>
      <c r="CF5" s="32" t="s">
        <v>14</v>
      </c>
      <c r="CG5" s="33" t="s">
        <v>15</v>
      </c>
      <c r="CH5" s="33" t="s">
        <v>16</v>
      </c>
      <c r="CI5" s="34" t="s">
        <v>17</v>
      </c>
      <c r="CJ5" s="29" t="s">
        <v>65</v>
      </c>
    </row>
    <row r="6" spans="1:88" x14ac:dyDescent="0.25">
      <c r="A6" s="13"/>
      <c r="B6" s="14">
        <v>1</v>
      </c>
      <c r="C6" s="13"/>
      <c r="D6" s="20" t="s">
        <v>19</v>
      </c>
      <c r="E6" s="1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8"/>
      <c r="CG6" s="17"/>
      <c r="CH6" s="17"/>
      <c r="CJ6" s="17"/>
    </row>
    <row r="7" spans="1:88" x14ac:dyDescent="0.25">
      <c r="A7" s="13">
        <v>610000</v>
      </c>
      <c r="B7" s="14">
        <f t="shared" ref="B7:B21" si="0">+B6+1</f>
        <v>2</v>
      </c>
      <c r="C7" s="16" t="str">
        <f t="shared" ref="C7:C53" si="1">LEFT(A7,3)&amp;"."&amp;RIGHT(A7,3)</f>
        <v>610.000</v>
      </c>
      <c r="D7" s="13" t="s">
        <v>66</v>
      </c>
      <c r="E7" s="13"/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f t="shared" ref="R7:R53" si="2">SUM(F7:Q7)</f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f t="shared" ref="AE7:AE53" si="3">SUM(S7:AD7)</f>
        <v>0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f t="shared" ref="AR7:AR53" si="4">SUM(AF7:AQ7)</f>
        <v>0</v>
      </c>
      <c r="AS7" s="17">
        <v>0</v>
      </c>
      <c r="AT7" s="17">
        <v>0</v>
      </c>
      <c r="AU7" s="17">
        <v>0</v>
      </c>
      <c r="AV7" s="17">
        <v>0</v>
      </c>
      <c r="AW7" s="17">
        <v>0</v>
      </c>
      <c r="AX7" s="17">
        <v>0</v>
      </c>
      <c r="AY7" s="17">
        <v>0</v>
      </c>
      <c r="AZ7" s="17">
        <v>0</v>
      </c>
      <c r="BA7" s="17">
        <v>0</v>
      </c>
      <c r="BB7" s="17">
        <f>_xlfn.XLOOKUP($A7,'IS Water Forecast'!$A:$A,'IS Water Forecast'!F:F,0,0)</f>
        <v>0</v>
      </c>
      <c r="BC7" s="17">
        <f>_xlfn.XLOOKUP($A7,'IS Water Forecast'!$A:$A,'IS Water Forecast'!G:G,0,0)</f>
        <v>0</v>
      </c>
      <c r="BD7" s="17">
        <f>_xlfn.XLOOKUP($A7,'IS Water Forecast'!$A:$A,'IS Water Forecast'!H:H,0,0)</f>
        <v>0</v>
      </c>
      <c r="BE7" s="17">
        <f t="shared" ref="BE7:BE53" si="5">SUM(AS7:BD7)</f>
        <v>0</v>
      </c>
      <c r="BF7" s="17">
        <f>_xlfn.XLOOKUP($A7,'IS Water Forecast'!$A:$A,'IS Water Forecast'!J:J,0,0)</f>
        <v>0</v>
      </c>
      <c r="BG7" s="17">
        <f>_xlfn.XLOOKUP($A7,'IS Water Forecast'!$A:$A,'IS Water Forecast'!K:K,0,0)</f>
        <v>0</v>
      </c>
      <c r="BH7" s="17">
        <f>_xlfn.XLOOKUP($A7,'IS Water Forecast'!$A:$A,'IS Water Forecast'!L:L,0,0)</f>
        <v>0</v>
      </c>
      <c r="BI7" s="17">
        <f>_xlfn.XLOOKUP($A7,'IS Water Forecast'!$A:$A,'IS Water Forecast'!M:M,0,0)</f>
        <v>0</v>
      </c>
      <c r="BJ7" s="17">
        <f>_xlfn.XLOOKUP($A7,'IS Water Forecast'!$A:$A,'IS Water Forecast'!N:N,0,0)</f>
        <v>0</v>
      </c>
      <c r="BK7" s="17">
        <f>_xlfn.XLOOKUP($A7,'IS Water Forecast'!$A:$A,'IS Water Forecast'!O:O,0,0)</f>
        <v>0</v>
      </c>
      <c r="BL7" s="17">
        <f>_xlfn.XLOOKUP($A7,'IS Water Forecast'!$A:$A,'IS Water Forecast'!P:P,0,0)</f>
        <v>0</v>
      </c>
      <c r="BM7" s="17">
        <f>_xlfn.XLOOKUP($A7,'IS Water Forecast'!$A:$A,'IS Water Forecast'!Q:Q,0,0)</f>
        <v>0</v>
      </c>
      <c r="BN7" s="17">
        <f>_xlfn.XLOOKUP($A7,'IS Water Forecast'!$A:$A,'IS Water Forecast'!R:R,0,0)</f>
        <v>0</v>
      </c>
      <c r="BO7" s="17">
        <f>_xlfn.XLOOKUP($A7,'IS Water Forecast'!$A:$A,'IS Water Forecast'!S:S,0,0)</f>
        <v>0</v>
      </c>
      <c r="BP7" s="17">
        <f>_xlfn.XLOOKUP($A7,'IS Water Forecast'!$A:$A,'IS Water Forecast'!T:T,0,0)</f>
        <v>0</v>
      </c>
      <c r="BQ7" s="17">
        <f>_xlfn.XLOOKUP($A7,'IS Water Forecast'!$A:$A,'IS Water Forecast'!U:U,0,0)</f>
        <v>0</v>
      </c>
      <c r="BR7" s="17">
        <f t="shared" ref="BR7:BR53" si="6">SUM(BF7:BQ7)</f>
        <v>0</v>
      </c>
      <c r="BS7" s="17">
        <f>_xlfn.XLOOKUP($A7,'IS Water Forecast'!$A:$A,'IS Water Forecast'!W:W,0,0)</f>
        <v>0</v>
      </c>
      <c r="BT7" s="17">
        <f>_xlfn.XLOOKUP($A7,'IS Water Forecast'!$A:$A,'IS Water Forecast'!X:X,0,0)</f>
        <v>0</v>
      </c>
      <c r="BU7" s="17">
        <f>_xlfn.XLOOKUP($A7,'IS Water Forecast'!$A:$A,'IS Water Forecast'!Y:Y,0,0)</f>
        <v>0</v>
      </c>
      <c r="BV7" s="17">
        <f>_xlfn.XLOOKUP($A7,'IS Water Forecast'!$A:$A,'IS Water Forecast'!Z:Z,0,0)</f>
        <v>0</v>
      </c>
      <c r="BW7" s="17">
        <f>_xlfn.XLOOKUP($A7,'IS Water Forecast'!$A:$A,'IS Water Forecast'!AA:AA,0,0)</f>
        <v>0</v>
      </c>
      <c r="BX7" s="17">
        <f>_xlfn.XLOOKUP($A7,'IS Water Forecast'!$A:$A,'IS Water Forecast'!AB:AB,0,0)</f>
        <v>0</v>
      </c>
      <c r="BY7" s="17">
        <f>_xlfn.XLOOKUP($A7,'IS Water Forecast'!$A:$A,'IS Water Forecast'!AC:AC,0,0)</f>
        <v>0</v>
      </c>
      <c r="BZ7" s="17">
        <f>_xlfn.XLOOKUP($A7,'IS Water Forecast'!$A:$A,'IS Water Forecast'!AD:AD,0,0)</f>
        <v>0</v>
      </c>
      <c r="CA7" s="17">
        <f>_xlfn.XLOOKUP($A7,'IS Water Forecast'!$A:$A,'IS Water Forecast'!AE:AE,0,0)</f>
        <v>0</v>
      </c>
      <c r="CB7" s="17">
        <f>_xlfn.XLOOKUP($A7,'IS Water Forecast'!$A:$A,'IS Water Forecast'!AF:AF,0,0)</f>
        <v>0</v>
      </c>
      <c r="CC7" s="17">
        <f>_xlfn.XLOOKUP($A7,'IS Water Forecast'!$A:$A,'IS Water Forecast'!AG:AG,0,0)</f>
        <v>0</v>
      </c>
      <c r="CD7" s="17">
        <f>_xlfn.XLOOKUP($A7,'IS Water Forecast'!$A:$A,'IS Water Forecast'!AH:AH,0,0)</f>
        <v>0</v>
      </c>
      <c r="CE7" s="17">
        <f t="shared" ref="CE7:CE53" si="7">SUM(BS7:CD7)</f>
        <v>0</v>
      </c>
      <c r="CF7" s="18">
        <f t="shared" ref="CF7:CF53" si="8">SUM(AV7:BD7,BF7:BH7)</f>
        <v>0</v>
      </c>
      <c r="CG7" s="17">
        <f>_xlfn.XLOOKUP($A7,'IS Water Forecast'!$A:$A,'IS Water Forecast'!AK:AK,0,0)</f>
        <v>0</v>
      </c>
      <c r="CH7" s="17">
        <f t="shared" ref="CH7:CH53" si="9">CF7+CG7</f>
        <v>0</v>
      </c>
      <c r="CI7" s="17">
        <f t="shared" ref="CI7:CI53" si="10">CJ7-CH7</f>
        <v>0</v>
      </c>
      <c r="CJ7" s="17">
        <f t="shared" ref="CJ7:CJ53" si="11">SUM(BM7:BQ7,BS7:BY7)</f>
        <v>0</v>
      </c>
    </row>
    <row r="8" spans="1:88" x14ac:dyDescent="0.25">
      <c r="A8" s="13">
        <v>611000</v>
      </c>
      <c r="B8" s="14">
        <f t="shared" si="0"/>
        <v>3</v>
      </c>
      <c r="C8" s="16" t="str">
        <f t="shared" si="1"/>
        <v>611.000</v>
      </c>
      <c r="D8" s="13" t="s">
        <v>67</v>
      </c>
      <c r="E8" s="13"/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f t="shared" si="2"/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f t="shared" si="3"/>
        <v>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f t="shared" si="4"/>
        <v>0</v>
      </c>
      <c r="AS8" s="17">
        <v>0</v>
      </c>
      <c r="AT8" s="17">
        <v>0</v>
      </c>
      <c r="AU8" s="17">
        <v>0</v>
      </c>
      <c r="AV8" s="17">
        <v>0</v>
      </c>
      <c r="AW8" s="17">
        <v>0</v>
      </c>
      <c r="AX8" s="17">
        <v>0</v>
      </c>
      <c r="AY8" s="17">
        <v>0</v>
      </c>
      <c r="AZ8" s="17">
        <v>0</v>
      </c>
      <c r="BA8" s="17">
        <v>0</v>
      </c>
      <c r="BB8" s="17">
        <f>_xlfn.XLOOKUP($A8,'IS Water Forecast'!$A:$A,'IS Water Forecast'!F:F,0,0)</f>
        <v>0</v>
      </c>
      <c r="BC8" s="17">
        <f>_xlfn.XLOOKUP($A8,'IS Water Forecast'!$A:$A,'IS Water Forecast'!G:G,0,0)</f>
        <v>0</v>
      </c>
      <c r="BD8" s="17">
        <f>_xlfn.XLOOKUP($A8,'IS Water Forecast'!$A:$A,'IS Water Forecast'!H:H,0,0)</f>
        <v>0</v>
      </c>
      <c r="BE8" s="17">
        <f t="shared" si="5"/>
        <v>0</v>
      </c>
      <c r="BF8" s="17">
        <f>_xlfn.XLOOKUP($A8,'IS Water Forecast'!$A:$A,'IS Water Forecast'!J:J,0,0)</f>
        <v>0</v>
      </c>
      <c r="BG8" s="17">
        <f>_xlfn.XLOOKUP($A8,'IS Water Forecast'!$A:$A,'IS Water Forecast'!K:K,0,0)</f>
        <v>0</v>
      </c>
      <c r="BH8" s="17">
        <f>_xlfn.XLOOKUP($A8,'IS Water Forecast'!$A:$A,'IS Water Forecast'!L:L,0,0)</f>
        <v>0</v>
      </c>
      <c r="BI8" s="17">
        <f>_xlfn.XLOOKUP($A8,'IS Water Forecast'!$A:$A,'IS Water Forecast'!M:M,0,0)</f>
        <v>0</v>
      </c>
      <c r="BJ8" s="17">
        <f>_xlfn.XLOOKUP($A8,'IS Water Forecast'!$A:$A,'IS Water Forecast'!N:N,0,0)</f>
        <v>0</v>
      </c>
      <c r="BK8" s="17">
        <f>_xlfn.XLOOKUP($A8,'IS Water Forecast'!$A:$A,'IS Water Forecast'!O:O,0,0)</f>
        <v>0</v>
      </c>
      <c r="BL8" s="17">
        <f>_xlfn.XLOOKUP($A8,'IS Water Forecast'!$A:$A,'IS Water Forecast'!P:P,0,0)</f>
        <v>0</v>
      </c>
      <c r="BM8" s="17">
        <f>_xlfn.XLOOKUP($A8,'IS Water Forecast'!$A:$A,'IS Water Forecast'!Q:Q,0,0)</f>
        <v>0</v>
      </c>
      <c r="BN8" s="17">
        <f>_xlfn.XLOOKUP($A8,'IS Water Forecast'!$A:$A,'IS Water Forecast'!R:R,0,0)</f>
        <v>0</v>
      </c>
      <c r="BO8" s="17">
        <f>_xlfn.XLOOKUP($A8,'IS Water Forecast'!$A:$A,'IS Water Forecast'!S:S,0,0)</f>
        <v>0</v>
      </c>
      <c r="BP8" s="17">
        <f>_xlfn.XLOOKUP($A8,'IS Water Forecast'!$A:$A,'IS Water Forecast'!T:T,0,0)</f>
        <v>0</v>
      </c>
      <c r="BQ8" s="17">
        <f>_xlfn.XLOOKUP($A8,'IS Water Forecast'!$A:$A,'IS Water Forecast'!U:U,0,0)</f>
        <v>0</v>
      </c>
      <c r="BR8" s="17">
        <f t="shared" si="6"/>
        <v>0</v>
      </c>
      <c r="BS8" s="17">
        <f>_xlfn.XLOOKUP($A8,'IS Water Forecast'!$A:$A,'IS Water Forecast'!W:W,0,0)</f>
        <v>0</v>
      </c>
      <c r="BT8" s="17">
        <f>_xlfn.XLOOKUP($A8,'IS Water Forecast'!$A:$A,'IS Water Forecast'!X:X,0,0)</f>
        <v>0</v>
      </c>
      <c r="BU8" s="17">
        <f>_xlfn.XLOOKUP($A8,'IS Water Forecast'!$A:$A,'IS Water Forecast'!Y:Y,0,0)</f>
        <v>0</v>
      </c>
      <c r="BV8" s="17">
        <f>_xlfn.XLOOKUP($A8,'IS Water Forecast'!$A:$A,'IS Water Forecast'!Z:Z,0,0)</f>
        <v>0</v>
      </c>
      <c r="BW8" s="17">
        <f>_xlfn.XLOOKUP($A8,'IS Water Forecast'!$A:$A,'IS Water Forecast'!AA:AA,0,0)</f>
        <v>0</v>
      </c>
      <c r="BX8" s="17">
        <f>_xlfn.XLOOKUP($A8,'IS Water Forecast'!$A:$A,'IS Water Forecast'!AB:AB,0,0)</f>
        <v>0</v>
      </c>
      <c r="BY8" s="17">
        <f>_xlfn.XLOOKUP($A8,'IS Water Forecast'!$A:$A,'IS Water Forecast'!AC:AC,0,0)</f>
        <v>0</v>
      </c>
      <c r="BZ8" s="17">
        <f>_xlfn.XLOOKUP($A8,'IS Water Forecast'!$A:$A,'IS Water Forecast'!AD:AD,0,0)</f>
        <v>0</v>
      </c>
      <c r="CA8" s="17">
        <f>_xlfn.XLOOKUP($A8,'IS Water Forecast'!$A:$A,'IS Water Forecast'!AE:AE,0,0)</f>
        <v>0</v>
      </c>
      <c r="CB8" s="17">
        <f>_xlfn.XLOOKUP($A8,'IS Water Forecast'!$A:$A,'IS Water Forecast'!AF:AF,0,0)</f>
        <v>0</v>
      </c>
      <c r="CC8" s="17">
        <f>_xlfn.XLOOKUP($A8,'IS Water Forecast'!$A:$A,'IS Water Forecast'!AG:AG,0,0)</f>
        <v>0</v>
      </c>
      <c r="CD8" s="17">
        <f>_xlfn.XLOOKUP($A8,'IS Water Forecast'!$A:$A,'IS Water Forecast'!AH:AH,0,0)</f>
        <v>0</v>
      </c>
      <c r="CE8" s="17">
        <f t="shared" si="7"/>
        <v>0</v>
      </c>
      <c r="CF8" s="18">
        <f t="shared" si="8"/>
        <v>0</v>
      </c>
      <c r="CG8" s="17">
        <f>_xlfn.XLOOKUP($A8,'IS Water Forecast'!$A:$A,'IS Water Forecast'!AK:AK,0,0)</f>
        <v>0</v>
      </c>
      <c r="CH8" s="17">
        <f t="shared" si="9"/>
        <v>0</v>
      </c>
      <c r="CI8" s="17">
        <f t="shared" si="10"/>
        <v>0</v>
      </c>
      <c r="CJ8" s="17">
        <f t="shared" si="11"/>
        <v>0</v>
      </c>
    </row>
    <row r="9" spans="1:88" x14ac:dyDescent="0.25">
      <c r="A9" s="13">
        <v>615000</v>
      </c>
      <c r="B9" s="14">
        <f t="shared" si="0"/>
        <v>4</v>
      </c>
      <c r="C9" s="16" t="str">
        <f t="shared" si="1"/>
        <v>615.000</v>
      </c>
      <c r="D9" s="13" t="s">
        <v>68</v>
      </c>
      <c r="E9" s="13"/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f t="shared" si="2"/>
        <v>0</v>
      </c>
      <c r="S9" s="17">
        <v>-456.77</v>
      </c>
      <c r="T9" s="17">
        <v>0</v>
      </c>
      <c r="U9" s="17">
        <v>0</v>
      </c>
      <c r="V9" s="17">
        <v>0</v>
      </c>
      <c r="W9" s="17">
        <v>-414</v>
      </c>
      <c r="X9" s="17">
        <v>0</v>
      </c>
      <c r="Y9" s="17">
        <v>-8.2799999999999994</v>
      </c>
      <c r="Z9" s="17">
        <v>-8.2799999999999994</v>
      </c>
      <c r="AA9" s="17">
        <v>-281.15999999999997</v>
      </c>
      <c r="AB9" s="17">
        <v>-656.96</v>
      </c>
      <c r="AC9" s="17">
        <v>-753.51</v>
      </c>
      <c r="AD9" s="17">
        <v>-1014.63</v>
      </c>
      <c r="AE9" s="17">
        <f t="shared" si="3"/>
        <v>-3593.59</v>
      </c>
      <c r="AF9" s="17">
        <v>-931.36000000000013</v>
      </c>
      <c r="AG9" s="17">
        <v>-1367.88</v>
      </c>
      <c r="AH9" s="17">
        <v>-710.74</v>
      </c>
      <c r="AI9" s="17">
        <v>-541.73</v>
      </c>
      <c r="AJ9" s="17">
        <v>-599.39</v>
      </c>
      <c r="AK9" s="17">
        <v>-755.77</v>
      </c>
      <c r="AL9" s="17">
        <v>-738.45</v>
      </c>
      <c r="AM9" s="17">
        <v>-715.98</v>
      </c>
      <c r="AN9" s="17">
        <v>-348.70000000000005</v>
      </c>
      <c r="AO9" s="17">
        <v>-685.53000000000009</v>
      </c>
      <c r="AP9" s="17">
        <v>-640.31999999999994</v>
      </c>
      <c r="AQ9" s="17">
        <v>-1561.2899999999997</v>
      </c>
      <c r="AR9" s="17">
        <f t="shared" si="4"/>
        <v>-9597.14</v>
      </c>
      <c r="AS9" s="17">
        <v>-1212.9299999999998</v>
      </c>
      <c r="AT9" s="17">
        <v>-1174</v>
      </c>
      <c r="AU9" s="17">
        <v>-1167.8000000000002</v>
      </c>
      <c r="AV9" s="17">
        <v>-275.58</v>
      </c>
      <c r="AW9" s="17">
        <v>-955.25</v>
      </c>
      <c r="AX9" s="17">
        <v>-829.07999999999993</v>
      </c>
      <c r="AY9" s="17">
        <v>-911.71</v>
      </c>
      <c r="AZ9" s="17">
        <v>-968.99</v>
      </c>
      <c r="BA9" s="17">
        <v>-1319.5</v>
      </c>
      <c r="BB9" s="17">
        <f>_xlfn.XLOOKUP($A9,'IS Water Forecast'!$A:$A,'IS Water Forecast'!F:F,0,0)</f>
        <v>-685.53000000000009</v>
      </c>
      <c r="BC9" s="17">
        <f>_xlfn.XLOOKUP($A9,'IS Water Forecast'!$A:$A,'IS Water Forecast'!G:G,0,0)</f>
        <v>-640.31999999999994</v>
      </c>
      <c r="BD9" s="17">
        <f>_xlfn.XLOOKUP($A9,'IS Water Forecast'!$A:$A,'IS Water Forecast'!H:H,0,0)</f>
        <v>-1561.2899999999997</v>
      </c>
      <c r="BE9" s="17">
        <f t="shared" si="5"/>
        <v>-11701.98</v>
      </c>
      <c r="BF9" s="17">
        <f>_xlfn.XLOOKUP($A9,'IS Water Forecast'!$A:$A,'IS Water Forecast'!J:J,0,0)</f>
        <v>-1212.9299999999998</v>
      </c>
      <c r="BG9" s="17">
        <f>_xlfn.XLOOKUP($A9,'IS Water Forecast'!$A:$A,'IS Water Forecast'!K:K,0,0)</f>
        <v>-1174</v>
      </c>
      <c r="BH9" s="17">
        <f>_xlfn.XLOOKUP($A9,'IS Water Forecast'!$A:$A,'IS Water Forecast'!L:L,0,0)</f>
        <v>-1167.8000000000002</v>
      </c>
      <c r="BI9" s="17">
        <f>_xlfn.XLOOKUP($A9,'IS Water Forecast'!$A:$A,'IS Water Forecast'!M:M,0,0)</f>
        <v>-275.58</v>
      </c>
      <c r="BJ9" s="17">
        <f>_xlfn.XLOOKUP($A9,'IS Water Forecast'!$A:$A,'IS Water Forecast'!N:N,0,0)</f>
        <v>-955.25</v>
      </c>
      <c r="BK9" s="17">
        <f>_xlfn.XLOOKUP($A9,'IS Water Forecast'!$A:$A,'IS Water Forecast'!O:O,0,0)</f>
        <v>-829.07999999999993</v>
      </c>
      <c r="BL9" s="17">
        <f>_xlfn.XLOOKUP($A9,'IS Water Forecast'!$A:$A,'IS Water Forecast'!P:P,0,0)</f>
        <v>-911.71</v>
      </c>
      <c r="BM9" s="17">
        <f>_xlfn.XLOOKUP($A9,'IS Water Forecast'!$A:$A,'IS Water Forecast'!Q:Q,0,0)</f>
        <v>-968.99</v>
      </c>
      <c r="BN9" s="17">
        <f>_xlfn.XLOOKUP($A9,'IS Water Forecast'!$A:$A,'IS Water Forecast'!R:R,0,0)</f>
        <v>-1319.5</v>
      </c>
      <c r="BO9" s="17">
        <f>_xlfn.XLOOKUP($A9,'IS Water Forecast'!$A:$A,'IS Water Forecast'!S:S,0,0)</f>
        <v>-685.53000000000009</v>
      </c>
      <c r="BP9" s="17">
        <f>_xlfn.XLOOKUP($A9,'IS Water Forecast'!$A:$A,'IS Water Forecast'!T:T,0,0)</f>
        <v>-640.31999999999994</v>
      </c>
      <c r="BQ9" s="17">
        <f>_xlfn.XLOOKUP($A9,'IS Water Forecast'!$A:$A,'IS Water Forecast'!U:U,0,0)</f>
        <v>-1561.2899999999997</v>
      </c>
      <c r="BR9" s="17">
        <f t="shared" si="6"/>
        <v>-11701.98</v>
      </c>
      <c r="BS9" s="17">
        <f>_xlfn.XLOOKUP($A9,'IS Water Forecast'!$A:$A,'IS Water Forecast'!W:W,0,0)</f>
        <v>-1212.9299999999998</v>
      </c>
      <c r="BT9" s="17">
        <f>_xlfn.XLOOKUP($A9,'IS Water Forecast'!$A:$A,'IS Water Forecast'!X:X,0,0)</f>
        <v>-1174</v>
      </c>
      <c r="BU9" s="17">
        <f>_xlfn.XLOOKUP($A9,'IS Water Forecast'!$A:$A,'IS Water Forecast'!Y:Y,0,0)</f>
        <v>-1167.8000000000002</v>
      </c>
      <c r="BV9" s="17">
        <f>_xlfn.XLOOKUP($A9,'IS Water Forecast'!$A:$A,'IS Water Forecast'!Z:Z,0,0)</f>
        <v>-275.58</v>
      </c>
      <c r="BW9" s="17">
        <f>_xlfn.XLOOKUP($A9,'IS Water Forecast'!$A:$A,'IS Water Forecast'!AA:AA,0,0)</f>
        <v>-955.25</v>
      </c>
      <c r="BX9" s="17">
        <f>_xlfn.XLOOKUP($A9,'IS Water Forecast'!$A:$A,'IS Water Forecast'!AB:AB,0,0)</f>
        <v>-829.07999999999993</v>
      </c>
      <c r="BY9" s="17">
        <f>_xlfn.XLOOKUP($A9,'IS Water Forecast'!$A:$A,'IS Water Forecast'!AC:AC,0,0)</f>
        <v>-911.71</v>
      </c>
      <c r="BZ9" s="17">
        <f>_xlfn.XLOOKUP($A9,'IS Water Forecast'!$A:$A,'IS Water Forecast'!AD:AD,0,0)</f>
        <v>-968.99</v>
      </c>
      <c r="CA9" s="17">
        <f>_xlfn.XLOOKUP($A9,'IS Water Forecast'!$A:$A,'IS Water Forecast'!AE:AE,0,0)</f>
        <v>-1319.5</v>
      </c>
      <c r="CB9" s="17">
        <f>_xlfn.XLOOKUP($A9,'IS Water Forecast'!$A:$A,'IS Water Forecast'!AF:AF,0,0)</f>
        <v>-685.53000000000009</v>
      </c>
      <c r="CC9" s="17">
        <f>_xlfn.XLOOKUP($A9,'IS Water Forecast'!$A:$A,'IS Water Forecast'!AG:AG,0,0)</f>
        <v>-640.31999999999994</v>
      </c>
      <c r="CD9" s="17">
        <f>_xlfn.XLOOKUP($A9,'IS Water Forecast'!$A:$A,'IS Water Forecast'!AH:AH,0,0)</f>
        <v>-1561.2899999999997</v>
      </c>
      <c r="CE9" s="17">
        <f t="shared" si="7"/>
        <v>-11701.98</v>
      </c>
      <c r="CF9" s="18">
        <f t="shared" si="8"/>
        <v>-11701.98</v>
      </c>
      <c r="CG9" s="17">
        <f>_xlfn.XLOOKUP($A9,'IS Water Forecast'!$A:$A,'IS Water Forecast'!AK:AK,0,0)</f>
        <v>0</v>
      </c>
      <c r="CH9" s="17">
        <f t="shared" si="9"/>
        <v>-11701.98</v>
      </c>
      <c r="CI9" s="17">
        <f t="shared" si="10"/>
        <v>0</v>
      </c>
      <c r="CJ9" s="17">
        <f t="shared" si="11"/>
        <v>-11701.98</v>
      </c>
    </row>
    <row r="10" spans="1:88" x14ac:dyDescent="0.25">
      <c r="A10" s="13">
        <v>615100</v>
      </c>
      <c r="B10" s="14">
        <f t="shared" si="0"/>
        <v>5</v>
      </c>
      <c r="C10" s="16" t="str">
        <f t="shared" si="1"/>
        <v>615.100</v>
      </c>
      <c r="D10" s="13" t="s">
        <v>69</v>
      </c>
      <c r="E10" s="13"/>
      <c r="F10" s="17">
        <v>-898.78</v>
      </c>
      <c r="G10" s="17">
        <v>-818.65</v>
      </c>
      <c r="H10" s="17">
        <v>-652.08999999999992</v>
      </c>
      <c r="I10" s="17">
        <v>-595.93999999999994</v>
      </c>
      <c r="J10" s="17">
        <v>-678.87000000000012</v>
      </c>
      <c r="K10" s="17">
        <v>-767.37</v>
      </c>
      <c r="L10" s="17">
        <v>-1085.5899999999999</v>
      </c>
      <c r="M10" s="17">
        <v>-1010.31</v>
      </c>
      <c r="N10" s="17">
        <v>-983.92000000000007</v>
      </c>
      <c r="O10" s="17">
        <v>-924.31999999999994</v>
      </c>
      <c r="P10" s="17">
        <v>-872.12</v>
      </c>
      <c r="Q10" s="17">
        <v>-1043.8800000000001</v>
      </c>
      <c r="R10" s="17">
        <f t="shared" si="2"/>
        <v>-10331.84</v>
      </c>
      <c r="S10" s="17">
        <v>-1137.69</v>
      </c>
      <c r="T10" s="17">
        <v>-1005.3199999999999</v>
      </c>
      <c r="U10" s="17">
        <v>-958.93000000000006</v>
      </c>
      <c r="V10" s="17">
        <v>-679.32</v>
      </c>
      <c r="W10" s="17">
        <v>-858.53000000000009</v>
      </c>
      <c r="X10" s="17">
        <v>-943.79</v>
      </c>
      <c r="Y10" s="17">
        <v>-895.33999999999992</v>
      </c>
      <c r="Z10" s="17">
        <v>-732.18000000000006</v>
      </c>
      <c r="AA10" s="17">
        <v>-385.82</v>
      </c>
      <c r="AB10" s="17">
        <v>0</v>
      </c>
      <c r="AC10" s="17">
        <v>0</v>
      </c>
      <c r="AD10" s="17">
        <v>15.96</v>
      </c>
      <c r="AE10" s="17">
        <f t="shared" si="3"/>
        <v>-7580.9600000000009</v>
      </c>
      <c r="AF10" s="17">
        <v>-15.96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f t="shared" si="4"/>
        <v>-15.96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f>_xlfn.XLOOKUP($A10,'IS Water Forecast'!$A:$A,'IS Water Forecast'!F:F,0,0)</f>
        <v>0</v>
      </c>
      <c r="BC10" s="17">
        <f>_xlfn.XLOOKUP($A10,'IS Water Forecast'!$A:$A,'IS Water Forecast'!G:G,0,0)</f>
        <v>0</v>
      </c>
      <c r="BD10" s="17">
        <f>_xlfn.XLOOKUP($A10,'IS Water Forecast'!$A:$A,'IS Water Forecast'!H:H,0,0)</f>
        <v>0</v>
      </c>
      <c r="BE10" s="17">
        <f t="shared" si="5"/>
        <v>0</v>
      </c>
      <c r="BF10" s="17">
        <f>_xlfn.XLOOKUP($A10,'IS Water Forecast'!$A:$A,'IS Water Forecast'!J:J,0,0)</f>
        <v>0</v>
      </c>
      <c r="BG10" s="17">
        <f>_xlfn.XLOOKUP($A10,'IS Water Forecast'!$A:$A,'IS Water Forecast'!K:K,0,0)</f>
        <v>0</v>
      </c>
      <c r="BH10" s="17">
        <f>_xlfn.XLOOKUP($A10,'IS Water Forecast'!$A:$A,'IS Water Forecast'!L:L,0,0)</f>
        <v>0</v>
      </c>
      <c r="BI10" s="17">
        <f>_xlfn.XLOOKUP($A10,'IS Water Forecast'!$A:$A,'IS Water Forecast'!M:M,0,0)</f>
        <v>0</v>
      </c>
      <c r="BJ10" s="17">
        <f>_xlfn.XLOOKUP($A10,'IS Water Forecast'!$A:$A,'IS Water Forecast'!N:N,0,0)</f>
        <v>0</v>
      </c>
      <c r="BK10" s="17">
        <f>_xlfn.XLOOKUP($A10,'IS Water Forecast'!$A:$A,'IS Water Forecast'!O:O,0,0)</f>
        <v>0</v>
      </c>
      <c r="BL10" s="17">
        <f>_xlfn.XLOOKUP($A10,'IS Water Forecast'!$A:$A,'IS Water Forecast'!P:P,0,0)</f>
        <v>0</v>
      </c>
      <c r="BM10" s="17">
        <f>_xlfn.XLOOKUP($A10,'IS Water Forecast'!$A:$A,'IS Water Forecast'!Q:Q,0,0)</f>
        <v>0</v>
      </c>
      <c r="BN10" s="17">
        <f>_xlfn.XLOOKUP($A10,'IS Water Forecast'!$A:$A,'IS Water Forecast'!R:R,0,0)</f>
        <v>0</v>
      </c>
      <c r="BO10" s="17">
        <f>_xlfn.XLOOKUP($A10,'IS Water Forecast'!$A:$A,'IS Water Forecast'!S:S,0,0)</f>
        <v>0</v>
      </c>
      <c r="BP10" s="17">
        <f>_xlfn.XLOOKUP($A10,'IS Water Forecast'!$A:$A,'IS Water Forecast'!T:T,0,0)</f>
        <v>0</v>
      </c>
      <c r="BQ10" s="17">
        <f>_xlfn.XLOOKUP($A10,'IS Water Forecast'!$A:$A,'IS Water Forecast'!U:U,0,0)</f>
        <v>0</v>
      </c>
      <c r="BR10" s="17">
        <f t="shared" si="6"/>
        <v>0</v>
      </c>
      <c r="BS10" s="17">
        <f>_xlfn.XLOOKUP($A10,'IS Water Forecast'!$A:$A,'IS Water Forecast'!W:W,0,0)</f>
        <v>0</v>
      </c>
      <c r="BT10" s="17">
        <f>_xlfn.XLOOKUP($A10,'IS Water Forecast'!$A:$A,'IS Water Forecast'!X:X,0,0)</f>
        <v>0</v>
      </c>
      <c r="BU10" s="17">
        <f>_xlfn.XLOOKUP($A10,'IS Water Forecast'!$A:$A,'IS Water Forecast'!Y:Y,0,0)</f>
        <v>0</v>
      </c>
      <c r="BV10" s="17">
        <f>_xlfn.XLOOKUP($A10,'IS Water Forecast'!$A:$A,'IS Water Forecast'!Z:Z,0,0)</f>
        <v>0</v>
      </c>
      <c r="BW10" s="17">
        <f>_xlfn.XLOOKUP($A10,'IS Water Forecast'!$A:$A,'IS Water Forecast'!AA:AA,0,0)</f>
        <v>0</v>
      </c>
      <c r="BX10" s="17">
        <f>_xlfn.XLOOKUP($A10,'IS Water Forecast'!$A:$A,'IS Water Forecast'!AB:AB,0,0)</f>
        <v>0</v>
      </c>
      <c r="BY10" s="17">
        <f>_xlfn.XLOOKUP($A10,'IS Water Forecast'!$A:$A,'IS Water Forecast'!AC:AC,0,0)</f>
        <v>0</v>
      </c>
      <c r="BZ10" s="17">
        <f>_xlfn.XLOOKUP($A10,'IS Water Forecast'!$A:$A,'IS Water Forecast'!AD:AD,0,0)</f>
        <v>0</v>
      </c>
      <c r="CA10" s="17">
        <f>_xlfn.XLOOKUP($A10,'IS Water Forecast'!$A:$A,'IS Water Forecast'!AE:AE,0,0)</f>
        <v>0</v>
      </c>
      <c r="CB10" s="17">
        <f>_xlfn.XLOOKUP($A10,'IS Water Forecast'!$A:$A,'IS Water Forecast'!AF:AF,0,0)</f>
        <v>0</v>
      </c>
      <c r="CC10" s="17">
        <f>_xlfn.XLOOKUP($A10,'IS Water Forecast'!$A:$A,'IS Water Forecast'!AG:AG,0,0)</f>
        <v>0</v>
      </c>
      <c r="CD10" s="17">
        <f>_xlfn.XLOOKUP($A10,'IS Water Forecast'!$A:$A,'IS Water Forecast'!AH:AH,0,0)</f>
        <v>0</v>
      </c>
      <c r="CE10" s="17">
        <f t="shared" si="7"/>
        <v>0</v>
      </c>
      <c r="CF10" s="18">
        <f t="shared" si="8"/>
        <v>0</v>
      </c>
      <c r="CG10" s="17">
        <f>_xlfn.XLOOKUP($A10,'IS Water Forecast'!$A:$A,'IS Water Forecast'!AK:AK,0,0)</f>
        <v>0</v>
      </c>
      <c r="CH10" s="17">
        <f t="shared" si="9"/>
        <v>0</v>
      </c>
      <c r="CI10" s="17">
        <f t="shared" si="10"/>
        <v>0</v>
      </c>
      <c r="CJ10" s="17">
        <f t="shared" si="11"/>
        <v>0</v>
      </c>
    </row>
    <row r="11" spans="1:88" x14ac:dyDescent="0.25">
      <c r="A11" s="13">
        <v>618000</v>
      </c>
      <c r="B11" s="14">
        <f t="shared" si="0"/>
        <v>6</v>
      </c>
      <c r="C11" s="16" t="str">
        <f t="shared" si="1"/>
        <v>618.000</v>
      </c>
      <c r="D11" s="13" t="s">
        <v>70</v>
      </c>
      <c r="E11" s="13"/>
      <c r="F11" s="17">
        <v>-550.47</v>
      </c>
      <c r="G11" s="17">
        <v>-642.15</v>
      </c>
      <c r="H11" s="17">
        <v>-238.09</v>
      </c>
      <c r="I11" s="17">
        <v>0</v>
      </c>
      <c r="J11" s="17">
        <v>-333.9</v>
      </c>
      <c r="K11" s="17">
        <v>-1447.82</v>
      </c>
      <c r="L11" s="17">
        <v>-1999.32</v>
      </c>
      <c r="M11" s="17">
        <v>-320.68</v>
      </c>
      <c r="N11" s="17">
        <v>0</v>
      </c>
      <c r="O11" s="17">
        <v>0</v>
      </c>
      <c r="P11" s="17">
        <v>0</v>
      </c>
      <c r="Q11" s="17">
        <v>-336.52000000000004</v>
      </c>
      <c r="R11" s="17">
        <f t="shared" si="2"/>
        <v>-5868.95</v>
      </c>
      <c r="S11" s="17">
        <v>-330.14</v>
      </c>
      <c r="T11" s="17">
        <v>0</v>
      </c>
      <c r="U11" s="17">
        <v>-331.38</v>
      </c>
      <c r="V11" s="17">
        <v>0</v>
      </c>
      <c r="W11" s="17">
        <v>0</v>
      </c>
      <c r="X11" s="17">
        <v>-580.70000000000005</v>
      </c>
      <c r="Y11" s="17">
        <v>-463.28</v>
      </c>
      <c r="Z11" s="17">
        <v>-2539.5500000000002</v>
      </c>
      <c r="AA11" s="17">
        <v>0</v>
      </c>
      <c r="AB11" s="17">
        <v>0</v>
      </c>
      <c r="AC11" s="17">
        <v>0</v>
      </c>
      <c r="AD11" s="17">
        <v>0</v>
      </c>
      <c r="AE11" s="17">
        <f t="shared" si="3"/>
        <v>-4245.05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f t="shared" si="4"/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  <c r="AX11" s="17">
        <v>0</v>
      </c>
      <c r="AY11" s="17">
        <v>0</v>
      </c>
      <c r="AZ11" s="17">
        <v>0</v>
      </c>
      <c r="BA11" s="17">
        <v>0</v>
      </c>
      <c r="BB11" s="17">
        <f>_xlfn.XLOOKUP($A11,'IS Water Forecast'!$A:$A,'IS Water Forecast'!F:F,0,0)</f>
        <v>0</v>
      </c>
      <c r="BC11" s="17">
        <f>_xlfn.XLOOKUP($A11,'IS Water Forecast'!$A:$A,'IS Water Forecast'!G:G,0,0)</f>
        <v>0</v>
      </c>
      <c r="BD11" s="17">
        <f>_xlfn.XLOOKUP($A11,'IS Water Forecast'!$A:$A,'IS Water Forecast'!H:H,0,0)</f>
        <v>0</v>
      </c>
      <c r="BE11" s="17">
        <f t="shared" si="5"/>
        <v>0</v>
      </c>
      <c r="BF11" s="17">
        <f>_xlfn.XLOOKUP($A11,'IS Water Forecast'!$A:$A,'IS Water Forecast'!J:J,0,0)</f>
        <v>0</v>
      </c>
      <c r="BG11" s="17">
        <f>_xlfn.XLOOKUP($A11,'IS Water Forecast'!$A:$A,'IS Water Forecast'!K:K,0,0)</f>
        <v>0</v>
      </c>
      <c r="BH11" s="17">
        <f>_xlfn.XLOOKUP($A11,'IS Water Forecast'!$A:$A,'IS Water Forecast'!L:L,0,0)</f>
        <v>0</v>
      </c>
      <c r="BI11" s="17">
        <f>_xlfn.XLOOKUP($A11,'IS Water Forecast'!$A:$A,'IS Water Forecast'!M:M,0,0)</f>
        <v>0</v>
      </c>
      <c r="BJ11" s="17">
        <f>_xlfn.XLOOKUP($A11,'IS Water Forecast'!$A:$A,'IS Water Forecast'!N:N,0,0)</f>
        <v>0</v>
      </c>
      <c r="BK11" s="17">
        <f>_xlfn.XLOOKUP($A11,'IS Water Forecast'!$A:$A,'IS Water Forecast'!O:O,0,0)</f>
        <v>0</v>
      </c>
      <c r="BL11" s="17">
        <f>_xlfn.XLOOKUP($A11,'IS Water Forecast'!$A:$A,'IS Water Forecast'!P:P,0,0)</f>
        <v>0</v>
      </c>
      <c r="BM11" s="17">
        <f>_xlfn.XLOOKUP($A11,'IS Water Forecast'!$A:$A,'IS Water Forecast'!Q:Q,0,0)</f>
        <v>0</v>
      </c>
      <c r="BN11" s="17">
        <f>_xlfn.XLOOKUP($A11,'IS Water Forecast'!$A:$A,'IS Water Forecast'!R:R,0,0)</f>
        <v>0</v>
      </c>
      <c r="BO11" s="17">
        <f>_xlfn.XLOOKUP($A11,'IS Water Forecast'!$A:$A,'IS Water Forecast'!S:S,0,0)</f>
        <v>0</v>
      </c>
      <c r="BP11" s="17">
        <f>_xlfn.XLOOKUP($A11,'IS Water Forecast'!$A:$A,'IS Water Forecast'!T:T,0,0)</f>
        <v>0</v>
      </c>
      <c r="BQ11" s="17">
        <f>_xlfn.XLOOKUP($A11,'IS Water Forecast'!$A:$A,'IS Water Forecast'!U:U,0,0)</f>
        <v>0</v>
      </c>
      <c r="BR11" s="17">
        <f t="shared" si="6"/>
        <v>0</v>
      </c>
      <c r="BS11" s="17">
        <f>_xlfn.XLOOKUP($A11,'IS Water Forecast'!$A:$A,'IS Water Forecast'!W:W,0,0)</f>
        <v>0</v>
      </c>
      <c r="BT11" s="17">
        <f>_xlfn.XLOOKUP($A11,'IS Water Forecast'!$A:$A,'IS Water Forecast'!X:X,0,0)</f>
        <v>0</v>
      </c>
      <c r="BU11" s="17">
        <f>_xlfn.XLOOKUP($A11,'IS Water Forecast'!$A:$A,'IS Water Forecast'!Y:Y,0,0)</f>
        <v>0</v>
      </c>
      <c r="BV11" s="17">
        <f>_xlfn.XLOOKUP($A11,'IS Water Forecast'!$A:$A,'IS Water Forecast'!Z:Z,0,0)</f>
        <v>0</v>
      </c>
      <c r="BW11" s="17">
        <f>_xlfn.XLOOKUP($A11,'IS Water Forecast'!$A:$A,'IS Water Forecast'!AA:AA,0,0)</f>
        <v>0</v>
      </c>
      <c r="BX11" s="17">
        <f>_xlfn.XLOOKUP($A11,'IS Water Forecast'!$A:$A,'IS Water Forecast'!AB:AB,0,0)</f>
        <v>0</v>
      </c>
      <c r="BY11" s="17">
        <f>_xlfn.XLOOKUP($A11,'IS Water Forecast'!$A:$A,'IS Water Forecast'!AC:AC,0,0)</f>
        <v>0</v>
      </c>
      <c r="BZ11" s="17">
        <f>_xlfn.XLOOKUP($A11,'IS Water Forecast'!$A:$A,'IS Water Forecast'!AD:AD,0,0)</f>
        <v>0</v>
      </c>
      <c r="CA11" s="17">
        <f>_xlfn.XLOOKUP($A11,'IS Water Forecast'!$A:$A,'IS Water Forecast'!AE:AE,0,0)</f>
        <v>0</v>
      </c>
      <c r="CB11" s="17">
        <f>_xlfn.XLOOKUP($A11,'IS Water Forecast'!$A:$A,'IS Water Forecast'!AF:AF,0,0)</f>
        <v>0</v>
      </c>
      <c r="CC11" s="17">
        <f>_xlfn.XLOOKUP($A11,'IS Water Forecast'!$A:$A,'IS Water Forecast'!AG:AG,0,0)</f>
        <v>0</v>
      </c>
      <c r="CD11" s="17">
        <f>_xlfn.XLOOKUP($A11,'IS Water Forecast'!$A:$A,'IS Water Forecast'!AH:AH,0,0)</f>
        <v>0</v>
      </c>
      <c r="CE11" s="17">
        <f t="shared" si="7"/>
        <v>0</v>
      </c>
      <c r="CF11" s="18">
        <f t="shared" si="8"/>
        <v>0</v>
      </c>
      <c r="CG11" s="17">
        <f>_xlfn.XLOOKUP($A11,'IS Water Forecast'!$A:$A,'IS Water Forecast'!AK:AK,0,0)</f>
        <v>0</v>
      </c>
      <c r="CH11" s="17">
        <f t="shared" si="9"/>
        <v>0</v>
      </c>
      <c r="CI11" s="17">
        <f t="shared" si="10"/>
        <v>0</v>
      </c>
      <c r="CJ11" s="17">
        <f t="shared" si="11"/>
        <v>0</v>
      </c>
    </row>
    <row r="12" spans="1:88" x14ac:dyDescent="0.25">
      <c r="A12" s="13">
        <v>618300</v>
      </c>
      <c r="B12" s="14">
        <f t="shared" si="0"/>
        <v>7</v>
      </c>
      <c r="C12" s="16" t="str">
        <f t="shared" si="1"/>
        <v>618.300</v>
      </c>
      <c r="D12" s="13" t="s">
        <v>71</v>
      </c>
      <c r="E12" s="13"/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f t="shared" si="2"/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f t="shared" si="3"/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f t="shared" si="4"/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f>_xlfn.XLOOKUP($A12,'IS Water Forecast'!$A:$A,'IS Water Forecast'!F:F,0,0)</f>
        <v>0</v>
      </c>
      <c r="BC12" s="17">
        <f>_xlfn.XLOOKUP($A12,'IS Water Forecast'!$A:$A,'IS Water Forecast'!G:G,0,0)</f>
        <v>0</v>
      </c>
      <c r="BD12" s="17">
        <f>_xlfn.XLOOKUP($A12,'IS Water Forecast'!$A:$A,'IS Water Forecast'!H:H,0,0)</f>
        <v>0</v>
      </c>
      <c r="BE12" s="17">
        <f t="shared" si="5"/>
        <v>0</v>
      </c>
      <c r="BF12" s="17">
        <f>_xlfn.XLOOKUP($A12,'IS Water Forecast'!$A:$A,'IS Water Forecast'!J:J,0,0)</f>
        <v>0</v>
      </c>
      <c r="BG12" s="17">
        <f>_xlfn.XLOOKUP($A12,'IS Water Forecast'!$A:$A,'IS Water Forecast'!K:K,0,0)</f>
        <v>0</v>
      </c>
      <c r="BH12" s="17">
        <f>_xlfn.XLOOKUP($A12,'IS Water Forecast'!$A:$A,'IS Water Forecast'!L:L,0,0)</f>
        <v>0</v>
      </c>
      <c r="BI12" s="17">
        <f>_xlfn.XLOOKUP($A12,'IS Water Forecast'!$A:$A,'IS Water Forecast'!M:M,0,0)</f>
        <v>0</v>
      </c>
      <c r="BJ12" s="17">
        <f>_xlfn.XLOOKUP($A12,'IS Water Forecast'!$A:$A,'IS Water Forecast'!N:N,0,0)</f>
        <v>0</v>
      </c>
      <c r="BK12" s="17">
        <f>_xlfn.XLOOKUP($A12,'IS Water Forecast'!$A:$A,'IS Water Forecast'!O:O,0,0)</f>
        <v>0</v>
      </c>
      <c r="BL12" s="17">
        <f>_xlfn.XLOOKUP($A12,'IS Water Forecast'!$A:$A,'IS Water Forecast'!P:P,0,0)</f>
        <v>0</v>
      </c>
      <c r="BM12" s="17">
        <f>_xlfn.XLOOKUP($A12,'IS Water Forecast'!$A:$A,'IS Water Forecast'!Q:Q,0,0)</f>
        <v>0</v>
      </c>
      <c r="BN12" s="17">
        <f>_xlfn.XLOOKUP($A12,'IS Water Forecast'!$A:$A,'IS Water Forecast'!R:R,0,0)</f>
        <v>0</v>
      </c>
      <c r="BO12" s="17">
        <f>_xlfn.XLOOKUP($A12,'IS Water Forecast'!$A:$A,'IS Water Forecast'!S:S,0,0)</f>
        <v>0</v>
      </c>
      <c r="BP12" s="17">
        <f>_xlfn.XLOOKUP($A12,'IS Water Forecast'!$A:$A,'IS Water Forecast'!T:T,0,0)</f>
        <v>0</v>
      </c>
      <c r="BQ12" s="17">
        <f>_xlfn.XLOOKUP($A12,'IS Water Forecast'!$A:$A,'IS Water Forecast'!U:U,0,0)</f>
        <v>0</v>
      </c>
      <c r="BR12" s="17">
        <f t="shared" si="6"/>
        <v>0</v>
      </c>
      <c r="BS12" s="17">
        <f>_xlfn.XLOOKUP($A12,'IS Water Forecast'!$A:$A,'IS Water Forecast'!W:W,0,0)</f>
        <v>0</v>
      </c>
      <c r="BT12" s="17">
        <f>_xlfn.XLOOKUP($A12,'IS Water Forecast'!$A:$A,'IS Water Forecast'!X:X,0,0)</f>
        <v>0</v>
      </c>
      <c r="BU12" s="17">
        <f>_xlfn.XLOOKUP($A12,'IS Water Forecast'!$A:$A,'IS Water Forecast'!Y:Y,0,0)</f>
        <v>0</v>
      </c>
      <c r="BV12" s="17">
        <f>_xlfn.XLOOKUP($A12,'IS Water Forecast'!$A:$A,'IS Water Forecast'!Z:Z,0,0)</f>
        <v>0</v>
      </c>
      <c r="BW12" s="17">
        <f>_xlfn.XLOOKUP($A12,'IS Water Forecast'!$A:$A,'IS Water Forecast'!AA:AA,0,0)</f>
        <v>0</v>
      </c>
      <c r="BX12" s="17">
        <f>_xlfn.XLOOKUP($A12,'IS Water Forecast'!$A:$A,'IS Water Forecast'!AB:AB,0,0)</f>
        <v>0</v>
      </c>
      <c r="BY12" s="17">
        <f>_xlfn.XLOOKUP($A12,'IS Water Forecast'!$A:$A,'IS Water Forecast'!AC:AC,0,0)</f>
        <v>0</v>
      </c>
      <c r="BZ12" s="17">
        <f>_xlfn.XLOOKUP($A12,'IS Water Forecast'!$A:$A,'IS Water Forecast'!AD:AD,0,0)</f>
        <v>0</v>
      </c>
      <c r="CA12" s="17">
        <f>_xlfn.XLOOKUP($A12,'IS Water Forecast'!$A:$A,'IS Water Forecast'!AE:AE,0,0)</f>
        <v>0</v>
      </c>
      <c r="CB12" s="17">
        <f>_xlfn.XLOOKUP($A12,'IS Water Forecast'!$A:$A,'IS Water Forecast'!AF:AF,0,0)</f>
        <v>0</v>
      </c>
      <c r="CC12" s="17">
        <f>_xlfn.XLOOKUP($A12,'IS Water Forecast'!$A:$A,'IS Water Forecast'!AG:AG,0,0)</f>
        <v>0</v>
      </c>
      <c r="CD12" s="17">
        <f>_xlfn.XLOOKUP($A12,'IS Water Forecast'!$A:$A,'IS Water Forecast'!AH:AH,0,0)</f>
        <v>0</v>
      </c>
      <c r="CE12" s="17">
        <f t="shared" si="7"/>
        <v>0</v>
      </c>
      <c r="CF12" s="18">
        <f t="shared" si="8"/>
        <v>0</v>
      </c>
      <c r="CG12" s="17">
        <f>_xlfn.XLOOKUP($A12,'IS Water Forecast'!$A:$A,'IS Water Forecast'!AK:AK,0,0)</f>
        <v>0</v>
      </c>
      <c r="CH12" s="17">
        <f t="shared" si="9"/>
        <v>0</v>
      </c>
      <c r="CI12" s="17">
        <f t="shared" si="10"/>
        <v>0</v>
      </c>
      <c r="CJ12" s="17">
        <f t="shared" si="11"/>
        <v>0</v>
      </c>
    </row>
    <row r="13" spans="1:88" x14ac:dyDescent="0.25">
      <c r="A13" s="13">
        <v>618500</v>
      </c>
      <c r="B13" s="14">
        <f t="shared" si="0"/>
        <v>8</v>
      </c>
      <c r="C13" s="16" t="str">
        <f t="shared" si="1"/>
        <v>618.500</v>
      </c>
      <c r="D13" s="13" t="s">
        <v>72</v>
      </c>
      <c r="E13" s="13"/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f t="shared" si="2"/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-299.07</v>
      </c>
      <c r="AC13" s="17">
        <v>0</v>
      </c>
      <c r="AD13" s="17">
        <v>0</v>
      </c>
      <c r="AE13" s="17">
        <f t="shared" si="3"/>
        <v>-299.07</v>
      </c>
      <c r="AF13" s="17">
        <v>-2133.06</v>
      </c>
      <c r="AG13" s="17">
        <v>-4530.53</v>
      </c>
      <c r="AH13" s="17">
        <v>-641.23</v>
      </c>
      <c r="AI13" s="17">
        <v>-1845</v>
      </c>
      <c r="AJ13" s="17">
        <v>-4761.67</v>
      </c>
      <c r="AK13" s="17">
        <v>-2499</v>
      </c>
      <c r="AL13" s="17">
        <v>-2288</v>
      </c>
      <c r="AM13" s="17">
        <v>-2288</v>
      </c>
      <c r="AN13" s="17">
        <v>-315.70000000000005</v>
      </c>
      <c r="AO13" s="17">
        <v>-710.16999999999985</v>
      </c>
      <c r="AP13" s="17">
        <v>191.45000000000005</v>
      </c>
      <c r="AQ13" s="17">
        <v>-2288</v>
      </c>
      <c r="AR13" s="17">
        <f t="shared" si="4"/>
        <v>-24108.909999999996</v>
      </c>
      <c r="AS13" s="17">
        <v>-2288</v>
      </c>
      <c r="AT13" s="17">
        <v>-2288</v>
      </c>
      <c r="AU13" s="17">
        <v>-2285.5</v>
      </c>
      <c r="AV13" s="17">
        <v>-3655.08</v>
      </c>
      <c r="AW13" s="17">
        <v>-2356.64</v>
      </c>
      <c r="AX13" s="17">
        <v>-2356.64</v>
      </c>
      <c r="AY13" s="17">
        <v>-2356.64</v>
      </c>
      <c r="AZ13" s="17">
        <v>-2354.14</v>
      </c>
      <c r="BA13" s="17">
        <v>-2356.64</v>
      </c>
      <c r="BB13" s="17">
        <f>_xlfn.XLOOKUP($A13,'IS Water Forecast'!$A:$A,'IS Water Forecast'!F:F,0,0)</f>
        <v>0</v>
      </c>
      <c r="BC13" s="17">
        <f>_xlfn.XLOOKUP($A13,'IS Water Forecast'!$A:$A,'IS Water Forecast'!G:G,0,0)</f>
        <v>0</v>
      </c>
      <c r="BD13" s="17">
        <f>_xlfn.XLOOKUP($A13,'IS Water Forecast'!$A:$A,'IS Water Forecast'!H:H,0,0)</f>
        <v>0</v>
      </c>
      <c r="BE13" s="17">
        <f t="shared" si="5"/>
        <v>-22297.279999999999</v>
      </c>
      <c r="BF13" s="17">
        <f>_xlfn.XLOOKUP($A13,'IS Water Forecast'!$A:$A,'IS Water Forecast'!J:J,0,0)</f>
        <v>0</v>
      </c>
      <c r="BG13" s="17">
        <f>_xlfn.XLOOKUP($A13,'IS Water Forecast'!$A:$A,'IS Water Forecast'!K:K,0,0)</f>
        <v>0</v>
      </c>
      <c r="BH13" s="17">
        <f>_xlfn.XLOOKUP($A13,'IS Water Forecast'!$A:$A,'IS Water Forecast'!L:L,0,0)</f>
        <v>0</v>
      </c>
      <c r="BI13" s="17">
        <f>_xlfn.XLOOKUP($A13,'IS Water Forecast'!$A:$A,'IS Water Forecast'!M:M,0,0)</f>
        <v>0</v>
      </c>
      <c r="BJ13" s="17">
        <f>_xlfn.XLOOKUP($A13,'IS Water Forecast'!$A:$A,'IS Water Forecast'!N:N,0,0)</f>
        <v>0</v>
      </c>
      <c r="BK13" s="17">
        <f>_xlfn.XLOOKUP($A13,'IS Water Forecast'!$A:$A,'IS Water Forecast'!O:O,0,0)</f>
        <v>0</v>
      </c>
      <c r="BL13" s="17">
        <f>_xlfn.XLOOKUP($A13,'IS Water Forecast'!$A:$A,'IS Water Forecast'!P:P,0,0)</f>
        <v>0</v>
      </c>
      <c r="BM13" s="17">
        <f>_xlfn.XLOOKUP($A13,'IS Water Forecast'!$A:$A,'IS Water Forecast'!Q:Q,0,0)</f>
        <v>0</v>
      </c>
      <c r="BN13" s="17">
        <f>_xlfn.XLOOKUP($A13,'IS Water Forecast'!$A:$A,'IS Water Forecast'!R:R,0,0)</f>
        <v>0</v>
      </c>
      <c r="BO13" s="17">
        <f>_xlfn.XLOOKUP($A13,'IS Water Forecast'!$A:$A,'IS Water Forecast'!S:S,0,0)</f>
        <v>0</v>
      </c>
      <c r="BP13" s="17">
        <f>_xlfn.XLOOKUP($A13,'IS Water Forecast'!$A:$A,'IS Water Forecast'!T:T,0,0)</f>
        <v>0</v>
      </c>
      <c r="BQ13" s="17">
        <f>_xlfn.XLOOKUP($A13,'IS Water Forecast'!$A:$A,'IS Water Forecast'!U:U,0,0)</f>
        <v>0</v>
      </c>
      <c r="BR13" s="17">
        <f t="shared" si="6"/>
        <v>0</v>
      </c>
      <c r="BS13" s="17">
        <f>_xlfn.XLOOKUP($A13,'IS Water Forecast'!$A:$A,'IS Water Forecast'!W:W,0,0)</f>
        <v>0</v>
      </c>
      <c r="BT13" s="17">
        <f>_xlfn.XLOOKUP($A13,'IS Water Forecast'!$A:$A,'IS Water Forecast'!X:X,0,0)</f>
        <v>0</v>
      </c>
      <c r="BU13" s="17">
        <f>_xlfn.XLOOKUP($A13,'IS Water Forecast'!$A:$A,'IS Water Forecast'!Y:Y,0,0)</f>
        <v>0</v>
      </c>
      <c r="BV13" s="17">
        <f>_xlfn.XLOOKUP($A13,'IS Water Forecast'!$A:$A,'IS Water Forecast'!Z:Z,0,0)</f>
        <v>0</v>
      </c>
      <c r="BW13" s="17">
        <f>_xlfn.XLOOKUP($A13,'IS Water Forecast'!$A:$A,'IS Water Forecast'!AA:AA,0,0)</f>
        <v>0</v>
      </c>
      <c r="BX13" s="17">
        <f>_xlfn.XLOOKUP($A13,'IS Water Forecast'!$A:$A,'IS Water Forecast'!AB:AB,0,0)</f>
        <v>0</v>
      </c>
      <c r="BY13" s="17">
        <f>_xlfn.XLOOKUP($A13,'IS Water Forecast'!$A:$A,'IS Water Forecast'!AC:AC,0,0)</f>
        <v>0</v>
      </c>
      <c r="BZ13" s="17">
        <f>_xlfn.XLOOKUP($A13,'IS Water Forecast'!$A:$A,'IS Water Forecast'!AD:AD,0,0)</f>
        <v>0</v>
      </c>
      <c r="CA13" s="17">
        <f>_xlfn.XLOOKUP($A13,'IS Water Forecast'!$A:$A,'IS Water Forecast'!AE:AE,0,0)</f>
        <v>0</v>
      </c>
      <c r="CB13" s="17">
        <f>_xlfn.XLOOKUP($A13,'IS Water Forecast'!$A:$A,'IS Water Forecast'!AF:AF,0,0)</f>
        <v>0</v>
      </c>
      <c r="CC13" s="17">
        <f>_xlfn.XLOOKUP($A13,'IS Water Forecast'!$A:$A,'IS Water Forecast'!AG:AG,0,0)</f>
        <v>0</v>
      </c>
      <c r="CD13" s="17">
        <f>_xlfn.XLOOKUP($A13,'IS Water Forecast'!$A:$A,'IS Water Forecast'!AH:AH,0,0)</f>
        <v>0</v>
      </c>
      <c r="CE13" s="17">
        <f t="shared" si="7"/>
        <v>0</v>
      </c>
      <c r="CF13" s="18">
        <f t="shared" si="8"/>
        <v>-15435.779999999997</v>
      </c>
      <c r="CG13" s="17">
        <f>_xlfn.XLOOKUP($A13,'IS Water Forecast'!$A:$A,'IS Water Forecast'!AK:AK,0,0)</f>
        <v>0</v>
      </c>
      <c r="CH13" s="17">
        <f t="shared" si="9"/>
        <v>-15435.779999999997</v>
      </c>
      <c r="CI13" s="17">
        <f t="shared" si="10"/>
        <v>15435.779999999997</v>
      </c>
      <c r="CJ13" s="17">
        <f t="shared" si="11"/>
        <v>0</v>
      </c>
    </row>
    <row r="14" spans="1:88" x14ac:dyDescent="0.25">
      <c r="A14" s="13">
        <v>620000</v>
      </c>
      <c r="B14" s="14">
        <f t="shared" si="0"/>
        <v>9</v>
      </c>
      <c r="C14" s="16" t="str">
        <f t="shared" si="1"/>
        <v>620.000</v>
      </c>
      <c r="D14" s="13" t="s">
        <v>73</v>
      </c>
      <c r="E14" s="13"/>
      <c r="F14" s="17">
        <v>0</v>
      </c>
      <c r="G14" s="17">
        <v>0</v>
      </c>
      <c r="H14" s="17">
        <v>-111.59</v>
      </c>
      <c r="I14" s="17">
        <v>-37.200000000000003</v>
      </c>
      <c r="J14" s="17">
        <v>0</v>
      </c>
      <c r="K14" s="17">
        <v>-98.1</v>
      </c>
      <c r="L14" s="17">
        <v>-42.660000000000011</v>
      </c>
      <c r="M14" s="17">
        <v>0</v>
      </c>
      <c r="N14" s="17">
        <v>0</v>
      </c>
      <c r="O14" s="17">
        <v>0</v>
      </c>
      <c r="P14" s="17">
        <v>29.26</v>
      </c>
      <c r="Q14" s="17">
        <v>0</v>
      </c>
      <c r="R14" s="17">
        <f t="shared" si="2"/>
        <v>-260.29000000000002</v>
      </c>
      <c r="S14" s="17">
        <v>0</v>
      </c>
      <c r="T14" s="17">
        <v>0</v>
      </c>
      <c r="U14" s="17">
        <v>-438.18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-225.61999999999995</v>
      </c>
      <c r="AB14" s="17">
        <v>-283.04000000000002</v>
      </c>
      <c r="AC14" s="17">
        <v>0</v>
      </c>
      <c r="AD14" s="17">
        <v>-94.35</v>
      </c>
      <c r="AE14" s="17">
        <f t="shared" si="3"/>
        <v>-1041.1899999999998</v>
      </c>
      <c r="AF14" s="17">
        <v>94.35</v>
      </c>
      <c r="AG14" s="17">
        <v>-115.31</v>
      </c>
      <c r="AH14" s="17">
        <v>-784.08999999999992</v>
      </c>
      <c r="AI14" s="17">
        <v>0</v>
      </c>
      <c r="AJ14" s="17">
        <v>0</v>
      </c>
      <c r="AK14" s="17">
        <v>-261.36</v>
      </c>
      <c r="AL14" s="17">
        <v>193.20000000000002</v>
      </c>
      <c r="AM14" s="17">
        <v>-38.49</v>
      </c>
      <c r="AN14" s="17">
        <v>107.03</v>
      </c>
      <c r="AO14" s="17">
        <v>166.82999999999998</v>
      </c>
      <c r="AP14" s="17">
        <v>159.92000000000002</v>
      </c>
      <c r="AQ14" s="17">
        <v>-1.2899999999999991</v>
      </c>
      <c r="AR14" s="17">
        <f t="shared" si="4"/>
        <v>-479.20999999999992</v>
      </c>
      <c r="AS14" s="17">
        <v>0</v>
      </c>
      <c r="AT14" s="17">
        <v>-98.5</v>
      </c>
      <c r="AU14" s="17">
        <v>-98.1</v>
      </c>
      <c r="AV14" s="17">
        <v>-52.35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f>_xlfn.XLOOKUP($A14,'IS Water Forecast'!$A:$A,'IS Water Forecast'!F:F,0,0)</f>
        <v>85.917449999999988</v>
      </c>
      <c r="BC14" s="17">
        <f>_xlfn.XLOOKUP($A14,'IS Water Forecast'!$A:$A,'IS Water Forecast'!G:G,0,0)</f>
        <v>82.358800000000016</v>
      </c>
      <c r="BD14" s="17">
        <f>_xlfn.XLOOKUP($A14,'IS Water Forecast'!$A:$A,'IS Water Forecast'!H:H,0,0)</f>
        <v>-0.66434999999999955</v>
      </c>
      <c r="BE14" s="17">
        <f t="shared" si="5"/>
        <v>-81.338099999999997</v>
      </c>
      <c r="BF14" s="17">
        <f>_xlfn.XLOOKUP($A14,'IS Water Forecast'!$A:$A,'IS Water Forecast'!J:J,0,0)</f>
        <v>0</v>
      </c>
      <c r="BG14" s="17">
        <f>_xlfn.XLOOKUP($A14,'IS Water Forecast'!$A:$A,'IS Water Forecast'!K:K,0,0)</f>
        <v>-50.727499999999999</v>
      </c>
      <c r="BH14" s="17">
        <f>_xlfn.XLOOKUP($A14,'IS Water Forecast'!$A:$A,'IS Water Forecast'!L:L,0,0)</f>
        <v>-50.521499999999996</v>
      </c>
      <c r="BI14" s="17">
        <f>_xlfn.XLOOKUP($A14,'IS Water Forecast'!$A:$A,'IS Water Forecast'!M:M,0,0)</f>
        <v>-26.960250000000002</v>
      </c>
      <c r="BJ14" s="17">
        <f>_xlfn.XLOOKUP($A14,'IS Water Forecast'!$A:$A,'IS Water Forecast'!N:N,0,0)</f>
        <v>0</v>
      </c>
      <c r="BK14" s="17">
        <f>_xlfn.XLOOKUP($A14,'IS Water Forecast'!$A:$A,'IS Water Forecast'!O:O,0,0)</f>
        <v>0</v>
      </c>
      <c r="BL14" s="17">
        <f>_xlfn.XLOOKUP($A14,'IS Water Forecast'!$A:$A,'IS Water Forecast'!P:P,0,0)</f>
        <v>0</v>
      </c>
      <c r="BM14" s="17">
        <f>_xlfn.XLOOKUP($A14,'IS Water Forecast'!$A:$A,'IS Water Forecast'!Q:Q,0,0)</f>
        <v>0</v>
      </c>
      <c r="BN14" s="17">
        <f>_xlfn.XLOOKUP($A14,'IS Water Forecast'!$A:$A,'IS Water Forecast'!R:R,0,0)</f>
        <v>0</v>
      </c>
      <c r="BO14" s="17">
        <f>_xlfn.XLOOKUP($A14,'IS Water Forecast'!$A:$A,'IS Water Forecast'!S:S,0,0)</f>
        <v>88.151303699999985</v>
      </c>
      <c r="BP14" s="17">
        <f>_xlfn.XLOOKUP($A14,'IS Water Forecast'!$A:$A,'IS Water Forecast'!T:T,0,0)</f>
        <v>84.500128800000013</v>
      </c>
      <c r="BQ14" s="17">
        <f>_xlfn.XLOOKUP($A14,'IS Water Forecast'!$A:$A,'IS Water Forecast'!U:U,0,0)</f>
        <v>-0.68162309999999959</v>
      </c>
      <c r="BR14" s="17">
        <f t="shared" si="6"/>
        <v>43.760559399999998</v>
      </c>
      <c r="BS14" s="17">
        <f>_xlfn.XLOOKUP($A14,'IS Water Forecast'!$A:$A,'IS Water Forecast'!W:W,0,0)</f>
        <v>0</v>
      </c>
      <c r="BT14" s="17">
        <f>_xlfn.XLOOKUP($A14,'IS Water Forecast'!$A:$A,'IS Water Forecast'!X:X,0,0)</f>
        <v>-51.792777499999993</v>
      </c>
      <c r="BU14" s="17">
        <f>_xlfn.XLOOKUP($A14,'IS Water Forecast'!$A:$A,'IS Water Forecast'!Y:Y,0,0)</f>
        <v>-51.582451499999991</v>
      </c>
      <c r="BV14" s="17">
        <f>_xlfn.XLOOKUP($A14,'IS Water Forecast'!$A:$A,'IS Water Forecast'!Z:Z,0,0)</f>
        <v>-27.526415249999999</v>
      </c>
      <c r="BW14" s="17">
        <f>_xlfn.XLOOKUP($A14,'IS Water Forecast'!$A:$A,'IS Water Forecast'!AA:AA,0,0)</f>
        <v>0</v>
      </c>
      <c r="BX14" s="17">
        <f>_xlfn.XLOOKUP($A14,'IS Water Forecast'!$A:$A,'IS Water Forecast'!AB:AB,0,0)</f>
        <v>0</v>
      </c>
      <c r="BY14" s="17">
        <f>_xlfn.XLOOKUP($A14,'IS Water Forecast'!$A:$A,'IS Water Forecast'!AC:AC,0,0)</f>
        <v>0</v>
      </c>
      <c r="BZ14" s="17">
        <f>_xlfn.XLOOKUP($A14,'IS Water Forecast'!$A:$A,'IS Water Forecast'!AD:AD,0,0)</f>
        <v>0</v>
      </c>
      <c r="CA14" s="17">
        <f>_xlfn.XLOOKUP($A14,'IS Water Forecast'!$A:$A,'IS Water Forecast'!AE:AE,0,0)</f>
        <v>0</v>
      </c>
      <c r="CB14" s="17">
        <f>_xlfn.XLOOKUP($A14,'IS Water Forecast'!$A:$A,'IS Water Forecast'!AF:AF,0,0)</f>
        <v>90.002481077699983</v>
      </c>
      <c r="CC14" s="17">
        <f>_xlfn.XLOOKUP($A14,'IS Water Forecast'!$A:$A,'IS Water Forecast'!AG:AG,0,0)</f>
        <v>86.274631504799999</v>
      </c>
      <c r="CD14" s="17">
        <f>_xlfn.XLOOKUP($A14,'IS Water Forecast'!$A:$A,'IS Water Forecast'!AH:AH,0,0)</f>
        <v>-0.69593718509999947</v>
      </c>
      <c r="CE14" s="17">
        <f t="shared" si="7"/>
        <v>44.679531147399977</v>
      </c>
      <c r="CF14" s="18">
        <f t="shared" si="8"/>
        <v>14.012900000000009</v>
      </c>
      <c r="CG14" s="17">
        <f>_xlfn.XLOOKUP($A14,'IS Water Forecast'!$A:$A,'IS Water Forecast'!AK:AK,0,0)</f>
        <v>26.175000000000001</v>
      </c>
      <c r="CH14" s="17">
        <f t="shared" si="9"/>
        <v>40.187900000000013</v>
      </c>
      <c r="CI14" s="17">
        <f t="shared" si="10"/>
        <v>0.88026514999999961</v>
      </c>
      <c r="CJ14" s="17">
        <f t="shared" si="11"/>
        <v>41.068165150000013</v>
      </c>
    </row>
    <row r="15" spans="1:88" x14ac:dyDescent="0.25">
      <c r="A15" s="13">
        <v>620100</v>
      </c>
      <c r="B15" s="14">
        <f t="shared" si="0"/>
        <v>10</v>
      </c>
      <c r="C15" s="16" t="str">
        <f t="shared" si="1"/>
        <v>620.100</v>
      </c>
      <c r="D15" s="13" t="s">
        <v>74</v>
      </c>
      <c r="E15" s="13"/>
      <c r="F15" s="17">
        <v>0</v>
      </c>
      <c r="G15" s="17">
        <v>0</v>
      </c>
      <c r="H15" s="17">
        <v>-490</v>
      </c>
      <c r="I15" s="17">
        <v>-163.32999999999998</v>
      </c>
      <c r="J15" s="17">
        <v>0</v>
      </c>
      <c r="K15" s="17">
        <v>-163.34000000000003</v>
      </c>
      <c r="L15" s="17">
        <v>326.67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f t="shared" si="2"/>
        <v>-489.99999999999994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-194.92</v>
      </c>
      <c r="AB15" s="17">
        <v>0</v>
      </c>
      <c r="AC15" s="17">
        <v>-36.520000000000003</v>
      </c>
      <c r="AD15" s="17">
        <v>-12.17</v>
      </c>
      <c r="AE15" s="17">
        <f t="shared" si="3"/>
        <v>-243.60999999999999</v>
      </c>
      <c r="AF15" s="17">
        <v>12.17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f t="shared" si="4"/>
        <v>12.17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f>_xlfn.XLOOKUP($A15,'IS Water Forecast'!$A:$A,'IS Water Forecast'!F:F,0,0)</f>
        <v>0</v>
      </c>
      <c r="BC15" s="17">
        <f>_xlfn.XLOOKUP($A15,'IS Water Forecast'!$A:$A,'IS Water Forecast'!G:G,0,0)</f>
        <v>0</v>
      </c>
      <c r="BD15" s="17">
        <f>_xlfn.XLOOKUP($A15,'IS Water Forecast'!$A:$A,'IS Water Forecast'!H:H,0,0)</f>
        <v>0</v>
      </c>
      <c r="BE15" s="17">
        <f t="shared" si="5"/>
        <v>0</v>
      </c>
      <c r="BF15" s="17">
        <f>_xlfn.XLOOKUP($A15,'IS Water Forecast'!$A:$A,'IS Water Forecast'!J:J,0,0)</f>
        <v>0</v>
      </c>
      <c r="BG15" s="17">
        <f>_xlfn.XLOOKUP($A15,'IS Water Forecast'!$A:$A,'IS Water Forecast'!K:K,0,0)</f>
        <v>0</v>
      </c>
      <c r="BH15" s="17">
        <f>_xlfn.XLOOKUP($A15,'IS Water Forecast'!$A:$A,'IS Water Forecast'!L:L,0,0)</f>
        <v>0</v>
      </c>
      <c r="BI15" s="17">
        <f>_xlfn.XLOOKUP($A15,'IS Water Forecast'!$A:$A,'IS Water Forecast'!M:M,0,0)</f>
        <v>0</v>
      </c>
      <c r="BJ15" s="17">
        <f>_xlfn.XLOOKUP($A15,'IS Water Forecast'!$A:$A,'IS Water Forecast'!N:N,0,0)</f>
        <v>0</v>
      </c>
      <c r="BK15" s="17">
        <f>_xlfn.XLOOKUP($A15,'IS Water Forecast'!$A:$A,'IS Water Forecast'!O:O,0,0)</f>
        <v>0</v>
      </c>
      <c r="BL15" s="17">
        <f>_xlfn.XLOOKUP($A15,'IS Water Forecast'!$A:$A,'IS Water Forecast'!P:P,0,0)</f>
        <v>0</v>
      </c>
      <c r="BM15" s="17">
        <f>_xlfn.XLOOKUP($A15,'IS Water Forecast'!$A:$A,'IS Water Forecast'!Q:Q,0,0)</f>
        <v>0</v>
      </c>
      <c r="BN15" s="17">
        <f>_xlfn.XLOOKUP($A15,'IS Water Forecast'!$A:$A,'IS Water Forecast'!R:R,0,0)</f>
        <v>0</v>
      </c>
      <c r="BO15" s="17">
        <f>_xlfn.XLOOKUP($A15,'IS Water Forecast'!$A:$A,'IS Water Forecast'!S:S,0,0)</f>
        <v>0</v>
      </c>
      <c r="BP15" s="17">
        <f>_xlfn.XLOOKUP($A15,'IS Water Forecast'!$A:$A,'IS Water Forecast'!T:T,0,0)</f>
        <v>0</v>
      </c>
      <c r="BQ15" s="17">
        <f>_xlfn.XLOOKUP($A15,'IS Water Forecast'!$A:$A,'IS Water Forecast'!U:U,0,0)</f>
        <v>0</v>
      </c>
      <c r="BR15" s="17">
        <f t="shared" si="6"/>
        <v>0</v>
      </c>
      <c r="BS15" s="17">
        <f>_xlfn.XLOOKUP($A15,'IS Water Forecast'!$A:$A,'IS Water Forecast'!W:W,0,0)</f>
        <v>0</v>
      </c>
      <c r="BT15" s="17">
        <f>_xlfn.XLOOKUP($A15,'IS Water Forecast'!$A:$A,'IS Water Forecast'!X:X,0,0)</f>
        <v>0</v>
      </c>
      <c r="BU15" s="17">
        <f>_xlfn.XLOOKUP($A15,'IS Water Forecast'!$A:$A,'IS Water Forecast'!Y:Y,0,0)</f>
        <v>0</v>
      </c>
      <c r="BV15" s="17">
        <f>_xlfn.XLOOKUP($A15,'IS Water Forecast'!$A:$A,'IS Water Forecast'!Z:Z,0,0)</f>
        <v>0</v>
      </c>
      <c r="BW15" s="17">
        <f>_xlfn.XLOOKUP($A15,'IS Water Forecast'!$A:$A,'IS Water Forecast'!AA:AA,0,0)</f>
        <v>0</v>
      </c>
      <c r="BX15" s="17">
        <f>_xlfn.XLOOKUP($A15,'IS Water Forecast'!$A:$A,'IS Water Forecast'!AB:AB,0,0)</f>
        <v>0</v>
      </c>
      <c r="BY15" s="17">
        <f>_xlfn.XLOOKUP($A15,'IS Water Forecast'!$A:$A,'IS Water Forecast'!AC:AC,0,0)</f>
        <v>0</v>
      </c>
      <c r="BZ15" s="17">
        <f>_xlfn.XLOOKUP($A15,'IS Water Forecast'!$A:$A,'IS Water Forecast'!AD:AD,0,0)</f>
        <v>0</v>
      </c>
      <c r="CA15" s="17">
        <f>_xlfn.XLOOKUP($A15,'IS Water Forecast'!$A:$A,'IS Water Forecast'!AE:AE,0,0)</f>
        <v>0</v>
      </c>
      <c r="CB15" s="17">
        <f>_xlfn.XLOOKUP($A15,'IS Water Forecast'!$A:$A,'IS Water Forecast'!AF:AF,0,0)</f>
        <v>0</v>
      </c>
      <c r="CC15" s="17">
        <f>_xlfn.XLOOKUP($A15,'IS Water Forecast'!$A:$A,'IS Water Forecast'!AG:AG,0,0)</f>
        <v>0</v>
      </c>
      <c r="CD15" s="17">
        <f>_xlfn.XLOOKUP($A15,'IS Water Forecast'!$A:$A,'IS Water Forecast'!AH:AH,0,0)</f>
        <v>0</v>
      </c>
      <c r="CE15" s="17">
        <f t="shared" si="7"/>
        <v>0</v>
      </c>
      <c r="CF15" s="18">
        <f t="shared" si="8"/>
        <v>0</v>
      </c>
      <c r="CG15" s="17">
        <f>_xlfn.XLOOKUP($A15,'IS Water Forecast'!$A:$A,'IS Water Forecast'!AK:AK,0,0)</f>
        <v>0</v>
      </c>
      <c r="CH15" s="17">
        <f t="shared" si="9"/>
        <v>0</v>
      </c>
      <c r="CI15" s="17">
        <f t="shared" si="10"/>
        <v>0</v>
      </c>
      <c r="CJ15" s="17">
        <f t="shared" si="11"/>
        <v>0</v>
      </c>
    </row>
    <row r="16" spans="1:88" x14ac:dyDescent="0.25">
      <c r="A16" s="13">
        <v>620200</v>
      </c>
      <c r="B16" s="14">
        <f t="shared" si="0"/>
        <v>11</v>
      </c>
      <c r="C16" s="16" t="str">
        <f t="shared" si="1"/>
        <v>620.200</v>
      </c>
      <c r="D16" s="13" t="s">
        <v>75</v>
      </c>
      <c r="E16" s="13"/>
      <c r="F16" s="17">
        <v>0</v>
      </c>
      <c r="G16" s="17">
        <v>0</v>
      </c>
      <c r="H16" s="17">
        <v>0</v>
      </c>
      <c r="I16" s="17">
        <v>0</v>
      </c>
      <c r="J16" s="17">
        <v>-121.01</v>
      </c>
      <c r="K16" s="17">
        <v>-80.67</v>
      </c>
      <c r="L16" s="17">
        <v>40.33</v>
      </c>
      <c r="M16" s="17">
        <v>40.340000000000003</v>
      </c>
      <c r="N16" s="17">
        <v>0</v>
      </c>
      <c r="O16" s="17">
        <v>0</v>
      </c>
      <c r="P16" s="17">
        <v>0</v>
      </c>
      <c r="Q16" s="17">
        <v>-102.69</v>
      </c>
      <c r="R16" s="17">
        <f t="shared" si="2"/>
        <v>-223.70000000000002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-610.83000000000004</v>
      </c>
      <c r="AE16" s="17">
        <f t="shared" si="3"/>
        <v>-610.83000000000004</v>
      </c>
      <c r="AF16" s="17">
        <v>152.71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-270</v>
      </c>
      <c r="AO16" s="17">
        <v>0</v>
      </c>
      <c r="AP16" s="17">
        <v>0</v>
      </c>
      <c r="AQ16" s="17">
        <v>-192.5</v>
      </c>
      <c r="AR16" s="17">
        <f t="shared" si="4"/>
        <v>-309.78999999999996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7">
        <v>0</v>
      </c>
      <c r="AY16" s="17">
        <v>0</v>
      </c>
      <c r="AZ16" s="17">
        <v>0</v>
      </c>
      <c r="BA16" s="17">
        <v>0</v>
      </c>
      <c r="BB16" s="17">
        <f>_xlfn.XLOOKUP($A16,'IS Water Forecast'!$A:$A,'IS Water Forecast'!F:F,0,0)</f>
        <v>0</v>
      </c>
      <c r="BC16" s="17">
        <f>_xlfn.XLOOKUP($A16,'IS Water Forecast'!$A:$A,'IS Water Forecast'!G:G,0,0)</f>
        <v>0</v>
      </c>
      <c r="BD16" s="17">
        <f>_xlfn.XLOOKUP($A16,'IS Water Forecast'!$A:$A,'IS Water Forecast'!H:H,0,0)</f>
        <v>-99.137500000000003</v>
      </c>
      <c r="BE16" s="17">
        <f t="shared" si="5"/>
        <v>-99.137500000000003</v>
      </c>
      <c r="BF16" s="17">
        <f>_xlfn.XLOOKUP($A16,'IS Water Forecast'!$A:$A,'IS Water Forecast'!J:J,0,0)</f>
        <v>0</v>
      </c>
      <c r="BG16" s="17">
        <f>_xlfn.XLOOKUP($A16,'IS Water Forecast'!$A:$A,'IS Water Forecast'!K:K,0,0)</f>
        <v>0</v>
      </c>
      <c r="BH16" s="17">
        <f>_xlfn.XLOOKUP($A16,'IS Water Forecast'!$A:$A,'IS Water Forecast'!L:L,0,0)</f>
        <v>0</v>
      </c>
      <c r="BI16" s="17">
        <f>_xlfn.XLOOKUP($A16,'IS Water Forecast'!$A:$A,'IS Water Forecast'!M:M,0,0)</f>
        <v>0</v>
      </c>
      <c r="BJ16" s="17">
        <f>_xlfn.XLOOKUP($A16,'IS Water Forecast'!$A:$A,'IS Water Forecast'!N:N,0,0)</f>
        <v>0</v>
      </c>
      <c r="BK16" s="17">
        <f>_xlfn.XLOOKUP($A16,'IS Water Forecast'!$A:$A,'IS Water Forecast'!O:O,0,0)</f>
        <v>0</v>
      </c>
      <c r="BL16" s="17">
        <f>_xlfn.XLOOKUP($A16,'IS Water Forecast'!$A:$A,'IS Water Forecast'!P:P,0,0)</f>
        <v>0</v>
      </c>
      <c r="BM16" s="17">
        <f>_xlfn.XLOOKUP($A16,'IS Water Forecast'!$A:$A,'IS Water Forecast'!Q:Q,0,0)</f>
        <v>0</v>
      </c>
      <c r="BN16" s="17">
        <f>_xlfn.XLOOKUP($A16,'IS Water Forecast'!$A:$A,'IS Water Forecast'!R:R,0,0)</f>
        <v>0</v>
      </c>
      <c r="BO16" s="17">
        <f>_xlfn.XLOOKUP($A16,'IS Water Forecast'!$A:$A,'IS Water Forecast'!S:S,0,0)</f>
        <v>0</v>
      </c>
      <c r="BP16" s="17">
        <f>_xlfn.XLOOKUP($A16,'IS Water Forecast'!$A:$A,'IS Water Forecast'!T:T,0,0)</f>
        <v>0</v>
      </c>
      <c r="BQ16" s="17">
        <f>_xlfn.XLOOKUP($A16,'IS Water Forecast'!$A:$A,'IS Water Forecast'!U:U,0,0)</f>
        <v>-101.715075</v>
      </c>
      <c r="BR16" s="17">
        <f t="shared" si="6"/>
        <v>-101.715075</v>
      </c>
      <c r="BS16" s="17">
        <f>_xlfn.XLOOKUP($A16,'IS Water Forecast'!$A:$A,'IS Water Forecast'!W:W,0,0)</f>
        <v>0</v>
      </c>
      <c r="BT16" s="17">
        <f>_xlfn.XLOOKUP($A16,'IS Water Forecast'!$A:$A,'IS Water Forecast'!X:X,0,0)</f>
        <v>0</v>
      </c>
      <c r="BU16" s="17">
        <f>_xlfn.XLOOKUP($A16,'IS Water Forecast'!$A:$A,'IS Water Forecast'!Y:Y,0,0)</f>
        <v>0</v>
      </c>
      <c r="BV16" s="17">
        <f>_xlfn.XLOOKUP($A16,'IS Water Forecast'!$A:$A,'IS Water Forecast'!Z:Z,0,0)</f>
        <v>0</v>
      </c>
      <c r="BW16" s="17">
        <f>_xlfn.XLOOKUP($A16,'IS Water Forecast'!$A:$A,'IS Water Forecast'!AA:AA,0,0)</f>
        <v>0</v>
      </c>
      <c r="BX16" s="17">
        <f>_xlfn.XLOOKUP($A16,'IS Water Forecast'!$A:$A,'IS Water Forecast'!AB:AB,0,0)</f>
        <v>0</v>
      </c>
      <c r="BY16" s="17">
        <f>_xlfn.XLOOKUP($A16,'IS Water Forecast'!$A:$A,'IS Water Forecast'!AC:AC,0,0)</f>
        <v>0</v>
      </c>
      <c r="BZ16" s="17">
        <f>_xlfn.XLOOKUP($A16,'IS Water Forecast'!$A:$A,'IS Water Forecast'!AD:AD,0,0)</f>
        <v>0</v>
      </c>
      <c r="CA16" s="17">
        <f>_xlfn.XLOOKUP($A16,'IS Water Forecast'!$A:$A,'IS Water Forecast'!AE:AE,0,0)</f>
        <v>0</v>
      </c>
      <c r="CB16" s="17">
        <f>_xlfn.XLOOKUP($A16,'IS Water Forecast'!$A:$A,'IS Water Forecast'!AF:AF,0,0)</f>
        <v>0</v>
      </c>
      <c r="CC16" s="17">
        <f>_xlfn.XLOOKUP($A16,'IS Water Forecast'!$A:$A,'IS Water Forecast'!AG:AG,0,0)</f>
        <v>0</v>
      </c>
      <c r="CD16" s="17">
        <f>_xlfn.XLOOKUP($A16,'IS Water Forecast'!$A:$A,'IS Water Forecast'!AH:AH,0,0)</f>
        <v>-103.85109157499998</v>
      </c>
      <c r="CE16" s="17">
        <f t="shared" si="7"/>
        <v>-103.85109157499998</v>
      </c>
      <c r="CF16" s="18">
        <f t="shared" si="8"/>
        <v>-99.137500000000003</v>
      </c>
      <c r="CG16" s="17">
        <f>_xlfn.XLOOKUP($A16,'IS Water Forecast'!$A:$A,'IS Water Forecast'!AK:AK,0,0)</f>
        <v>0</v>
      </c>
      <c r="CH16" s="17">
        <f t="shared" si="9"/>
        <v>-99.137500000000003</v>
      </c>
      <c r="CI16" s="17">
        <f t="shared" si="10"/>
        <v>-2.577574999999996</v>
      </c>
      <c r="CJ16" s="17">
        <f t="shared" si="11"/>
        <v>-101.715075</v>
      </c>
    </row>
    <row r="17" spans="1:88" x14ac:dyDescent="0.25">
      <c r="A17" s="13">
        <v>620400</v>
      </c>
      <c r="B17" s="14">
        <f t="shared" si="0"/>
        <v>12</v>
      </c>
      <c r="C17" s="16" t="str">
        <f t="shared" si="1"/>
        <v>620.400</v>
      </c>
      <c r="D17" s="13" t="s">
        <v>76</v>
      </c>
      <c r="E17" s="13"/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f t="shared" si="2"/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f t="shared" si="3"/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f t="shared" si="4"/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f>_xlfn.XLOOKUP($A17,'IS Water Forecast'!$A:$A,'IS Water Forecast'!F:F,0,0)</f>
        <v>0</v>
      </c>
      <c r="BC17" s="17">
        <f>_xlfn.XLOOKUP($A17,'IS Water Forecast'!$A:$A,'IS Water Forecast'!G:G,0,0)</f>
        <v>0</v>
      </c>
      <c r="BD17" s="17">
        <f>_xlfn.XLOOKUP($A17,'IS Water Forecast'!$A:$A,'IS Water Forecast'!H:H,0,0)</f>
        <v>0</v>
      </c>
      <c r="BE17" s="17">
        <f t="shared" si="5"/>
        <v>0</v>
      </c>
      <c r="BF17" s="17">
        <f>_xlfn.XLOOKUP($A17,'IS Water Forecast'!$A:$A,'IS Water Forecast'!J:J,0,0)</f>
        <v>0</v>
      </c>
      <c r="BG17" s="17">
        <f>_xlfn.XLOOKUP($A17,'IS Water Forecast'!$A:$A,'IS Water Forecast'!K:K,0,0)</f>
        <v>0</v>
      </c>
      <c r="BH17" s="17">
        <f>_xlfn.XLOOKUP($A17,'IS Water Forecast'!$A:$A,'IS Water Forecast'!L:L,0,0)</f>
        <v>0</v>
      </c>
      <c r="BI17" s="17">
        <f>_xlfn.XLOOKUP($A17,'IS Water Forecast'!$A:$A,'IS Water Forecast'!M:M,0,0)</f>
        <v>0</v>
      </c>
      <c r="BJ17" s="17">
        <f>_xlfn.XLOOKUP($A17,'IS Water Forecast'!$A:$A,'IS Water Forecast'!N:N,0,0)</f>
        <v>0</v>
      </c>
      <c r="BK17" s="17">
        <f>_xlfn.XLOOKUP($A17,'IS Water Forecast'!$A:$A,'IS Water Forecast'!O:O,0,0)</f>
        <v>0</v>
      </c>
      <c r="BL17" s="17">
        <f>_xlfn.XLOOKUP($A17,'IS Water Forecast'!$A:$A,'IS Water Forecast'!P:P,0,0)</f>
        <v>0</v>
      </c>
      <c r="BM17" s="17">
        <f>_xlfn.XLOOKUP($A17,'IS Water Forecast'!$A:$A,'IS Water Forecast'!Q:Q,0,0)</f>
        <v>0</v>
      </c>
      <c r="BN17" s="17">
        <f>_xlfn.XLOOKUP($A17,'IS Water Forecast'!$A:$A,'IS Water Forecast'!R:R,0,0)</f>
        <v>0</v>
      </c>
      <c r="BO17" s="17">
        <f>_xlfn.XLOOKUP($A17,'IS Water Forecast'!$A:$A,'IS Water Forecast'!S:S,0,0)</f>
        <v>0</v>
      </c>
      <c r="BP17" s="17">
        <f>_xlfn.XLOOKUP($A17,'IS Water Forecast'!$A:$A,'IS Water Forecast'!T:T,0,0)</f>
        <v>0</v>
      </c>
      <c r="BQ17" s="17">
        <f>_xlfn.XLOOKUP($A17,'IS Water Forecast'!$A:$A,'IS Water Forecast'!U:U,0,0)</f>
        <v>0</v>
      </c>
      <c r="BR17" s="17">
        <f t="shared" si="6"/>
        <v>0</v>
      </c>
      <c r="BS17" s="17">
        <f>_xlfn.XLOOKUP($A17,'IS Water Forecast'!$A:$A,'IS Water Forecast'!W:W,0,0)</f>
        <v>0</v>
      </c>
      <c r="BT17" s="17">
        <f>_xlfn.XLOOKUP($A17,'IS Water Forecast'!$A:$A,'IS Water Forecast'!X:X,0,0)</f>
        <v>0</v>
      </c>
      <c r="BU17" s="17">
        <f>_xlfn.XLOOKUP($A17,'IS Water Forecast'!$A:$A,'IS Water Forecast'!Y:Y,0,0)</f>
        <v>0</v>
      </c>
      <c r="BV17" s="17">
        <f>_xlfn.XLOOKUP($A17,'IS Water Forecast'!$A:$A,'IS Water Forecast'!Z:Z,0,0)</f>
        <v>0</v>
      </c>
      <c r="BW17" s="17">
        <f>_xlfn.XLOOKUP($A17,'IS Water Forecast'!$A:$A,'IS Water Forecast'!AA:AA,0,0)</f>
        <v>0</v>
      </c>
      <c r="BX17" s="17">
        <f>_xlfn.XLOOKUP($A17,'IS Water Forecast'!$A:$A,'IS Water Forecast'!AB:AB,0,0)</f>
        <v>0</v>
      </c>
      <c r="BY17" s="17">
        <f>_xlfn.XLOOKUP($A17,'IS Water Forecast'!$A:$A,'IS Water Forecast'!AC:AC,0,0)</f>
        <v>0</v>
      </c>
      <c r="BZ17" s="17">
        <f>_xlfn.XLOOKUP($A17,'IS Water Forecast'!$A:$A,'IS Water Forecast'!AD:AD,0,0)</f>
        <v>0</v>
      </c>
      <c r="CA17" s="17">
        <f>_xlfn.XLOOKUP($A17,'IS Water Forecast'!$A:$A,'IS Water Forecast'!AE:AE,0,0)</f>
        <v>0</v>
      </c>
      <c r="CB17" s="17">
        <f>_xlfn.XLOOKUP($A17,'IS Water Forecast'!$A:$A,'IS Water Forecast'!AF:AF,0,0)</f>
        <v>0</v>
      </c>
      <c r="CC17" s="17">
        <f>_xlfn.XLOOKUP($A17,'IS Water Forecast'!$A:$A,'IS Water Forecast'!AG:AG,0,0)</f>
        <v>0</v>
      </c>
      <c r="CD17" s="17">
        <f>_xlfn.XLOOKUP($A17,'IS Water Forecast'!$A:$A,'IS Water Forecast'!AH:AH,0,0)</f>
        <v>0</v>
      </c>
      <c r="CE17" s="17">
        <f t="shared" si="7"/>
        <v>0</v>
      </c>
      <c r="CF17" s="18">
        <f t="shared" si="8"/>
        <v>0</v>
      </c>
      <c r="CG17" s="17">
        <f>_xlfn.XLOOKUP($A17,'IS Water Forecast'!$A:$A,'IS Water Forecast'!AK:AK,0,0)</f>
        <v>0</v>
      </c>
      <c r="CH17" s="17">
        <f t="shared" si="9"/>
        <v>0</v>
      </c>
      <c r="CI17" s="17">
        <f t="shared" si="10"/>
        <v>0</v>
      </c>
      <c r="CJ17" s="17">
        <f t="shared" si="11"/>
        <v>0</v>
      </c>
    </row>
    <row r="18" spans="1:88" x14ac:dyDescent="0.25">
      <c r="A18" s="13">
        <v>620500</v>
      </c>
      <c r="B18" s="14">
        <f t="shared" si="0"/>
        <v>13</v>
      </c>
      <c r="C18" s="16" t="str">
        <f t="shared" si="1"/>
        <v>620.500</v>
      </c>
      <c r="D18" s="13" t="s">
        <v>77</v>
      </c>
      <c r="E18" s="13"/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f t="shared" si="2"/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-310.58</v>
      </c>
      <c r="AD18" s="17">
        <v>-103.53</v>
      </c>
      <c r="AE18" s="17">
        <f t="shared" si="3"/>
        <v>-414.11</v>
      </c>
      <c r="AF18" s="17">
        <v>103.53</v>
      </c>
      <c r="AG18" s="17">
        <v>-120</v>
      </c>
      <c r="AH18" s="17">
        <v>-15.57</v>
      </c>
      <c r="AI18" s="17">
        <v>0</v>
      </c>
      <c r="AJ18" s="17">
        <v>0</v>
      </c>
      <c r="AK18" s="17">
        <v>-5.19</v>
      </c>
      <c r="AL18" s="17">
        <v>5.19</v>
      </c>
      <c r="AM18" s="17">
        <v>0</v>
      </c>
      <c r="AN18" s="17">
        <v>19.479999999999997</v>
      </c>
      <c r="AO18" s="17">
        <v>15.579999999999998</v>
      </c>
      <c r="AP18" s="17">
        <v>24.48</v>
      </c>
      <c r="AQ18" s="17">
        <v>0</v>
      </c>
      <c r="AR18" s="17">
        <f t="shared" si="4"/>
        <v>27.499999999999996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f>_xlfn.XLOOKUP($A18,'IS Water Forecast'!$A:$A,'IS Water Forecast'!F:F,0,0)</f>
        <v>8.0236999999999998</v>
      </c>
      <c r="BC18" s="17">
        <f>_xlfn.XLOOKUP($A18,'IS Water Forecast'!$A:$A,'IS Water Forecast'!G:G,0,0)</f>
        <v>12.607200000000001</v>
      </c>
      <c r="BD18" s="17">
        <f>_xlfn.XLOOKUP($A18,'IS Water Forecast'!$A:$A,'IS Water Forecast'!H:H,0,0)</f>
        <v>0</v>
      </c>
      <c r="BE18" s="17">
        <f t="shared" si="5"/>
        <v>20.6309</v>
      </c>
      <c r="BF18" s="17">
        <f>_xlfn.XLOOKUP($A18,'IS Water Forecast'!$A:$A,'IS Water Forecast'!J:J,0,0)</f>
        <v>0</v>
      </c>
      <c r="BG18" s="17">
        <f>_xlfn.XLOOKUP($A18,'IS Water Forecast'!$A:$A,'IS Water Forecast'!K:K,0,0)</f>
        <v>0</v>
      </c>
      <c r="BH18" s="17">
        <f>_xlfn.XLOOKUP($A18,'IS Water Forecast'!$A:$A,'IS Water Forecast'!L:L,0,0)</f>
        <v>0</v>
      </c>
      <c r="BI18" s="17">
        <f>_xlfn.XLOOKUP($A18,'IS Water Forecast'!$A:$A,'IS Water Forecast'!M:M,0,0)</f>
        <v>0</v>
      </c>
      <c r="BJ18" s="17">
        <f>_xlfn.XLOOKUP($A18,'IS Water Forecast'!$A:$A,'IS Water Forecast'!N:N,0,0)</f>
        <v>0</v>
      </c>
      <c r="BK18" s="17">
        <f>_xlfn.XLOOKUP($A18,'IS Water Forecast'!$A:$A,'IS Water Forecast'!O:O,0,0)</f>
        <v>0</v>
      </c>
      <c r="BL18" s="17">
        <f>_xlfn.XLOOKUP($A18,'IS Water Forecast'!$A:$A,'IS Water Forecast'!P:P,0,0)</f>
        <v>0</v>
      </c>
      <c r="BM18" s="17">
        <f>_xlfn.XLOOKUP($A18,'IS Water Forecast'!$A:$A,'IS Water Forecast'!Q:Q,0,0)</f>
        <v>0</v>
      </c>
      <c r="BN18" s="17">
        <f>_xlfn.XLOOKUP($A18,'IS Water Forecast'!$A:$A,'IS Water Forecast'!R:R,0,0)</f>
        <v>0</v>
      </c>
      <c r="BO18" s="17">
        <f>_xlfn.XLOOKUP($A18,'IS Water Forecast'!$A:$A,'IS Water Forecast'!S:S,0,0)</f>
        <v>8.2323161999999996</v>
      </c>
      <c r="BP18" s="17">
        <f>_xlfn.XLOOKUP($A18,'IS Water Forecast'!$A:$A,'IS Water Forecast'!T:T,0,0)</f>
        <v>12.9349872</v>
      </c>
      <c r="BQ18" s="17">
        <f>_xlfn.XLOOKUP($A18,'IS Water Forecast'!$A:$A,'IS Water Forecast'!U:U,0,0)</f>
        <v>0</v>
      </c>
      <c r="BR18" s="17">
        <f t="shared" si="6"/>
        <v>21.167303400000002</v>
      </c>
      <c r="BS18" s="17">
        <f>_xlfn.XLOOKUP($A18,'IS Water Forecast'!$A:$A,'IS Water Forecast'!W:W,0,0)</f>
        <v>0</v>
      </c>
      <c r="BT18" s="17">
        <f>_xlfn.XLOOKUP($A18,'IS Water Forecast'!$A:$A,'IS Water Forecast'!X:X,0,0)</f>
        <v>0</v>
      </c>
      <c r="BU18" s="17">
        <f>_xlfn.XLOOKUP($A18,'IS Water Forecast'!$A:$A,'IS Water Forecast'!Y:Y,0,0)</f>
        <v>0</v>
      </c>
      <c r="BV18" s="17">
        <f>_xlfn.XLOOKUP($A18,'IS Water Forecast'!$A:$A,'IS Water Forecast'!Z:Z,0,0)</f>
        <v>0</v>
      </c>
      <c r="BW18" s="17">
        <f>_xlfn.XLOOKUP($A18,'IS Water Forecast'!$A:$A,'IS Water Forecast'!AA:AA,0,0)</f>
        <v>0</v>
      </c>
      <c r="BX18" s="17">
        <f>_xlfn.XLOOKUP($A18,'IS Water Forecast'!$A:$A,'IS Water Forecast'!AB:AB,0,0)</f>
        <v>0</v>
      </c>
      <c r="BY18" s="17">
        <f>_xlfn.XLOOKUP($A18,'IS Water Forecast'!$A:$A,'IS Water Forecast'!AC:AC,0,0)</f>
        <v>0</v>
      </c>
      <c r="BZ18" s="17">
        <f>_xlfn.XLOOKUP($A18,'IS Water Forecast'!$A:$A,'IS Water Forecast'!AD:AD,0,0)</f>
        <v>0</v>
      </c>
      <c r="CA18" s="17">
        <f>_xlfn.XLOOKUP($A18,'IS Water Forecast'!$A:$A,'IS Water Forecast'!AE:AE,0,0)</f>
        <v>0</v>
      </c>
      <c r="CB18" s="17">
        <f>_xlfn.XLOOKUP($A18,'IS Water Forecast'!$A:$A,'IS Water Forecast'!AF:AF,0,0)</f>
        <v>8.4051948401999983</v>
      </c>
      <c r="CC18" s="17">
        <f>_xlfn.XLOOKUP($A18,'IS Water Forecast'!$A:$A,'IS Water Forecast'!AG:AG,0,0)</f>
        <v>13.206621931199999</v>
      </c>
      <c r="CD18" s="17">
        <f>_xlfn.XLOOKUP($A18,'IS Water Forecast'!$A:$A,'IS Water Forecast'!AH:AH,0,0)</f>
        <v>0</v>
      </c>
      <c r="CE18" s="17">
        <f t="shared" si="7"/>
        <v>21.611816771399997</v>
      </c>
      <c r="CF18" s="18">
        <f t="shared" si="8"/>
        <v>20.6309</v>
      </c>
      <c r="CG18" s="17">
        <f>_xlfn.XLOOKUP($A18,'IS Water Forecast'!$A:$A,'IS Water Forecast'!AK:AK,0,0)</f>
        <v>0</v>
      </c>
      <c r="CH18" s="17">
        <f t="shared" si="9"/>
        <v>20.6309</v>
      </c>
      <c r="CI18" s="17">
        <f t="shared" si="10"/>
        <v>0.53640340000000108</v>
      </c>
      <c r="CJ18" s="17">
        <f t="shared" si="11"/>
        <v>21.167303400000002</v>
      </c>
    </row>
    <row r="19" spans="1:88" x14ac:dyDescent="0.25">
      <c r="A19" s="13">
        <v>620600</v>
      </c>
      <c r="B19" s="14">
        <f t="shared" si="0"/>
        <v>14</v>
      </c>
      <c r="C19" s="16" t="str">
        <f t="shared" si="1"/>
        <v>620.600</v>
      </c>
      <c r="D19" s="13" t="s">
        <v>78</v>
      </c>
      <c r="E19" s="13"/>
      <c r="F19" s="17">
        <v>133.54</v>
      </c>
      <c r="G19" s="17">
        <v>0</v>
      </c>
      <c r="H19" s="17">
        <v>-56.19</v>
      </c>
      <c r="I19" s="17">
        <v>0</v>
      </c>
      <c r="J19" s="17">
        <v>-152.4</v>
      </c>
      <c r="K19" s="17">
        <v>-101.6</v>
      </c>
      <c r="L19" s="17">
        <v>-461.70000000000005</v>
      </c>
      <c r="M19" s="17">
        <v>50.799999999999983</v>
      </c>
      <c r="N19" s="17">
        <v>-140.92000000000002</v>
      </c>
      <c r="O19" s="17">
        <v>-7.1054273576010019E-15</v>
      </c>
      <c r="P19" s="17">
        <v>110.5</v>
      </c>
      <c r="Q19" s="17">
        <v>-1108.72</v>
      </c>
      <c r="R19" s="17">
        <f t="shared" si="2"/>
        <v>-1726.69</v>
      </c>
      <c r="S19" s="17">
        <v>0</v>
      </c>
      <c r="T19" s="17">
        <v>-442.02</v>
      </c>
      <c r="U19" s="17">
        <v>-467.18</v>
      </c>
      <c r="V19" s="17">
        <v>0</v>
      </c>
      <c r="W19" s="17">
        <v>-2394.41</v>
      </c>
      <c r="X19" s="17">
        <v>-500.12</v>
      </c>
      <c r="Y19" s="17">
        <v>0</v>
      </c>
      <c r="Z19" s="17">
        <v>0</v>
      </c>
      <c r="AA19" s="17">
        <v>-910.25</v>
      </c>
      <c r="AB19" s="17">
        <v>0</v>
      </c>
      <c r="AC19" s="17">
        <v>0</v>
      </c>
      <c r="AD19" s="17">
        <v>0</v>
      </c>
      <c r="AE19" s="17">
        <f t="shared" si="3"/>
        <v>-4713.9799999999996</v>
      </c>
      <c r="AF19" s="17">
        <v>0</v>
      </c>
      <c r="AG19" s="17">
        <v>0</v>
      </c>
      <c r="AH19" s="17">
        <v>0</v>
      </c>
      <c r="AI19" s="17">
        <v>-197.53</v>
      </c>
      <c r="AJ19" s="17">
        <v>-69.88</v>
      </c>
      <c r="AK19" s="17">
        <v>-89.14</v>
      </c>
      <c r="AL19" s="17">
        <v>89.14</v>
      </c>
      <c r="AM19" s="17">
        <v>0</v>
      </c>
      <c r="AN19" s="17">
        <v>38.42</v>
      </c>
      <c r="AO19" s="17">
        <v>30.73</v>
      </c>
      <c r="AP19" s="17">
        <v>48.3</v>
      </c>
      <c r="AQ19" s="17">
        <v>-367.8</v>
      </c>
      <c r="AR19" s="17">
        <f t="shared" si="4"/>
        <v>-517.76</v>
      </c>
      <c r="AS19" s="17">
        <v>97.8</v>
      </c>
      <c r="AT19" s="17">
        <v>0</v>
      </c>
      <c r="AU19" s="17">
        <v>0</v>
      </c>
      <c r="AV19" s="17">
        <v>80.83</v>
      </c>
      <c r="AW19" s="17">
        <v>0</v>
      </c>
      <c r="AX19" s="17">
        <v>0</v>
      </c>
      <c r="AY19" s="17">
        <v>0</v>
      </c>
      <c r="AZ19" s="17">
        <v>0</v>
      </c>
      <c r="BA19" s="17">
        <v>0</v>
      </c>
      <c r="BB19" s="17">
        <f>_xlfn.XLOOKUP($A19,'IS Water Forecast'!$A:$A,'IS Water Forecast'!F:F,0,0)</f>
        <v>15.825950000000001</v>
      </c>
      <c r="BC19" s="17">
        <f>_xlfn.XLOOKUP($A19,'IS Water Forecast'!$A:$A,'IS Water Forecast'!G:G,0,0)</f>
        <v>24.874499999999998</v>
      </c>
      <c r="BD19" s="17">
        <f>_xlfn.XLOOKUP($A19,'IS Water Forecast'!$A:$A,'IS Water Forecast'!H:H,0,0)</f>
        <v>-189.417</v>
      </c>
      <c r="BE19" s="17">
        <f t="shared" si="5"/>
        <v>29.913449999999983</v>
      </c>
      <c r="BF19" s="17">
        <f>_xlfn.XLOOKUP($A19,'IS Water Forecast'!$A:$A,'IS Water Forecast'!J:J,0,0)</f>
        <v>50.366999999999997</v>
      </c>
      <c r="BG19" s="17">
        <f>_xlfn.XLOOKUP($A19,'IS Water Forecast'!$A:$A,'IS Water Forecast'!K:K,0,0)</f>
        <v>0</v>
      </c>
      <c r="BH19" s="17">
        <f>_xlfn.XLOOKUP($A19,'IS Water Forecast'!$A:$A,'IS Water Forecast'!L:L,0,0)</f>
        <v>0</v>
      </c>
      <c r="BI19" s="17">
        <f>_xlfn.XLOOKUP($A19,'IS Water Forecast'!$A:$A,'IS Water Forecast'!M:M,0,0)</f>
        <v>41.627450000000003</v>
      </c>
      <c r="BJ19" s="17">
        <f>_xlfn.XLOOKUP($A19,'IS Water Forecast'!$A:$A,'IS Water Forecast'!N:N,0,0)</f>
        <v>0</v>
      </c>
      <c r="BK19" s="17">
        <f>_xlfn.XLOOKUP($A19,'IS Water Forecast'!$A:$A,'IS Water Forecast'!O:O,0,0)</f>
        <v>0</v>
      </c>
      <c r="BL19" s="17">
        <f>_xlfn.XLOOKUP($A19,'IS Water Forecast'!$A:$A,'IS Water Forecast'!P:P,0,0)</f>
        <v>0</v>
      </c>
      <c r="BM19" s="17">
        <f>_xlfn.XLOOKUP($A19,'IS Water Forecast'!$A:$A,'IS Water Forecast'!Q:Q,0,0)</f>
        <v>0</v>
      </c>
      <c r="BN19" s="17">
        <f>_xlfn.XLOOKUP($A19,'IS Water Forecast'!$A:$A,'IS Water Forecast'!R:R,0,0)</f>
        <v>0</v>
      </c>
      <c r="BO19" s="17">
        <f>_xlfn.XLOOKUP($A19,'IS Water Forecast'!$A:$A,'IS Water Forecast'!S:S,0,0)</f>
        <v>16.237424700000002</v>
      </c>
      <c r="BP19" s="17">
        <f>_xlfn.XLOOKUP($A19,'IS Water Forecast'!$A:$A,'IS Water Forecast'!T:T,0,0)</f>
        <v>25.521236999999999</v>
      </c>
      <c r="BQ19" s="17">
        <f>_xlfn.XLOOKUP($A19,'IS Water Forecast'!$A:$A,'IS Water Forecast'!U:U,0,0)</f>
        <v>-194.34184200000001</v>
      </c>
      <c r="BR19" s="17">
        <f t="shared" si="6"/>
        <v>-60.588730300000009</v>
      </c>
      <c r="BS19" s="17">
        <f>_xlfn.XLOOKUP($A19,'IS Water Forecast'!$A:$A,'IS Water Forecast'!W:W,0,0)</f>
        <v>51.424706999999991</v>
      </c>
      <c r="BT19" s="17">
        <f>_xlfn.XLOOKUP($A19,'IS Water Forecast'!$A:$A,'IS Water Forecast'!X:X,0,0)</f>
        <v>0</v>
      </c>
      <c r="BU19" s="17">
        <f>_xlfn.XLOOKUP($A19,'IS Water Forecast'!$A:$A,'IS Water Forecast'!Y:Y,0,0)</f>
        <v>0</v>
      </c>
      <c r="BV19" s="17">
        <f>_xlfn.XLOOKUP($A19,'IS Water Forecast'!$A:$A,'IS Water Forecast'!Z:Z,0,0)</f>
        <v>42.501626449999996</v>
      </c>
      <c r="BW19" s="17">
        <f>_xlfn.XLOOKUP($A19,'IS Water Forecast'!$A:$A,'IS Water Forecast'!AA:AA,0,0)</f>
        <v>0</v>
      </c>
      <c r="BX19" s="17">
        <f>_xlfn.XLOOKUP($A19,'IS Water Forecast'!$A:$A,'IS Water Forecast'!AB:AB,0,0)</f>
        <v>0</v>
      </c>
      <c r="BY19" s="17">
        <f>_xlfn.XLOOKUP($A19,'IS Water Forecast'!$A:$A,'IS Water Forecast'!AC:AC,0,0)</f>
        <v>0</v>
      </c>
      <c r="BZ19" s="17">
        <f>_xlfn.XLOOKUP($A19,'IS Water Forecast'!$A:$A,'IS Water Forecast'!AD:AD,0,0)</f>
        <v>0</v>
      </c>
      <c r="CA19" s="17">
        <f>_xlfn.XLOOKUP($A19,'IS Water Forecast'!$A:$A,'IS Water Forecast'!AE:AE,0,0)</f>
        <v>0</v>
      </c>
      <c r="CB19" s="17">
        <f>_xlfn.XLOOKUP($A19,'IS Water Forecast'!$A:$A,'IS Water Forecast'!AF:AF,0,0)</f>
        <v>16.578410618700001</v>
      </c>
      <c r="CC19" s="17">
        <f>_xlfn.XLOOKUP($A19,'IS Water Forecast'!$A:$A,'IS Water Forecast'!AG:AG,0,0)</f>
        <v>26.057182976999997</v>
      </c>
      <c r="CD19" s="17">
        <f>_xlfn.XLOOKUP($A19,'IS Water Forecast'!$A:$A,'IS Water Forecast'!AH:AH,0,0)</f>
        <v>-198.42302068199999</v>
      </c>
      <c r="CE19" s="17">
        <f t="shared" si="7"/>
        <v>-61.861093636300012</v>
      </c>
      <c r="CF19" s="18">
        <f t="shared" si="8"/>
        <v>-17.519550000000002</v>
      </c>
      <c r="CG19" s="17">
        <f>_xlfn.XLOOKUP($A19,'IS Water Forecast'!$A:$A,'IS Water Forecast'!AK:AK,0,0)</f>
        <v>-40.414999999999999</v>
      </c>
      <c r="CH19" s="17">
        <f t="shared" si="9"/>
        <v>-57.934550000000002</v>
      </c>
      <c r="CI19" s="17">
        <f t="shared" si="10"/>
        <v>-0.72229685000002775</v>
      </c>
      <c r="CJ19" s="17">
        <f t="shared" si="11"/>
        <v>-58.656846850000029</v>
      </c>
    </row>
    <row r="20" spans="1:88" x14ac:dyDescent="0.25">
      <c r="A20" s="13">
        <v>629000</v>
      </c>
      <c r="B20" s="14">
        <f t="shared" si="0"/>
        <v>15</v>
      </c>
      <c r="C20" s="16" t="str">
        <f t="shared" si="1"/>
        <v>629.000</v>
      </c>
      <c r="D20" s="13" t="s">
        <v>79</v>
      </c>
      <c r="E20" s="13"/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-326.67</v>
      </c>
      <c r="L20" s="17">
        <v>326.67</v>
      </c>
      <c r="M20" s="17">
        <v>0</v>
      </c>
      <c r="N20" s="17">
        <v>0</v>
      </c>
      <c r="O20" s="17">
        <v>0</v>
      </c>
      <c r="P20" s="17">
        <v>0</v>
      </c>
      <c r="Q20" s="17">
        <v>400</v>
      </c>
      <c r="R20" s="17">
        <f t="shared" si="2"/>
        <v>400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-765.71999999999991</v>
      </c>
      <c r="AB20" s="17">
        <v>-852.86000000000013</v>
      </c>
      <c r="AC20" s="17">
        <v>0</v>
      </c>
      <c r="AD20" s="17">
        <v>-137.34</v>
      </c>
      <c r="AE20" s="17">
        <f t="shared" si="3"/>
        <v>-1755.9199999999998</v>
      </c>
      <c r="AF20" s="17">
        <v>137.34</v>
      </c>
      <c r="AG20" s="17">
        <v>0</v>
      </c>
      <c r="AH20" s="17">
        <v>0</v>
      </c>
      <c r="AI20" s="17">
        <v>0</v>
      </c>
      <c r="AJ20" s="17">
        <v>-550</v>
      </c>
      <c r="AK20" s="17">
        <v>-183.34</v>
      </c>
      <c r="AL20" s="17">
        <v>-146.66</v>
      </c>
      <c r="AM20" s="17">
        <v>-220</v>
      </c>
      <c r="AN20" s="17">
        <v>67.5</v>
      </c>
      <c r="AO20" s="17">
        <v>-541.22</v>
      </c>
      <c r="AP20" s="17">
        <v>290.65000000000003</v>
      </c>
      <c r="AQ20" s="17">
        <v>-507.89</v>
      </c>
      <c r="AR20" s="17">
        <f t="shared" si="4"/>
        <v>-1653.62</v>
      </c>
      <c r="AS20" s="17">
        <v>-720</v>
      </c>
      <c r="AT20" s="17">
        <v>-360</v>
      </c>
      <c r="AU20" s="17">
        <v>0</v>
      </c>
      <c r="AV20" s="17">
        <v>-985</v>
      </c>
      <c r="AW20" s="17">
        <v>-220</v>
      </c>
      <c r="AX20" s="17">
        <v>0</v>
      </c>
      <c r="AY20" s="17">
        <v>0</v>
      </c>
      <c r="AZ20" s="17">
        <v>-1760</v>
      </c>
      <c r="BA20" s="17">
        <v>0</v>
      </c>
      <c r="BB20" s="17">
        <f>_xlfn.XLOOKUP($A20,'IS Water Forecast'!$A:$A,'IS Water Forecast'!F:F,0,0)</f>
        <v>0</v>
      </c>
      <c r="BC20" s="17">
        <f>_xlfn.XLOOKUP($A20,'IS Water Forecast'!$A:$A,'IS Water Forecast'!G:G,0,0)</f>
        <v>0</v>
      </c>
      <c r="BD20" s="17">
        <f>_xlfn.XLOOKUP($A20,'IS Water Forecast'!$A:$A,'IS Water Forecast'!H:H,0,0)</f>
        <v>0</v>
      </c>
      <c r="BE20" s="17">
        <f t="shared" si="5"/>
        <v>-4045</v>
      </c>
      <c r="BF20" s="17">
        <f>_xlfn.XLOOKUP($A20,'IS Water Forecast'!$A:$A,'IS Water Forecast'!J:J,0,0)</f>
        <v>0</v>
      </c>
      <c r="BG20" s="17">
        <f>_xlfn.XLOOKUP($A20,'IS Water Forecast'!$A:$A,'IS Water Forecast'!K:K,0,0)</f>
        <v>0</v>
      </c>
      <c r="BH20" s="17">
        <f>_xlfn.XLOOKUP($A20,'IS Water Forecast'!$A:$A,'IS Water Forecast'!L:L,0,0)</f>
        <v>0</v>
      </c>
      <c r="BI20" s="17">
        <f>_xlfn.XLOOKUP($A20,'IS Water Forecast'!$A:$A,'IS Water Forecast'!M:M,0,0)</f>
        <v>0</v>
      </c>
      <c r="BJ20" s="17">
        <f>_xlfn.XLOOKUP($A20,'IS Water Forecast'!$A:$A,'IS Water Forecast'!N:N,0,0)</f>
        <v>0</v>
      </c>
      <c r="BK20" s="17">
        <f>_xlfn.XLOOKUP($A20,'IS Water Forecast'!$A:$A,'IS Water Forecast'!O:O,0,0)</f>
        <v>0</v>
      </c>
      <c r="BL20" s="17">
        <f>_xlfn.XLOOKUP($A20,'IS Water Forecast'!$A:$A,'IS Water Forecast'!P:P,0,0)</f>
        <v>0</v>
      </c>
      <c r="BM20" s="17">
        <f>_xlfn.XLOOKUP($A20,'IS Water Forecast'!$A:$A,'IS Water Forecast'!Q:Q,0,0)</f>
        <v>0</v>
      </c>
      <c r="BN20" s="17">
        <f>_xlfn.XLOOKUP($A20,'IS Water Forecast'!$A:$A,'IS Water Forecast'!R:R,0,0)</f>
        <v>0</v>
      </c>
      <c r="BO20" s="17">
        <f>_xlfn.XLOOKUP($A20,'IS Water Forecast'!$A:$A,'IS Water Forecast'!S:S,0,0)</f>
        <v>0</v>
      </c>
      <c r="BP20" s="17">
        <f>_xlfn.XLOOKUP($A20,'IS Water Forecast'!$A:$A,'IS Water Forecast'!T:T,0,0)</f>
        <v>0</v>
      </c>
      <c r="BQ20" s="17">
        <f>_xlfn.XLOOKUP($A20,'IS Water Forecast'!$A:$A,'IS Water Forecast'!U:U,0,0)</f>
        <v>0</v>
      </c>
      <c r="BR20" s="17">
        <f t="shared" si="6"/>
        <v>0</v>
      </c>
      <c r="BS20" s="17">
        <f>_xlfn.XLOOKUP($A20,'IS Water Forecast'!$A:$A,'IS Water Forecast'!W:W,0,0)</f>
        <v>0</v>
      </c>
      <c r="BT20" s="17">
        <f>_xlfn.XLOOKUP($A20,'IS Water Forecast'!$A:$A,'IS Water Forecast'!X:X,0,0)</f>
        <v>0</v>
      </c>
      <c r="BU20" s="17">
        <f>_xlfn.XLOOKUP($A20,'IS Water Forecast'!$A:$A,'IS Water Forecast'!Y:Y,0,0)</f>
        <v>0</v>
      </c>
      <c r="BV20" s="17">
        <f>_xlfn.XLOOKUP($A20,'IS Water Forecast'!$A:$A,'IS Water Forecast'!Z:Z,0,0)</f>
        <v>0</v>
      </c>
      <c r="BW20" s="17">
        <f>_xlfn.XLOOKUP($A20,'IS Water Forecast'!$A:$A,'IS Water Forecast'!AA:AA,0,0)</f>
        <v>0</v>
      </c>
      <c r="BX20" s="17">
        <f>_xlfn.XLOOKUP($A20,'IS Water Forecast'!$A:$A,'IS Water Forecast'!AB:AB,0,0)</f>
        <v>0</v>
      </c>
      <c r="BY20" s="17">
        <f>_xlfn.XLOOKUP($A20,'IS Water Forecast'!$A:$A,'IS Water Forecast'!AC:AC,0,0)</f>
        <v>0</v>
      </c>
      <c r="BZ20" s="17">
        <f>_xlfn.XLOOKUP($A20,'IS Water Forecast'!$A:$A,'IS Water Forecast'!AD:AD,0,0)</f>
        <v>0</v>
      </c>
      <c r="CA20" s="17">
        <f>_xlfn.XLOOKUP($A20,'IS Water Forecast'!$A:$A,'IS Water Forecast'!AE:AE,0,0)</f>
        <v>0</v>
      </c>
      <c r="CB20" s="17">
        <f>_xlfn.XLOOKUP($A20,'IS Water Forecast'!$A:$A,'IS Water Forecast'!AF:AF,0,0)</f>
        <v>0</v>
      </c>
      <c r="CC20" s="17">
        <f>_xlfn.XLOOKUP($A20,'IS Water Forecast'!$A:$A,'IS Water Forecast'!AG:AG,0,0)</f>
        <v>0</v>
      </c>
      <c r="CD20" s="17">
        <f>_xlfn.XLOOKUP($A20,'IS Water Forecast'!$A:$A,'IS Water Forecast'!AH:AH,0,0)</f>
        <v>0</v>
      </c>
      <c r="CE20" s="17">
        <f t="shared" si="7"/>
        <v>0</v>
      </c>
      <c r="CF20" s="18">
        <f t="shared" si="8"/>
        <v>-2965</v>
      </c>
      <c r="CG20" s="17">
        <f>_xlfn.XLOOKUP($A20,'IS Water Forecast'!$A:$A,'IS Water Forecast'!AK:AK,0,0)</f>
        <v>2965</v>
      </c>
      <c r="CH20" s="17">
        <f t="shared" si="9"/>
        <v>0</v>
      </c>
      <c r="CI20" s="17">
        <f t="shared" si="10"/>
        <v>0</v>
      </c>
      <c r="CJ20" s="17">
        <f t="shared" si="11"/>
        <v>0</v>
      </c>
    </row>
    <row r="21" spans="1:88" x14ac:dyDescent="0.25">
      <c r="A21" s="13">
        <v>630000</v>
      </c>
      <c r="B21" s="14">
        <f t="shared" si="0"/>
        <v>16</v>
      </c>
      <c r="C21" s="16" t="str">
        <f t="shared" si="1"/>
        <v>630.000</v>
      </c>
      <c r="D21" s="13" t="s">
        <v>80</v>
      </c>
      <c r="E21" s="13"/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f t="shared" si="2"/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-12322.01</v>
      </c>
      <c r="AB21" s="17">
        <v>-12357.04</v>
      </c>
      <c r="AC21" s="17">
        <v>-12263.210000000001</v>
      </c>
      <c r="AD21" s="17">
        <v>-24884.350000000002</v>
      </c>
      <c r="AE21" s="17">
        <f t="shared" si="3"/>
        <v>-61826.61</v>
      </c>
      <c r="AF21" s="17">
        <v>-11631.85</v>
      </c>
      <c r="AG21" s="17">
        <v>-12371.5</v>
      </c>
      <c r="AH21" s="17">
        <v>-12004</v>
      </c>
      <c r="AI21" s="17">
        <v>-12004</v>
      </c>
      <c r="AJ21" s="17">
        <v>-7182.72</v>
      </c>
      <c r="AK21" s="17">
        <v>-7017.7200000000012</v>
      </c>
      <c r="AL21" s="17">
        <v>-7017.72</v>
      </c>
      <c r="AM21" s="17">
        <v>-7017.72</v>
      </c>
      <c r="AN21" s="17">
        <v>-7017.72</v>
      </c>
      <c r="AO21" s="17">
        <v>-7279.3200000000006</v>
      </c>
      <c r="AP21" s="17">
        <v>4986.28</v>
      </c>
      <c r="AQ21" s="17">
        <v>-7017.72</v>
      </c>
      <c r="AR21" s="17">
        <f t="shared" si="4"/>
        <v>-92575.71</v>
      </c>
      <c r="AS21" s="17">
        <v>-7017.72</v>
      </c>
      <c r="AT21" s="17">
        <v>-7017.72</v>
      </c>
      <c r="AU21" s="17">
        <v>-7017.72</v>
      </c>
      <c r="AV21" s="17">
        <v>-7017.72</v>
      </c>
      <c r="AW21" s="17">
        <v>-7228.24</v>
      </c>
      <c r="AX21" s="17">
        <v>-7228.24</v>
      </c>
      <c r="AY21" s="17">
        <v>-7228.24</v>
      </c>
      <c r="AZ21" s="17">
        <v>-7228.24</v>
      </c>
      <c r="BA21" s="17">
        <v>-7228.24</v>
      </c>
      <c r="BB21" s="17">
        <f>_xlfn.XLOOKUP($A21,'IS Water Forecast'!$A:$A,'IS Water Forecast'!F:F,0,0)</f>
        <v>-5591.8</v>
      </c>
      <c r="BC21" s="17">
        <f>_xlfn.XLOOKUP($A21,'IS Water Forecast'!$A:$A,'IS Water Forecast'!G:G,0,0)</f>
        <v>-5591.8</v>
      </c>
      <c r="BD21" s="17">
        <f>_xlfn.XLOOKUP($A21,'IS Water Forecast'!$A:$A,'IS Water Forecast'!H:H,0,0)</f>
        <v>-5591.8</v>
      </c>
      <c r="BE21" s="17">
        <f t="shared" si="5"/>
        <v>-80987.48</v>
      </c>
      <c r="BF21" s="17">
        <f>_xlfn.XLOOKUP($A21,'IS Water Forecast'!$A:$A,'IS Water Forecast'!J:J,0,0)</f>
        <v>-5591.8</v>
      </c>
      <c r="BG21" s="17">
        <f>_xlfn.XLOOKUP($A21,'IS Water Forecast'!$A:$A,'IS Water Forecast'!K:K,0,0)</f>
        <v>-5591.8</v>
      </c>
      <c r="BH21" s="17">
        <f>_xlfn.XLOOKUP($A21,'IS Water Forecast'!$A:$A,'IS Water Forecast'!L:L,0,0)</f>
        <v>-5591.8</v>
      </c>
      <c r="BI21" s="17">
        <f>_xlfn.XLOOKUP($A21,'IS Water Forecast'!$A:$A,'IS Water Forecast'!M:M,0,0)</f>
        <v>-5591.8</v>
      </c>
      <c r="BJ21" s="17">
        <f>_xlfn.XLOOKUP($A21,'IS Water Forecast'!$A:$A,'IS Water Forecast'!N:N,0,0)</f>
        <v>-5759.55</v>
      </c>
      <c r="BK21" s="17">
        <f>_xlfn.XLOOKUP($A21,'IS Water Forecast'!$A:$A,'IS Water Forecast'!O:O,0,0)</f>
        <v>-5759.55</v>
      </c>
      <c r="BL21" s="17">
        <f>_xlfn.XLOOKUP($A21,'IS Water Forecast'!$A:$A,'IS Water Forecast'!P:P,0,0)</f>
        <v>-5759.55</v>
      </c>
      <c r="BM21" s="17">
        <f>_xlfn.XLOOKUP($A21,'IS Water Forecast'!$A:$A,'IS Water Forecast'!Q:Q,0,0)</f>
        <v>-5759.55</v>
      </c>
      <c r="BN21" s="17">
        <f>_xlfn.XLOOKUP($A21,'IS Water Forecast'!$A:$A,'IS Water Forecast'!R:R,0,0)</f>
        <v>-5759.55</v>
      </c>
      <c r="BO21" s="17">
        <f>_xlfn.XLOOKUP($A21,'IS Water Forecast'!$A:$A,'IS Water Forecast'!S:S,0,0)</f>
        <v>-5759.55</v>
      </c>
      <c r="BP21" s="17">
        <f>_xlfn.XLOOKUP($A21,'IS Water Forecast'!$A:$A,'IS Water Forecast'!T:T,0,0)</f>
        <v>-5759.55</v>
      </c>
      <c r="BQ21" s="17">
        <f>_xlfn.XLOOKUP($A21,'IS Water Forecast'!$A:$A,'IS Water Forecast'!U:U,0,0)</f>
        <v>-5759.55</v>
      </c>
      <c r="BR21" s="17">
        <f t="shared" si="6"/>
        <v>-68443.60000000002</v>
      </c>
      <c r="BS21" s="17">
        <f>_xlfn.XLOOKUP($A21,'IS Water Forecast'!$A:$A,'IS Water Forecast'!W:W,0,0)</f>
        <v>-5759.55</v>
      </c>
      <c r="BT21" s="17">
        <f>_xlfn.XLOOKUP($A21,'IS Water Forecast'!$A:$A,'IS Water Forecast'!X:X,0,0)</f>
        <v>-5759.55</v>
      </c>
      <c r="BU21" s="17">
        <f>_xlfn.XLOOKUP($A21,'IS Water Forecast'!$A:$A,'IS Water Forecast'!Y:Y,0,0)</f>
        <v>-5759.55</v>
      </c>
      <c r="BV21" s="17">
        <f>_xlfn.XLOOKUP($A21,'IS Water Forecast'!$A:$A,'IS Water Forecast'!Z:Z,0,0)</f>
        <v>-5759.55</v>
      </c>
      <c r="BW21" s="17">
        <f>_xlfn.XLOOKUP($A21,'IS Water Forecast'!$A:$A,'IS Water Forecast'!AA:AA,0,0)</f>
        <v>-5759.55</v>
      </c>
      <c r="BX21" s="17">
        <f>_xlfn.XLOOKUP($A21,'IS Water Forecast'!$A:$A,'IS Water Forecast'!AB:AB,0,0)</f>
        <v>-5759.55</v>
      </c>
      <c r="BY21" s="17">
        <f>_xlfn.XLOOKUP($A21,'IS Water Forecast'!$A:$A,'IS Water Forecast'!AC:AC,0,0)</f>
        <v>-5759.55</v>
      </c>
      <c r="BZ21" s="17">
        <f>_xlfn.XLOOKUP($A21,'IS Water Forecast'!$A:$A,'IS Water Forecast'!AD:AD,0,0)</f>
        <v>-5759.55</v>
      </c>
      <c r="CA21" s="17">
        <f>_xlfn.XLOOKUP($A21,'IS Water Forecast'!$A:$A,'IS Water Forecast'!AE:AE,0,0)</f>
        <v>-5759.55</v>
      </c>
      <c r="CB21" s="17">
        <f>_xlfn.XLOOKUP($A21,'IS Water Forecast'!$A:$A,'IS Water Forecast'!AF:AF,0,0)</f>
        <v>-5759.55</v>
      </c>
      <c r="CC21" s="17">
        <f>_xlfn.XLOOKUP($A21,'IS Water Forecast'!$A:$A,'IS Water Forecast'!AG:AG,0,0)</f>
        <v>-5759.55</v>
      </c>
      <c r="CD21" s="17">
        <f>_xlfn.XLOOKUP($A21,'IS Water Forecast'!$A:$A,'IS Water Forecast'!AH:AH,0,0)</f>
        <v>-5759.55</v>
      </c>
      <c r="CE21" s="17">
        <f t="shared" si="7"/>
        <v>-69114.60000000002</v>
      </c>
      <c r="CF21" s="18">
        <f t="shared" si="8"/>
        <v>-76709.72</v>
      </c>
      <c r="CG21" s="17">
        <f>_xlfn.XLOOKUP($A21,'IS Water Forecast'!$A:$A,'IS Water Forecast'!AK:AK,0,0)</f>
        <v>0</v>
      </c>
      <c r="CH21" s="17">
        <f t="shared" si="9"/>
        <v>-76709.72</v>
      </c>
      <c r="CI21" s="17">
        <f t="shared" si="10"/>
        <v>7595.1199999999808</v>
      </c>
      <c r="CJ21" s="17">
        <f t="shared" si="11"/>
        <v>-69114.60000000002</v>
      </c>
    </row>
    <row r="22" spans="1:88" x14ac:dyDescent="0.25">
      <c r="A22" s="13">
        <v>630100</v>
      </c>
      <c r="B22" s="14">
        <f t="shared" ref="B22:B55" si="12">+B21+1</f>
        <v>17</v>
      </c>
      <c r="C22" s="16" t="str">
        <f t="shared" si="1"/>
        <v>630.100</v>
      </c>
      <c r="D22" s="13" t="s">
        <v>81</v>
      </c>
      <c r="E22" s="13"/>
      <c r="F22" s="17">
        <v>0</v>
      </c>
      <c r="G22" s="17">
        <v>0</v>
      </c>
      <c r="H22" s="17">
        <v>-441</v>
      </c>
      <c r="I22" s="17">
        <v>-147</v>
      </c>
      <c r="J22" s="17">
        <v>-105</v>
      </c>
      <c r="K22" s="17">
        <v>-217</v>
      </c>
      <c r="L22" s="17">
        <v>329</v>
      </c>
      <c r="M22" s="17">
        <v>35</v>
      </c>
      <c r="N22" s="17">
        <v>0</v>
      </c>
      <c r="O22" s="17">
        <v>0</v>
      </c>
      <c r="P22" s="17">
        <v>0</v>
      </c>
      <c r="Q22" s="17">
        <v>0</v>
      </c>
      <c r="R22" s="17">
        <f t="shared" si="2"/>
        <v>-546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-306.17</v>
      </c>
      <c r="AC22" s="17">
        <v>0</v>
      </c>
      <c r="AD22" s="17">
        <v>0</v>
      </c>
      <c r="AE22" s="17">
        <f t="shared" si="3"/>
        <v>-306.17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-165</v>
      </c>
      <c r="AP22" s="17">
        <v>0</v>
      </c>
      <c r="AQ22" s="17">
        <v>0</v>
      </c>
      <c r="AR22" s="17">
        <f t="shared" si="4"/>
        <v>-165</v>
      </c>
      <c r="AS22" s="17">
        <v>0</v>
      </c>
      <c r="AT22" s="17">
        <v>0</v>
      </c>
      <c r="AU22" s="17">
        <v>0</v>
      </c>
      <c r="AV22" s="17">
        <v>0</v>
      </c>
      <c r="AW22" s="17">
        <v>-261.60000000000002</v>
      </c>
      <c r="AX22" s="17">
        <v>0</v>
      </c>
      <c r="AY22" s="17">
        <v>0</v>
      </c>
      <c r="AZ22" s="17">
        <v>0</v>
      </c>
      <c r="BA22" s="17">
        <v>0</v>
      </c>
      <c r="BB22" s="17">
        <f>_xlfn.XLOOKUP($A22,'IS Water Forecast'!$A:$A,'IS Water Forecast'!F:F,0,0)</f>
        <v>-84.975000000000009</v>
      </c>
      <c r="BC22" s="17">
        <f>_xlfn.XLOOKUP($A22,'IS Water Forecast'!$A:$A,'IS Water Forecast'!G:G,0,0)</f>
        <v>0</v>
      </c>
      <c r="BD22" s="17">
        <f>_xlfn.XLOOKUP($A22,'IS Water Forecast'!$A:$A,'IS Water Forecast'!H:H,0,0)</f>
        <v>0</v>
      </c>
      <c r="BE22" s="17">
        <f t="shared" si="5"/>
        <v>-346.57500000000005</v>
      </c>
      <c r="BF22" s="17">
        <f>_xlfn.XLOOKUP($A22,'IS Water Forecast'!$A:$A,'IS Water Forecast'!J:J,0,0)</f>
        <v>0</v>
      </c>
      <c r="BG22" s="17">
        <f>_xlfn.XLOOKUP($A22,'IS Water Forecast'!$A:$A,'IS Water Forecast'!K:K,0,0)</f>
        <v>0</v>
      </c>
      <c r="BH22" s="17">
        <f>_xlfn.XLOOKUP($A22,'IS Water Forecast'!$A:$A,'IS Water Forecast'!L:L,0,0)</f>
        <v>0</v>
      </c>
      <c r="BI22" s="17">
        <f>_xlfn.XLOOKUP($A22,'IS Water Forecast'!$A:$A,'IS Water Forecast'!M:M,0,0)</f>
        <v>0</v>
      </c>
      <c r="BJ22" s="17">
        <f>_xlfn.XLOOKUP($A22,'IS Water Forecast'!$A:$A,'IS Water Forecast'!N:N,0,0)</f>
        <v>-134.72400000000002</v>
      </c>
      <c r="BK22" s="17">
        <f>_xlfn.XLOOKUP($A22,'IS Water Forecast'!$A:$A,'IS Water Forecast'!O:O,0,0)</f>
        <v>0</v>
      </c>
      <c r="BL22" s="17">
        <f>_xlfn.XLOOKUP($A22,'IS Water Forecast'!$A:$A,'IS Water Forecast'!P:P,0,0)</f>
        <v>0</v>
      </c>
      <c r="BM22" s="17">
        <f>_xlfn.XLOOKUP($A22,'IS Water Forecast'!$A:$A,'IS Water Forecast'!Q:Q,0,0)</f>
        <v>0</v>
      </c>
      <c r="BN22" s="17">
        <f>_xlfn.XLOOKUP($A22,'IS Water Forecast'!$A:$A,'IS Water Forecast'!R:R,0,0)</f>
        <v>0</v>
      </c>
      <c r="BO22" s="17">
        <f>_xlfn.XLOOKUP($A22,'IS Water Forecast'!$A:$A,'IS Water Forecast'!S:S,0,0)</f>
        <v>-87.184350000000009</v>
      </c>
      <c r="BP22" s="17">
        <f>_xlfn.XLOOKUP($A22,'IS Water Forecast'!$A:$A,'IS Water Forecast'!T:T,0,0)</f>
        <v>0</v>
      </c>
      <c r="BQ22" s="17">
        <f>_xlfn.XLOOKUP($A22,'IS Water Forecast'!$A:$A,'IS Water Forecast'!U:U,0,0)</f>
        <v>0</v>
      </c>
      <c r="BR22" s="17">
        <f t="shared" si="6"/>
        <v>-221.90835000000004</v>
      </c>
      <c r="BS22" s="17">
        <f>_xlfn.XLOOKUP($A22,'IS Water Forecast'!$A:$A,'IS Water Forecast'!W:W,0,0)</f>
        <v>0</v>
      </c>
      <c r="BT22" s="17">
        <f>_xlfn.XLOOKUP($A22,'IS Water Forecast'!$A:$A,'IS Water Forecast'!X:X,0,0)</f>
        <v>0</v>
      </c>
      <c r="BU22" s="17">
        <f>_xlfn.XLOOKUP($A22,'IS Water Forecast'!$A:$A,'IS Water Forecast'!Y:Y,0,0)</f>
        <v>0</v>
      </c>
      <c r="BV22" s="17">
        <f>_xlfn.XLOOKUP($A22,'IS Water Forecast'!$A:$A,'IS Water Forecast'!Z:Z,0,0)</f>
        <v>0</v>
      </c>
      <c r="BW22" s="17">
        <f>_xlfn.XLOOKUP($A22,'IS Water Forecast'!$A:$A,'IS Water Forecast'!AA:AA,0,0)</f>
        <v>-137.55320399999999</v>
      </c>
      <c r="BX22" s="17">
        <f>_xlfn.XLOOKUP($A22,'IS Water Forecast'!$A:$A,'IS Water Forecast'!AB:AB,0,0)</f>
        <v>0</v>
      </c>
      <c r="BY22" s="17">
        <f>_xlfn.XLOOKUP($A22,'IS Water Forecast'!$A:$A,'IS Water Forecast'!AC:AC,0,0)</f>
        <v>0</v>
      </c>
      <c r="BZ22" s="17">
        <f>_xlfn.XLOOKUP($A22,'IS Water Forecast'!$A:$A,'IS Water Forecast'!AD:AD,0,0)</f>
        <v>0</v>
      </c>
      <c r="CA22" s="17">
        <f>_xlfn.XLOOKUP($A22,'IS Water Forecast'!$A:$A,'IS Water Forecast'!AE:AE,0,0)</f>
        <v>0</v>
      </c>
      <c r="CB22" s="17">
        <f>_xlfn.XLOOKUP($A22,'IS Water Forecast'!$A:$A,'IS Water Forecast'!AF:AF,0,0)</f>
        <v>-89.015221350000004</v>
      </c>
      <c r="CC22" s="17">
        <f>_xlfn.XLOOKUP($A22,'IS Water Forecast'!$A:$A,'IS Water Forecast'!AG:AG,0,0)</f>
        <v>0</v>
      </c>
      <c r="CD22" s="17">
        <f>_xlfn.XLOOKUP($A22,'IS Water Forecast'!$A:$A,'IS Water Forecast'!AH:AH,0,0)</f>
        <v>0</v>
      </c>
      <c r="CE22" s="17">
        <f t="shared" si="7"/>
        <v>-226.56842534999998</v>
      </c>
      <c r="CF22" s="18">
        <f t="shared" si="8"/>
        <v>-346.57500000000005</v>
      </c>
      <c r="CG22" s="17">
        <f>_xlfn.XLOOKUP($A22,'IS Water Forecast'!$A:$A,'IS Water Forecast'!AK:AK,0,0)</f>
        <v>130.80000000000001</v>
      </c>
      <c r="CH22" s="17">
        <f t="shared" si="9"/>
        <v>-215.77500000000003</v>
      </c>
      <c r="CI22" s="17">
        <f t="shared" si="10"/>
        <v>-8.9625539999999546</v>
      </c>
      <c r="CJ22" s="17">
        <f t="shared" si="11"/>
        <v>-224.73755399999999</v>
      </c>
    </row>
    <row r="23" spans="1:88" x14ac:dyDescent="0.25">
      <c r="A23" s="13">
        <v>630200</v>
      </c>
      <c r="B23" s="14">
        <f t="shared" si="12"/>
        <v>18</v>
      </c>
      <c r="C23" s="16" t="str">
        <f t="shared" si="1"/>
        <v>630.200</v>
      </c>
      <c r="D23" s="13" t="s">
        <v>82</v>
      </c>
      <c r="E23" s="13"/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f t="shared" si="2"/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-528.01</v>
      </c>
      <c r="AB23" s="17">
        <v>0</v>
      </c>
      <c r="AC23" s="17">
        <v>-430.18</v>
      </c>
      <c r="AD23" s="17">
        <v>-143.38999999999999</v>
      </c>
      <c r="AE23" s="17">
        <f t="shared" si="3"/>
        <v>-1101.58</v>
      </c>
      <c r="AF23" s="17">
        <v>143.38999999999999</v>
      </c>
      <c r="AG23" s="17">
        <v>0</v>
      </c>
      <c r="AH23" s="17">
        <v>-245</v>
      </c>
      <c r="AI23" s="17">
        <v>0</v>
      </c>
      <c r="AJ23" s="17">
        <v>0</v>
      </c>
      <c r="AK23" s="17">
        <v>-81.67</v>
      </c>
      <c r="AL23" s="17">
        <v>-468.33</v>
      </c>
      <c r="AM23" s="17">
        <v>0</v>
      </c>
      <c r="AN23" s="17">
        <v>-160.78</v>
      </c>
      <c r="AO23" s="17">
        <v>-212.85000000000002</v>
      </c>
      <c r="AP23" s="17">
        <v>143.59</v>
      </c>
      <c r="AQ23" s="17">
        <v>-225.54000000000002</v>
      </c>
      <c r="AR23" s="17">
        <f t="shared" si="4"/>
        <v>-1107.19</v>
      </c>
      <c r="AS23" s="17">
        <v>115.54</v>
      </c>
      <c r="AT23" s="17">
        <v>-115.54</v>
      </c>
      <c r="AU23" s="17">
        <v>0</v>
      </c>
      <c r="AV23" s="17">
        <v>115.54</v>
      </c>
      <c r="AW23" s="17">
        <v>0</v>
      </c>
      <c r="AX23" s="17">
        <v>0</v>
      </c>
      <c r="AY23" s="17">
        <v>0</v>
      </c>
      <c r="AZ23" s="17">
        <v>0</v>
      </c>
      <c r="BA23" s="17">
        <v>0</v>
      </c>
      <c r="BB23" s="17">
        <f>_xlfn.XLOOKUP($A23,'IS Water Forecast'!$A:$A,'IS Water Forecast'!F:F,0,0)</f>
        <v>-109.61775000000002</v>
      </c>
      <c r="BC23" s="17">
        <f>_xlfn.XLOOKUP($A23,'IS Water Forecast'!$A:$A,'IS Water Forecast'!G:G,0,0)</f>
        <v>73.948850000000007</v>
      </c>
      <c r="BD23" s="17">
        <f>_xlfn.XLOOKUP($A23,'IS Water Forecast'!$A:$A,'IS Water Forecast'!H:H,0,0)</f>
        <v>-116.15310000000001</v>
      </c>
      <c r="BE23" s="17">
        <f t="shared" si="5"/>
        <v>-36.282000000000011</v>
      </c>
      <c r="BF23" s="17">
        <f>_xlfn.XLOOKUP($A23,'IS Water Forecast'!$A:$A,'IS Water Forecast'!J:J,0,0)</f>
        <v>59.503100000000003</v>
      </c>
      <c r="BG23" s="17">
        <f>_xlfn.XLOOKUP($A23,'IS Water Forecast'!$A:$A,'IS Water Forecast'!K:K,0,0)</f>
        <v>-59.503100000000003</v>
      </c>
      <c r="BH23" s="17">
        <f>_xlfn.XLOOKUP($A23,'IS Water Forecast'!$A:$A,'IS Water Forecast'!L:L,0,0)</f>
        <v>0</v>
      </c>
      <c r="BI23" s="17">
        <f>_xlfn.XLOOKUP($A23,'IS Water Forecast'!$A:$A,'IS Water Forecast'!M:M,0,0)</f>
        <v>59.503100000000003</v>
      </c>
      <c r="BJ23" s="17">
        <f>_xlfn.XLOOKUP($A23,'IS Water Forecast'!$A:$A,'IS Water Forecast'!N:N,0,0)</f>
        <v>0</v>
      </c>
      <c r="BK23" s="17">
        <f>_xlfn.XLOOKUP($A23,'IS Water Forecast'!$A:$A,'IS Water Forecast'!O:O,0,0)</f>
        <v>0</v>
      </c>
      <c r="BL23" s="17">
        <f>_xlfn.XLOOKUP($A23,'IS Water Forecast'!$A:$A,'IS Water Forecast'!P:P,0,0)</f>
        <v>0</v>
      </c>
      <c r="BM23" s="17">
        <f>_xlfn.XLOOKUP($A23,'IS Water Forecast'!$A:$A,'IS Water Forecast'!Q:Q,0,0)</f>
        <v>0</v>
      </c>
      <c r="BN23" s="17">
        <f>_xlfn.XLOOKUP($A23,'IS Water Forecast'!$A:$A,'IS Water Forecast'!R:R,0,0)</f>
        <v>0</v>
      </c>
      <c r="BO23" s="17">
        <f>_xlfn.XLOOKUP($A23,'IS Water Forecast'!$A:$A,'IS Water Forecast'!S:S,0,0)</f>
        <v>-112.46781150000002</v>
      </c>
      <c r="BP23" s="17">
        <f>_xlfn.XLOOKUP($A23,'IS Water Forecast'!$A:$A,'IS Water Forecast'!T:T,0,0)</f>
        <v>75.871520100000012</v>
      </c>
      <c r="BQ23" s="17">
        <f>_xlfn.XLOOKUP($A23,'IS Water Forecast'!$A:$A,'IS Water Forecast'!U:U,0,0)</f>
        <v>-119.17308060000001</v>
      </c>
      <c r="BR23" s="17">
        <f t="shared" si="6"/>
        <v>-96.266272000000015</v>
      </c>
      <c r="BS23" s="17">
        <f>_xlfn.XLOOKUP($A23,'IS Water Forecast'!$A:$A,'IS Water Forecast'!W:W,0,0)</f>
        <v>60.752665100000002</v>
      </c>
      <c r="BT23" s="17">
        <f>_xlfn.XLOOKUP($A23,'IS Water Forecast'!$A:$A,'IS Water Forecast'!X:X,0,0)</f>
        <v>-60.752665100000002</v>
      </c>
      <c r="BU23" s="17">
        <f>_xlfn.XLOOKUP($A23,'IS Water Forecast'!$A:$A,'IS Water Forecast'!Y:Y,0,0)</f>
        <v>0</v>
      </c>
      <c r="BV23" s="17">
        <f>_xlfn.XLOOKUP($A23,'IS Water Forecast'!$A:$A,'IS Water Forecast'!Z:Z,0,0)</f>
        <v>60.752665100000002</v>
      </c>
      <c r="BW23" s="17">
        <f>_xlfn.XLOOKUP($A23,'IS Water Forecast'!$A:$A,'IS Water Forecast'!AA:AA,0,0)</f>
        <v>0</v>
      </c>
      <c r="BX23" s="17">
        <f>_xlfn.XLOOKUP($A23,'IS Water Forecast'!$A:$A,'IS Water Forecast'!AB:AB,0,0)</f>
        <v>0</v>
      </c>
      <c r="BY23" s="17">
        <f>_xlfn.XLOOKUP($A23,'IS Water Forecast'!$A:$A,'IS Water Forecast'!AC:AC,0,0)</f>
        <v>0</v>
      </c>
      <c r="BZ23" s="17">
        <f>_xlfn.XLOOKUP($A23,'IS Water Forecast'!$A:$A,'IS Water Forecast'!AD:AD,0,0)</f>
        <v>0</v>
      </c>
      <c r="CA23" s="17">
        <f>_xlfn.XLOOKUP($A23,'IS Water Forecast'!$A:$A,'IS Water Forecast'!AE:AE,0,0)</f>
        <v>0</v>
      </c>
      <c r="CB23" s="17">
        <f>_xlfn.XLOOKUP($A23,'IS Water Forecast'!$A:$A,'IS Water Forecast'!AF:AF,0,0)</f>
        <v>-114.82963554150001</v>
      </c>
      <c r="CC23" s="17">
        <f>_xlfn.XLOOKUP($A23,'IS Water Forecast'!$A:$A,'IS Water Forecast'!AG:AG,0,0)</f>
        <v>77.464822022100009</v>
      </c>
      <c r="CD23" s="17">
        <f>_xlfn.XLOOKUP($A23,'IS Water Forecast'!$A:$A,'IS Water Forecast'!AH:AH,0,0)</f>
        <v>-121.67571529259999</v>
      </c>
      <c r="CE23" s="17">
        <f t="shared" si="7"/>
        <v>-98.287863711999989</v>
      </c>
      <c r="CF23" s="18">
        <f t="shared" si="8"/>
        <v>-36.282000000000011</v>
      </c>
      <c r="CG23" s="17">
        <f>_xlfn.XLOOKUP($A23,'IS Water Forecast'!$A:$A,'IS Water Forecast'!AK:AK,0,0)</f>
        <v>-57.77</v>
      </c>
      <c r="CH23" s="17">
        <f t="shared" si="9"/>
        <v>-94.052000000000021</v>
      </c>
      <c r="CI23" s="17">
        <f t="shared" si="10"/>
        <v>-0.96470690000001014</v>
      </c>
      <c r="CJ23" s="17">
        <f t="shared" si="11"/>
        <v>-95.016706900000031</v>
      </c>
    </row>
    <row r="24" spans="1:88" x14ac:dyDescent="0.25">
      <c r="A24" s="13">
        <v>630201</v>
      </c>
      <c r="B24" s="14">
        <f t="shared" si="12"/>
        <v>19</v>
      </c>
      <c r="C24" s="16" t="str">
        <f t="shared" si="1"/>
        <v>630.201</v>
      </c>
      <c r="D24" s="13" t="s">
        <v>83</v>
      </c>
      <c r="E24" s="13"/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f t="shared" si="2"/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-268.77</v>
      </c>
      <c r="AB24" s="17">
        <v>-230.84</v>
      </c>
      <c r="AC24" s="17">
        <v>0</v>
      </c>
      <c r="AD24" s="17">
        <v>0</v>
      </c>
      <c r="AE24" s="17">
        <f t="shared" si="3"/>
        <v>-499.61</v>
      </c>
      <c r="AF24" s="17">
        <v>0</v>
      </c>
      <c r="AG24" s="17">
        <v>-367.5</v>
      </c>
      <c r="AH24" s="17">
        <v>-704.16</v>
      </c>
      <c r="AI24" s="17">
        <v>-140</v>
      </c>
      <c r="AJ24" s="17">
        <v>0</v>
      </c>
      <c r="AK24" s="17">
        <v>-281.39</v>
      </c>
      <c r="AL24" s="17">
        <v>281.39</v>
      </c>
      <c r="AM24" s="17">
        <v>0</v>
      </c>
      <c r="AN24" s="17">
        <v>174.07</v>
      </c>
      <c r="AO24" s="17">
        <v>139.27000000000001</v>
      </c>
      <c r="AP24" s="17">
        <v>218.85000000000002</v>
      </c>
      <c r="AQ24" s="17">
        <v>-1027.5</v>
      </c>
      <c r="AR24" s="17">
        <f t="shared" si="4"/>
        <v>-1706.9699999999998</v>
      </c>
      <c r="AS24" s="17">
        <v>-2185</v>
      </c>
      <c r="AT24" s="17">
        <v>-370.38</v>
      </c>
      <c r="AU24" s="17">
        <v>-450</v>
      </c>
      <c r="AV24" s="17">
        <v>-1103.46</v>
      </c>
      <c r="AW24" s="17">
        <v>0</v>
      </c>
      <c r="AX24" s="17">
        <v>-425.1</v>
      </c>
      <c r="AY24" s="17">
        <v>0</v>
      </c>
      <c r="AZ24" s="17">
        <v>0</v>
      </c>
      <c r="BA24" s="17">
        <v>0</v>
      </c>
      <c r="BB24" s="17">
        <f>_xlfn.XLOOKUP($A24,'IS Water Forecast'!$A:$A,'IS Water Forecast'!F:F,0,0)</f>
        <v>71.724050000000005</v>
      </c>
      <c r="BC24" s="17">
        <f>_xlfn.XLOOKUP($A24,'IS Water Forecast'!$A:$A,'IS Water Forecast'!G:G,0,0)</f>
        <v>112.70775000000002</v>
      </c>
      <c r="BD24" s="17">
        <f>_xlfn.XLOOKUP($A24,'IS Water Forecast'!$A:$A,'IS Water Forecast'!H:H,0,0)</f>
        <v>-529.16250000000002</v>
      </c>
      <c r="BE24" s="17">
        <f t="shared" si="5"/>
        <v>-4878.6707000000015</v>
      </c>
      <c r="BF24" s="17">
        <f>_xlfn.XLOOKUP($A24,'IS Water Forecast'!$A:$A,'IS Water Forecast'!J:J,0,0)</f>
        <v>-1125.2750000000001</v>
      </c>
      <c r="BG24" s="17">
        <f>_xlfn.XLOOKUP($A24,'IS Water Forecast'!$A:$A,'IS Water Forecast'!K:K,0,0)</f>
        <v>-190.7457</v>
      </c>
      <c r="BH24" s="17">
        <f>_xlfn.XLOOKUP($A24,'IS Water Forecast'!$A:$A,'IS Water Forecast'!L:L,0,0)</f>
        <v>-231.75</v>
      </c>
      <c r="BI24" s="17">
        <f>_xlfn.XLOOKUP($A24,'IS Water Forecast'!$A:$A,'IS Water Forecast'!M:M,0,0)</f>
        <v>-568.28190000000006</v>
      </c>
      <c r="BJ24" s="17">
        <f>_xlfn.XLOOKUP($A24,'IS Water Forecast'!$A:$A,'IS Water Forecast'!N:N,0,0)</f>
        <v>0</v>
      </c>
      <c r="BK24" s="17">
        <f>_xlfn.XLOOKUP($A24,'IS Water Forecast'!$A:$A,'IS Water Forecast'!O:O,0,0)</f>
        <v>-218.9265</v>
      </c>
      <c r="BL24" s="17">
        <f>_xlfn.XLOOKUP($A24,'IS Water Forecast'!$A:$A,'IS Water Forecast'!P:P,0,0)</f>
        <v>0</v>
      </c>
      <c r="BM24" s="17">
        <f>_xlfn.XLOOKUP($A24,'IS Water Forecast'!$A:$A,'IS Water Forecast'!Q:Q,0,0)</f>
        <v>0</v>
      </c>
      <c r="BN24" s="17">
        <f>_xlfn.XLOOKUP($A24,'IS Water Forecast'!$A:$A,'IS Water Forecast'!R:R,0,0)</f>
        <v>0</v>
      </c>
      <c r="BO24" s="17">
        <f>_xlfn.XLOOKUP($A24,'IS Water Forecast'!$A:$A,'IS Water Forecast'!S:S,0,0)</f>
        <v>73.588875300000012</v>
      </c>
      <c r="BP24" s="17">
        <f>_xlfn.XLOOKUP($A24,'IS Water Forecast'!$A:$A,'IS Water Forecast'!T:T,0,0)</f>
        <v>115.63815150000002</v>
      </c>
      <c r="BQ24" s="17">
        <f>_xlfn.XLOOKUP($A24,'IS Water Forecast'!$A:$A,'IS Water Forecast'!U:U,0,0)</f>
        <v>-542.92072500000006</v>
      </c>
      <c r="BR24" s="17">
        <f t="shared" si="6"/>
        <v>-2688.6727982000002</v>
      </c>
      <c r="BS24" s="17">
        <f>_xlfn.XLOOKUP($A24,'IS Water Forecast'!$A:$A,'IS Water Forecast'!W:W,0,0)</f>
        <v>-1148.9057749999999</v>
      </c>
      <c r="BT24" s="17">
        <f>_xlfn.XLOOKUP($A24,'IS Water Forecast'!$A:$A,'IS Water Forecast'!X:X,0,0)</f>
        <v>-194.75135969999999</v>
      </c>
      <c r="BU24" s="17">
        <f>_xlfn.XLOOKUP($A24,'IS Water Forecast'!$A:$A,'IS Water Forecast'!Y:Y,0,0)</f>
        <v>-236.61674999999997</v>
      </c>
      <c r="BV24" s="17">
        <f>_xlfn.XLOOKUP($A24,'IS Water Forecast'!$A:$A,'IS Water Forecast'!Z:Z,0,0)</f>
        <v>-580.21581990000004</v>
      </c>
      <c r="BW24" s="17">
        <f>_xlfn.XLOOKUP($A24,'IS Water Forecast'!$A:$A,'IS Water Forecast'!AA:AA,0,0)</f>
        <v>0</v>
      </c>
      <c r="BX24" s="17">
        <f>_xlfn.XLOOKUP($A24,'IS Water Forecast'!$A:$A,'IS Water Forecast'!AB:AB,0,0)</f>
        <v>-223.5239565</v>
      </c>
      <c r="BY24" s="17">
        <f>_xlfn.XLOOKUP($A24,'IS Water Forecast'!$A:$A,'IS Water Forecast'!AC:AC,0,0)</f>
        <v>0</v>
      </c>
      <c r="BZ24" s="17">
        <f>_xlfn.XLOOKUP($A24,'IS Water Forecast'!$A:$A,'IS Water Forecast'!AD:AD,0,0)</f>
        <v>0</v>
      </c>
      <c r="CA24" s="17">
        <f>_xlfn.XLOOKUP($A24,'IS Water Forecast'!$A:$A,'IS Water Forecast'!AE:AE,0,0)</f>
        <v>0</v>
      </c>
      <c r="CB24" s="17">
        <f>_xlfn.XLOOKUP($A24,'IS Water Forecast'!$A:$A,'IS Water Forecast'!AF:AF,0,0)</f>
        <v>75.134241681300011</v>
      </c>
      <c r="CC24" s="17">
        <f>_xlfn.XLOOKUP($A24,'IS Water Forecast'!$A:$A,'IS Water Forecast'!AG:AG,0,0)</f>
        <v>118.06655268150001</v>
      </c>
      <c r="CD24" s="17">
        <f>_xlfn.XLOOKUP($A24,'IS Water Forecast'!$A:$A,'IS Water Forecast'!AH:AH,0,0)</f>
        <v>-554.32206022499997</v>
      </c>
      <c r="CE24" s="17">
        <f t="shared" si="7"/>
        <v>-2745.1349269621996</v>
      </c>
      <c r="CF24" s="18">
        <f t="shared" si="8"/>
        <v>-3421.0614</v>
      </c>
      <c r="CG24" s="17">
        <f>_xlfn.XLOOKUP($A24,'IS Water Forecast'!$A:$A,'IS Water Forecast'!AK:AK,0,0)</f>
        <v>764.28</v>
      </c>
      <c r="CH24" s="17">
        <f t="shared" si="9"/>
        <v>-2656.7813999999998</v>
      </c>
      <c r="CI24" s="17">
        <f t="shared" si="10"/>
        <v>-80.925959300000159</v>
      </c>
      <c r="CJ24" s="17">
        <f t="shared" si="11"/>
        <v>-2737.7073593</v>
      </c>
    </row>
    <row r="25" spans="1:88" x14ac:dyDescent="0.25">
      <c r="A25" s="13">
        <v>630202</v>
      </c>
      <c r="B25" s="14">
        <f t="shared" si="12"/>
        <v>20</v>
      </c>
      <c r="C25" s="16" t="str">
        <f t="shared" si="1"/>
        <v>630.202</v>
      </c>
      <c r="D25" s="13" t="s">
        <v>84</v>
      </c>
      <c r="E25" s="13"/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f t="shared" si="2"/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-115.19</v>
      </c>
      <c r="AD25" s="17">
        <v>-38.4</v>
      </c>
      <c r="AE25" s="17">
        <f t="shared" si="3"/>
        <v>-153.59</v>
      </c>
      <c r="AF25" s="17">
        <v>38.4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-165.44</v>
      </c>
      <c r="AR25" s="17">
        <f t="shared" si="4"/>
        <v>-127.03999999999999</v>
      </c>
      <c r="AS25" s="17">
        <v>0</v>
      </c>
      <c r="AT25" s="17">
        <v>-110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-1815</v>
      </c>
      <c r="BA25" s="17">
        <v>0</v>
      </c>
      <c r="BB25" s="17">
        <f>_xlfn.XLOOKUP($A25,'IS Water Forecast'!$A:$A,'IS Water Forecast'!F:F,0,0)</f>
        <v>0</v>
      </c>
      <c r="BC25" s="17">
        <f>_xlfn.XLOOKUP($A25,'IS Water Forecast'!$A:$A,'IS Water Forecast'!G:G,0,0)</f>
        <v>0</v>
      </c>
      <c r="BD25" s="17">
        <f>_xlfn.XLOOKUP($A25,'IS Water Forecast'!$A:$A,'IS Water Forecast'!H:H,0,0)</f>
        <v>-85.201599999999999</v>
      </c>
      <c r="BE25" s="17">
        <f t="shared" si="5"/>
        <v>-2010.2016000000001</v>
      </c>
      <c r="BF25" s="17">
        <f>_xlfn.XLOOKUP($A25,'IS Water Forecast'!$A:$A,'IS Water Forecast'!J:J,0,0)</f>
        <v>0</v>
      </c>
      <c r="BG25" s="17">
        <f>_xlfn.XLOOKUP($A25,'IS Water Forecast'!$A:$A,'IS Water Forecast'!K:K,0,0)</f>
        <v>-56.65</v>
      </c>
      <c r="BH25" s="17">
        <f>_xlfn.XLOOKUP($A25,'IS Water Forecast'!$A:$A,'IS Water Forecast'!L:L,0,0)</f>
        <v>0</v>
      </c>
      <c r="BI25" s="17">
        <f>_xlfn.XLOOKUP($A25,'IS Water Forecast'!$A:$A,'IS Water Forecast'!M:M,0,0)</f>
        <v>0</v>
      </c>
      <c r="BJ25" s="17">
        <f>_xlfn.XLOOKUP($A25,'IS Water Forecast'!$A:$A,'IS Water Forecast'!N:N,0,0)</f>
        <v>0</v>
      </c>
      <c r="BK25" s="17">
        <f>_xlfn.XLOOKUP($A25,'IS Water Forecast'!$A:$A,'IS Water Forecast'!O:O,0,0)</f>
        <v>0</v>
      </c>
      <c r="BL25" s="17">
        <f>_xlfn.XLOOKUP($A25,'IS Water Forecast'!$A:$A,'IS Water Forecast'!P:P,0,0)</f>
        <v>0</v>
      </c>
      <c r="BM25" s="17">
        <f>_xlfn.XLOOKUP($A25,'IS Water Forecast'!$A:$A,'IS Water Forecast'!Q:Q,0,0)</f>
        <v>-934.72500000000002</v>
      </c>
      <c r="BN25" s="17">
        <f>_xlfn.XLOOKUP($A25,'IS Water Forecast'!$A:$A,'IS Water Forecast'!R:R,0,0)</f>
        <v>0</v>
      </c>
      <c r="BO25" s="17">
        <f>_xlfn.XLOOKUP($A25,'IS Water Forecast'!$A:$A,'IS Water Forecast'!S:S,0,0)</f>
        <v>0</v>
      </c>
      <c r="BP25" s="17">
        <f>_xlfn.XLOOKUP($A25,'IS Water Forecast'!$A:$A,'IS Water Forecast'!T:T,0,0)</f>
        <v>0</v>
      </c>
      <c r="BQ25" s="17">
        <f>_xlfn.XLOOKUP($A25,'IS Water Forecast'!$A:$A,'IS Water Forecast'!U:U,0,0)</f>
        <v>-87.416841599999998</v>
      </c>
      <c r="BR25" s="17">
        <f t="shared" si="6"/>
        <v>-1078.7918416</v>
      </c>
      <c r="BS25" s="17">
        <f>_xlfn.XLOOKUP($A25,'IS Water Forecast'!$A:$A,'IS Water Forecast'!W:W,0,0)</f>
        <v>0</v>
      </c>
      <c r="BT25" s="17">
        <f>_xlfn.XLOOKUP($A25,'IS Water Forecast'!$A:$A,'IS Water Forecast'!X:X,0,0)</f>
        <v>-57.839649999999992</v>
      </c>
      <c r="BU25" s="17">
        <f>_xlfn.XLOOKUP($A25,'IS Water Forecast'!$A:$A,'IS Water Forecast'!Y:Y,0,0)</f>
        <v>0</v>
      </c>
      <c r="BV25" s="17">
        <f>_xlfn.XLOOKUP($A25,'IS Water Forecast'!$A:$A,'IS Water Forecast'!Z:Z,0,0)</f>
        <v>0</v>
      </c>
      <c r="BW25" s="17">
        <f>_xlfn.XLOOKUP($A25,'IS Water Forecast'!$A:$A,'IS Water Forecast'!AA:AA,0,0)</f>
        <v>0</v>
      </c>
      <c r="BX25" s="17">
        <f>_xlfn.XLOOKUP($A25,'IS Water Forecast'!$A:$A,'IS Water Forecast'!AB:AB,0,0)</f>
        <v>0</v>
      </c>
      <c r="BY25" s="17">
        <f>_xlfn.XLOOKUP($A25,'IS Water Forecast'!$A:$A,'IS Water Forecast'!AC:AC,0,0)</f>
        <v>0</v>
      </c>
      <c r="BZ25" s="17">
        <f>_xlfn.XLOOKUP($A25,'IS Water Forecast'!$A:$A,'IS Water Forecast'!AD:AD,0,0)</f>
        <v>-954.35422499999993</v>
      </c>
      <c r="CA25" s="17">
        <f>_xlfn.XLOOKUP($A25,'IS Water Forecast'!$A:$A,'IS Water Forecast'!AE:AE,0,0)</f>
        <v>0</v>
      </c>
      <c r="CB25" s="17">
        <f>_xlfn.XLOOKUP($A25,'IS Water Forecast'!$A:$A,'IS Water Forecast'!AF:AF,0,0)</f>
        <v>0</v>
      </c>
      <c r="CC25" s="17">
        <f>_xlfn.XLOOKUP($A25,'IS Water Forecast'!$A:$A,'IS Water Forecast'!AG:AG,0,0)</f>
        <v>0</v>
      </c>
      <c r="CD25" s="17">
        <f>_xlfn.XLOOKUP($A25,'IS Water Forecast'!$A:$A,'IS Water Forecast'!AH:AH,0,0)</f>
        <v>-89.252595273599994</v>
      </c>
      <c r="CE25" s="17">
        <f t="shared" si="7"/>
        <v>-1101.4464702736</v>
      </c>
      <c r="CF25" s="18">
        <f t="shared" si="8"/>
        <v>-1956.8516000000002</v>
      </c>
      <c r="CG25" s="17">
        <f>_xlfn.XLOOKUP($A25,'IS Water Forecast'!$A:$A,'IS Water Forecast'!AK:AK,0,0)</f>
        <v>907.5</v>
      </c>
      <c r="CH25" s="17">
        <f t="shared" si="9"/>
        <v>-1049.3516000000002</v>
      </c>
      <c r="CI25" s="17">
        <f t="shared" si="10"/>
        <v>-30.629891599999837</v>
      </c>
      <c r="CJ25" s="17">
        <f t="shared" si="11"/>
        <v>-1079.9814916</v>
      </c>
    </row>
    <row r="26" spans="1:88" x14ac:dyDescent="0.25">
      <c r="A26" s="13">
        <v>630203</v>
      </c>
      <c r="B26" s="14">
        <f t="shared" si="12"/>
        <v>21</v>
      </c>
      <c r="C26" s="16" t="str">
        <f t="shared" si="1"/>
        <v>630.203</v>
      </c>
      <c r="D26" s="13" t="s">
        <v>85</v>
      </c>
      <c r="E26" s="13"/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186.67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f t="shared" si="2"/>
        <v>186.67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f t="shared" si="3"/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-975</v>
      </c>
      <c r="AP26" s="17">
        <v>0</v>
      </c>
      <c r="AQ26" s="17">
        <v>0</v>
      </c>
      <c r="AR26" s="17">
        <f t="shared" si="4"/>
        <v>-975</v>
      </c>
      <c r="AS26" s="17">
        <v>0</v>
      </c>
      <c r="AT26" s="17">
        <v>0</v>
      </c>
      <c r="AU26" s="17">
        <v>0</v>
      </c>
      <c r="AV26" s="17">
        <v>-446.9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f>_xlfn.XLOOKUP($A26,'IS Water Forecast'!$A:$A,'IS Water Forecast'!F:F,0,0)</f>
        <v>-502.125</v>
      </c>
      <c r="BC26" s="17">
        <f>_xlfn.XLOOKUP($A26,'IS Water Forecast'!$A:$A,'IS Water Forecast'!G:G,0,0)</f>
        <v>0</v>
      </c>
      <c r="BD26" s="17">
        <f>_xlfn.XLOOKUP($A26,'IS Water Forecast'!$A:$A,'IS Water Forecast'!H:H,0,0)</f>
        <v>0</v>
      </c>
      <c r="BE26" s="17">
        <f t="shared" si="5"/>
        <v>-949.02499999999998</v>
      </c>
      <c r="BF26" s="17">
        <f>_xlfn.XLOOKUP($A26,'IS Water Forecast'!$A:$A,'IS Water Forecast'!J:J,0,0)</f>
        <v>0</v>
      </c>
      <c r="BG26" s="17">
        <f>_xlfn.XLOOKUP($A26,'IS Water Forecast'!$A:$A,'IS Water Forecast'!K:K,0,0)</f>
        <v>0</v>
      </c>
      <c r="BH26" s="17">
        <f>_xlfn.XLOOKUP($A26,'IS Water Forecast'!$A:$A,'IS Water Forecast'!L:L,0,0)</f>
        <v>0</v>
      </c>
      <c r="BI26" s="17">
        <f>_xlfn.XLOOKUP($A26,'IS Water Forecast'!$A:$A,'IS Water Forecast'!M:M,0,0)</f>
        <v>-230.15350000000001</v>
      </c>
      <c r="BJ26" s="17">
        <f>_xlfn.XLOOKUP($A26,'IS Water Forecast'!$A:$A,'IS Water Forecast'!N:N,0,0)</f>
        <v>0</v>
      </c>
      <c r="BK26" s="17">
        <f>_xlfn.XLOOKUP($A26,'IS Water Forecast'!$A:$A,'IS Water Forecast'!O:O,0,0)</f>
        <v>0</v>
      </c>
      <c r="BL26" s="17">
        <f>_xlfn.XLOOKUP($A26,'IS Water Forecast'!$A:$A,'IS Water Forecast'!P:P,0,0)</f>
        <v>0</v>
      </c>
      <c r="BM26" s="17">
        <f>_xlfn.XLOOKUP($A26,'IS Water Forecast'!$A:$A,'IS Water Forecast'!Q:Q,0,0)</f>
        <v>0</v>
      </c>
      <c r="BN26" s="17">
        <f>_xlfn.XLOOKUP($A26,'IS Water Forecast'!$A:$A,'IS Water Forecast'!R:R,0,0)</f>
        <v>0</v>
      </c>
      <c r="BO26" s="17">
        <f>_xlfn.XLOOKUP($A26,'IS Water Forecast'!$A:$A,'IS Water Forecast'!S:S,0,0)</f>
        <v>-515.18025</v>
      </c>
      <c r="BP26" s="17">
        <f>_xlfn.XLOOKUP($A26,'IS Water Forecast'!$A:$A,'IS Water Forecast'!T:T,0,0)</f>
        <v>0</v>
      </c>
      <c r="BQ26" s="17">
        <f>_xlfn.XLOOKUP($A26,'IS Water Forecast'!$A:$A,'IS Water Forecast'!U:U,0,0)</f>
        <v>0</v>
      </c>
      <c r="BR26" s="17">
        <f t="shared" si="6"/>
        <v>-745.33375000000001</v>
      </c>
      <c r="BS26" s="17">
        <f>_xlfn.XLOOKUP($A26,'IS Water Forecast'!$A:$A,'IS Water Forecast'!W:W,0,0)</f>
        <v>0</v>
      </c>
      <c r="BT26" s="17">
        <f>_xlfn.XLOOKUP($A26,'IS Water Forecast'!$A:$A,'IS Water Forecast'!X:X,0,0)</f>
        <v>0</v>
      </c>
      <c r="BU26" s="17">
        <f>_xlfn.XLOOKUP($A26,'IS Water Forecast'!$A:$A,'IS Water Forecast'!Y:Y,0,0)</f>
        <v>0</v>
      </c>
      <c r="BV26" s="17">
        <f>_xlfn.XLOOKUP($A26,'IS Water Forecast'!$A:$A,'IS Water Forecast'!Z:Z,0,0)</f>
        <v>-234.98672349999998</v>
      </c>
      <c r="BW26" s="17">
        <f>_xlfn.XLOOKUP($A26,'IS Water Forecast'!$A:$A,'IS Water Forecast'!AA:AA,0,0)</f>
        <v>0</v>
      </c>
      <c r="BX26" s="17">
        <f>_xlfn.XLOOKUP($A26,'IS Water Forecast'!$A:$A,'IS Water Forecast'!AB:AB,0,0)</f>
        <v>0</v>
      </c>
      <c r="BY26" s="17">
        <f>_xlfn.XLOOKUP($A26,'IS Water Forecast'!$A:$A,'IS Water Forecast'!AC:AC,0,0)</f>
        <v>0</v>
      </c>
      <c r="BZ26" s="17">
        <f>_xlfn.XLOOKUP($A26,'IS Water Forecast'!$A:$A,'IS Water Forecast'!AD:AD,0,0)</f>
        <v>0</v>
      </c>
      <c r="CA26" s="17">
        <f>_xlfn.XLOOKUP($A26,'IS Water Forecast'!$A:$A,'IS Water Forecast'!AE:AE,0,0)</f>
        <v>0</v>
      </c>
      <c r="CB26" s="17">
        <f>_xlfn.XLOOKUP($A26,'IS Water Forecast'!$A:$A,'IS Water Forecast'!AF:AF,0,0)</f>
        <v>-525.99903524999991</v>
      </c>
      <c r="CC26" s="17">
        <f>_xlfn.XLOOKUP($A26,'IS Water Forecast'!$A:$A,'IS Water Forecast'!AG:AG,0,0)</f>
        <v>0</v>
      </c>
      <c r="CD26" s="17">
        <f>_xlfn.XLOOKUP($A26,'IS Water Forecast'!$A:$A,'IS Water Forecast'!AH:AH,0,0)</f>
        <v>0</v>
      </c>
      <c r="CE26" s="17">
        <f t="shared" si="7"/>
        <v>-760.98575874999983</v>
      </c>
      <c r="CF26" s="18">
        <f t="shared" si="8"/>
        <v>-949.02499999999998</v>
      </c>
      <c r="CG26" s="17">
        <f>_xlfn.XLOOKUP($A26,'IS Water Forecast'!$A:$A,'IS Water Forecast'!AK:AK,0,0)</f>
        <v>223.45</v>
      </c>
      <c r="CH26" s="17">
        <f t="shared" si="9"/>
        <v>-725.57500000000005</v>
      </c>
      <c r="CI26" s="17">
        <f t="shared" si="10"/>
        <v>-24.591973499999995</v>
      </c>
      <c r="CJ26" s="17">
        <f t="shared" si="11"/>
        <v>-750.16697350000004</v>
      </c>
    </row>
    <row r="27" spans="1:88" x14ac:dyDescent="0.25">
      <c r="A27" s="13">
        <v>630204</v>
      </c>
      <c r="B27" s="14">
        <f t="shared" si="12"/>
        <v>22</v>
      </c>
      <c r="C27" s="16" t="str">
        <f t="shared" si="1"/>
        <v>630.204</v>
      </c>
      <c r="D27" s="13" t="s">
        <v>86</v>
      </c>
      <c r="E27" s="13"/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f t="shared" si="2"/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f t="shared" si="3"/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-591.6</v>
      </c>
      <c r="AR27" s="17">
        <f t="shared" si="4"/>
        <v>-591.6</v>
      </c>
      <c r="AS27" s="17">
        <v>591.6</v>
      </c>
      <c r="AT27" s="17">
        <v>-261.60000000000002</v>
      </c>
      <c r="AU27" s="17">
        <v>0</v>
      </c>
      <c r="AV27" s="17">
        <v>330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f>_xlfn.XLOOKUP($A27,'IS Water Forecast'!$A:$A,'IS Water Forecast'!F:F,0,0)</f>
        <v>0</v>
      </c>
      <c r="BC27" s="17">
        <f>_xlfn.XLOOKUP($A27,'IS Water Forecast'!$A:$A,'IS Water Forecast'!G:G,0,0)</f>
        <v>0</v>
      </c>
      <c r="BD27" s="17">
        <f>_xlfn.XLOOKUP($A27,'IS Water Forecast'!$A:$A,'IS Water Forecast'!H:H,0,0)</f>
        <v>-304.67400000000004</v>
      </c>
      <c r="BE27" s="17">
        <f t="shared" si="5"/>
        <v>355.32599999999996</v>
      </c>
      <c r="BF27" s="17">
        <f>_xlfn.XLOOKUP($A27,'IS Water Forecast'!$A:$A,'IS Water Forecast'!J:J,0,0)</f>
        <v>304.67400000000004</v>
      </c>
      <c r="BG27" s="17">
        <f>_xlfn.XLOOKUP($A27,'IS Water Forecast'!$A:$A,'IS Water Forecast'!K:K,0,0)</f>
        <v>-134.72400000000002</v>
      </c>
      <c r="BH27" s="17">
        <f>_xlfn.XLOOKUP($A27,'IS Water Forecast'!$A:$A,'IS Water Forecast'!L:L,0,0)</f>
        <v>0</v>
      </c>
      <c r="BI27" s="17">
        <f>_xlfn.XLOOKUP($A27,'IS Water Forecast'!$A:$A,'IS Water Forecast'!M:M,0,0)</f>
        <v>169.95000000000002</v>
      </c>
      <c r="BJ27" s="17">
        <f>_xlfn.XLOOKUP($A27,'IS Water Forecast'!$A:$A,'IS Water Forecast'!N:N,0,0)</f>
        <v>0</v>
      </c>
      <c r="BK27" s="17">
        <f>_xlfn.XLOOKUP($A27,'IS Water Forecast'!$A:$A,'IS Water Forecast'!O:O,0,0)</f>
        <v>0</v>
      </c>
      <c r="BL27" s="17">
        <f>_xlfn.XLOOKUP($A27,'IS Water Forecast'!$A:$A,'IS Water Forecast'!P:P,0,0)</f>
        <v>0</v>
      </c>
      <c r="BM27" s="17">
        <f>_xlfn.XLOOKUP($A27,'IS Water Forecast'!$A:$A,'IS Water Forecast'!Q:Q,0,0)</f>
        <v>0</v>
      </c>
      <c r="BN27" s="17">
        <f>_xlfn.XLOOKUP($A27,'IS Water Forecast'!$A:$A,'IS Water Forecast'!R:R,0,0)</f>
        <v>0</v>
      </c>
      <c r="BO27" s="17">
        <f>_xlfn.XLOOKUP($A27,'IS Water Forecast'!$A:$A,'IS Water Forecast'!S:S,0,0)</f>
        <v>0</v>
      </c>
      <c r="BP27" s="17">
        <f>_xlfn.XLOOKUP($A27,'IS Water Forecast'!$A:$A,'IS Water Forecast'!T:T,0,0)</f>
        <v>0</v>
      </c>
      <c r="BQ27" s="17">
        <f>_xlfn.XLOOKUP($A27,'IS Water Forecast'!$A:$A,'IS Water Forecast'!U:U,0,0)</f>
        <v>-312.59552400000007</v>
      </c>
      <c r="BR27" s="17">
        <f t="shared" si="6"/>
        <v>27.304475999999966</v>
      </c>
      <c r="BS27" s="17">
        <f>_xlfn.XLOOKUP($A27,'IS Water Forecast'!$A:$A,'IS Water Forecast'!W:W,0,0)</f>
        <v>311.07215400000001</v>
      </c>
      <c r="BT27" s="17">
        <f>_xlfn.XLOOKUP($A27,'IS Water Forecast'!$A:$A,'IS Water Forecast'!X:X,0,0)</f>
        <v>-137.55320399999999</v>
      </c>
      <c r="BU27" s="17">
        <f>_xlfn.XLOOKUP($A27,'IS Water Forecast'!$A:$A,'IS Water Forecast'!Y:Y,0,0)</f>
        <v>0</v>
      </c>
      <c r="BV27" s="17">
        <f>_xlfn.XLOOKUP($A27,'IS Water Forecast'!$A:$A,'IS Water Forecast'!Z:Z,0,0)</f>
        <v>173.51894999999999</v>
      </c>
      <c r="BW27" s="17">
        <f>_xlfn.XLOOKUP($A27,'IS Water Forecast'!$A:$A,'IS Water Forecast'!AA:AA,0,0)</f>
        <v>0</v>
      </c>
      <c r="BX27" s="17">
        <f>_xlfn.XLOOKUP($A27,'IS Water Forecast'!$A:$A,'IS Water Forecast'!AB:AB,0,0)</f>
        <v>0</v>
      </c>
      <c r="BY27" s="17">
        <f>_xlfn.XLOOKUP($A27,'IS Water Forecast'!$A:$A,'IS Water Forecast'!AC:AC,0,0)</f>
        <v>0</v>
      </c>
      <c r="BZ27" s="17">
        <f>_xlfn.XLOOKUP($A27,'IS Water Forecast'!$A:$A,'IS Water Forecast'!AD:AD,0,0)</f>
        <v>0</v>
      </c>
      <c r="CA27" s="17">
        <f>_xlfn.XLOOKUP($A27,'IS Water Forecast'!$A:$A,'IS Water Forecast'!AE:AE,0,0)</f>
        <v>0</v>
      </c>
      <c r="CB27" s="17">
        <f>_xlfn.XLOOKUP($A27,'IS Water Forecast'!$A:$A,'IS Water Forecast'!AF:AF,0,0)</f>
        <v>0</v>
      </c>
      <c r="CC27" s="17">
        <f>_xlfn.XLOOKUP($A27,'IS Water Forecast'!$A:$A,'IS Water Forecast'!AG:AG,0,0)</f>
        <v>0</v>
      </c>
      <c r="CD27" s="17">
        <f>_xlfn.XLOOKUP($A27,'IS Water Forecast'!$A:$A,'IS Water Forecast'!AH:AH,0,0)</f>
        <v>-319.16003000400002</v>
      </c>
      <c r="CE27" s="17">
        <f t="shared" si="7"/>
        <v>27.877869996000015</v>
      </c>
      <c r="CF27" s="18">
        <f t="shared" si="8"/>
        <v>195.27599999999998</v>
      </c>
      <c r="CG27" s="17">
        <f>_xlfn.XLOOKUP($A27,'IS Water Forecast'!$A:$A,'IS Water Forecast'!AK:AK,0,0)</f>
        <v>-165</v>
      </c>
      <c r="CH27" s="17">
        <f t="shared" si="9"/>
        <v>30.275999999999982</v>
      </c>
      <c r="CI27" s="17">
        <f t="shared" si="10"/>
        <v>4.166375999999957</v>
      </c>
      <c r="CJ27" s="17">
        <f t="shared" si="11"/>
        <v>34.442375999999939</v>
      </c>
    </row>
    <row r="28" spans="1:88" x14ac:dyDescent="0.25">
      <c r="A28" s="13">
        <v>630300</v>
      </c>
      <c r="B28" s="14">
        <f t="shared" si="12"/>
        <v>23</v>
      </c>
      <c r="C28" s="16" t="str">
        <f t="shared" si="1"/>
        <v>630.300</v>
      </c>
      <c r="D28" s="13" t="s">
        <v>87</v>
      </c>
      <c r="E28" s="13"/>
      <c r="F28" s="17">
        <v>-12004</v>
      </c>
      <c r="G28" s="17">
        <v>-12004</v>
      </c>
      <c r="H28" s="17">
        <v>-12144</v>
      </c>
      <c r="I28" s="17">
        <v>-28055.989999999998</v>
      </c>
      <c r="J28" s="17">
        <v>-12354</v>
      </c>
      <c r="K28" s="17">
        <v>-11952.01</v>
      </c>
      <c r="L28" s="17">
        <v>-11004</v>
      </c>
      <c r="M28" s="17">
        <v>-12004</v>
      </c>
      <c r="N28" s="17">
        <v>-12004</v>
      </c>
      <c r="O28" s="17">
        <v>0</v>
      </c>
      <c r="P28" s="17">
        <v>-12004</v>
      </c>
      <c r="Q28" s="17">
        <v>2681</v>
      </c>
      <c r="R28" s="17">
        <f t="shared" si="2"/>
        <v>-132849</v>
      </c>
      <c r="S28" s="17">
        <v>-12004</v>
      </c>
      <c r="T28" s="17">
        <v>-12004</v>
      </c>
      <c r="U28" s="17">
        <v>-12004</v>
      </c>
      <c r="V28" s="17">
        <v>-12004</v>
      </c>
      <c r="W28" s="17">
        <v>-12004</v>
      </c>
      <c r="X28" s="17">
        <v>-12004</v>
      </c>
      <c r="Y28" s="17">
        <v>-12004</v>
      </c>
      <c r="Z28" s="17">
        <v>-12004</v>
      </c>
      <c r="AA28" s="17">
        <v>0</v>
      </c>
      <c r="AB28" s="17">
        <v>0</v>
      </c>
      <c r="AC28" s="17">
        <v>0</v>
      </c>
      <c r="AD28" s="17">
        <v>0</v>
      </c>
      <c r="AE28" s="17">
        <f t="shared" si="3"/>
        <v>-96032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f t="shared" si="4"/>
        <v>0</v>
      </c>
      <c r="AS28" s="17">
        <v>0</v>
      </c>
      <c r="AT28" s="17">
        <v>0</v>
      </c>
      <c r="AU28" s="17">
        <v>0</v>
      </c>
      <c r="AV28" s="17">
        <v>0</v>
      </c>
      <c r="AW28" s="17">
        <v>0</v>
      </c>
      <c r="AX28" s="17">
        <v>0</v>
      </c>
      <c r="AY28" s="17">
        <v>0</v>
      </c>
      <c r="AZ28" s="17">
        <v>0</v>
      </c>
      <c r="BA28" s="17">
        <v>0</v>
      </c>
      <c r="BB28" s="17">
        <f>_xlfn.XLOOKUP($A28,'IS Water Forecast'!$A:$A,'IS Water Forecast'!F:F,0,0)</f>
        <v>0</v>
      </c>
      <c r="BC28" s="17">
        <f>_xlfn.XLOOKUP($A28,'IS Water Forecast'!$A:$A,'IS Water Forecast'!G:G,0,0)</f>
        <v>0</v>
      </c>
      <c r="BD28" s="17">
        <f>_xlfn.XLOOKUP($A28,'IS Water Forecast'!$A:$A,'IS Water Forecast'!H:H,0,0)</f>
        <v>0</v>
      </c>
      <c r="BE28" s="17">
        <f t="shared" si="5"/>
        <v>0</v>
      </c>
      <c r="BF28" s="17">
        <f>_xlfn.XLOOKUP($A28,'IS Water Forecast'!$A:$A,'IS Water Forecast'!J:J,0,0)</f>
        <v>0</v>
      </c>
      <c r="BG28" s="17">
        <f>_xlfn.XLOOKUP($A28,'IS Water Forecast'!$A:$A,'IS Water Forecast'!K:K,0,0)</f>
        <v>0</v>
      </c>
      <c r="BH28" s="17">
        <f>_xlfn.XLOOKUP($A28,'IS Water Forecast'!$A:$A,'IS Water Forecast'!L:L,0,0)</f>
        <v>0</v>
      </c>
      <c r="BI28" s="17">
        <f>_xlfn.XLOOKUP($A28,'IS Water Forecast'!$A:$A,'IS Water Forecast'!M:M,0,0)</f>
        <v>0</v>
      </c>
      <c r="BJ28" s="17">
        <f>_xlfn.XLOOKUP($A28,'IS Water Forecast'!$A:$A,'IS Water Forecast'!N:N,0,0)</f>
        <v>0</v>
      </c>
      <c r="BK28" s="17">
        <f>_xlfn.XLOOKUP($A28,'IS Water Forecast'!$A:$A,'IS Water Forecast'!O:O,0,0)</f>
        <v>0</v>
      </c>
      <c r="BL28" s="17">
        <f>_xlfn.XLOOKUP($A28,'IS Water Forecast'!$A:$A,'IS Water Forecast'!P:P,0,0)</f>
        <v>0</v>
      </c>
      <c r="BM28" s="17">
        <f>_xlfn.XLOOKUP($A28,'IS Water Forecast'!$A:$A,'IS Water Forecast'!Q:Q,0,0)</f>
        <v>0</v>
      </c>
      <c r="BN28" s="17">
        <f>_xlfn.XLOOKUP($A28,'IS Water Forecast'!$A:$A,'IS Water Forecast'!R:R,0,0)</f>
        <v>0</v>
      </c>
      <c r="BO28" s="17">
        <f>_xlfn.XLOOKUP($A28,'IS Water Forecast'!$A:$A,'IS Water Forecast'!S:S,0,0)</f>
        <v>0</v>
      </c>
      <c r="BP28" s="17">
        <f>_xlfn.XLOOKUP($A28,'IS Water Forecast'!$A:$A,'IS Water Forecast'!T:T,0,0)</f>
        <v>0</v>
      </c>
      <c r="BQ28" s="17">
        <f>_xlfn.XLOOKUP($A28,'IS Water Forecast'!$A:$A,'IS Water Forecast'!U:U,0,0)</f>
        <v>0</v>
      </c>
      <c r="BR28" s="17">
        <f t="shared" si="6"/>
        <v>0</v>
      </c>
      <c r="BS28" s="17">
        <f>_xlfn.XLOOKUP($A28,'IS Water Forecast'!$A:$A,'IS Water Forecast'!W:W,0,0)</f>
        <v>0</v>
      </c>
      <c r="BT28" s="17">
        <f>_xlfn.XLOOKUP($A28,'IS Water Forecast'!$A:$A,'IS Water Forecast'!X:X,0,0)</f>
        <v>0</v>
      </c>
      <c r="BU28" s="17">
        <f>_xlfn.XLOOKUP($A28,'IS Water Forecast'!$A:$A,'IS Water Forecast'!Y:Y,0,0)</f>
        <v>0</v>
      </c>
      <c r="BV28" s="17">
        <f>_xlfn.XLOOKUP($A28,'IS Water Forecast'!$A:$A,'IS Water Forecast'!Z:Z,0,0)</f>
        <v>0</v>
      </c>
      <c r="BW28" s="17">
        <f>_xlfn.XLOOKUP($A28,'IS Water Forecast'!$A:$A,'IS Water Forecast'!AA:AA,0,0)</f>
        <v>0</v>
      </c>
      <c r="BX28" s="17">
        <f>_xlfn.XLOOKUP($A28,'IS Water Forecast'!$A:$A,'IS Water Forecast'!AB:AB,0,0)</f>
        <v>0</v>
      </c>
      <c r="BY28" s="17">
        <f>_xlfn.XLOOKUP($A28,'IS Water Forecast'!$A:$A,'IS Water Forecast'!AC:AC,0,0)</f>
        <v>0</v>
      </c>
      <c r="BZ28" s="17">
        <f>_xlfn.XLOOKUP($A28,'IS Water Forecast'!$A:$A,'IS Water Forecast'!AD:AD,0,0)</f>
        <v>0</v>
      </c>
      <c r="CA28" s="17">
        <f>_xlfn.XLOOKUP($A28,'IS Water Forecast'!$A:$A,'IS Water Forecast'!AE:AE,0,0)</f>
        <v>0</v>
      </c>
      <c r="CB28" s="17">
        <f>_xlfn.XLOOKUP($A28,'IS Water Forecast'!$A:$A,'IS Water Forecast'!AF:AF,0,0)</f>
        <v>0</v>
      </c>
      <c r="CC28" s="17">
        <f>_xlfn.XLOOKUP($A28,'IS Water Forecast'!$A:$A,'IS Water Forecast'!AG:AG,0,0)</f>
        <v>0</v>
      </c>
      <c r="CD28" s="17">
        <f>_xlfn.XLOOKUP($A28,'IS Water Forecast'!$A:$A,'IS Water Forecast'!AH:AH,0,0)</f>
        <v>0</v>
      </c>
      <c r="CE28" s="17">
        <f t="shared" si="7"/>
        <v>0</v>
      </c>
      <c r="CF28" s="18">
        <f t="shared" si="8"/>
        <v>0</v>
      </c>
      <c r="CG28" s="17">
        <f>_xlfn.XLOOKUP($A28,'IS Water Forecast'!$A:$A,'IS Water Forecast'!AK:AK,0,0)</f>
        <v>0</v>
      </c>
      <c r="CH28" s="17">
        <f t="shared" si="9"/>
        <v>0</v>
      </c>
      <c r="CI28" s="17">
        <f t="shared" si="10"/>
        <v>0</v>
      </c>
      <c r="CJ28" s="17">
        <f t="shared" si="11"/>
        <v>0</v>
      </c>
    </row>
    <row r="29" spans="1:88" x14ac:dyDescent="0.25">
      <c r="A29" s="13">
        <v>630302</v>
      </c>
      <c r="B29" s="14">
        <f t="shared" si="12"/>
        <v>24</v>
      </c>
      <c r="C29" s="16" t="str">
        <f t="shared" si="1"/>
        <v>630.302</v>
      </c>
      <c r="D29" s="13" t="s">
        <v>88</v>
      </c>
      <c r="E29" s="13"/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f t="shared" si="2"/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f t="shared" si="3"/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f t="shared" si="4"/>
        <v>0</v>
      </c>
      <c r="AS29" s="17">
        <v>0</v>
      </c>
      <c r="AT29" s="17">
        <v>0</v>
      </c>
      <c r="AU29" s="17">
        <v>0</v>
      </c>
      <c r="AV29" s="17">
        <v>0</v>
      </c>
      <c r="AW29" s="17">
        <v>0</v>
      </c>
      <c r="AX29" s="17">
        <v>0</v>
      </c>
      <c r="AY29" s="17">
        <v>0</v>
      </c>
      <c r="AZ29" s="17">
        <v>0</v>
      </c>
      <c r="BA29" s="17">
        <v>0</v>
      </c>
      <c r="BB29" s="17">
        <f>_xlfn.XLOOKUP($A29,'IS Water Forecast'!$A:$A,'IS Water Forecast'!F:F,0,0)</f>
        <v>0</v>
      </c>
      <c r="BC29" s="17">
        <f>_xlfn.XLOOKUP($A29,'IS Water Forecast'!$A:$A,'IS Water Forecast'!G:G,0,0)</f>
        <v>0</v>
      </c>
      <c r="BD29" s="17">
        <f>_xlfn.XLOOKUP($A29,'IS Water Forecast'!$A:$A,'IS Water Forecast'!H:H,0,0)</f>
        <v>0</v>
      </c>
      <c r="BE29" s="17">
        <f t="shared" si="5"/>
        <v>0</v>
      </c>
      <c r="BF29" s="17">
        <f>_xlfn.XLOOKUP($A29,'IS Water Forecast'!$A:$A,'IS Water Forecast'!J:J,0,0)</f>
        <v>0</v>
      </c>
      <c r="BG29" s="17">
        <f>_xlfn.XLOOKUP($A29,'IS Water Forecast'!$A:$A,'IS Water Forecast'!K:K,0,0)</f>
        <v>0</v>
      </c>
      <c r="BH29" s="17">
        <f>_xlfn.XLOOKUP($A29,'IS Water Forecast'!$A:$A,'IS Water Forecast'!L:L,0,0)</f>
        <v>0</v>
      </c>
      <c r="BI29" s="17">
        <f>_xlfn.XLOOKUP($A29,'IS Water Forecast'!$A:$A,'IS Water Forecast'!M:M,0,0)</f>
        <v>0</v>
      </c>
      <c r="BJ29" s="17">
        <f>_xlfn.XLOOKUP($A29,'IS Water Forecast'!$A:$A,'IS Water Forecast'!N:N,0,0)</f>
        <v>0</v>
      </c>
      <c r="BK29" s="17">
        <f>_xlfn.XLOOKUP($A29,'IS Water Forecast'!$A:$A,'IS Water Forecast'!O:O,0,0)</f>
        <v>0</v>
      </c>
      <c r="BL29" s="17">
        <f>_xlfn.XLOOKUP($A29,'IS Water Forecast'!$A:$A,'IS Water Forecast'!P:P,0,0)</f>
        <v>0</v>
      </c>
      <c r="BM29" s="17">
        <f>_xlfn.XLOOKUP($A29,'IS Water Forecast'!$A:$A,'IS Water Forecast'!Q:Q,0,0)</f>
        <v>0</v>
      </c>
      <c r="BN29" s="17">
        <f>_xlfn.XLOOKUP($A29,'IS Water Forecast'!$A:$A,'IS Water Forecast'!R:R,0,0)</f>
        <v>0</v>
      </c>
      <c r="BO29" s="17">
        <f>_xlfn.XLOOKUP($A29,'IS Water Forecast'!$A:$A,'IS Water Forecast'!S:S,0,0)</f>
        <v>0</v>
      </c>
      <c r="BP29" s="17">
        <f>_xlfn.XLOOKUP($A29,'IS Water Forecast'!$A:$A,'IS Water Forecast'!T:T,0,0)</f>
        <v>0</v>
      </c>
      <c r="BQ29" s="17">
        <f>_xlfn.XLOOKUP($A29,'IS Water Forecast'!$A:$A,'IS Water Forecast'!U:U,0,0)</f>
        <v>0</v>
      </c>
      <c r="BR29" s="17">
        <f t="shared" si="6"/>
        <v>0</v>
      </c>
      <c r="BS29" s="17">
        <f>_xlfn.XLOOKUP($A29,'IS Water Forecast'!$A:$A,'IS Water Forecast'!W:W,0,0)</f>
        <v>0</v>
      </c>
      <c r="BT29" s="17">
        <f>_xlfn.XLOOKUP($A29,'IS Water Forecast'!$A:$A,'IS Water Forecast'!X:X,0,0)</f>
        <v>0</v>
      </c>
      <c r="BU29" s="17">
        <f>_xlfn.XLOOKUP($A29,'IS Water Forecast'!$A:$A,'IS Water Forecast'!Y:Y,0,0)</f>
        <v>0</v>
      </c>
      <c r="BV29" s="17">
        <f>_xlfn.XLOOKUP($A29,'IS Water Forecast'!$A:$A,'IS Water Forecast'!Z:Z,0,0)</f>
        <v>0</v>
      </c>
      <c r="BW29" s="17">
        <f>_xlfn.XLOOKUP($A29,'IS Water Forecast'!$A:$A,'IS Water Forecast'!AA:AA,0,0)</f>
        <v>0</v>
      </c>
      <c r="BX29" s="17">
        <f>_xlfn.XLOOKUP($A29,'IS Water Forecast'!$A:$A,'IS Water Forecast'!AB:AB,0,0)</f>
        <v>0</v>
      </c>
      <c r="BY29" s="17">
        <f>_xlfn.XLOOKUP($A29,'IS Water Forecast'!$A:$A,'IS Water Forecast'!AC:AC,0,0)</f>
        <v>0</v>
      </c>
      <c r="BZ29" s="17">
        <f>_xlfn.XLOOKUP($A29,'IS Water Forecast'!$A:$A,'IS Water Forecast'!AD:AD,0,0)</f>
        <v>0</v>
      </c>
      <c r="CA29" s="17">
        <f>_xlfn.XLOOKUP($A29,'IS Water Forecast'!$A:$A,'IS Water Forecast'!AE:AE,0,0)</f>
        <v>0</v>
      </c>
      <c r="CB29" s="17">
        <f>_xlfn.XLOOKUP($A29,'IS Water Forecast'!$A:$A,'IS Water Forecast'!AF:AF,0,0)</f>
        <v>0</v>
      </c>
      <c r="CC29" s="17">
        <f>_xlfn.XLOOKUP($A29,'IS Water Forecast'!$A:$A,'IS Water Forecast'!AG:AG,0,0)</f>
        <v>0</v>
      </c>
      <c r="CD29" s="17">
        <f>_xlfn.XLOOKUP($A29,'IS Water Forecast'!$A:$A,'IS Water Forecast'!AH:AH,0,0)</f>
        <v>0</v>
      </c>
      <c r="CE29" s="17">
        <f t="shared" si="7"/>
        <v>0</v>
      </c>
      <c r="CF29" s="18">
        <f t="shared" si="8"/>
        <v>0</v>
      </c>
      <c r="CG29" s="17">
        <f>_xlfn.XLOOKUP($A29,'IS Water Forecast'!$A:$A,'IS Water Forecast'!AK:AK,0,0)</f>
        <v>0</v>
      </c>
      <c r="CH29" s="17">
        <f t="shared" si="9"/>
        <v>0</v>
      </c>
      <c r="CI29" s="17">
        <f t="shared" si="10"/>
        <v>0</v>
      </c>
      <c r="CJ29" s="17">
        <f t="shared" si="11"/>
        <v>0</v>
      </c>
    </row>
    <row r="30" spans="1:88" x14ac:dyDescent="0.25">
      <c r="A30" s="13">
        <v>630400</v>
      </c>
      <c r="B30" s="14">
        <f t="shared" si="12"/>
        <v>25</v>
      </c>
      <c r="C30" s="16" t="str">
        <f t="shared" si="1"/>
        <v>630.400</v>
      </c>
      <c r="D30" s="13" t="s">
        <v>89</v>
      </c>
      <c r="E30" s="13"/>
      <c r="F30" s="17">
        <v>100</v>
      </c>
      <c r="G30" s="17">
        <v>0</v>
      </c>
      <c r="H30" s="17">
        <v>0</v>
      </c>
      <c r="I30" s="17">
        <v>0</v>
      </c>
      <c r="J30" s="17">
        <v>0</v>
      </c>
      <c r="K30" s="17">
        <v>-93.33</v>
      </c>
      <c r="L30" s="17">
        <v>93.33</v>
      </c>
      <c r="M30" s="17">
        <v>-418.13</v>
      </c>
      <c r="N30" s="17">
        <v>-420</v>
      </c>
      <c r="O30" s="17">
        <v>0</v>
      </c>
      <c r="P30" s="17">
        <v>-104.77</v>
      </c>
      <c r="Q30" s="17">
        <v>104.3</v>
      </c>
      <c r="R30" s="17">
        <f t="shared" si="2"/>
        <v>-738.6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-1710.43</v>
      </c>
      <c r="Y30" s="17">
        <v>-1633.27</v>
      </c>
      <c r="Z30" s="17">
        <v>-236.51</v>
      </c>
      <c r="AA30" s="17">
        <v>0</v>
      </c>
      <c r="AB30" s="17">
        <v>-632.79</v>
      </c>
      <c r="AC30" s="17">
        <v>0</v>
      </c>
      <c r="AD30" s="17">
        <v>-210.93</v>
      </c>
      <c r="AE30" s="17">
        <f t="shared" si="3"/>
        <v>-4423.93</v>
      </c>
      <c r="AF30" s="17">
        <v>210.93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-82.5</v>
      </c>
      <c r="AO30" s="17">
        <v>82.5</v>
      </c>
      <c r="AP30" s="17">
        <v>0</v>
      </c>
      <c r="AQ30" s="17">
        <v>-101.65</v>
      </c>
      <c r="AR30" s="17">
        <f t="shared" si="4"/>
        <v>109.28</v>
      </c>
      <c r="AS30" s="17">
        <v>101.65</v>
      </c>
      <c r="AT30" s="17">
        <v>0</v>
      </c>
      <c r="AU30" s="17">
        <v>0</v>
      </c>
      <c r="AV30" s="17">
        <v>101.65</v>
      </c>
      <c r="AW30" s="17">
        <v>0</v>
      </c>
      <c r="AX30" s="17">
        <v>0</v>
      </c>
      <c r="AY30" s="17">
        <v>0</v>
      </c>
      <c r="AZ30" s="17">
        <v>0</v>
      </c>
      <c r="BA30" s="17">
        <v>0</v>
      </c>
      <c r="BB30" s="17">
        <f>_xlfn.XLOOKUP($A30,'IS Water Forecast'!$A:$A,'IS Water Forecast'!F:F,0,0)</f>
        <v>42.487500000000004</v>
      </c>
      <c r="BC30" s="17">
        <f>_xlfn.XLOOKUP($A30,'IS Water Forecast'!$A:$A,'IS Water Forecast'!G:G,0,0)</f>
        <v>0</v>
      </c>
      <c r="BD30" s="17">
        <f>_xlfn.XLOOKUP($A30,'IS Water Forecast'!$A:$A,'IS Water Forecast'!H:H,0,0)</f>
        <v>-52.349750000000007</v>
      </c>
      <c r="BE30" s="17">
        <f t="shared" si="5"/>
        <v>193.43775000000002</v>
      </c>
      <c r="BF30" s="17">
        <f>_xlfn.XLOOKUP($A30,'IS Water Forecast'!$A:$A,'IS Water Forecast'!J:J,0,0)</f>
        <v>52.349750000000007</v>
      </c>
      <c r="BG30" s="17">
        <f>_xlfn.XLOOKUP($A30,'IS Water Forecast'!$A:$A,'IS Water Forecast'!K:K,0,0)</f>
        <v>0</v>
      </c>
      <c r="BH30" s="17">
        <f>_xlfn.XLOOKUP($A30,'IS Water Forecast'!$A:$A,'IS Water Forecast'!L:L,0,0)</f>
        <v>0</v>
      </c>
      <c r="BI30" s="17">
        <f>_xlfn.XLOOKUP($A30,'IS Water Forecast'!$A:$A,'IS Water Forecast'!M:M,0,0)</f>
        <v>52.349750000000007</v>
      </c>
      <c r="BJ30" s="17">
        <f>_xlfn.XLOOKUP($A30,'IS Water Forecast'!$A:$A,'IS Water Forecast'!N:N,0,0)</f>
        <v>0</v>
      </c>
      <c r="BK30" s="17">
        <f>_xlfn.XLOOKUP($A30,'IS Water Forecast'!$A:$A,'IS Water Forecast'!O:O,0,0)</f>
        <v>0</v>
      </c>
      <c r="BL30" s="17">
        <f>_xlfn.XLOOKUP($A30,'IS Water Forecast'!$A:$A,'IS Water Forecast'!P:P,0,0)</f>
        <v>0</v>
      </c>
      <c r="BM30" s="17">
        <f>_xlfn.XLOOKUP($A30,'IS Water Forecast'!$A:$A,'IS Water Forecast'!Q:Q,0,0)</f>
        <v>0</v>
      </c>
      <c r="BN30" s="17">
        <f>_xlfn.XLOOKUP($A30,'IS Water Forecast'!$A:$A,'IS Water Forecast'!R:R,0,0)</f>
        <v>0</v>
      </c>
      <c r="BO30" s="17">
        <f>_xlfn.XLOOKUP($A30,'IS Water Forecast'!$A:$A,'IS Water Forecast'!S:S,0,0)</f>
        <v>43.592175000000005</v>
      </c>
      <c r="BP30" s="17">
        <f>_xlfn.XLOOKUP($A30,'IS Water Forecast'!$A:$A,'IS Water Forecast'!T:T,0,0)</f>
        <v>0</v>
      </c>
      <c r="BQ30" s="17">
        <f>_xlfn.XLOOKUP($A30,'IS Water Forecast'!$A:$A,'IS Water Forecast'!U:U,0,0)</f>
        <v>-53.71084350000001</v>
      </c>
      <c r="BR30" s="17">
        <f t="shared" si="6"/>
        <v>94.580831500000016</v>
      </c>
      <c r="BS30" s="17">
        <f>_xlfn.XLOOKUP($A30,'IS Water Forecast'!$A:$A,'IS Water Forecast'!W:W,0,0)</f>
        <v>53.44909475</v>
      </c>
      <c r="BT30" s="17">
        <f>_xlfn.XLOOKUP($A30,'IS Water Forecast'!$A:$A,'IS Water Forecast'!X:X,0,0)</f>
        <v>0</v>
      </c>
      <c r="BU30" s="17">
        <f>_xlfn.XLOOKUP($A30,'IS Water Forecast'!$A:$A,'IS Water Forecast'!Y:Y,0,0)</f>
        <v>0</v>
      </c>
      <c r="BV30" s="17">
        <f>_xlfn.XLOOKUP($A30,'IS Water Forecast'!$A:$A,'IS Water Forecast'!Z:Z,0,0)</f>
        <v>53.44909475</v>
      </c>
      <c r="BW30" s="17">
        <f>_xlfn.XLOOKUP($A30,'IS Water Forecast'!$A:$A,'IS Water Forecast'!AA:AA,0,0)</f>
        <v>0</v>
      </c>
      <c r="BX30" s="17">
        <f>_xlfn.XLOOKUP($A30,'IS Water Forecast'!$A:$A,'IS Water Forecast'!AB:AB,0,0)</f>
        <v>0</v>
      </c>
      <c r="BY30" s="17">
        <f>_xlfn.XLOOKUP($A30,'IS Water Forecast'!$A:$A,'IS Water Forecast'!AC:AC,0,0)</f>
        <v>0</v>
      </c>
      <c r="BZ30" s="17">
        <f>_xlfn.XLOOKUP($A30,'IS Water Forecast'!$A:$A,'IS Water Forecast'!AD:AD,0,0)</f>
        <v>0</v>
      </c>
      <c r="CA30" s="17">
        <f>_xlfn.XLOOKUP($A30,'IS Water Forecast'!$A:$A,'IS Water Forecast'!AE:AE,0,0)</f>
        <v>0</v>
      </c>
      <c r="CB30" s="17">
        <f>_xlfn.XLOOKUP($A30,'IS Water Forecast'!$A:$A,'IS Water Forecast'!AF:AF,0,0)</f>
        <v>44.507610675000002</v>
      </c>
      <c r="CC30" s="17">
        <f>_xlfn.XLOOKUP($A30,'IS Water Forecast'!$A:$A,'IS Water Forecast'!AG:AG,0,0)</f>
        <v>0</v>
      </c>
      <c r="CD30" s="17">
        <f>_xlfn.XLOOKUP($A30,'IS Water Forecast'!$A:$A,'IS Water Forecast'!AH:AH,0,0)</f>
        <v>-54.838771213500003</v>
      </c>
      <c r="CE30" s="17">
        <f t="shared" si="7"/>
        <v>96.5670289615</v>
      </c>
      <c r="CF30" s="18">
        <f t="shared" si="8"/>
        <v>144.13750000000002</v>
      </c>
      <c r="CG30" s="17">
        <f>_xlfn.XLOOKUP($A30,'IS Water Forecast'!$A:$A,'IS Water Forecast'!AK:AK,0,0)</f>
        <v>-50.825000000000003</v>
      </c>
      <c r="CH30" s="17">
        <f t="shared" si="9"/>
        <v>93.312500000000014</v>
      </c>
      <c r="CI30" s="17">
        <f t="shared" si="10"/>
        <v>3.4670209999999742</v>
      </c>
      <c r="CJ30" s="17">
        <f t="shared" si="11"/>
        <v>96.779520999999988</v>
      </c>
    </row>
    <row r="31" spans="1:88" x14ac:dyDescent="0.25">
      <c r="A31" s="13">
        <v>630401</v>
      </c>
      <c r="B31" s="14">
        <f t="shared" si="12"/>
        <v>26</v>
      </c>
      <c r="C31" s="16" t="str">
        <f t="shared" si="1"/>
        <v>630.401</v>
      </c>
      <c r="D31" s="13" t="s">
        <v>90</v>
      </c>
      <c r="E31" s="13"/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f t="shared" si="2"/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f t="shared" si="3"/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f t="shared" si="4"/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f>_xlfn.XLOOKUP($A31,'IS Water Forecast'!$A:$A,'IS Water Forecast'!F:F,0,0)</f>
        <v>0</v>
      </c>
      <c r="BC31" s="17">
        <f>_xlfn.XLOOKUP($A31,'IS Water Forecast'!$A:$A,'IS Water Forecast'!G:G,0,0)</f>
        <v>0</v>
      </c>
      <c r="BD31" s="17">
        <f>_xlfn.XLOOKUP($A31,'IS Water Forecast'!$A:$A,'IS Water Forecast'!H:H,0,0)</f>
        <v>0</v>
      </c>
      <c r="BE31" s="17">
        <f t="shared" si="5"/>
        <v>0</v>
      </c>
      <c r="BF31" s="17">
        <f>_xlfn.XLOOKUP($A31,'IS Water Forecast'!$A:$A,'IS Water Forecast'!J:J,0,0)</f>
        <v>0</v>
      </c>
      <c r="BG31" s="17">
        <f>_xlfn.XLOOKUP($A31,'IS Water Forecast'!$A:$A,'IS Water Forecast'!K:K,0,0)</f>
        <v>0</v>
      </c>
      <c r="BH31" s="17">
        <f>_xlfn.XLOOKUP($A31,'IS Water Forecast'!$A:$A,'IS Water Forecast'!L:L,0,0)</f>
        <v>0</v>
      </c>
      <c r="BI31" s="17">
        <f>_xlfn.XLOOKUP($A31,'IS Water Forecast'!$A:$A,'IS Water Forecast'!M:M,0,0)</f>
        <v>0</v>
      </c>
      <c r="BJ31" s="17">
        <f>_xlfn.XLOOKUP($A31,'IS Water Forecast'!$A:$A,'IS Water Forecast'!N:N,0,0)</f>
        <v>0</v>
      </c>
      <c r="BK31" s="17">
        <f>_xlfn.XLOOKUP($A31,'IS Water Forecast'!$A:$A,'IS Water Forecast'!O:O,0,0)</f>
        <v>0</v>
      </c>
      <c r="BL31" s="17">
        <f>_xlfn.XLOOKUP($A31,'IS Water Forecast'!$A:$A,'IS Water Forecast'!P:P,0,0)</f>
        <v>0</v>
      </c>
      <c r="BM31" s="17">
        <f>_xlfn.XLOOKUP($A31,'IS Water Forecast'!$A:$A,'IS Water Forecast'!Q:Q,0,0)</f>
        <v>0</v>
      </c>
      <c r="BN31" s="17">
        <f>_xlfn.XLOOKUP($A31,'IS Water Forecast'!$A:$A,'IS Water Forecast'!R:R,0,0)</f>
        <v>0</v>
      </c>
      <c r="BO31" s="17">
        <f>_xlfn.XLOOKUP($A31,'IS Water Forecast'!$A:$A,'IS Water Forecast'!S:S,0,0)</f>
        <v>0</v>
      </c>
      <c r="BP31" s="17">
        <f>_xlfn.XLOOKUP($A31,'IS Water Forecast'!$A:$A,'IS Water Forecast'!T:T,0,0)</f>
        <v>0</v>
      </c>
      <c r="BQ31" s="17">
        <f>_xlfn.XLOOKUP($A31,'IS Water Forecast'!$A:$A,'IS Water Forecast'!U:U,0,0)</f>
        <v>0</v>
      </c>
      <c r="BR31" s="17">
        <f t="shared" si="6"/>
        <v>0</v>
      </c>
      <c r="BS31" s="17">
        <f>_xlfn.XLOOKUP($A31,'IS Water Forecast'!$A:$A,'IS Water Forecast'!W:W,0,0)</f>
        <v>0</v>
      </c>
      <c r="BT31" s="17">
        <f>_xlfn.XLOOKUP($A31,'IS Water Forecast'!$A:$A,'IS Water Forecast'!X:X,0,0)</f>
        <v>0</v>
      </c>
      <c r="BU31" s="17">
        <f>_xlfn.XLOOKUP($A31,'IS Water Forecast'!$A:$A,'IS Water Forecast'!Y:Y,0,0)</f>
        <v>0</v>
      </c>
      <c r="BV31" s="17">
        <f>_xlfn.XLOOKUP($A31,'IS Water Forecast'!$A:$A,'IS Water Forecast'!Z:Z,0,0)</f>
        <v>0</v>
      </c>
      <c r="BW31" s="17">
        <f>_xlfn.XLOOKUP($A31,'IS Water Forecast'!$A:$A,'IS Water Forecast'!AA:AA,0,0)</f>
        <v>0</v>
      </c>
      <c r="BX31" s="17">
        <f>_xlfn.XLOOKUP($A31,'IS Water Forecast'!$A:$A,'IS Water Forecast'!AB:AB,0,0)</f>
        <v>0</v>
      </c>
      <c r="BY31" s="17">
        <f>_xlfn.XLOOKUP($A31,'IS Water Forecast'!$A:$A,'IS Water Forecast'!AC:AC,0,0)</f>
        <v>0</v>
      </c>
      <c r="BZ31" s="17">
        <f>_xlfn.XLOOKUP($A31,'IS Water Forecast'!$A:$A,'IS Water Forecast'!AD:AD,0,0)</f>
        <v>0</v>
      </c>
      <c r="CA31" s="17">
        <f>_xlfn.XLOOKUP($A31,'IS Water Forecast'!$A:$A,'IS Water Forecast'!AE:AE,0,0)</f>
        <v>0</v>
      </c>
      <c r="CB31" s="17">
        <f>_xlfn.XLOOKUP($A31,'IS Water Forecast'!$A:$A,'IS Water Forecast'!AF:AF,0,0)</f>
        <v>0</v>
      </c>
      <c r="CC31" s="17">
        <f>_xlfn.XLOOKUP($A31,'IS Water Forecast'!$A:$A,'IS Water Forecast'!AG:AG,0,0)</f>
        <v>0</v>
      </c>
      <c r="CD31" s="17">
        <f>_xlfn.XLOOKUP($A31,'IS Water Forecast'!$A:$A,'IS Water Forecast'!AH:AH,0,0)</f>
        <v>0</v>
      </c>
      <c r="CE31" s="17">
        <f t="shared" si="7"/>
        <v>0</v>
      </c>
      <c r="CF31" s="18">
        <f t="shared" si="8"/>
        <v>0</v>
      </c>
      <c r="CG31" s="17">
        <f>_xlfn.XLOOKUP($A31,'IS Water Forecast'!$A:$A,'IS Water Forecast'!AK:AK,0,0)</f>
        <v>0</v>
      </c>
      <c r="CH31" s="17">
        <f t="shared" si="9"/>
        <v>0</v>
      </c>
      <c r="CI31" s="17">
        <f t="shared" si="10"/>
        <v>0</v>
      </c>
      <c r="CJ31" s="17">
        <f t="shared" si="11"/>
        <v>0</v>
      </c>
    </row>
    <row r="32" spans="1:88" x14ac:dyDescent="0.25">
      <c r="A32" s="13">
        <v>630402</v>
      </c>
      <c r="B32" s="14">
        <f t="shared" si="12"/>
        <v>27</v>
      </c>
      <c r="C32" s="16" t="str">
        <f t="shared" si="1"/>
        <v>630.402</v>
      </c>
      <c r="D32" s="13" t="s">
        <v>91</v>
      </c>
      <c r="E32" s="13"/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f t="shared" si="2"/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f t="shared" si="3"/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-165</v>
      </c>
      <c r="AN32" s="17">
        <v>165</v>
      </c>
      <c r="AO32" s="17">
        <v>0</v>
      </c>
      <c r="AP32" s="17">
        <v>0</v>
      </c>
      <c r="AQ32" s="17">
        <v>0</v>
      </c>
      <c r="AR32" s="17">
        <f t="shared" si="4"/>
        <v>0</v>
      </c>
      <c r="AS32" s="17">
        <v>0</v>
      </c>
      <c r="AT32" s="17">
        <v>-101.65</v>
      </c>
      <c r="AU32" s="17">
        <v>0</v>
      </c>
      <c r="AV32" s="17">
        <v>0</v>
      </c>
      <c r="AW32" s="17">
        <v>0</v>
      </c>
      <c r="AX32" s="17">
        <v>0</v>
      </c>
      <c r="AY32" s="17">
        <v>0</v>
      </c>
      <c r="AZ32" s="17">
        <v>0</v>
      </c>
      <c r="BA32" s="17">
        <v>0</v>
      </c>
      <c r="BB32" s="17">
        <f>_xlfn.XLOOKUP($A32,'IS Water Forecast'!$A:$A,'IS Water Forecast'!F:F,0,0)</f>
        <v>0</v>
      </c>
      <c r="BC32" s="17">
        <f>_xlfn.XLOOKUP($A32,'IS Water Forecast'!$A:$A,'IS Water Forecast'!G:G,0,0)</f>
        <v>0</v>
      </c>
      <c r="BD32" s="17">
        <f>_xlfn.XLOOKUP($A32,'IS Water Forecast'!$A:$A,'IS Water Forecast'!H:H,0,0)</f>
        <v>0</v>
      </c>
      <c r="BE32" s="17">
        <f t="shared" si="5"/>
        <v>-101.65</v>
      </c>
      <c r="BF32" s="17">
        <f>_xlfn.XLOOKUP($A32,'IS Water Forecast'!$A:$A,'IS Water Forecast'!J:J,0,0)</f>
        <v>0</v>
      </c>
      <c r="BG32" s="17">
        <f>_xlfn.XLOOKUP($A32,'IS Water Forecast'!$A:$A,'IS Water Forecast'!K:K,0,0)</f>
        <v>-52.349750000000007</v>
      </c>
      <c r="BH32" s="17">
        <f>_xlfn.XLOOKUP($A32,'IS Water Forecast'!$A:$A,'IS Water Forecast'!L:L,0,0)</f>
        <v>0</v>
      </c>
      <c r="BI32" s="17">
        <f>_xlfn.XLOOKUP($A32,'IS Water Forecast'!$A:$A,'IS Water Forecast'!M:M,0,0)</f>
        <v>0</v>
      </c>
      <c r="BJ32" s="17">
        <f>_xlfn.XLOOKUP($A32,'IS Water Forecast'!$A:$A,'IS Water Forecast'!N:N,0,0)</f>
        <v>0</v>
      </c>
      <c r="BK32" s="17">
        <f>_xlfn.XLOOKUP($A32,'IS Water Forecast'!$A:$A,'IS Water Forecast'!O:O,0,0)</f>
        <v>0</v>
      </c>
      <c r="BL32" s="17">
        <f>_xlfn.XLOOKUP($A32,'IS Water Forecast'!$A:$A,'IS Water Forecast'!P:P,0,0)</f>
        <v>0</v>
      </c>
      <c r="BM32" s="17">
        <f>_xlfn.XLOOKUP($A32,'IS Water Forecast'!$A:$A,'IS Water Forecast'!Q:Q,0,0)</f>
        <v>0</v>
      </c>
      <c r="BN32" s="17">
        <f>_xlfn.XLOOKUP($A32,'IS Water Forecast'!$A:$A,'IS Water Forecast'!R:R,0,0)</f>
        <v>0</v>
      </c>
      <c r="BO32" s="17">
        <f>_xlfn.XLOOKUP($A32,'IS Water Forecast'!$A:$A,'IS Water Forecast'!S:S,0,0)</f>
        <v>0</v>
      </c>
      <c r="BP32" s="17">
        <f>_xlfn.XLOOKUP($A32,'IS Water Forecast'!$A:$A,'IS Water Forecast'!T:T,0,0)</f>
        <v>0</v>
      </c>
      <c r="BQ32" s="17">
        <f>_xlfn.XLOOKUP($A32,'IS Water Forecast'!$A:$A,'IS Water Forecast'!U:U,0,0)</f>
        <v>0</v>
      </c>
      <c r="BR32" s="17">
        <f t="shared" si="6"/>
        <v>-52.349750000000007</v>
      </c>
      <c r="BS32" s="17">
        <f>_xlfn.XLOOKUP($A32,'IS Water Forecast'!$A:$A,'IS Water Forecast'!W:W,0,0)</f>
        <v>0</v>
      </c>
      <c r="BT32" s="17">
        <f>_xlfn.XLOOKUP($A32,'IS Water Forecast'!$A:$A,'IS Water Forecast'!X:X,0,0)</f>
        <v>-53.44909475</v>
      </c>
      <c r="BU32" s="17">
        <f>_xlfn.XLOOKUP($A32,'IS Water Forecast'!$A:$A,'IS Water Forecast'!Y:Y,0,0)</f>
        <v>0</v>
      </c>
      <c r="BV32" s="17">
        <f>_xlfn.XLOOKUP($A32,'IS Water Forecast'!$A:$A,'IS Water Forecast'!Z:Z,0,0)</f>
        <v>0</v>
      </c>
      <c r="BW32" s="17">
        <f>_xlfn.XLOOKUP($A32,'IS Water Forecast'!$A:$A,'IS Water Forecast'!AA:AA,0,0)</f>
        <v>0</v>
      </c>
      <c r="BX32" s="17">
        <f>_xlfn.XLOOKUP($A32,'IS Water Forecast'!$A:$A,'IS Water Forecast'!AB:AB,0,0)</f>
        <v>0</v>
      </c>
      <c r="BY32" s="17">
        <f>_xlfn.XLOOKUP($A32,'IS Water Forecast'!$A:$A,'IS Water Forecast'!AC:AC,0,0)</f>
        <v>0</v>
      </c>
      <c r="BZ32" s="17">
        <f>_xlfn.XLOOKUP($A32,'IS Water Forecast'!$A:$A,'IS Water Forecast'!AD:AD,0,0)</f>
        <v>0</v>
      </c>
      <c r="CA32" s="17">
        <f>_xlfn.XLOOKUP($A32,'IS Water Forecast'!$A:$A,'IS Water Forecast'!AE:AE,0,0)</f>
        <v>0</v>
      </c>
      <c r="CB32" s="17">
        <f>_xlfn.XLOOKUP($A32,'IS Water Forecast'!$A:$A,'IS Water Forecast'!AF:AF,0,0)</f>
        <v>0</v>
      </c>
      <c r="CC32" s="17">
        <f>_xlfn.XLOOKUP($A32,'IS Water Forecast'!$A:$A,'IS Water Forecast'!AG:AG,0,0)</f>
        <v>0</v>
      </c>
      <c r="CD32" s="17">
        <f>_xlfn.XLOOKUP($A32,'IS Water Forecast'!$A:$A,'IS Water Forecast'!AH:AH,0,0)</f>
        <v>0</v>
      </c>
      <c r="CE32" s="17">
        <f t="shared" si="7"/>
        <v>-53.44909475</v>
      </c>
      <c r="CF32" s="18">
        <f t="shared" si="8"/>
        <v>-52.349750000000007</v>
      </c>
      <c r="CG32" s="17">
        <f>_xlfn.XLOOKUP($A32,'IS Water Forecast'!$A:$A,'IS Water Forecast'!AK:AK,0,0)</f>
        <v>0</v>
      </c>
      <c r="CH32" s="17">
        <f t="shared" si="9"/>
        <v>-52.349750000000007</v>
      </c>
      <c r="CI32" s="17">
        <f t="shared" si="10"/>
        <v>-1.0993447499999931</v>
      </c>
      <c r="CJ32" s="17">
        <f t="shared" si="11"/>
        <v>-53.44909475</v>
      </c>
    </row>
    <row r="33" spans="1:88" x14ac:dyDescent="0.25">
      <c r="A33" s="13">
        <v>630404</v>
      </c>
      <c r="B33" s="14">
        <f t="shared" si="12"/>
        <v>28</v>
      </c>
      <c r="C33" s="16" t="str">
        <f t="shared" si="1"/>
        <v>630.404</v>
      </c>
      <c r="D33" s="13" t="s">
        <v>92</v>
      </c>
      <c r="E33" s="13"/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f t="shared" si="2"/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f t="shared" si="3"/>
        <v>0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f t="shared" si="4"/>
        <v>0</v>
      </c>
      <c r="AS33" s="17">
        <v>0</v>
      </c>
      <c r="AT33" s="17">
        <v>0</v>
      </c>
      <c r="AU33" s="17">
        <v>0</v>
      </c>
      <c r="AV33" s="17">
        <v>0</v>
      </c>
      <c r="AW33" s="17">
        <v>0</v>
      </c>
      <c r="AX33" s="17">
        <v>0</v>
      </c>
      <c r="AY33" s="17">
        <v>0</v>
      </c>
      <c r="AZ33" s="17">
        <v>0</v>
      </c>
      <c r="BA33" s="17">
        <v>0</v>
      </c>
      <c r="BB33" s="17">
        <f>_xlfn.XLOOKUP($A33,'IS Water Forecast'!$A:$A,'IS Water Forecast'!F:F,0,0)</f>
        <v>0</v>
      </c>
      <c r="BC33" s="17">
        <f>_xlfn.XLOOKUP($A33,'IS Water Forecast'!$A:$A,'IS Water Forecast'!G:G,0,0)</f>
        <v>0</v>
      </c>
      <c r="BD33" s="17">
        <f>_xlfn.XLOOKUP($A33,'IS Water Forecast'!$A:$A,'IS Water Forecast'!H:H,0,0)</f>
        <v>0</v>
      </c>
      <c r="BE33" s="17">
        <f t="shared" si="5"/>
        <v>0</v>
      </c>
      <c r="BF33" s="17">
        <f>_xlfn.XLOOKUP($A33,'IS Water Forecast'!$A:$A,'IS Water Forecast'!J:J,0,0)</f>
        <v>0</v>
      </c>
      <c r="BG33" s="17">
        <f>_xlfn.XLOOKUP($A33,'IS Water Forecast'!$A:$A,'IS Water Forecast'!K:K,0,0)</f>
        <v>0</v>
      </c>
      <c r="BH33" s="17">
        <f>_xlfn.XLOOKUP($A33,'IS Water Forecast'!$A:$A,'IS Water Forecast'!L:L,0,0)</f>
        <v>0</v>
      </c>
      <c r="BI33" s="17">
        <f>_xlfn.XLOOKUP($A33,'IS Water Forecast'!$A:$A,'IS Water Forecast'!M:M,0,0)</f>
        <v>0</v>
      </c>
      <c r="BJ33" s="17">
        <f>_xlfn.XLOOKUP($A33,'IS Water Forecast'!$A:$A,'IS Water Forecast'!N:N,0,0)</f>
        <v>0</v>
      </c>
      <c r="BK33" s="17">
        <f>_xlfn.XLOOKUP($A33,'IS Water Forecast'!$A:$A,'IS Water Forecast'!O:O,0,0)</f>
        <v>0</v>
      </c>
      <c r="BL33" s="17">
        <f>_xlfn.XLOOKUP($A33,'IS Water Forecast'!$A:$A,'IS Water Forecast'!P:P,0,0)</f>
        <v>0</v>
      </c>
      <c r="BM33" s="17">
        <f>_xlfn.XLOOKUP($A33,'IS Water Forecast'!$A:$A,'IS Water Forecast'!Q:Q,0,0)</f>
        <v>0</v>
      </c>
      <c r="BN33" s="17">
        <f>_xlfn.XLOOKUP($A33,'IS Water Forecast'!$A:$A,'IS Water Forecast'!R:R,0,0)</f>
        <v>0</v>
      </c>
      <c r="BO33" s="17">
        <f>_xlfn.XLOOKUP($A33,'IS Water Forecast'!$A:$A,'IS Water Forecast'!S:S,0,0)</f>
        <v>0</v>
      </c>
      <c r="BP33" s="17">
        <f>_xlfn.XLOOKUP($A33,'IS Water Forecast'!$A:$A,'IS Water Forecast'!T:T,0,0)</f>
        <v>0</v>
      </c>
      <c r="BQ33" s="17">
        <f>_xlfn.XLOOKUP($A33,'IS Water Forecast'!$A:$A,'IS Water Forecast'!U:U,0,0)</f>
        <v>0</v>
      </c>
      <c r="BR33" s="17">
        <f t="shared" si="6"/>
        <v>0</v>
      </c>
      <c r="BS33" s="17">
        <f>_xlfn.XLOOKUP($A33,'IS Water Forecast'!$A:$A,'IS Water Forecast'!W:W,0,0)</f>
        <v>0</v>
      </c>
      <c r="BT33" s="17">
        <f>_xlfn.XLOOKUP($A33,'IS Water Forecast'!$A:$A,'IS Water Forecast'!X:X,0,0)</f>
        <v>0</v>
      </c>
      <c r="BU33" s="17">
        <f>_xlfn.XLOOKUP($A33,'IS Water Forecast'!$A:$A,'IS Water Forecast'!Y:Y,0,0)</f>
        <v>0</v>
      </c>
      <c r="BV33" s="17">
        <f>_xlfn.XLOOKUP($A33,'IS Water Forecast'!$A:$A,'IS Water Forecast'!Z:Z,0,0)</f>
        <v>0</v>
      </c>
      <c r="BW33" s="17">
        <f>_xlfn.XLOOKUP($A33,'IS Water Forecast'!$A:$A,'IS Water Forecast'!AA:AA,0,0)</f>
        <v>0</v>
      </c>
      <c r="BX33" s="17">
        <f>_xlfn.XLOOKUP($A33,'IS Water Forecast'!$A:$A,'IS Water Forecast'!AB:AB,0,0)</f>
        <v>0</v>
      </c>
      <c r="BY33" s="17">
        <f>_xlfn.XLOOKUP($A33,'IS Water Forecast'!$A:$A,'IS Water Forecast'!AC:AC,0,0)</f>
        <v>0</v>
      </c>
      <c r="BZ33" s="17">
        <f>_xlfn.XLOOKUP($A33,'IS Water Forecast'!$A:$A,'IS Water Forecast'!AD:AD,0,0)</f>
        <v>0</v>
      </c>
      <c r="CA33" s="17">
        <f>_xlfn.XLOOKUP($A33,'IS Water Forecast'!$A:$A,'IS Water Forecast'!AE:AE,0,0)</f>
        <v>0</v>
      </c>
      <c r="CB33" s="17">
        <f>_xlfn.XLOOKUP($A33,'IS Water Forecast'!$A:$A,'IS Water Forecast'!AF:AF,0,0)</f>
        <v>0</v>
      </c>
      <c r="CC33" s="17">
        <f>_xlfn.XLOOKUP($A33,'IS Water Forecast'!$A:$A,'IS Water Forecast'!AG:AG,0,0)</f>
        <v>0</v>
      </c>
      <c r="CD33" s="17">
        <f>_xlfn.XLOOKUP($A33,'IS Water Forecast'!$A:$A,'IS Water Forecast'!AH:AH,0,0)</f>
        <v>0</v>
      </c>
      <c r="CE33" s="17">
        <f t="shared" si="7"/>
        <v>0</v>
      </c>
      <c r="CF33" s="18">
        <f t="shared" si="8"/>
        <v>0</v>
      </c>
      <c r="CG33" s="17">
        <f>_xlfn.XLOOKUP($A33,'IS Water Forecast'!$A:$A,'IS Water Forecast'!AK:AK,0,0)</f>
        <v>0</v>
      </c>
      <c r="CH33" s="17">
        <f t="shared" si="9"/>
        <v>0</v>
      </c>
      <c r="CI33" s="17">
        <f t="shared" si="10"/>
        <v>0</v>
      </c>
      <c r="CJ33" s="17">
        <f t="shared" si="11"/>
        <v>0</v>
      </c>
    </row>
    <row r="34" spans="1:88" x14ac:dyDescent="0.25">
      <c r="A34" s="13">
        <v>630405</v>
      </c>
      <c r="B34" s="14">
        <f t="shared" si="12"/>
        <v>29</v>
      </c>
      <c r="C34" s="16" t="str">
        <f t="shared" si="1"/>
        <v>630.405</v>
      </c>
      <c r="D34" s="13" t="s">
        <v>93</v>
      </c>
      <c r="E34" s="13"/>
      <c r="F34" s="17">
        <v>577.5</v>
      </c>
      <c r="G34" s="17">
        <v>0</v>
      </c>
      <c r="H34" s="17">
        <v>0</v>
      </c>
      <c r="I34" s="17">
        <v>0</v>
      </c>
      <c r="J34" s="17">
        <v>-400</v>
      </c>
      <c r="K34" s="17">
        <v>-266.67</v>
      </c>
      <c r="L34" s="17">
        <v>-769.39</v>
      </c>
      <c r="M34" s="17">
        <v>-1122.0099999999998</v>
      </c>
      <c r="N34" s="17">
        <v>-1306.6599999999999</v>
      </c>
      <c r="O34" s="17">
        <v>2.8421709430404007E-14</v>
      </c>
      <c r="P34" s="17">
        <v>-94.569999999999936</v>
      </c>
      <c r="Q34" s="17">
        <v>60.549999999999955</v>
      </c>
      <c r="R34" s="17">
        <f t="shared" si="2"/>
        <v>-3321.2499999999991</v>
      </c>
      <c r="S34" s="17">
        <v>0</v>
      </c>
      <c r="T34" s="17">
        <v>0</v>
      </c>
      <c r="U34" s="17">
        <v>-420</v>
      </c>
      <c r="V34" s="17">
        <v>0</v>
      </c>
      <c r="W34" s="17">
        <v>-280</v>
      </c>
      <c r="X34" s="17">
        <v>-658.1</v>
      </c>
      <c r="Y34" s="17">
        <v>-857.5</v>
      </c>
      <c r="Z34" s="17">
        <v>-644.29999999999995</v>
      </c>
      <c r="AA34" s="17">
        <v>-258.52999999999997</v>
      </c>
      <c r="AB34" s="17">
        <v>0</v>
      </c>
      <c r="AC34" s="17">
        <v>0</v>
      </c>
      <c r="AD34" s="17">
        <v>0</v>
      </c>
      <c r="AE34" s="17">
        <f t="shared" si="3"/>
        <v>-3118.4299999999994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-165</v>
      </c>
      <c r="AO34" s="17">
        <v>0</v>
      </c>
      <c r="AP34" s="17">
        <v>0</v>
      </c>
      <c r="AQ34" s="17">
        <v>0</v>
      </c>
      <c r="AR34" s="17">
        <f t="shared" si="4"/>
        <v>-165</v>
      </c>
      <c r="AS34" s="17">
        <v>0</v>
      </c>
      <c r="AT34" s="17">
        <v>0</v>
      </c>
      <c r="AU34" s="17">
        <v>0</v>
      </c>
      <c r="AV34" s="17">
        <v>0</v>
      </c>
      <c r="AW34" s="17">
        <v>0</v>
      </c>
      <c r="AX34" s="17">
        <v>0</v>
      </c>
      <c r="AY34" s="17">
        <v>0</v>
      </c>
      <c r="AZ34" s="17">
        <v>0</v>
      </c>
      <c r="BA34" s="17">
        <v>0</v>
      </c>
      <c r="BB34" s="17">
        <f>_xlfn.XLOOKUP($A34,'IS Water Forecast'!$A:$A,'IS Water Forecast'!F:F,0,0)</f>
        <v>0</v>
      </c>
      <c r="BC34" s="17">
        <f>_xlfn.XLOOKUP($A34,'IS Water Forecast'!$A:$A,'IS Water Forecast'!G:G,0,0)</f>
        <v>0</v>
      </c>
      <c r="BD34" s="17">
        <f>_xlfn.XLOOKUP($A34,'IS Water Forecast'!$A:$A,'IS Water Forecast'!H:H,0,0)</f>
        <v>0</v>
      </c>
      <c r="BE34" s="17">
        <f t="shared" si="5"/>
        <v>0</v>
      </c>
      <c r="BF34" s="17">
        <f>_xlfn.XLOOKUP($A34,'IS Water Forecast'!$A:$A,'IS Water Forecast'!J:J,0,0)</f>
        <v>0</v>
      </c>
      <c r="BG34" s="17">
        <f>_xlfn.XLOOKUP($A34,'IS Water Forecast'!$A:$A,'IS Water Forecast'!K:K,0,0)</f>
        <v>0</v>
      </c>
      <c r="BH34" s="17">
        <f>_xlfn.XLOOKUP($A34,'IS Water Forecast'!$A:$A,'IS Water Forecast'!L:L,0,0)</f>
        <v>0</v>
      </c>
      <c r="BI34" s="17">
        <f>_xlfn.XLOOKUP($A34,'IS Water Forecast'!$A:$A,'IS Water Forecast'!M:M,0,0)</f>
        <v>0</v>
      </c>
      <c r="BJ34" s="17">
        <f>_xlfn.XLOOKUP($A34,'IS Water Forecast'!$A:$A,'IS Water Forecast'!N:N,0,0)</f>
        <v>0</v>
      </c>
      <c r="BK34" s="17">
        <f>_xlfn.XLOOKUP($A34,'IS Water Forecast'!$A:$A,'IS Water Forecast'!O:O,0,0)</f>
        <v>0</v>
      </c>
      <c r="BL34" s="17">
        <f>_xlfn.XLOOKUP($A34,'IS Water Forecast'!$A:$A,'IS Water Forecast'!P:P,0,0)</f>
        <v>0</v>
      </c>
      <c r="BM34" s="17">
        <f>_xlfn.XLOOKUP($A34,'IS Water Forecast'!$A:$A,'IS Water Forecast'!Q:Q,0,0)</f>
        <v>0</v>
      </c>
      <c r="BN34" s="17">
        <f>_xlfn.XLOOKUP($A34,'IS Water Forecast'!$A:$A,'IS Water Forecast'!R:R,0,0)</f>
        <v>0</v>
      </c>
      <c r="BO34" s="17">
        <f>_xlfn.XLOOKUP($A34,'IS Water Forecast'!$A:$A,'IS Water Forecast'!S:S,0,0)</f>
        <v>0</v>
      </c>
      <c r="BP34" s="17">
        <f>_xlfn.XLOOKUP($A34,'IS Water Forecast'!$A:$A,'IS Water Forecast'!T:T,0,0)</f>
        <v>0</v>
      </c>
      <c r="BQ34" s="17">
        <f>_xlfn.XLOOKUP($A34,'IS Water Forecast'!$A:$A,'IS Water Forecast'!U:U,0,0)</f>
        <v>0</v>
      </c>
      <c r="BR34" s="17">
        <f t="shared" si="6"/>
        <v>0</v>
      </c>
      <c r="BS34" s="17">
        <f>_xlfn.XLOOKUP($A34,'IS Water Forecast'!$A:$A,'IS Water Forecast'!W:W,0,0)</f>
        <v>0</v>
      </c>
      <c r="BT34" s="17">
        <f>_xlfn.XLOOKUP($A34,'IS Water Forecast'!$A:$A,'IS Water Forecast'!X:X,0,0)</f>
        <v>0</v>
      </c>
      <c r="BU34" s="17">
        <f>_xlfn.XLOOKUP($A34,'IS Water Forecast'!$A:$A,'IS Water Forecast'!Y:Y,0,0)</f>
        <v>0</v>
      </c>
      <c r="BV34" s="17">
        <f>_xlfn.XLOOKUP($A34,'IS Water Forecast'!$A:$A,'IS Water Forecast'!Z:Z,0,0)</f>
        <v>0</v>
      </c>
      <c r="BW34" s="17">
        <f>_xlfn.XLOOKUP($A34,'IS Water Forecast'!$A:$A,'IS Water Forecast'!AA:AA,0,0)</f>
        <v>0</v>
      </c>
      <c r="BX34" s="17">
        <f>_xlfn.XLOOKUP($A34,'IS Water Forecast'!$A:$A,'IS Water Forecast'!AB:AB,0,0)</f>
        <v>0</v>
      </c>
      <c r="BY34" s="17">
        <f>_xlfn.XLOOKUP($A34,'IS Water Forecast'!$A:$A,'IS Water Forecast'!AC:AC,0,0)</f>
        <v>0</v>
      </c>
      <c r="BZ34" s="17">
        <f>_xlfn.XLOOKUP($A34,'IS Water Forecast'!$A:$A,'IS Water Forecast'!AD:AD,0,0)</f>
        <v>0</v>
      </c>
      <c r="CA34" s="17">
        <f>_xlfn.XLOOKUP($A34,'IS Water Forecast'!$A:$A,'IS Water Forecast'!AE:AE,0,0)</f>
        <v>0</v>
      </c>
      <c r="CB34" s="17">
        <f>_xlfn.XLOOKUP($A34,'IS Water Forecast'!$A:$A,'IS Water Forecast'!AF:AF,0,0)</f>
        <v>0</v>
      </c>
      <c r="CC34" s="17">
        <f>_xlfn.XLOOKUP($A34,'IS Water Forecast'!$A:$A,'IS Water Forecast'!AG:AG,0,0)</f>
        <v>0</v>
      </c>
      <c r="CD34" s="17">
        <f>_xlfn.XLOOKUP($A34,'IS Water Forecast'!$A:$A,'IS Water Forecast'!AH:AH,0,0)</f>
        <v>0</v>
      </c>
      <c r="CE34" s="17">
        <f t="shared" si="7"/>
        <v>0</v>
      </c>
      <c r="CF34" s="18">
        <f t="shared" si="8"/>
        <v>0</v>
      </c>
      <c r="CG34" s="17">
        <f>_xlfn.XLOOKUP($A34,'IS Water Forecast'!$A:$A,'IS Water Forecast'!AK:AK,0,0)</f>
        <v>0</v>
      </c>
      <c r="CH34" s="17">
        <f t="shared" si="9"/>
        <v>0</v>
      </c>
      <c r="CI34" s="17">
        <f t="shared" si="10"/>
        <v>0</v>
      </c>
      <c r="CJ34" s="17">
        <f t="shared" si="11"/>
        <v>0</v>
      </c>
    </row>
    <row r="35" spans="1:88" x14ac:dyDescent="0.25">
      <c r="A35" s="13">
        <v>630500</v>
      </c>
      <c r="B35" s="14">
        <f t="shared" si="12"/>
        <v>30</v>
      </c>
      <c r="C35" s="16" t="str">
        <f t="shared" si="1"/>
        <v>630.500</v>
      </c>
      <c r="D35" s="13" t="s">
        <v>94</v>
      </c>
      <c r="E35" s="13"/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-980</v>
      </c>
      <c r="M35" s="17">
        <v>-700</v>
      </c>
      <c r="N35" s="17">
        <v>-1403.56</v>
      </c>
      <c r="O35" s="17">
        <v>0</v>
      </c>
      <c r="P35" s="17">
        <v>-17.949999999999989</v>
      </c>
      <c r="Q35" s="17">
        <v>788.83999999999992</v>
      </c>
      <c r="R35" s="17">
        <f t="shared" si="2"/>
        <v>-2312.67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-52.5</v>
      </c>
      <c r="Z35" s="17">
        <v>0</v>
      </c>
      <c r="AA35" s="17">
        <v>0</v>
      </c>
      <c r="AB35" s="17">
        <v>-667.1</v>
      </c>
      <c r="AC35" s="17">
        <v>0</v>
      </c>
      <c r="AD35" s="17">
        <v>-60.86</v>
      </c>
      <c r="AE35" s="17">
        <f t="shared" si="3"/>
        <v>-780.46</v>
      </c>
      <c r="AF35" s="17">
        <v>60.86</v>
      </c>
      <c r="AG35" s="17">
        <v>0</v>
      </c>
      <c r="AH35" s="17">
        <v>0</v>
      </c>
      <c r="AI35" s="17">
        <v>0</v>
      </c>
      <c r="AJ35" s="17">
        <v>-85.31</v>
      </c>
      <c r="AK35" s="17">
        <v>-28.44</v>
      </c>
      <c r="AL35" s="17">
        <v>-136.56</v>
      </c>
      <c r="AM35" s="17">
        <v>-247.5</v>
      </c>
      <c r="AN35" s="17">
        <v>-634.72</v>
      </c>
      <c r="AO35" s="17">
        <v>23.47</v>
      </c>
      <c r="AP35" s="17">
        <v>-690.09</v>
      </c>
      <c r="AQ35" s="17">
        <v>-1494.1</v>
      </c>
      <c r="AR35" s="17">
        <f t="shared" si="4"/>
        <v>-3232.39</v>
      </c>
      <c r="AS35" s="17">
        <v>261.60000000000002</v>
      </c>
      <c r="AT35" s="17">
        <v>-1238.2</v>
      </c>
      <c r="AU35" s="17">
        <v>0</v>
      </c>
      <c r="AV35" s="17">
        <v>-247.73</v>
      </c>
      <c r="AW35" s="17">
        <v>-290.47000000000003</v>
      </c>
      <c r="AX35" s="17">
        <v>28.87</v>
      </c>
      <c r="AY35" s="17">
        <v>0</v>
      </c>
      <c r="AZ35" s="17">
        <v>-110</v>
      </c>
      <c r="BA35" s="17">
        <v>0</v>
      </c>
      <c r="BB35" s="17">
        <f>_xlfn.XLOOKUP($A35,'IS Water Forecast'!$A:$A,'IS Water Forecast'!F:F,0,0)</f>
        <v>12.08705</v>
      </c>
      <c r="BC35" s="17">
        <f>_xlfn.XLOOKUP($A35,'IS Water Forecast'!$A:$A,'IS Water Forecast'!G:G,0,0)</f>
        <v>-355.39635000000004</v>
      </c>
      <c r="BD35" s="17">
        <f>_xlfn.XLOOKUP($A35,'IS Water Forecast'!$A:$A,'IS Water Forecast'!H:H,0,0)</f>
        <v>-769.4615</v>
      </c>
      <c r="BE35" s="17">
        <f t="shared" si="5"/>
        <v>-2708.7008000000001</v>
      </c>
      <c r="BF35" s="17">
        <f>_xlfn.XLOOKUP($A35,'IS Water Forecast'!$A:$A,'IS Water Forecast'!J:J,0,0)</f>
        <v>134.72400000000002</v>
      </c>
      <c r="BG35" s="17">
        <f>_xlfn.XLOOKUP($A35,'IS Water Forecast'!$A:$A,'IS Water Forecast'!K:K,0,0)</f>
        <v>-637.673</v>
      </c>
      <c r="BH35" s="17">
        <f>_xlfn.XLOOKUP($A35,'IS Water Forecast'!$A:$A,'IS Water Forecast'!L:L,0,0)</f>
        <v>0</v>
      </c>
      <c r="BI35" s="17">
        <f>_xlfn.XLOOKUP($A35,'IS Water Forecast'!$A:$A,'IS Water Forecast'!M:M,0,0)</f>
        <v>-127.58095</v>
      </c>
      <c r="BJ35" s="17">
        <f>_xlfn.XLOOKUP($A35,'IS Water Forecast'!$A:$A,'IS Water Forecast'!N:N,0,0)</f>
        <v>-149.59205000000003</v>
      </c>
      <c r="BK35" s="17">
        <f>_xlfn.XLOOKUP($A35,'IS Water Forecast'!$A:$A,'IS Water Forecast'!O:O,0,0)</f>
        <v>14.86805</v>
      </c>
      <c r="BL35" s="17">
        <f>_xlfn.XLOOKUP($A35,'IS Water Forecast'!$A:$A,'IS Water Forecast'!P:P,0,0)</f>
        <v>0</v>
      </c>
      <c r="BM35" s="17">
        <f>_xlfn.XLOOKUP($A35,'IS Water Forecast'!$A:$A,'IS Water Forecast'!Q:Q,0,0)</f>
        <v>-56.65</v>
      </c>
      <c r="BN35" s="17">
        <f>_xlfn.XLOOKUP($A35,'IS Water Forecast'!$A:$A,'IS Water Forecast'!R:R,0,0)</f>
        <v>0</v>
      </c>
      <c r="BO35" s="17">
        <f>_xlfn.XLOOKUP($A35,'IS Water Forecast'!$A:$A,'IS Water Forecast'!S:S,0,0)</f>
        <v>12.4013133</v>
      </c>
      <c r="BP35" s="17">
        <f>_xlfn.XLOOKUP($A35,'IS Water Forecast'!$A:$A,'IS Water Forecast'!T:T,0,0)</f>
        <v>-364.63665510000004</v>
      </c>
      <c r="BQ35" s="17">
        <f>_xlfn.XLOOKUP($A35,'IS Water Forecast'!$A:$A,'IS Water Forecast'!U:U,0,0)</f>
        <v>-789.46749899999998</v>
      </c>
      <c r="BR35" s="17">
        <f t="shared" si="6"/>
        <v>-1963.6067908</v>
      </c>
      <c r="BS35" s="17">
        <f>_xlfn.XLOOKUP($A35,'IS Water Forecast'!$A:$A,'IS Water Forecast'!W:W,0,0)</f>
        <v>137.55320399999999</v>
      </c>
      <c r="BT35" s="17">
        <f>_xlfn.XLOOKUP($A35,'IS Water Forecast'!$A:$A,'IS Water Forecast'!X:X,0,0)</f>
        <v>-651.06413299999997</v>
      </c>
      <c r="BU35" s="17">
        <f>_xlfn.XLOOKUP($A35,'IS Water Forecast'!$A:$A,'IS Water Forecast'!Y:Y,0,0)</f>
        <v>0</v>
      </c>
      <c r="BV35" s="17">
        <f>_xlfn.XLOOKUP($A35,'IS Water Forecast'!$A:$A,'IS Water Forecast'!Z:Z,0,0)</f>
        <v>-130.26014995</v>
      </c>
      <c r="BW35" s="17">
        <f>_xlfn.XLOOKUP($A35,'IS Water Forecast'!$A:$A,'IS Water Forecast'!AA:AA,0,0)</f>
        <v>-152.73348305000002</v>
      </c>
      <c r="BX35" s="17">
        <f>_xlfn.XLOOKUP($A35,'IS Water Forecast'!$A:$A,'IS Water Forecast'!AB:AB,0,0)</f>
        <v>15.180279049999999</v>
      </c>
      <c r="BY35" s="17">
        <f>_xlfn.XLOOKUP($A35,'IS Water Forecast'!$A:$A,'IS Water Forecast'!AC:AC,0,0)</f>
        <v>0</v>
      </c>
      <c r="BZ35" s="17">
        <f>_xlfn.XLOOKUP($A35,'IS Water Forecast'!$A:$A,'IS Water Forecast'!AD:AD,0,0)</f>
        <v>-57.839649999999992</v>
      </c>
      <c r="CA35" s="17">
        <f>_xlfn.XLOOKUP($A35,'IS Water Forecast'!$A:$A,'IS Water Forecast'!AE:AE,0,0)</f>
        <v>0</v>
      </c>
      <c r="CB35" s="17">
        <f>_xlfn.XLOOKUP($A35,'IS Water Forecast'!$A:$A,'IS Water Forecast'!AF:AF,0,0)</f>
        <v>12.661740879299998</v>
      </c>
      <c r="CC35" s="17">
        <f>_xlfn.XLOOKUP($A35,'IS Water Forecast'!$A:$A,'IS Water Forecast'!AG:AG,0,0)</f>
        <v>-372.2940248571</v>
      </c>
      <c r="CD35" s="17">
        <f>_xlfn.XLOOKUP($A35,'IS Water Forecast'!$A:$A,'IS Water Forecast'!AH:AH,0,0)</f>
        <v>-806.04631647899987</v>
      </c>
      <c r="CE35" s="17">
        <f t="shared" si="7"/>
        <v>-2004.8425334068002</v>
      </c>
      <c r="CF35" s="18">
        <f t="shared" si="8"/>
        <v>-2235.0498000000002</v>
      </c>
      <c r="CG35" s="17">
        <f>_xlfn.XLOOKUP($A35,'IS Water Forecast'!$A:$A,'IS Water Forecast'!AK:AK,0,0)</f>
        <v>309.66500000000002</v>
      </c>
      <c r="CH35" s="17">
        <f t="shared" si="9"/>
        <v>-1925.3848000000003</v>
      </c>
      <c r="CI35" s="17">
        <f t="shared" si="10"/>
        <v>-54.292323749999468</v>
      </c>
      <c r="CJ35" s="17">
        <f t="shared" si="11"/>
        <v>-1979.6771237499997</v>
      </c>
    </row>
    <row r="36" spans="1:88" x14ac:dyDescent="0.25">
      <c r="A36" s="13">
        <v>630600</v>
      </c>
      <c r="B36" s="14">
        <f t="shared" si="12"/>
        <v>31</v>
      </c>
      <c r="C36" s="16" t="str">
        <f t="shared" si="1"/>
        <v>630.600</v>
      </c>
      <c r="D36" s="13" t="s">
        <v>95</v>
      </c>
      <c r="E36" s="13"/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f t="shared" si="2"/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-833.44</v>
      </c>
      <c r="AC36" s="17">
        <v>0</v>
      </c>
      <c r="AD36" s="17">
        <v>-142.53</v>
      </c>
      <c r="AE36" s="17">
        <f t="shared" si="3"/>
        <v>-975.97</v>
      </c>
      <c r="AF36" s="17">
        <v>142.53</v>
      </c>
      <c r="AG36" s="17">
        <v>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f t="shared" si="4"/>
        <v>142.53</v>
      </c>
      <c r="AS36" s="17">
        <v>0</v>
      </c>
      <c r="AT36" s="17">
        <v>-604.03000000000009</v>
      </c>
      <c r="AU36" s="17">
        <v>0</v>
      </c>
      <c r="AV36" s="17">
        <v>-174.4</v>
      </c>
      <c r="AW36" s="17">
        <v>-261.60000000000002</v>
      </c>
      <c r="AX36" s="17">
        <v>261.60000000000002</v>
      </c>
      <c r="AY36" s="17">
        <v>0</v>
      </c>
      <c r="AZ36" s="17">
        <v>0</v>
      </c>
      <c r="BA36" s="17">
        <v>0</v>
      </c>
      <c r="BB36" s="17">
        <f>_xlfn.XLOOKUP($A36,'IS Water Forecast'!$A:$A,'IS Water Forecast'!F:F,0,0)</f>
        <v>0</v>
      </c>
      <c r="BC36" s="17">
        <f>_xlfn.XLOOKUP($A36,'IS Water Forecast'!$A:$A,'IS Water Forecast'!G:G,0,0)</f>
        <v>0</v>
      </c>
      <c r="BD36" s="17">
        <f>_xlfn.XLOOKUP($A36,'IS Water Forecast'!$A:$A,'IS Water Forecast'!H:H,0,0)</f>
        <v>0</v>
      </c>
      <c r="BE36" s="17">
        <f t="shared" si="5"/>
        <v>-778.43000000000018</v>
      </c>
      <c r="BF36" s="17">
        <f>_xlfn.XLOOKUP($A36,'IS Water Forecast'!$A:$A,'IS Water Forecast'!J:J,0,0)</f>
        <v>0</v>
      </c>
      <c r="BG36" s="17">
        <f>_xlfn.XLOOKUP($A36,'IS Water Forecast'!$A:$A,'IS Water Forecast'!K:K,0,0)</f>
        <v>-311.07545000000005</v>
      </c>
      <c r="BH36" s="17">
        <f>_xlfn.XLOOKUP($A36,'IS Water Forecast'!$A:$A,'IS Water Forecast'!L:L,0,0)</f>
        <v>0</v>
      </c>
      <c r="BI36" s="17">
        <f>_xlfn.XLOOKUP($A36,'IS Water Forecast'!$A:$A,'IS Water Forecast'!M:M,0,0)</f>
        <v>-89.816000000000003</v>
      </c>
      <c r="BJ36" s="17">
        <f>_xlfn.XLOOKUP($A36,'IS Water Forecast'!$A:$A,'IS Water Forecast'!N:N,0,0)</f>
        <v>-134.72400000000002</v>
      </c>
      <c r="BK36" s="17">
        <f>_xlfn.XLOOKUP($A36,'IS Water Forecast'!$A:$A,'IS Water Forecast'!O:O,0,0)</f>
        <v>134.72400000000002</v>
      </c>
      <c r="BL36" s="17">
        <f>_xlfn.XLOOKUP($A36,'IS Water Forecast'!$A:$A,'IS Water Forecast'!P:P,0,0)</f>
        <v>0</v>
      </c>
      <c r="BM36" s="17">
        <f>_xlfn.XLOOKUP($A36,'IS Water Forecast'!$A:$A,'IS Water Forecast'!Q:Q,0,0)</f>
        <v>0</v>
      </c>
      <c r="BN36" s="17">
        <f>_xlfn.XLOOKUP($A36,'IS Water Forecast'!$A:$A,'IS Water Forecast'!R:R,0,0)</f>
        <v>0</v>
      </c>
      <c r="BO36" s="17">
        <f>_xlfn.XLOOKUP($A36,'IS Water Forecast'!$A:$A,'IS Water Forecast'!S:S,0,0)</f>
        <v>0</v>
      </c>
      <c r="BP36" s="17">
        <f>_xlfn.XLOOKUP($A36,'IS Water Forecast'!$A:$A,'IS Water Forecast'!T:T,0,0)</f>
        <v>0</v>
      </c>
      <c r="BQ36" s="17">
        <f>_xlfn.XLOOKUP($A36,'IS Water Forecast'!$A:$A,'IS Water Forecast'!U:U,0,0)</f>
        <v>0</v>
      </c>
      <c r="BR36" s="17">
        <f t="shared" si="6"/>
        <v>-400.89145000000008</v>
      </c>
      <c r="BS36" s="17">
        <f>_xlfn.XLOOKUP($A36,'IS Water Forecast'!$A:$A,'IS Water Forecast'!W:W,0,0)</f>
        <v>0</v>
      </c>
      <c r="BT36" s="17">
        <f>_xlfn.XLOOKUP($A36,'IS Water Forecast'!$A:$A,'IS Water Forecast'!X:X,0,0)</f>
        <v>-317.60803444999999</v>
      </c>
      <c r="BU36" s="17">
        <f>_xlfn.XLOOKUP($A36,'IS Water Forecast'!$A:$A,'IS Water Forecast'!Y:Y,0,0)</f>
        <v>0</v>
      </c>
      <c r="BV36" s="17">
        <f>_xlfn.XLOOKUP($A36,'IS Water Forecast'!$A:$A,'IS Water Forecast'!Z:Z,0,0)</f>
        <v>-91.702135999999996</v>
      </c>
      <c r="BW36" s="17">
        <f>_xlfn.XLOOKUP($A36,'IS Water Forecast'!$A:$A,'IS Water Forecast'!AA:AA,0,0)</f>
        <v>-137.55320399999999</v>
      </c>
      <c r="BX36" s="17">
        <f>_xlfn.XLOOKUP($A36,'IS Water Forecast'!$A:$A,'IS Water Forecast'!AB:AB,0,0)</f>
        <v>137.55320399999999</v>
      </c>
      <c r="BY36" s="17">
        <f>_xlfn.XLOOKUP($A36,'IS Water Forecast'!$A:$A,'IS Water Forecast'!AC:AC,0,0)</f>
        <v>0</v>
      </c>
      <c r="BZ36" s="17">
        <f>_xlfn.XLOOKUP($A36,'IS Water Forecast'!$A:$A,'IS Water Forecast'!AD:AD,0,0)</f>
        <v>0</v>
      </c>
      <c r="CA36" s="17">
        <f>_xlfn.XLOOKUP($A36,'IS Water Forecast'!$A:$A,'IS Water Forecast'!AE:AE,0,0)</f>
        <v>0</v>
      </c>
      <c r="CB36" s="17">
        <f>_xlfn.XLOOKUP($A36,'IS Water Forecast'!$A:$A,'IS Water Forecast'!AF:AF,0,0)</f>
        <v>0</v>
      </c>
      <c r="CC36" s="17">
        <f>_xlfn.XLOOKUP($A36,'IS Water Forecast'!$A:$A,'IS Water Forecast'!AG:AG,0,0)</f>
        <v>0</v>
      </c>
      <c r="CD36" s="17">
        <f>_xlfn.XLOOKUP($A36,'IS Water Forecast'!$A:$A,'IS Water Forecast'!AH:AH,0,0)</f>
        <v>0</v>
      </c>
      <c r="CE36" s="17">
        <f t="shared" si="7"/>
        <v>-409.31017045000004</v>
      </c>
      <c r="CF36" s="18">
        <f t="shared" si="8"/>
        <v>-485.47545000000002</v>
      </c>
      <c r="CG36" s="17">
        <f>_xlfn.XLOOKUP($A36,'IS Water Forecast'!$A:$A,'IS Water Forecast'!AK:AK,0,0)</f>
        <v>87.199999999999989</v>
      </c>
      <c r="CH36" s="17">
        <f t="shared" si="9"/>
        <v>-398.27545000000003</v>
      </c>
      <c r="CI36" s="17">
        <f t="shared" si="10"/>
        <v>-11.034720450000009</v>
      </c>
      <c r="CJ36" s="17">
        <f t="shared" si="11"/>
        <v>-409.31017045000004</v>
      </c>
    </row>
    <row r="37" spans="1:88" x14ac:dyDescent="0.25">
      <c r="A37" s="13">
        <v>630601</v>
      </c>
      <c r="B37" s="14">
        <f t="shared" si="12"/>
        <v>32</v>
      </c>
      <c r="C37" s="16" t="str">
        <f t="shared" si="1"/>
        <v>630.601</v>
      </c>
      <c r="D37" s="13" t="s">
        <v>96</v>
      </c>
      <c r="E37" s="13"/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f t="shared" si="2"/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-373.22</v>
      </c>
      <c r="AC37" s="17">
        <v>0</v>
      </c>
      <c r="AD37" s="17">
        <v>0</v>
      </c>
      <c r="AE37" s="17">
        <f t="shared" si="3"/>
        <v>-373.22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f t="shared" si="4"/>
        <v>0</v>
      </c>
      <c r="AS37" s="17">
        <v>0</v>
      </c>
      <c r="AT37" s="17">
        <v>-380.83</v>
      </c>
      <c r="AU37" s="17">
        <v>0</v>
      </c>
      <c r="AV37" s="17">
        <v>-126.94</v>
      </c>
      <c r="AW37" s="17">
        <v>-163.5</v>
      </c>
      <c r="AX37" s="17">
        <v>163.5</v>
      </c>
      <c r="AY37" s="17">
        <v>0</v>
      </c>
      <c r="AZ37" s="17">
        <v>0</v>
      </c>
      <c r="BA37" s="17">
        <v>0</v>
      </c>
      <c r="BB37" s="17">
        <f>_xlfn.XLOOKUP($A37,'IS Water Forecast'!$A:$A,'IS Water Forecast'!F:F,0,0)</f>
        <v>0</v>
      </c>
      <c r="BC37" s="17">
        <f>_xlfn.XLOOKUP($A37,'IS Water Forecast'!$A:$A,'IS Water Forecast'!G:G,0,0)</f>
        <v>0</v>
      </c>
      <c r="BD37" s="17">
        <f>_xlfn.XLOOKUP($A37,'IS Water Forecast'!$A:$A,'IS Water Forecast'!H:H,0,0)</f>
        <v>0</v>
      </c>
      <c r="BE37" s="17">
        <f t="shared" si="5"/>
        <v>-507.77</v>
      </c>
      <c r="BF37" s="17">
        <f>_xlfn.XLOOKUP($A37,'IS Water Forecast'!$A:$A,'IS Water Forecast'!J:J,0,0)</f>
        <v>0</v>
      </c>
      <c r="BG37" s="17">
        <f>_xlfn.XLOOKUP($A37,'IS Water Forecast'!$A:$A,'IS Water Forecast'!K:K,0,0)</f>
        <v>-196.12745000000001</v>
      </c>
      <c r="BH37" s="17">
        <f>_xlfn.XLOOKUP($A37,'IS Water Forecast'!$A:$A,'IS Water Forecast'!L:L,0,0)</f>
        <v>0</v>
      </c>
      <c r="BI37" s="17">
        <f>_xlfn.XLOOKUP($A37,'IS Water Forecast'!$A:$A,'IS Water Forecast'!M:M,0,0)</f>
        <v>-65.374099999999999</v>
      </c>
      <c r="BJ37" s="17">
        <f>_xlfn.XLOOKUP($A37,'IS Water Forecast'!$A:$A,'IS Water Forecast'!N:N,0,0)</f>
        <v>-84.202500000000001</v>
      </c>
      <c r="BK37" s="17">
        <f>_xlfn.XLOOKUP($A37,'IS Water Forecast'!$A:$A,'IS Water Forecast'!O:O,0,0)</f>
        <v>84.202500000000001</v>
      </c>
      <c r="BL37" s="17">
        <f>_xlfn.XLOOKUP($A37,'IS Water Forecast'!$A:$A,'IS Water Forecast'!P:P,0,0)</f>
        <v>0</v>
      </c>
      <c r="BM37" s="17">
        <f>_xlfn.XLOOKUP($A37,'IS Water Forecast'!$A:$A,'IS Water Forecast'!Q:Q,0,0)</f>
        <v>0</v>
      </c>
      <c r="BN37" s="17">
        <f>_xlfn.XLOOKUP($A37,'IS Water Forecast'!$A:$A,'IS Water Forecast'!R:R,0,0)</f>
        <v>0</v>
      </c>
      <c r="BO37" s="17">
        <f>_xlfn.XLOOKUP($A37,'IS Water Forecast'!$A:$A,'IS Water Forecast'!S:S,0,0)</f>
        <v>0</v>
      </c>
      <c r="BP37" s="17">
        <f>_xlfn.XLOOKUP($A37,'IS Water Forecast'!$A:$A,'IS Water Forecast'!T:T,0,0)</f>
        <v>0</v>
      </c>
      <c r="BQ37" s="17">
        <f>_xlfn.XLOOKUP($A37,'IS Water Forecast'!$A:$A,'IS Water Forecast'!U:U,0,0)</f>
        <v>0</v>
      </c>
      <c r="BR37" s="17">
        <f t="shared" si="6"/>
        <v>-261.50155000000001</v>
      </c>
      <c r="BS37" s="17">
        <f>_xlfn.XLOOKUP($A37,'IS Water Forecast'!$A:$A,'IS Water Forecast'!W:W,0,0)</f>
        <v>0</v>
      </c>
      <c r="BT37" s="17">
        <f>_xlfn.XLOOKUP($A37,'IS Water Forecast'!$A:$A,'IS Water Forecast'!X:X,0,0)</f>
        <v>-200.24612644999999</v>
      </c>
      <c r="BU37" s="17">
        <f>_xlfn.XLOOKUP($A37,'IS Water Forecast'!$A:$A,'IS Water Forecast'!Y:Y,0,0)</f>
        <v>0</v>
      </c>
      <c r="BV37" s="17">
        <f>_xlfn.XLOOKUP($A37,'IS Water Forecast'!$A:$A,'IS Water Forecast'!Z:Z,0,0)</f>
        <v>-66.746956099999991</v>
      </c>
      <c r="BW37" s="17">
        <f>_xlfn.XLOOKUP($A37,'IS Water Forecast'!$A:$A,'IS Water Forecast'!AA:AA,0,0)</f>
        <v>-85.970752499999989</v>
      </c>
      <c r="BX37" s="17">
        <f>_xlfn.XLOOKUP($A37,'IS Water Forecast'!$A:$A,'IS Water Forecast'!AB:AB,0,0)</f>
        <v>85.970752499999989</v>
      </c>
      <c r="BY37" s="17">
        <f>_xlfn.XLOOKUP($A37,'IS Water Forecast'!$A:$A,'IS Water Forecast'!AC:AC,0,0)</f>
        <v>0</v>
      </c>
      <c r="BZ37" s="17">
        <f>_xlfn.XLOOKUP($A37,'IS Water Forecast'!$A:$A,'IS Water Forecast'!AD:AD,0,0)</f>
        <v>0</v>
      </c>
      <c r="CA37" s="17">
        <f>_xlfn.XLOOKUP($A37,'IS Water Forecast'!$A:$A,'IS Water Forecast'!AE:AE,0,0)</f>
        <v>0</v>
      </c>
      <c r="CB37" s="17">
        <f>_xlfn.XLOOKUP($A37,'IS Water Forecast'!$A:$A,'IS Water Forecast'!AF:AF,0,0)</f>
        <v>0</v>
      </c>
      <c r="CC37" s="17">
        <f>_xlfn.XLOOKUP($A37,'IS Water Forecast'!$A:$A,'IS Water Forecast'!AG:AG,0,0)</f>
        <v>0</v>
      </c>
      <c r="CD37" s="17">
        <f>_xlfn.XLOOKUP($A37,'IS Water Forecast'!$A:$A,'IS Water Forecast'!AH:AH,0,0)</f>
        <v>0</v>
      </c>
      <c r="CE37" s="17">
        <f t="shared" si="7"/>
        <v>-266.99308255</v>
      </c>
      <c r="CF37" s="18">
        <f t="shared" si="8"/>
        <v>-323.06745000000001</v>
      </c>
      <c r="CG37" s="17">
        <f>_xlfn.XLOOKUP($A37,'IS Water Forecast'!$A:$A,'IS Water Forecast'!AK:AK,0,0)</f>
        <v>63.47</v>
      </c>
      <c r="CH37" s="17">
        <f t="shared" si="9"/>
        <v>-259.59744999999998</v>
      </c>
      <c r="CI37" s="17">
        <f t="shared" si="10"/>
        <v>-7.3956325500000162</v>
      </c>
      <c r="CJ37" s="17">
        <f t="shared" si="11"/>
        <v>-266.99308255</v>
      </c>
    </row>
    <row r="38" spans="1:88" x14ac:dyDescent="0.25">
      <c r="A38" s="13">
        <v>630602</v>
      </c>
      <c r="B38" s="14">
        <f t="shared" si="12"/>
        <v>33</v>
      </c>
      <c r="C38" s="16" t="str">
        <f t="shared" si="1"/>
        <v>630.602</v>
      </c>
      <c r="D38" s="13" t="s">
        <v>97</v>
      </c>
      <c r="E38" s="13"/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f t="shared" si="2"/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-125.84</v>
      </c>
      <c r="AC38" s="17">
        <v>0</v>
      </c>
      <c r="AD38" s="17">
        <v>0</v>
      </c>
      <c r="AE38" s="17">
        <f t="shared" si="3"/>
        <v>-125.84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f t="shared" si="4"/>
        <v>0</v>
      </c>
      <c r="AS38" s="17">
        <v>0</v>
      </c>
      <c r="AT38" s="17">
        <v>0</v>
      </c>
      <c r="AU38" s="17">
        <v>0</v>
      </c>
      <c r="AV38" s="17">
        <v>0</v>
      </c>
      <c r="AW38" s="17">
        <v>0</v>
      </c>
      <c r="AX38" s="17">
        <v>0</v>
      </c>
      <c r="AY38" s="17">
        <v>0</v>
      </c>
      <c r="AZ38" s="17">
        <v>0</v>
      </c>
      <c r="BA38" s="17">
        <v>0</v>
      </c>
      <c r="BB38" s="17">
        <f>_xlfn.XLOOKUP($A38,'IS Water Forecast'!$A:$A,'IS Water Forecast'!F:F,0,0)</f>
        <v>0</v>
      </c>
      <c r="BC38" s="17">
        <f>_xlfn.XLOOKUP($A38,'IS Water Forecast'!$A:$A,'IS Water Forecast'!G:G,0,0)</f>
        <v>0</v>
      </c>
      <c r="BD38" s="17">
        <f>_xlfn.XLOOKUP($A38,'IS Water Forecast'!$A:$A,'IS Water Forecast'!H:H,0,0)</f>
        <v>0</v>
      </c>
      <c r="BE38" s="17">
        <f t="shared" si="5"/>
        <v>0</v>
      </c>
      <c r="BF38" s="17">
        <f>_xlfn.XLOOKUP($A38,'IS Water Forecast'!$A:$A,'IS Water Forecast'!J:J,0,0)</f>
        <v>0</v>
      </c>
      <c r="BG38" s="17">
        <f>_xlfn.XLOOKUP($A38,'IS Water Forecast'!$A:$A,'IS Water Forecast'!K:K,0,0)</f>
        <v>0</v>
      </c>
      <c r="BH38" s="17">
        <f>_xlfn.XLOOKUP($A38,'IS Water Forecast'!$A:$A,'IS Water Forecast'!L:L,0,0)</f>
        <v>0</v>
      </c>
      <c r="BI38" s="17">
        <f>_xlfn.XLOOKUP($A38,'IS Water Forecast'!$A:$A,'IS Water Forecast'!M:M,0,0)</f>
        <v>0</v>
      </c>
      <c r="BJ38" s="17">
        <f>_xlfn.XLOOKUP($A38,'IS Water Forecast'!$A:$A,'IS Water Forecast'!N:N,0,0)</f>
        <v>0</v>
      </c>
      <c r="BK38" s="17">
        <f>_xlfn.XLOOKUP($A38,'IS Water Forecast'!$A:$A,'IS Water Forecast'!O:O,0,0)</f>
        <v>0</v>
      </c>
      <c r="BL38" s="17">
        <f>_xlfn.XLOOKUP($A38,'IS Water Forecast'!$A:$A,'IS Water Forecast'!P:P,0,0)</f>
        <v>0</v>
      </c>
      <c r="BM38" s="17">
        <f>_xlfn.XLOOKUP($A38,'IS Water Forecast'!$A:$A,'IS Water Forecast'!Q:Q,0,0)</f>
        <v>0</v>
      </c>
      <c r="BN38" s="17">
        <f>_xlfn.XLOOKUP($A38,'IS Water Forecast'!$A:$A,'IS Water Forecast'!R:R,0,0)</f>
        <v>0</v>
      </c>
      <c r="BO38" s="17">
        <f>_xlfn.XLOOKUP($A38,'IS Water Forecast'!$A:$A,'IS Water Forecast'!S:S,0,0)</f>
        <v>0</v>
      </c>
      <c r="BP38" s="17">
        <f>_xlfn.XLOOKUP($A38,'IS Water Forecast'!$A:$A,'IS Water Forecast'!T:T,0,0)</f>
        <v>0</v>
      </c>
      <c r="BQ38" s="17">
        <f>_xlfn.XLOOKUP($A38,'IS Water Forecast'!$A:$A,'IS Water Forecast'!U:U,0,0)</f>
        <v>0</v>
      </c>
      <c r="BR38" s="17">
        <f t="shared" si="6"/>
        <v>0</v>
      </c>
      <c r="BS38" s="17">
        <f>_xlfn.XLOOKUP($A38,'IS Water Forecast'!$A:$A,'IS Water Forecast'!W:W,0,0)</f>
        <v>0</v>
      </c>
      <c r="BT38" s="17">
        <f>_xlfn.XLOOKUP($A38,'IS Water Forecast'!$A:$A,'IS Water Forecast'!X:X,0,0)</f>
        <v>0</v>
      </c>
      <c r="BU38" s="17">
        <f>_xlfn.XLOOKUP($A38,'IS Water Forecast'!$A:$A,'IS Water Forecast'!Y:Y,0,0)</f>
        <v>0</v>
      </c>
      <c r="BV38" s="17">
        <f>_xlfn.XLOOKUP($A38,'IS Water Forecast'!$A:$A,'IS Water Forecast'!Z:Z,0,0)</f>
        <v>0</v>
      </c>
      <c r="BW38" s="17">
        <f>_xlfn.XLOOKUP($A38,'IS Water Forecast'!$A:$A,'IS Water Forecast'!AA:AA,0,0)</f>
        <v>0</v>
      </c>
      <c r="BX38" s="17">
        <f>_xlfn.XLOOKUP($A38,'IS Water Forecast'!$A:$A,'IS Water Forecast'!AB:AB,0,0)</f>
        <v>0</v>
      </c>
      <c r="BY38" s="17">
        <f>_xlfn.XLOOKUP($A38,'IS Water Forecast'!$A:$A,'IS Water Forecast'!AC:AC,0,0)</f>
        <v>0</v>
      </c>
      <c r="BZ38" s="17">
        <f>_xlfn.XLOOKUP($A38,'IS Water Forecast'!$A:$A,'IS Water Forecast'!AD:AD,0,0)</f>
        <v>0</v>
      </c>
      <c r="CA38" s="17">
        <f>_xlfn.XLOOKUP($A38,'IS Water Forecast'!$A:$A,'IS Water Forecast'!AE:AE,0,0)</f>
        <v>0</v>
      </c>
      <c r="CB38" s="17">
        <f>_xlfn.XLOOKUP($A38,'IS Water Forecast'!$A:$A,'IS Water Forecast'!AF:AF,0,0)</f>
        <v>0</v>
      </c>
      <c r="CC38" s="17">
        <f>_xlfn.XLOOKUP($A38,'IS Water Forecast'!$A:$A,'IS Water Forecast'!AG:AG,0,0)</f>
        <v>0</v>
      </c>
      <c r="CD38" s="17">
        <f>_xlfn.XLOOKUP($A38,'IS Water Forecast'!$A:$A,'IS Water Forecast'!AH:AH,0,0)</f>
        <v>0</v>
      </c>
      <c r="CE38" s="17">
        <f t="shared" si="7"/>
        <v>0</v>
      </c>
      <c r="CF38" s="18">
        <f t="shared" si="8"/>
        <v>0</v>
      </c>
      <c r="CG38" s="17">
        <f>_xlfn.XLOOKUP($A38,'IS Water Forecast'!$A:$A,'IS Water Forecast'!AK:AK,0,0)</f>
        <v>0</v>
      </c>
      <c r="CH38" s="17">
        <f t="shared" si="9"/>
        <v>0</v>
      </c>
      <c r="CI38" s="17">
        <f t="shared" si="10"/>
        <v>0</v>
      </c>
      <c r="CJ38" s="17">
        <f t="shared" si="11"/>
        <v>0</v>
      </c>
    </row>
    <row r="39" spans="1:88" x14ac:dyDescent="0.25">
      <c r="A39" s="13">
        <v>630603</v>
      </c>
      <c r="B39" s="14">
        <f t="shared" si="12"/>
        <v>34</v>
      </c>
      <c r="C39" s="16" t="str">
        <f t="shared" si="1"/>
        <v>630.603</v>
      </c>
      <c r="D39" s="13" t="s">
        <v>98</v>
      </c>
      <c r="E39" s="13"/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-186.67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f t="shared" si="2"/>
        <v>-186.67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-791.66</v>
      </c>
      <c r="AC39" s="17">
        <v>0</v>
      </c>
      <c r="AD39" s="17">
        <v>-125.72</v>
      </c>
      <c r="AE39" s="17">
        <f t="shared" si="3"/>
        <v>-917.38</v>
      </c>
      <c r="AF39" s="17">
        <v>125.72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f t="shared" si="4"/>
        <v>125.72</v>
      </c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AY39" s="17">
        <v>0</v>
      </c>
      <c r="AZ39" s="17">
        <v>0</v>
      </c>
      <c r="BA39" s="17">
        <v>0</v>
      </c>
      <c r="BB39" s="17">
        <f>_xlfn.XLOOKUP($A39,'IS Water Forecast'!$A:$A,'IS Water Forecast'!F:F,0,0)</f>
        <v>0</v>
      </c>
      <c r="BC39" s="17">
        <f>_xlfn.XLOOKUP($A39,'IS Water Forecast'!$A:$A,'IS Water Forecast'!G:G,0,0)</f>
        <v>0</v>
      </c>
      <c r="BD39" s="17">
        <f>_xlfn.XLOOKUP($A39,'IS Water Forecast'!$A:$A,'IS Water Forecast'!H:H,0,0)</f>
        <v>0</v>
      </c>
      <c r="BE39" s="17">
        <f t="shared" si="5"/>
        <v>0</v>
      </c>
      <c r="BF39" s="17">
        <f>_xlfn.XLOOKUP($A39,'IS Water Forecast'!$A:$A,'IS Water Forecast'!J:J,0,0)</f>
        <v>0</v>
      </c>
      <c r="BG39" s="17">
        <f>_xlfn.XLOOKUP($A39,'IS Water Forecast'!$A:$A,'IS Water Forecast'!K:K,0,0)</f>
        <v>0</v>
      </c>
      <c r="BH39" s="17">
        <f>_xlfn.XLOOKUP($A39,'IS Water Forecast'!$A:$A,'IS Water Forecast'!L:L,0,0)</f>
        <v>0</v>
      </c>
      <c r="BI39" s="17">
        <f>_xlfn.XLOOKUP($A39,'IS Water Forecast'!$A:$A,'IS Water Forecast'!M:M,0,0)</f>
        <v>0</v>
      </c>
      <c r="BJ39" s="17">
        <f>_xlfn.XLOOKUP($A39,'IS Water Forecast'!$A:$A,'IS Water Forecast'!N:N,0,0)</f>
        <v>0</v>
      </c>
      <c r="BK39" s="17">
        <f>_xlfn.XLOOKUP($A39,'IS Water Forecast'!$A:$A,'IS Water Forecast'!O:O,0,0)</f>
        <v>0</v>
      </c>
      <c r="BL39" s="17">
        <f>_xlfn.XLOOKUP($A39,'IS Water Forecast'!$A:$A,'IS Water Forecast'!P:P,0,0)</f>
        <v>0</v>
      </c>
      <c r="BM39" s="17">
        <f>_xlfn.XLOOKUP($A39,'IS Water Forecast'!$A:$A,'IS Water Forecast'!Q:Q,0,0)</f>
        <v>0</v>
      </c>
      <c r="BN39" s="17">
        <f>_xlfn.XLOOKUP($A39,'IS Water Forecast'!$A:$A,'IS Water Forecast'!R:R,0,0)</f>
        <v>0</v>
      </c>
      <c r="BO39" s="17">
        <f>_xlfn.XLOOKUP($A39,'IS Water Forecast'!$A:$A,'IS Water Forecast'!S:S,0,0)</f>
        <v>0</v>
      </c>
      <c r="BP39" s="17">
        <f>_xlfn.XLOOKUP($A39,'IS Water Forecast'!$A:$A,'IS Water Forecast'!T:T,0,0)</f>
        <v>0</v>
      </c>
      <c r="BQ39" s="17">
        <f>_xlfn.XLOOKUP($A39,'IS Water Forecast'!$A:$A,'IS Water Forecast'!U:U,0,0)</f>
        <v>0</v>
      </c>
      <c r="BR39" s="17">
        <f t="shared" si="6"/>
        <v>0</v>
      </c>
      <c r="BS39" s="17">
        <f>_xlfn.XLOOKUP($A39,'IS Water Forecast'!$A:$A,'IS Water Forecast'!W:W,0,0)</f>
        <v>0</v>
      </c>
      <c r="BT39" s="17">
        <f>_xlfn.XLOOKUP($A39,'IS Water Forecast'!$A:$A,'IS Water Forecast'!X:X,0,0)</f>
        <v>0</v>
      </c>
      <c r="BU39" s="17">
        <f>_xlfn.XLOOKUP($A39,'IS Water Forecast'!$A:$A,'IS Water Forecast'!Y:Y,0,0)</f>
        <v>0</v>
      </c>
      <c r="BV39" s="17">
        <f>_xlfn.XLOOKUP($A39,'IS Water Forecast'!$A:$A,'IS Water Forecast'!Z:Z,0,0)</f>
        <v>0</v>
      </c>
      <c r="BW39" s="17">
        <f>_xlfn.XLOOKUP($A39,'IS Water Forecast'!$A:$A,'IS Water Forecast'!AA:AA,0,0)</f>
        <v>0</v>
      </c>
      <c r="BX39" s="17">
        <f>_xlfn.XLOOKUP($A39,'IS Water Forecast'!$A:$A,'IS Water Forecast'!AB:AB,0,0)</f>
        <v>0</v>
      </c>
      <c r="BY39" s="17">
        <f>_xlfn.XLOOKUP($A39,'IS Water Forecast'!$A:$A,'IS Water Forecast'!AC:AC,0,0)</f>
        <v>0</v>
      </c>
      <c r="BZ39" s="17">
        <f>_xlfn.XLOOKUP($A39,'IS Water Forecast'!$A:$A,'IS Water Forecast'!AD:AD,0,0)</f>
        <v>0</v>
      </c>
      <c r="CA39" s="17">
        <f>_xlfn.XLOOKUP($A39,'IS Water Forecast'!$A:$A,'IS Water Forecast'!AE:AE,0,0)</f>
        <v>0</v>
      </c>
      <c r="CB39" s="17">
        <f>_xlfn.XLOOKUP($A39,'IS Water Forecast'!$A:$A,'IS Water Forecast'!AF:AF,0,0)</f>
        <v>0</v>
      </c>
      <c r="CC39" s="17">
        <f>_xlfn.XLOOKUP($A39,'IS Water Forecast'!$A:$A,'IS Water Forecast'!AG:AG,0,0)</f>
        <v>0</v>
      </c>
      <c r="CD39" s="17">
        <f>_xlfn.XLOOKUP($A39,'IS Water Forecast'!$A:$A,'IS Water Forecast'!AH:AH,0,0)</f>
        <v>0</v>
      </c>
      <c r="CE39" s="17">
        <f t="shared" si="7"/>
        <v>0</v>
      </c>
      <c r="CF39" s="18">
        <f t="shared" si="8"/>
        <v>0</v>
      </c>
      <c r="CG39" s="17">
        <f>_xlfn.XLOOKUP($A39,'IS Water Forecast'!$A:$A,'IS Water Forecast'!AK:AK,0,0)</f>
        <v>0</v>
      </c>
      <c r="CH39" s="17">
        <f t="shared" si="9"/>
        <v>0</v>
      </c>
      <c r="CI39" s="17">
        <f t="shared" si="10"/>
        <v>0</v>
      </c>
      <c r="CJ39" s="17">
        <f t="shared" si="11"/>
        <v>0</v>
      </c>
    </row>
    <row r="40" spans="1:88" x14ac:dyDescent="0.25">
      <c r="A40" s="13">
        <v>630604</v>
      </c>
      <c r="B40" s="14">
        <f t="shared" si="12"/>
        <v>35</v>
      </c>
      <c r="C40" s="16" t="str">
        <f t="shared" si="1"/>
        <v>630.604</v>
      </c>
      <c r="D40" s="13" t="s">
        <v>99</v>
      </c>
      <c r="E40" s="13"/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f t="shared" si="2"/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-181.25</v>
      </c>
      <c r="AB40" s="17">
        <v>0</v>
      </c>
      <c r="AC40" s="17">
        <v>0</v>
      </c>
      <c r="AD40" s="17">
        <v>0</v>
      </c>
      <c r="AE40" s="17">
        <f t="shared" si="3"/>
        <v>-181.25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f t="shared" si="4"/>
        <v>0</v>
      </c>
      <c r="AS40" s="17">
        <v>0</v>
      </c>
      <c r="AT40" s="17">
        <v>0</v>
      </c>
      <c r="AU40" s="17">
        <v>0</v>
      </c>
      <c r="AV40" s="17">
        <v>0</v>
      </c>
      <c r="AW40" s="17">
        <v>0</v>
      </c>
      <c r="AX40" s="17">
        <v>0</v>
      </c>
      <c r="AY40" s="17">
        <v>0</v>
      </c>
      <c r="AZ40" s="17">
        <v>0</v>
      </c>
      <c r="BA40" s="17">
        <v>0</v>
      </c>
      <c r="BB40" s="17">
        <f>_xlfn.XLOOKUP($A40,'IS Water Forecast'!$A:$A,'IS Water Forecast'!F:F,0,0)</f>
        <v>0</v>
      </c>
      <c r="BC40" s="17">
        <f>_xlfn.XLOOKUP($A40,'IS Water Forecast'!$A:$A,'IS Water Forecast'!G:G,0,0)</f>
        <v>0</v>
      </c>
      <c r="BD40" s="17">
        <f>_xlfn.XLOOKUP($A40,'IS Water Forecast'!$A:$A,'IS Water Forecast'!H:H,0,0)</f>
        <v>0</v>
      </c>
      <c r="BE40" s="17">
        <f t="shared" si="5"/>
        <v>0</v>
      </c>
      <c r="BF40" s="17">
        <f>_xlfn.XLOOKUP($A40,'IS Water Forecast'!$A:$A,'IS Water Forecast'!J:J,0,0)</f>
        <v>0</v>
      </c>
      <c r="BG40" s="17">
        <f>_xlfn.XLOOKUP($A40,'IS Water Forecast'!$A:$A,'IS Water Forecast'!K:K,0,0)</f>
        <v>0</v>
      </c>
      <c r="BH40" s="17">
        <f>_xlfn.XLOOKUP($A40,'IS Water Forecast'!$A:$A,'IS Water Forecast'!L:L,0,0)</f>
        <v>0</v>
      </c>
      <c r="BI40" s="17">
        <f>_xlfn.XLOOKUP($A40,'IS Water Forecast'!$A:$A,'IS Water Forecast'!M:M,0,0)</f>
        <v>0</v>
      </c>
      <c r="BJ40" s="17">
        <f>_xlfn.XLOOKUP($A40,'IS Water Forecast'!$A:$A,'IS Water Forecast'!N:N,0,0)</f>
        <v>0</v>
      </c>
      <c r="BK40" s="17">
        <f>_xlfn.XLOOKUP($A40,'IS Water Forecast'!$A:$A,'IS Water Forecast'!O:O,0,0)</f>
        <v>0</v>
      </c>
      <c r="BL40" s="17">
        <f>_xlfn.XLOOKUP($A40,'IS Water Forecast'!$A:$A,'IS Water Forecast'!P:P,0,0)</f>
        <v>0</v>
      </c>
      <c r="BM40" s="17">
        <f>_xlfn.XLOOKUP($A40,'IS Water Forecast'!$A:$A,'IS Water Forecast'!Q:Q,0,0)</f>
        <v>0</v>
      </c>
      <c r="BN40" s="17">
        <f>_xlfn.XLOOKUP($A40,'IS Water Forecast'!$A:$A,'IS Water Forecast'!R:R,0,0)</f>
        <v>0</v>
      </c>
      <c r="BO40" s="17">
        <f>_xlfn.XLOOKUP($A40,'IS Water Forecast'!$A:$A,'IS Water Forecast'!S:S,0,0)</f>
        <v>0</v>
      </c>
      <c r="BP40" s="17">
        <f>_xlfn.XLOOKUP($A40,'IS Water Forecast'!$A:$A,'IS Water Forecast'!T:T,0,0)</f>
        <v>0</v>
      </c>
      <c r="BQ40" s="17">
        <f>_xlfn.XLOOKUP($A40,'IS Water Forecast'!$A:$A,'IS Water Forecast'!U:U,0,0)</f>
        <v>0</v>
      </c>
      <c r="BR40" s="17">
        <f t="shared" si="6"/>
        <v>0</v>
      </c>
      <c r="BS40" s="17">
        <f>_xlfn.XLOOKUP($A40,'IS Water Forecast'!$A:$A,'IS Water Forecast'!W:W,0,0)</f>
        <v>0</v>
      </c>
      <c r="BT40" s="17">
        <f>_xlfn.XLOOKUP($A40,'IS Water Forecast'!$A:$A,'IS Water Forecast'!X:X,0,0)</f>
        <v>0</v>
      </c>
      <c r="BU40" s="17">
        <f>_xlfn.XLOOKUP($A40,'IS Water Forecast'!$A:$A,'IS Water Forecast'!Y:Y,0,0)</f>
        <v>0</v>
      </c>
      <c r="BV40" s="17">
        <f>_xlfn.XLOOKUP($A40,'IS Water Forecast'!$A:$A,'IS Water Forecast'!Z:Z,0,0)</f>
        <v>0</v>
      </c>
      <c r="BW40" s="17">
        <f>_xlfn.XLOOKUP($A40,'IS Water Forecast'!$A:$A,'IS Water Forecast'!AA:AA,0,0)</f>
        <v>0</v>
      </c>
      <c r="BX40" s="17">
        <f>_xlfn.XLOOKUP($A40,'IS Water Forecast'!$A:$A,'IS Water Forecast'!AB:AB,0,0)</f>
        <v>0</v>
      </c>
      <c r="BY40" s="17">
        <f>_xlfn.XLOOKUP($A40,'IS Water Forecast'!$A:$A,'IS Water Forecast'!AC:AC,0,0)</f>
        <v>0</v>
      </c>
      <c r="BZ40" s="17">
        <f>_xlfn.XLOOKUP($A40,'IS Water Forecast'!$A:$A,'IS Water Forecast'!AD:AD,0,0)</f>
        <v>0</v>
      </c>
      <c r="CA40" s="17">
        <f>_xlfn.XLOOKUP($A40,'IS Water Forecast'!$A:$A,'IS Water Forecast'!AE:AE,0,0)</f>
        <v>0</v>
      </c>
      <c r="CB40" s="17">
        <f>_xlfn.XLOOKUP($A40,'IS Water Forecast'!$A:$A,'IS Water Forecast'!AF:AF,0,0)</f>
        <v>0</v>
      </c>
      <c r="CC40" s="17">
        <f>_xlfn.XLOOKUP($A40,'IS Water Forecast'!$A:$A,'IS Water Forecast'!AG:AG,0,0)</f>
        <v>0</v>
      </c>
      <c r="CD40" s="17">
        <f>_xlfn.XLOOKUP($A40,'IS Water Forecast'!$A:$A,'IS Water Forecast'!AH:AH,0,0)</f>
        <v>0</v>
      </c>
      <c r="CE40" s="17">
        <f t="shared" si="7"/>
        <v>0</v>
      </c>
      <c r="CF40" s="18">
        <f t="shared" si="8"/>
        <v>0</v>
      </c>
      <c r="CG40" s="17">
        <f>_xlfn.XLOOKUP($A40,'IS Water Forecast'!$A:$A,'IS Water Forecast'!AK:AK,0,0)</f>
        <v>0</v>
      </c>
      <c r="CH40" s="17">
        <f t="shared" si="9"/>
        <v>0</v>
      </c>
      <c r="CI40" s="17">
        <f t="shared" si="10"/>
        <v>0</v>
      </c>
      <c r="CJ40" s="17">
        <f t="shared" si="11"/>
        <v>0</v>
      </c>
    </row>
    <row r="41" spans="1:88" x14ac:dyDescent="0.25">
      <c r="A41" s="13">
        <v>630605</v>
      </c>
      <c r="B41" s="14">
        <f t="shared" si="12"/>
        <v>36</v>
      </c>
      <c r="C41" s="16" t="str">
        <f t="shared" si="1"/>
        <v>630.605</v>
      </c>
      <c r="D41" s="13" t="s">
        <v>100</v>
      </c>
      <c r="E41" s="13"/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f t="shared" si="2"/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-379.85</v>
      </c>
      <c r="AB41" s="17">
        <v>-604.07000000000005</v>
      </c>
      <c r="AC41" s="17">
        <v>0</v>
      </c>
      <c r="AD41" s="17">
        <v>-812.28</v>
      </c>
      <c r="AE41" s="17">
        <f t="shared" si="3"/>
        <v>-1796.2</v>
      </c>
      <c r="AF41" s="17">
        <v>203.07</v>
      </c>
      <c r="AG41" s="17">
        <v>-262.5</v>
      </c>
      <c r="AH41" s="17">
        <v>0</v>
      </c>
      <c r="AI41" s="17">
        <v>0</v>
      </c>
      <c r="AJ41" s="17">
        <v>0</v>
      </c>
      <c r="AK41" s="17">
        <v>0</v>
      </c>
      <c r="AL41" s="17">
        <v>-220</v>
      </c>
      <c r="AM41" s="17">
        <v>0</v>
      </c>
      <c r="AN41" s="17">
        <v>-24.869999999999997</v>
      </c>
      <c r="AO41" s="17">
        <v>68.099999999999994</v>
      </c>
      <c r="AP41" s="17">
        <v>-44.590000000000025</v>
      </c>
      <c r="AQ41" s="17">
        <v>-110</v>
      </c>
      <c r="AR41" s="17">
        <f t="shared" si="4"/>
        <v>-390.79</v>
      </c>
      <c r="AS41" s="17">
        <v>0</v>
      </c>
      <c r="AT41" s="17">
        <v>0</v>
      </c>
      <c r="AU41" s="17">
        <v>0</v>
      </c>
      <c r="AV41" s="17">
        <v>0</v>
      </c>
      <c r="AW41" s="17">
        <v>0</v>
      </c>
      <c r="AX41" s="17">
        <v>0</v>
      </c>
      <c r="AY41" s="17">
        <v>0</v>
      </c>
      <c r="AZ41" s="17">
        <v>0</v>
      </c>
      <c r="BA41" s="17">
        <v>0</v>
      </c>
      <c r="BB41" s="17">
        <f>_xlfn.XLOOKUP($A41,'IS Water Forecast'!$A:$A,'IS Water Forecast'!F:F,0,0)</f>
        <v>35.0715</v>
      </c>
      <c r="BC41" s="17">
        <f>_xlfn.XLOOKUP($A41,'IS Water Forecast'!$A:$A,'IS Water Forecast'!G:G,0,0)</f>
        <v>-22.963850000000015</v>
      </c>
      <c r="BD41" s="17">
        <f>_xlfn.XLOOKUP($A41,'IS Water Forecast'!$A:$A,'IS Water Forecast'!H:H,0,0)</f>
        <v>-56.65</v>
      </c>
      <c r="BE41" s="17">
        <f t="shared" si="5"/>
        <v>-44.542350000000013</v>
      </c>
      <c r="BF41" s="17">
        <f>_xlfn.XLOOKUP($A41,'IS Water Forecast'!$A:$A,'IS Water Forecast'!J:J,0,0)</f>
        <v>0</v>
      </c>
      <c r="BG41" s="17">
        <f>_xlfn.XLOOKUP($A41,'IS Water Forecast'!$A:$A,'IS Water Forecast'!K:K,0,0)</f>
        <v>0</v>
      </c>
      <c r="BH41" s="17">
        <f>_xlfn.XLOOKUP($A41,'IS Water Forecast'!$A:$A,'IS Water Forecast'!L:L,0,0)</f>
        <v>0</v>
      </c>
      <c r="BI41" s="17">
        <f>_xlfn.XLOOKUP($A41,'IS Water Forecast'!$A:$A,'IS Water Forecast'!M:M,0,0)</f>
        <v>0</v>
      </c>
      <c r="BJ41" s="17">
        <f>_xlfn.XLOOKUP($A41,'IS Water Forecast'!$A:$A,'IS Water Forecast'!N:N,0,0)</f>
        <v>0</v>
      </c>
      <c r="BK41" s="17">
        <f>_xlfn.XLOOKUP($A41,'IS Water Forecast'!$A:$A,'IS Water Forecast'!O:O,0,0)</f>
        <v>0</v>
      </c>
      <c r="BL41" s="17">
        <f>_xlfn.XLOOKUP($A41,'IS Water Forecast'!$A:$A,'IS Water Forecast'!P:P,0,0)</f>
        <v>0</v>
      </c>
      <c r="BM41" s="17">
        <f>_xlfn.XLOOKUP($A41,'IS Water Forecast'!$A:$A,'IS Water Forecast'!Q:Q,0,0)</f>
        <v>0</v>
      </c>
      <c r="BN41" s="17">
        <f>_xlfn.XLOOKUP($A41,'IS Water Forecast'!$A:$A,'IS Water Forecast'!R:R,0,0)</f>
        <v>0</v>
      </c>
      <c r="BO41" s="17">
        <f>_xlfn.XLOOKUP($A41,'IS Water Forecast'!$A:$A,'IS Water Forecast'!S:S,0,0)</f>
        <v>35.983359</v>
      </c>
      <c r="BP41" s="17">
        <f>_xlfn.XLOOKUP($A41,'IS Water Forecast'!$A:$A,'IS Water Forecast'!T:T,0,0)</f>
        <v>-23.560910100000015</v>
      </c>
      <c r="BQ41" s="17">
        <f>_xlfn.XLOOKUP($A41,'IS Water Forecast'!$A:$A,'IS Water Forecast'!U:U,0,0)</f>
        <v>-58.122900000000001</v>
      </c>
      <c r="BR41" s="17">
        <f t="shared" si="6"/>
        <v>-45.700451100000016</v>
      </c>
      <c r="BS41" s="17">
        <f>_xlfn.XLOOKUP($A41,'IS Water Forecast'!$A:$A,'IS Water Forecast'!W:W,0,0)</f>
        <v>0</v>
      </c>
      <c r="BT41" s="17">
        <f>_xlfn.XLOOKUP($A41,'IS Water Forecast'!$A:$A,'IS Water Forecast'!X:X,0,0)</f>
        <v>0</v>
      </c>
      <c r="BU41" s="17">
        <f>_xlfn.XLOOKUP($A41,'IS Water Forecast'!$A:$A,'IS Water Forecast'!Y:Y,0,0)</f>
        <v>0</v>
      </c>
      <c r="BV41" s="17">
        <f>_xlfn.XLOOKUP($A41,'IS Water Forecast'!$A:$A,'IS Water Forecast'!Z:Z,0,0)</f>
        <v>0</v>
      </c>
      <c r="BW41" s="17">
        <f>_xlfn.XLOOKUP($A41,'IS Water Forecast'!$A:$A,'IS Water Forecast'!AA:AA,0,0)</f>
        <v>0</v>
      </c>
      <c r="BX41" s="17">
        <f>_xlfn.XLOOKUP($A41,'IS Water Forecast'!$A:$A,'IS Water Forecast'!AB:AB,0,0)</f>
        <v>0</v>
      </c>
      <c r="BY41" s="17">
        <f>_xlfn.XLOOKUP($A41,'IS Water Forecast'!$A:$A,'IS Water Forecast'!AC:AC,0,0)</f>
        <v>0</v>
      </c>
      <c r="BZ41" s="17">
        <f>_xlfn.XLOOKUP($A41,'IS Water Forecast'!$A:$A,'IS Water Forecast'!AD:AD,0,0)</f>
        <v>0</v>
      </c>
      <c r="CA41" s="17">
        <f>_xlfn.XLOOKUP($A41,'IS Water Forecast'!$A:$A,'IS Water Forecast'!AE:AE,0,0)</f>
        <v>0</v>
      </c>
      <c r="CB41" s="17">
        <f>_xlfn.XLOOKUP($A41,'IS Water Forecast'!$A:$A,'IS Water Forecast'!AF:AF,0,0)</f>
        <v>36.739009538999994</v>
      </c>
      <c r="CC41" s="17">
        <f>_xlfn.XLOOKUP($A41,'IS Water Forecast'!$A:$A,'IS Water Forecast'!AG:AG,0,0)</f>
        <v>-24.055689212100013</v>
      </c>
      <c r="CD41" s="17">
        <f>_xlfn.XLOOKUP($A41,'IS Water Forecast'!$A:$A,'IS Water Forecast'!AH:AH,0,0)</f>
        <v>-59.343480899999996</v>
      </c>
      <c r="CE41" s="17">
        <f t="shared" si="7"/>
        <v>-46.660160573100015</v>
      </c>
      <c r="CF41" s="18">
        <f t="shared" si="8"/>
        <v>-44.542350000000013</v>
      </c>
      <c r="CG41" s="17">
        <f>_xlfn.XLOOKUP($A41,'IS Water Forecast'!$A:$A,'IS Water Forecast'!AK:AK,0,0)</f>
        <v>0</v>
      </c>
      <c r="CH41" s="17">
        <f t="shared" si="9"/>
        <v>-44.542350000000013</v>
      </c>
      <c r="CI41" s="17">
        <f t="shared" si="10"/>
        <v>-1.1581011000000032</v>
      </c>
      <c r="CJ41" s="17">
        <f t="shared" si="11"/>
        <v>-45.700451100000016</v>
      </c>
    </row>
    <row r="42" spans="1:88" x14ac:dyDescent="0.25">
      <c r="A42" s="13">
        <v>630606</v>
      </c>
      <c r="B42" s="14">
        <f t="shared" si="12"/>
        <v>37</v>
      </c>
      <c r="C42" s="16" t="str">
        <f t="shared" si="1"/>
        <v>630.606</v>
      </c>
      <c r="D42" s="13" t="s">
        <v>101</v>
      </c>
      <c r="E42" s="13"/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f t="shared" si="2"/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-553.42999999999995</v>
      </c>
      <c r="AB42" s="17">
        <v>-1352.7599999999998</v>
      </c>
      <c r="AC42" s="17">
        <v>0</v>
      </c>
      <c r="AD42" s="17">
        <v>-548.97</v>
      </c>
      <c r="AE42" s="17">
        <f t="shared" si="3"/>
        <v>-2455.16</v>
      </c>
      <c r="AF42" s="17">
        <v>443.97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-330</v>
      </c>
      <c r="AP42" s="17">
        <v>0</v>
      </c>
      <c r="AQ42" s="17">
        <v>-440</v>
      </c>
      <c r="AR42" s="17">
        <f t="shared" si="4"/>
        <v>-326.02999999999997</v>
      </c>
      <c r="AS42" s="17">
        <v>0</v>
      </c>
      <c r="AT42" s="17">
        <v>-220</v>
      </c>
      <c r="AU42" s="17">
        <v>0</v>
      </c>
      <c r="AV42" s="17">
        <v>0</v>
      </c>
      <c r="AW42" s="17">
        <v>0</v>
      </c>
      <c r="AX42" s="17">
        <v>0</v>
      </c>
      <c r="AY42" s="17">
        <v>0</v>
      </c>
      <c r="AZ42" s="17">
        <v>0</v>
      </c>
      <c r="BA42" s="17">
        <v>0</v>
      </c>
      <c r="BB42" s="17">
        <f>_xlfn.XLOOKUP($A42,'IS Water Forecast'!$A:$A,'IS Water Forecast'!F:F,0,0)</f>
        <v>-169.95000000000002</v>
      </c>
      <c r="BC42" s="17">
        <f>_xlfn.XLOOKUP($A42,'IS Water Forecast'!$A:$A,'IS Water Forecast'!G:G,0,0)</f>
        <v>0</v>
      </c>
      <c r="BD42" s="17">
        <f>_xlfn.XLOOKUP($A42,'IS Water Forecast'!$A:$A,'IS Water Forecast'!H:H,0,0)</f>
        <v>-226.6</v>
      </c>
      <c r="BE42" s="17">
        <f t="shared" si="5"/>
        <v>-616.55000000000007</v>
      </c>
      <c r="BF42" s="17">
        <f>_xlfn.XLOOKUP($A42,'IS Water Forecast'!$A:$A,'IS Water Forecast'!J:J,0,0)</f>
        <v>0</v>
      </c>
      <c r="BG42" s="17">
        <f>_xlfn.XLOOKUP($A42,'IS Water Forecast'!$A:$A,'IS Water Forecast'!K:K,0,0)</f>
        <v>-113.3</v>
      </c>
      <c r="BH42" s="17">
        <f>_xlfn.XLOOKUP($A42,'IS Water Forecast'!$A:$A,'IS Water Forecast'!L:L,0,0)</f>
        <v>0</v>
      </c>
      <c r="BI42" s="17">
        <f>_xlfn.XLOOKUP($A42,'IS Water Forecast'!$A:$A,'IS Water Forecast'!M:M,0,0)</f>
        <v>0</v>
      </c>
      <c r="BJ42" s="17">
        <f>_xlfn.XLOOKUP($A42,'IS Water Forecast'!$A:$A,'IS Water Forecast'!N:N,0,0)</f>
        <v>0</v>
      </c>
      <c r="BK42" s="17">
        <f>_xlfn.XLOOKUP($A42,'IS Water Forecast'!$A:$A,'IS Water Forecast'!O:O,0,0)</f>
        <v>0</v>
      </c>
      <c r="BL42" s="17">
        <f>_xlfn.XLOOKUP($A42,'IS Water Forecast'!$A:$A,'IS Water Forecast'!P:P,0,0)</f>
        <v>0</v>
      </c>
      <c r="BM42" s="17">
        <f>_xlfn.XLOOKUP($A42,'IS Water Forecast'!$A:$A,'IS Water Forecast'!Q:Q,0,0)</f>
        <v>0</v>
      </c>
      <c r="BN42" s="17">
        <f>_xlfn.XLOOKUP($A42,'IS Water Forecast'!$A:$A,'IS Water Forecast'!R:R,0,0)</f>
        <v>0</v>
      </c>
      <c r="BO42" s="17">
        <f>_xlfn.XLOOKUP($A42,'IS Water Forecast'!$A:$A,'IS Water Forecast'!S:S,0,0)</f>
        <v>-174.36870000000002</v>
      </c>
      <c r="BP42" s="17">
        <f>_xlfn.XLOOKUP($A42,'IS Water Forecast'!$A:$A,'IS Water Forecast'!T:T,0,0)</f>
        <v>0</v>
      </c>
      <c r="BQ42" s="17">
        <f>_xlfn.XLOOKUP($A42,'IS Water Forecast'!$A:$A,'IS Water Forecast'!U:U,0,0)</f>
        <v>-232.49160000000001</v>
      </c>
      <c r="BR42" s="17">
        <f t="shared" si="6"/>
        <v>-520.16030000000001</v>
      </c>
      <c r="BS42" s="17">
        <f>_xlfn.XLOOKUP($A42,'IS Water Forecast'!$A:$A,'IS Water Forecast'!W:W,0,0)</f>
        <v>0</v>
      </c>
      <c r="BT42" s="17">
        <f>_xlfn.XLOOKUP($A42,'IS Water Forecast'!$A:$A,'IS Water Forecast'!X:X,0,0)</f>
        <v>-115.67929999999998</v>
      </c>
      <c r="BU42" s="17">
        <f>_xlfn.XLOOKUP($A42,'IS Water Forecast'!$A:$A,'IS Water Forecast'!Y:Y,0,0)</f>
        <v>0</v>
      </c>
      <c r="BV42" s="17">
        <f>_xlfn.XLOOKUP($A42,'IS Water Forecast'!$A:$A,'IS Water Forecast'!Z:Z,0,0)</f>
        <v>0</v>
      </c>
      <c r="BW42" s="17">
        <f>_xlfn.XLOOKUP($A42,'IS Water Forecast'!$A:$A,'IS Water Forecast'!AA:AA,0,0)</f>
        <v>0</v>
      </c>
      <c r="BX42" s="17">
        <f>_xlfn.XLOOKUP($A42,'IS Water Forecast'!$A:$A,'IS Water Forecast'!AB:AB,0,0)</f>
        <v>0</v>
      </c>
      <c r="BY42" s="17">
        <f>_xlfn.XLOOKUP($A42,'IS Water Forecast'!$A:$A,'IS Water Forecast'!AC:AC,0,0)</f>
        <v>0</v>
      </c>
      <c r="BZ42" s="17">
        <f>_xlfn.XLOOKUP($A42,'IS Water Forecast'!$A:$A,'IS Water Forecast'!AD:AD,0,0)</f>
        <v>0</v>
      </c>
      <c r="CA42" s="17">
        <f>_xlfn.XLOOKUP($A42,'IS Water Forecast'!$A:$A,'IS Water Forecast'!AE:AE,0,0)</f>
        <v>0</v>
      </c>
      <c r="CB42" s="17">
        <f>_xlfn.XLOOKUP($A42,'IS Water Forecast'!$A:$A,'IS Water Forecast'!AF:AF,0,0)</f>
        <v>-178.03044270000001</v>
      </c>
      <c r="CC42" s="17">
        <f>_xlfn.XLOOKUP($A42,'IS Water Forecast'!$A:$A,'IS Water Forecast'!AG:AG,0,0)</f>
        <v>0</v>
      </c>
      <c r="CD42" s="17">
        <f>_xlfn.XLOOKUP($A42,'IS Water Forecast'!$A:$A,'IS Water Forecast'!AH:AH,0,0)</f>
        <v>-237.37392359999998</v>
      </c>
      <c r="CE42" s="17">
        <f t="shared" si="7"/>
        <v>-531.0836663</v>
      </c>
      <c r="CF42" s="18">
        <f t="shared" si="8"/>
        <v>-509.85</v>
      </c>
      <c r="CG42" s="17">
        <f>_xlfn.XLOOKUP($A42,'IS Water Forecast'!$A:$A,'IS Water Forecast'!AK:AK,0,0)</f>
        <v>0</v>
      </c>
      <c r="CH42" s="17">
        <f t="shared" si="9"/>
        <v>-509.85</v>
      </c>
      <c r="CI42" s="17">
        <f t="shared" si="10"/>
        <v>-12.689600000000041</v>
      </c>
      <c r="CJ42" s="17">
        <f t="shared" si="11"/>
        <v>-522.53960000000006</v>
      </c>
    </row>
    <row r="43" spans="1:88" x14ac:dyDescent="0.25">
      <c r="A43" s="13">
        <v>630607</v>
      </c>
      <c r="B43" s="14">
        <f t="shared" si="12"/>
        <v>38</v>
      </c>
      <c r="C43" s="16" t="str">
        <f t="shared" si="1"/>
        <v>630.607</v>
      </c>
      <c r="D43" s="13" t="s">
        <v>102</v>
      </c>
      <c r="E43" s="13"/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f t="shared" si="2"/>
        <v>0</v>
      </c>
      <c r="S43" s="17">
        <v>0</v>
      </c>
      <c r="T43" s="17">
        <v>-90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-630</v>
      </c>
      <c r="AA43" s="17">
        <v>0</v>
      </c>
      <c r="AB43" s="17">
        <v>0</v>
      </c>
      <c r="AC43" s="17">
        <v>0</v>
      </c>
      <c r="AD43" s="17">
        <v>0</v>
      </c>
      <c r="AE43" s="17">
        <f t="shared" si="3"/>
        <v>-720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-1072.5</v>
      </c>
      <c r="AN43" s="17">
        <v>-913.98</v>
      </c>
      <c r="AO43" s="17">
        <v>-1076.2300000000002</v>
      </c>
      <c r="AP43" s="17">
        <v>348.17999999999995</v>
      </c>
      <c r="AQ43" s="17">
        <v>-2431.5899999999997</v>
      </c>
      <c r="AR43" s="17">
        <f t="shared" si="4"/>
        <v>-5146.12</v>
      </c>
      <c r="AS43" s="17">
        <v>41.889999999999986</v>
      </c>
      <c r="AT43" s="17">
        <v>-1856.54</v>
      </c>
      <c r="AU43" s="17">
        <v>0</v>
      </c>
      <c r="AV43" s="17">
        <v>-423</v>
      </c>
      <c r="AW43" s="17">
        <v>0</v>
      </c>
      <c r="AX43" s="17">
        <v>0</v>
      </c>
      <c r="AY43" s="17">
        <v>0</v>
      </c>
      <c r="AZ43" s="17">
        <v>0</v>
      </c>
      <c r="BA43" s="17">
        <v>0</v>
      </c>
      <c r="BB43" s="17">
        <f>_xlfn.XLOOKUP($A43,'IS Water Forecast'!$A:$A,'IS Water Forecast'!F:F,0,0)</f>
        <v>-554.25845000000015</v>
      </c>
      <c r="BC43" s="17">
        <f>_xlfn.XLOOKUP($A43,'IS Water Forecast'!$A:$A,'IS Water Forecast'!G:G,0,0)</f>
        <v>179.31269999999998</v>
      </c>
      <c r="BD43" s="17">
        <f>_xlfn.XLOOKUP($A43,'IS Water Forecast'!$A:$A,'IS Water Forecast'!H:H,0,0)</f>
        <v>-1252.2688499999999</v>
      </c>
      <c r="BE43" s="17">
        <f t="shared" si="5"/>
        <v>-3864.8646000000003</v>
      </c>
      <c r="BF43" s="17">
        <f>_xlfn.XLOOKUP($A43,'IS Water Forecast'!$A:$A,'IS Water Forecast'!J:J,0,0)</f>
        <v>21.573349999999994</v>
      </c>
      <c r="BG43" s="17">
        <f>_xlfn.XLOOKUP($A43,'IS Water Forecast'!$A:$A,'IS Water Forecast'!K:K,0,0)</f>
        <v>-956.11810000000003</v>
      </c>
      <c r="BH43" s="17">
        <f>_xlfn.XLOOKUP($A43,'IS Water Forecast'!$A:$A,'IS Water Forecast'!L:L,0,0)</f>
        <v>0</v>
      </c>
      <c r="BI43" s="17">
        <f>_xlfn.XLOOKUP($A43,'IS Water Forecast'!$A:$A,'IS Water Forecast'!M:M,0,0)</f>
        <v>-217.845</v>
      </c>
      <c r="BJ43" s="17">
        <f>_xlfn.XLOOKUP($A43,'IS Water Forecast'!$A:$A,'IS Water Forecast'!N:N,0,0)</f>
        <v>0</v>
      </c>
      <c r="BK43" s="17">
        <f>_xlfn.XLOOKUP($A43,'IS Water Forecast'!$A:$A,'IS Water Forecast'!O:O,0,0)</f>
        <v>0</v>
      </c>
      <c r="BL43" s="17">
        <f>_xlfn.XLOOKUP($A43,'IS Water Forecast'!$A:$A,'IS Water Forecast'!P:P,0,0)</f>
        <v>0</v>
      </c>
      <c r="BM43" s="17">
        <f>_xlfn.XLOOKUP($A43,'IS Water Forecast'!$A:$A,'IS Water Forecast'!Q:Q,0,0)</f>
        <v>0</v>
      </c>
      <c r="BN43" s="17">
        <f>_xlfn.XLOOKUP($A43,'IS Water Forecast'!$A:$A,'IS Water Forecast'!R:R,0,0)</f>
        <v>0</v>
      </c>
      <c r="BO43" s="17">
        <f>_xlfn.XLOOKUP($A43,'IS Water Forecast'!$A:$A,'IS Water Forecast'!S:S,0,0)</f>
        <v>-568.66916970000023</v>
      </c>
      <c r="BP43" s="17">
        <f>_xlfn.XLOOKUP($A43,'IS Water Forecast'!$A:$A,'IS Water Forecast'!T:T,0,0)</f>
        <v>183.97483019999999</v>
      </c>
      <c r="BQ43" s="17">
        <f>_xlfn.XLOOKUP($A43,'IS Water Forecast'!$A:$A,'IS Water Forecast'!U:U,0,0)</f>
        <v>-1284.8278401</v>
      </c>
      <c r="BR43" s="17">
        <f t="shared" si="6"/>
        <v>-2821.9119296000003</v>
      </c>
      <c r="BS43" s="17">
        <f>_xlfn.XLOOKUP($A43,'IS Water Forecast'!$A:$A,'IS Water Forecast'!W:W,0,0)</f>
        <v>22.026390349999993</v>
      </c>
      <c r="BT43" s="17">
        <f>_xlfn.XLOOKUP($A43,'IS Water Forecast'!$A:$A,'IS Water Forecast'!X:X,0,0)</f>
        <v>-976.19658009999989</v>
      </c>
      <c r="BU43" s="17">
        <f>_xlfn.XLOOKUP($A43,'IS Water Forecast'!$A:$A,'IS Water Forecast'!Y:Y,0,0)</f>
        <v>0</v>
      </c>
      <c r="BV43" s="17">
        <f>_xlfn.XLOOKUP($A43,'IS Water Forecast'!$A:$A,'IS Water Forecast'!Z:Z,0,0)</f>
        <v>-222.41974499999998</v>
      </c>
      <c r="BW43" s="17">
        <f>_xlfn.XLOOKUP($A43,'IS Water Forecast'!$A:$A,'IS Water Forecast'!AA:AA,0,0)</f>
        <v>0</v>
      </c>
      <c r="BX43" s="17">
        <f>_xlfn.XLOOKUP($A43,'IS Water Forecast'!$A:$A,'IS Water Forecast'!AB:AB,0,0)</f>
        <v>0</v>
      </c>
      <c r="BY43" s="17">
        <f>_xlfn.XLOOKUP($A43,'IS Water Forecast'!$A:$A,'IS Water Forecast'!AC:AC,0,0)</f>
        <v>0</v>
      </c>
      <c r="BZ43" s="17">
        <f>_xlfn.XLOOKUP($A43,'IS Water Forecast'!$A:$A,'IS Water Forecast'!AD:AD,0,0)</f>
        <v>0</v>
      </c>
      <c r="CA43" s="17">
        <f>_xlfn.XLOOKUP($A43,'IS Water Forecast'!$A:$A,'IS Water Forecast'!AE:AE,0,0)</f>
        <v>0</v>
      </c>
      <c r="CB43" s="17">
        <f>_xlfn.XLOOKUP($A43,'IS Water Forecast'!$A:$A,'IS Water Forecast'!AF:AF,0,0)</f>
        <v>-580.61122226370014</v>
      </c>
      <c r="CC43" s="17">
        <f>_xlfn.XLOOKUP($A43,'IS Water Forecast'!$A:$A,'IS Water Forecast'!AG:AG,0,0)</f>
        <v>187.83830163419998</v>
      </c>
      <c r="CD43" s="17">
        <f>_xlfn.XLOOKUP($A43,'IS Water Forecast'!$A:$A,'IS Water Forecast'!AH:AH,0,0)</f>
        <v>-1311.8092247420998</v>
      </c>
      <c r="CE43" s="17">
        <f t="shared" si="7"/>
        <v>-2881.1720801215997</v>
      </c>
      <c r="CF43" s="18">
        <f t="shared" si="8"/>
        <v>-2984.7593500000003</v>
      </c>
      <c r="CG43" s="17">
        <f>_xlfn.XLOOKUP($A43,'IS Water Forecast'!$A:$A,'IS Water Forecast'!AK:AK,0,0)</f>
        <v>211.5</v>
      </c>
      <c r="CH43" s="17">
        <f t="shared" si="9"/>
        <v>-2773.2593500000003</v>
      </c>
      <c r="CI43" s="17">
        <f t="shared" si="10"/>
        <v>-72.852764350000143</v>
      </c>
      <c r="CJ43" s="17">
        <f t="shared" si="11"/>
        <v>-2846.1121143500004</v>
      </c>
    </row>
    <row r="44" spans="1:88" x14ac:dyDescent="0.25">
      <c r="A44" s="13">
        <v>630608</v>
      </c>
      <c r="B44" s="14">
        <f t="shared" si="12"/>
        <v>39</v>
      </c>
      <c r="C44" s="16" t="str">
        <f t="shared" si="1"/>
        <v>630.608</v>
      </c>
      <c r="D44" s="13" t="s">
        <v>103</v>
      </c>
      <c r="E44" s="13"/>
      <c r="F44" s="17">
        <v>934.5</v>
      </c>
      <c r="G44" s="17">
        <v>0</v>
      </c>
      <c r="H44" s="17">
        <v>-363.66</v>
      </c>
      <c r="I44" s="17">
        <v>-121.22</v>
      </c>
      <c r="J44" s="17">
        <v>-830</v>
      </c>
      <c r="K44" s="17">
        <v>-674.55000000000007</v>
      </c>
      <c r="L44" s="17">
        <v>-320.89999999999998</v>
      </c>
      <c r="M44" s="17">
        <v>-143.32999999999998</v>
      </c>
      <c r="N44" s="17">
        <v>-420</v>
      </c>
      <c r="O44" s="17">
        <v>0</v>
      </c>
      <c r="P44" s="17">
        <v>105</v>
      </c>
      <c r="Q44" s="17">
        <v>-525</v>
      </c>
      <c r="R44" s="17">
        <f t="shared" si="2"/>
        <v>-2359.1600000000003</v>
      </c>
      <c r="S44" s="17">
        <v>-210</v>
      </c>
      <c r="T44" s="17">
        <v>0</v>
      </c>
      <c r="U44" s="17">
        <v>-1207.5</v>
      </c>
      <c r="V44" s="17">
        <v>0</v>
      </c>
      <c r="W44" s="17">
        <v>-665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f t="shared" si="3"/>
        <v>-2082.5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-330</v>
      </c>
      <c r="AR44" s="17">
        <f t="shared" si="4"/>
        <v>-330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>
        <v>0</v>
      </c>
      <c r="AZ44" s="17">
        <v>0</v>
      </c>
      <c r="BA44" s="17">
        <v>0</v>
      </c>
      <c r="BB44" s="17">
        <f>_xlfn.XLOOKUP($A44,'IS Water Forecast'!$A:$A,'IS Water Forecast'!F:F,0,0)</f>
        <v>0</v>
      </c>
      <c r="BC44" s="17">
        <f>_xlfn.XLOOKUP($A44,'IS Water Forecast'!$A:$A,'IS Water Forecast'!G:G,0,0)</f>
        <v>0</v>
      </c>
      <c r="BD44" s="17">
        <f>_xlfn.XLOOKUP($A44,'IS Water Forecast'!$A:$A,'IS Water Forecast'!H:H,0,0)</f>
        <v>-169.95000000000002</v>
      </c>
      <c r="BE44" s="17">
        <f t="shared" si="5"/>
        <v>-169.95000000000002</v>
      </c>
      <c r="BF44" s="17">
        <f>_xlfn.XLOOKUP($A44,'IS Water Forecast'!$A:$A,'IS Water Forecast'!J:J,0,0)</f>
        <v>0</v>
      </c>
      <c r="BG44" s="17">
        <f>_xlfn.XLOOKUP($A44,'IS Water Forecast'!$A:$A,'IS Water Forecast'!K:K,0,0)</f>
        <v>0</v>
      </c>
      <c r="BH44" s="17">
        <f>_xlfn.XLOOKUP($A44,'IS Water Forecast'!$A:$A,'IS Water Forecast'!L:L,0,0)</f>
        <v>0</v>
      </c>
      <c r="BI44" s="17">
        <f>_xlfn.XLOOKUP($A44,'IS Water Forecast'!$A:$A,'IS Water Forecast'!M:M,0,0)</f>
        <v>0</v>
      </c>
      <c r="BJ44" s="17">
        <f>_xlfn.XLOOKUP($A44,'IS Water Forecast'!$A:$A,'IS Water Forecast'!N:N,0,0)</f>
        <v>0</v>
      </c>
      <c r="BK44" s="17">
        <f>_xlfn.XLOOKUP($A44,'IS Water Forecast'!$A:$A,'IS Water Forecast'!O:O,0,0)</f>
        <v>0</v>
      </c>
      <c r="BL44" s="17">
        <f>_xlfn.XLOOKUP($A44,'IS Water Forecast'!$A:$A,'IS Water Forecast'!P:P,0,0)</f>
        <v>0</v>
      </c>
      <c r="BM44" s="17">
        <f>_xlfn.XLOOKUP($A44,'IS Water Forecast'!$A:$A,'IS Water Forecast'!Q:Q,0,0)</f>
        <v>0</v>
      </c>
      <c r="BN44" s="17">
        <f>_xlfn.XLOOKUP($A44,'IS Water Forecast'!$A:$A,'IS Water Forecast'!R:R,0,0)</f>
        <v>0</v>
      </c>
      <c r="BO44" s="17">
        <f>_xlfn.XLOOKUP($A44,'IS Water Forecast'!$A:$A,'IS Water Forecast'!S:S,0,0)</f>
        <v>0</v>
      </c>
      <c r="BP44" s="17">
        <f>_xlfn.XLOOKUP($A44,'IS Water Forecast'!$A:$A,'IS Water Forecast'!T:T,0,0)</f>
        <v>0</v>
      </c>
      <c r="BQ44" s="17">
        <f>_xlfn.XLOOKUP($A44,'IS Water Forecast'!$A:$A,'IS Water Forecast'!U:U,0,0)</f>
        <v>-174.36870000000002</v>
      </c>
      <c r="BR44" s="17">
        <f t="shared" si="6"/>
        <v>-174.36870000000002</v>
      </c>
      <c r="BS44" s="17">
        <f>_xlfn.XLOOKUP($A44,'IS Water Forecast'!$A:$A,'IS Water Forecast'!W:W,0,0)</f>
        <v>0</v>
      </c>
      <c r="BT44" s="17">
        <f>_xlfn.XLOOKUP($A44,'IS Water Forecast'!$A:$A,'IS Water Forecast'!X:X,0,0)</f>
        <v>0</v>
      </c>
      <c r="BU44" s="17">
        <f>_xlfn.XLOOKUP($A44,'IS Water Forecast'!$A:$A,'IS Water Forecast'!Y:Y,0,0)</f>
        <v>0</v>
      </c>
      <c r="BV44" s="17">
        <f>_xlfn.XLOOKUP($A44,'IS Water Forecast'!$A:$A,'IS Water Forecast'!Z:Z,0,0)</f>
        <v>0</v>
      </c>
      <c r="BW44" s="17">
        <f>_xlfn.XLOOKUP($A44,'IS Water Forecast'!$A:$A,'IS Water Forecast'!AA:AA,0,0)</f>
        <v>0</v>
      </c>
      <c r="BX44" s="17">
        <f>_xlfn.XLOOKUP($A44,'IS Water Forecast'!$A:$A,'IS Water Forecast'!AB:AB,0,0)</f>
        <v>0</v>
      </c>
      <c r="BY44" s="17">
        <f>_xlfn.XLOOKUP($A44,'IS Water Forecast'!$A:$A,'IS Water Forecast'!AC:AC,0,0)</f>
        <v>0</v>
      </c>
      <c r="BZ44" s="17">
        <f>_xlfn.XLOOKUP($A44,'IS Water Forecast'!$A:$A,'IS Water Forecast'!AD:AD,0,0)</f>
        <v>0</v>
      </c>
      <c r="CA44" s="17">
        <f>_xlfn.XLOOKUP($A44,'IS Water Forecast'!$A:$A,'IS Water Forecast'!AE:AE,0,0)</f>
        <v>0</v>
      </c>
      <c r="CB44" s="17">
        <f>_xlfn.XLOOKUP($A44,'IS Water Forecast'!$A:$A,'IS Water Forecast'!AF:AF,0,0)</f>
        <v>0</v>
      </c>
      <c r="CC44" s="17">
        <f>_xlfn.XLOOKUP($A44,'IS Water Forecast'!$A:$A,'IS Water Forecast'!AG:AG,0,0)</f>
        <v>0</v>
      </c>
      <c r="CD44" s="17">
        <f>_xlfn.XLOOKUP($A44,'IS Water Forecast'!$A:$A,'IS Water Forecast'!AH:AH,0,0)</f>
        <v>-178.03044270000001</v>
      </c>
      <c r="CE44" s="17">
        <f t="shared" si="7"/>
        <v>-178.03044270000001</v>
      </c>
      <c r="CF44" s="18">
        <f t="shared" si="8"/>
        <v>-169.95000000000002</v>
      </c>
      <c r="CG44" s="17">
        <f>_xlfn.XLOOKUP($A44,'IS Water Forecast'!$A:$A,'IS Water Forecast'!AK:AK,0,0)</f>
        <v>0</v>
      </c>
      <c r="CH44" s="17">
        <f t="shared" si="9"/>
        <v>-169.95000000000002</v>
      </c>
      <c r="CI44" s="17">
        <f t="shared" si="10"/>
        <v>-4.4187000000000012</v>
      </c>
      <c r="CJ44" s="17">
        <f t="shared" si="11"/>
        <v>-174.36870000000002</v>
      </c>
    </row>
    <row r="45" spans="1:88" x14ac:dyDescent="0.25">
      <c r="A45" s="13">
        <v>630610</v>
      </c>
      <c r="B45" s="14">
        <f t="shared" si="12"/>
        <v>40</v>
      </c>
      <c r="C45" s="16" t="str">
        <f t="shared" si="1"/>
        <v>630.610</v>
      </c>
      <c r="D45" s="13" t="s">
        <v>104</v>
      </c>
      <c r="E45" s="13"/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f t="shared" si="2"/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f t="shared" si="3"/>
        <v>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f t="shared" si="4"/>
        <v>0</v>
      </c>
      <c r="AS45" s="17">
        <v>0</v>
      </c>
      <c r="AT45" s="17">
        <v>0</v>
      </c>
      <c r="AU45" s="17">
        <v>0</v>
      </c>
      <c r="AV45" s="17">
        <v>0</v>
      </c>
      <c r="AW45" s="17">
        <v>0</v>
      </c>
      <c r="AX45" s="17">
        <v>0</v>
      </c>
      <c r="AY45" s="17">
        <v>0</v>
      </c>
      <c r="AZ45" s="17">
        <v>0</v>
      </c>
      <c r="BA45" s="17">
        <v>0</v>
      </c>
      <c r="BB45" s="17">
        <f>_xlfn.XLOOKUP($A45,'IS Water Forecast'!$A:$A,'IS Water Forecast'!F:F,0,0)</f>
        <v>0</v>
      </c>
      <c r="BC45" s="17">
        <f>_xlfn.XLOOKUP($A45,'IS Water Forecast'!$A:$A,'IS Water Forecast'!G:G,0,0)</f>
        <v>0</v>
      </c>
      <c r="BD45" s="17">
        <f>_xlfn.XLOOKUP($A45,'IS Water Forecast'!$A:$A,'IS Water Forecast'!H:H,0,0)</f>
        <v>0</v>
      </c>
      <c r="BE45" s="17">
        <f t="shared" si="5"/>
        <v>0</v>
      </c>
      <c r="BF45" s="17">
        <f>_xlfn.XLOOKUP($A45,'IS Water Forecast'!$A:$A,'IS Water Forecast'!J:J,0,0)</f>
        <v>0</v>
      </c>
      <c r="BG45" s="17">
        <f>_xlfn.XLOOKUP($A45,'IS Water Forecast'!$A:$A,'IS Water Forecast'!K:K,0,0)</f>
        <v>0</v>
      </c>
      <c r="BH45" s="17">
        <f>_xlfn.XLOOKUP($A45,'IS Water Forecast'!$A:$A,'IS Water Forecast'!L:L,0,0)</f>
        <v>0</v>
      </c>
      <c r="BI45" s="17">
        <f>_xlfn.XLOOKUP($A45,'IS Water Forecast'!$A:$A,'IS Water Forecast'!M:M,0,0)</f>
        <v>0</v>
      </c>
      <c r="BJ45" s="17">
        <f>_xlfn.XLOOKUP($A45,'IS Water Forecast'!$A:$A,'IS Water Forecast'!N:N,0,0)</f>
        <v>0</v>
      </c>
      <c r="BK45" s="17">
        <f>_xlfn.XLOOKUP($A45,'IS Water Forecast'!$A:$A,'IS Water Forecast'!O:O,0,0)</f>
        <v>0</v>
      </c>
      <c r="BL45" s="17">
        <f>_xlfn.XLOOKUP($A45,'IS Water Forecast'!$A:$A,'IS Water Forecast'!P:P,0,0)</f>
        <v>0</v>
      </c>
      <c r="BM45" s="17">
        <f>_xlfn.XLOOKUP($A45,'IS Water Forecast'!$A:$A,'IS Water Forecast'!Q:Q,0,0)</f>
        <v>0</v>
      </c>
      <c r="BN45" s="17">
        <f>_xlfn.XLOOKUP($A45,'IS Water Forecast'!$A:$A,'IS Water Forecast'!R:R,0,0)</f>
        <v>0</v>
      </c>
      <c r="BO45" s="17">
        <f>_xlfn.XLOOKUP($A45,'IS Water Forecast'!$A:$A,'IS Water Forecast'!S:S,0,0)</f>
        <v>0</v>
      </c>
      <c r="BP45" s="17">
        <f>_xlfn.XLOOKUP($A45,'IS Water Forecast'!$A:$A,'IS Water Forecast'!T:T,0,0)</f>
        <v>0</v>
      </c>
      <c r="BQ45" s="17">
        <f>_xlfn.XLOOKUP($A45,'IS Water Forecast'!$A:$A,'IS Water Forecast'!U:U,0,0)</f>
        <v>0</v>
      </c>
      <c r="BR45" s="17">
        <f t="shared" si="6"/>
        <v>0</v>
      </c>
      <c r="BS45" s="17">
        <f>_xlfn.XLOOKUP($A45,'IS Water Forecast'!$A:$A,'IS Water Forecast'!W:W,0,0)</f>
        <v>0</v>
      </c>
      <c r="BT45" s="17">
        <f>_xlfn.XLOOKUP($A45,'IS Water Forecast'!$A:$A,'IS Water Forecast'!X:X,0,0)</f>
        <v>0</v>
      </c>
      <c r="BU45" s="17">
        <f>_xlfn.XLOOKUP($A45,'IS Water Forecast'!$A:$A,'IS Water Forecast'!Y:Y,0,0)</f>
        <v>0</v>
      </c>
      <c r="BV45" s="17">
        <f>_xlfn.XLOOKUP($A45,'IS Water Forecast'!$A:$A,'IS Water Forecast'!Z:Z,0,0)</f>
        <v>0</v>
      </c>
      <c r="BW45" s="17">
        <f>_xlfn.XLOOKUP($A45,'IS Water Forecast'!$A:$A,'IS Water Forecast'!AA:AA,0,0)</f>
        <v>0</v>
      </c>
      <c r="BX45" s="17">
        <f>_xlfn.XLOOKUP($A45,'IS Water Forecast'!$A:$A,'IS Water Forecast'!AB:AB,0,0)</f>
        <v>0</v>
      </c>
      <c r="BY45" s="17">
        <f>_xlfn.XLOOKUP($A45,'IS Water Forecast'!$A:$A,'IS Water Forecast'!AC:AC,0,0)</f>
        <v>0</v>
      </c>
      <c r="BZ45" s="17">
        <f>_xlfn.XLOOKUP($A45,'IS Water Forecast'!$A:$A,'IS Water Forecast'!AD:AD,0,0)</f>
        <v>0</v>
      </c>
      <c r="CA45" s="17">
        <f>_xlfn.XLOOKUP($A45,'IS Water Forecast'!$A:$A,'IS Water Forecast'!AE:AE,0,0)</f>
        <v>0</v>
      </c>
      <c r="CB45" s="17">
        <f>_xlfn.XLOOKUP($A45,'IS Water Forecast'!$A:$A,'IS Water Forecast'!AF:AF,0,0)</f>
        <v>0</v>
      </c>
      <c r="CC45" s="17">
        <f>_xlfn.XLOOKUP($A45,'IS Water Forecast'!$A:$A,'IS Water Forecast'!AG:AG,0,0)</f>
        <v>0</v>
      </c>
      <c r="CD45" s="17">
        <f>_xlfn.XLOOKUP($A45,'IS Water Forecast'!$A:$A,'IS Water Forecast'!AH:AH,0,0)</f>
        <v>0</v>
      </c>
      <c r="CE45" s="17">
        <f t="shared" si="7"/>
        <v>0</v>
      </c>
      <c r="CF45" s="18">
        <f t="shared" si="8"/>
        <v>0</v>
      </c>
      <c r="CG45" s="17">
        <f>_xlfn.XLOOKUP($A45,'IS Water Forecast'!$A:$A,'IS Water Forecast'!AK:AK,0,0)</f>
        <v>0</v>
      </c>
      <c r="CH45" s="17">
        <f t="shared" si="9"/>
        <v>0</v>
      </c>
      <c r="CI45" s="17">
        <f t="shared" si="10"/>
        <v>0</v>
      </c>
      <c r="CJ45" s="17">
        <f t="shared" si="11"/>
        <v>0</v>
      </c>
    </row>
    <row r="46" spans="1:88" x14ac:dyDescent="0.25">
      <c r="A46" s="13">
        <v>635000</v>
      </c>
      <c r="B46" s="14">
        <f t="shared" si="12"/>
        <v>41</v>
      </c>
      <c r="C46" s="16" t="str">
        <f t="shared" si="1"/>
        <v>635.000</v>
      </c>
      <c r="D46" s="13" t="s">
        <v>105</v>
      </c>
      <c r="E46" s="13"/>
      <c r="F46" s="17">
        <v>-1417.5</v>
      </c>
      <c r="G46" s="17">
        <v>-206.25</v>
      </c>
      <c r="H46" s="17">
        <v>-377.5</v>
      </c>
      <c r="I46" s="17">
        <v>-104.5</v>
      </c>
      <c r="J46" s="17">
        <v>-116</v>
      </c>
      <c r="K46" s="17">
        <v>-116</v>
      </c>
      <c r="L46" s="17">
        <v>-1572</v>
      </c>
      <c r="M46" s="17">
        <v>-1971.8</v>
      </c>
      <c r="N46" s="17">
        <v>-128</v>
      </c>
      <c r="O46" s="17">
        <v>-726.5</v>
      </c>
      <c r="P46" s="17">
        <v>-189.25</v>
      </c>
      <c r="Q46" s="17">
        <v>-4177.25</v>
      </c>
      <c r="R46" s="17">
        <f t="shared" si="2"/>
        <v>-11102.55</v>
      </c>
      <c r="S46" s="17">
        <v>-3735.5</v>
      </c>
      <c r="T46" s="17">
        <v>-1848.75</v>
      </c>
      <c r="U46" s="17">
        <v>-2927.5</v>
      </c>
      <c r="V46" s="17">
        <v>-9533.2000000000007</v>
      </c>
      <c r="W46" s="17">
        <v>-1279.75</v>
      </c>
      <c r="X46" s="17">
        <v>-190</v>
      </c>
      <c r="Y46" s="17">
        <v>-2608.5</v>
      </c>
      <c r="Z46" s="17">
        <v>-142.5</v>
      </c>
      <c r="AA46" s="17">
        <v>-897</v>
      </c>
      <c r="AB46" s="17">
        <v>-285</v>
      </c>
      <c r="AC46" s="17">
        <v>-749.5</v>
      </c>
      <c r="AD46" s="17">
        <v>-407</v>
      </c>
      <c r="AE46" s="17">
        <f t="shared" si="3"/>
        <v>-24604.2</v>
      </c>
      <c r="AF46" s="17">
        <v>-357</v>
      </c>
      <c r="AG46" s="17">
        <v>-105.5</v>
      </c>
      <c r="AH46" s="17">
        <v>0</v>
      </c>
      <c r="AI46" s="17">
        <v>0</v>
      </c>
      <c r="AJ46" s="17">
        <v>-116</v>
      </c>
      <c r="AK46" s="17">
        <v>-116</v>
      </c>
      <c r="AL46" s="17">
        <v>-116</v>
      </c>
      <c r="AM46" s="17">
        <v>-336</v>
      </c>
      <c r="AN46" s="17">
        <v>-94.399999999999977</v>
      </c>
      <c r="AO46" s="17">
        <v>99.27000000000001</v>
      </c>
      <c r="AP46" s="17">
        <v>49.45</v>
      </c>
      <c r="AQ46" s="17">
        <v>-116</v>
      </c>
      <c r="AR46" s="17">
        <f t="shared" si="4"/>
        <v>-1208.18</v>
      </c>
      <c r="AS46" s="17">
        <v>-116</v>
      </c>
      <c r="AT46" s="17">
        <v>-116</v>
      </c>
      <c r="AU46" s="17">
        <v>-116</v>
      </c>
      <c r="AV46" s="17">
        <v>-193.32999999999998</v>
      </c>
      <c r="AW46" s="17">
        <v>-119.48</v>
      </c>
      <c r="AX46" s="17">
        <v>-381.08</v>
      </c>
      <c r="AY46" s="17">
        <v>-119.48</v>
      </c>
      <c r="AZ46" s="17">
        <v>-119.48</v>
      </c>
      <c r="BA46" s="17">
        <v>-119.48</v>
      </c>
      <c r="BB46" s="17">
        <f>_xlfn.XLOOKUP($A46,'IS Water Forecast'!$A:$A,'IS Water Forecast'!F:F,0,0)</f>
        <v>0</v>
      </c>
      <c r="BC46" s="17">
        <f>_xlfn.XLOOKUP($A46,'IS Water Forecast'!$A:$A,'IS Water Forecast'!G:G,0,0)</f>
        <v>0</v>
      </c>
      <c r="BD46" s="17">
        <f>_xlfn.XLOOKUP($A46,'IS Water Forecast'!$A:$A,'IS Water Forecast'!H:H,0,0)</f>
        <v>0</v>
      </c>
      <c r="BE46" s="17">
        <f t="shared" si="5"/>
        <v>-1400.33</v>
      </c>
      <c r="BF46" s="17">
        <f>_xlfn.XLOOKUP($A46,'IS Water Forecast'!$A:$A,'IS Water Forecast'!J:J,0,0)</f>
        <v>0</v>
      </c>
      <c r="BG46" s="17">
        <f>_xlfn.XLOOKUP($A46,'IS Water Forecast'!$A:$A,'IS Water Forecast'!K:K,0,0)</f>
        <v>0</v>
      </c>
      <c r="BH46" s="17">
        <f>_xlfn.XLOOKUP($A46,'IS Water Forecast'!$A:$A,'IS Water Forecast'!L:L,0,0)</f>
        <v>0</v>
      </c>
      <c r="BI46" s="17">
        <f>_xlfn.XLOOKUP($A46,'IS Water Forecast'!$A:$A,'IS Water Forecast'!M:M,0,0)</f>
        <v>0</v>
      </c>
      <c r="BJ46" s="17">
        <f>_xlfn.XLOOKUP($A46,'IS Water Forecast'!$A:$A,'IS Water Forecast'!N:N,0,0)</f>
        <v>0</v>
      </c>
      <c r="BK46" s="17">
        <f>_xlfn.XLOOKUP($A46,'IS Water Forecast'!$A:$A,'IS Water Forecast'!O:O,0,0)</f>
        <v>0</v>
      </c>
      <c r="BL46" s="17">
        <f>_xlfn.XLOOKUP($A46,'IS Water Forecast'!$A:$A,'IS Water Forecast'!P:P,0,0)</f>
        <v>0</v>
      </c>
      <c r="BM46" s="17">
        <f>_xlfn.XLOOKUP($A46,'IS Water Forecast'!$A:$A,'IS Water Forecast'!Q:Q,0,0)</f>
        <v>0</v>
      </c>
      <c r="BN46" s="17">
        <f>_xlfn.XLOOKUP($A46,'IS Water Forecast'!$A:$A,'IS Water Forecast'!R:R,0,0)</f>
        <v>0</v>
      </c>
      <c r="BO46" s="17">
        <f>_xlfn.XLOOKUP($A46,'IS Water Forecast'!$A:$A,'IS Water Forecast'!S:S,0,0)</f>
        <v>0</v>
      </c>
      <c r="BP46" s="17">
        <f>_xlfn.XLOOKUP($A46,'IS Water Forecast'!$A:$A,'IS Water Forecast'!T:T,0,0)</f>
        <v>0</v>
      </c>
      <c r="BQ46" s="17">
        <f>_xlfn.XLOOKUP($A46,'IS Water Forecast'!$A:$A,'IS Water Forecast'!U:U,0,0)</f>
        <v>0</v>
      </c>
      <c r="BR46" s="17">
        <f t="shared" si="6"/>
        <v>0</v>
      </c>
      <c r="BS46" s="17">
        <f>_xlfn.XLOOKUP($A46,'IS Water Forecast'!$A:$A,'IS Water Forecast'!W:W,0,0)</f>
        <v>0</v>
      </c>
      <c r="BT46" s="17">
        <f>_xlfn.XLOOKUP($A46,'IS Water Forecast'!$A:$A,'IS Water Forecast'!X:X,0,0)</f>
        <v>0</v>
      </c>
      <c r="BU46" s="17">
        <f>_xlfn.XLOOKUP($A46,'IS Water Forecast'!$A:$A,'IS Water Forecast'!Y:Y,0,0)</f>
        <v>0</v>
      </c>
      <c r="BV46" s="17">
        <f>_xlfn.XLOOKUP($A46,'IS Water Forecast'!$A:$A,'IS Water Forecast'!Z:Z,0,0)</f>
        <v>0</v>
      </c>
      <c r="BW46" s="17">
        <f>_xlfn.XLOOKUP($A46,'IS Water Forecast'!$A:$A,'IS Water Forecast'!AA:AA,0,0)</f>
        <v>0</v>
      </c>
      <c r="BX46" s="17">
        <f>_xlfn.XLOOKUP($A46,'IS Water Forecast'!$A:$A,'IS Water Forecast'!AB:AB,0,0)</f>
        <v>0</v>
      </c>
      <c r="BY46" s="17">
        <f>_xlfn.XLOOKUP($A46,'IS Water Forecast'!$A:$A,'IS Water Forecast'!AC:AC,0,0)</f>
        <v>0</v>
      </c>
      <c r="BZ46" s="17">
        <f>_xlfn.XLOOKUP($A46,'IS Water Forecast'!$A:$A,'IS Water Forecast'!AD:AD,0,0)</f>
        <v>0</v>
      </c>
      <c r="CA46" s="17">
        <f>_xlfn.XLOOKUP($A46,'IS Water Forecast'!$A:$A,'IS Water Forecast'!AE:AE,0,0)</f>
        <v>0</v>
      </c>
      <c r="CB46" s="17">
        <f>_xlfn.XLOOKUP($A46,'IS Water Forecast'!$A:$A,'IS Water Forecast'!AF:AF,0,0)</f>
        <v>0</v>
      </c>
      <c r="CC46" s="17">
        <f>_xlfn.XLOOKUP($A46,'IS Water Forecast'!$A:$A,'IS Water Forecast'!AG:AG,0,0)</f>
        <v>0</v>
      </c>
      <c r="CD46" s="17">
        <f>_xlfn.XLOOKUP($A46,'IS Water Forecast'!$A:$A,'IS Water Forecast'!AH:AH,0,0)</f>
        <v>0</v>
      </c>
      <c r="CE46" s="17">
        <f t="shared" si="7"/>
        <v>0</v>
      </c>
      <c r="CF46" s="18">
        <f t="shared" si="8"/>
        <v>-1052.33</v>
      </c>
      <c r="CG46" s="17">
        <f>_xlfn.XLOOKUP($A46,'IS Water Forecast'!$A:$A,'IS Water Forecast'!AK:AK,0,0)</f>
        <v>0</v>
      </c>
      <c r="CH46" s="17">
        <f t="shared" si="9"/>
        <v>-1052.33</v>
      </c>
      <c r="CI46" s="17">
        <f t="shared" si="10"/>
        <v>1052.33</v>
      </c>
      <c r="CJ46" s="17">
        <f t="shared" si="11"/>
        <v>0</v>
      </c>
    </row>
    <row r="47" spans="1:88" x14ac:dyDescent="0.25">
      <c r="A47" s="13">
        <v>636000</v>
      </c>
      <c r="B47" s="14">
        <f t="shared" si="12"/>
        <v>42</v>
      </c>
      <c r="C47" s="16" t="str">
        <f t="shared" si="1"/>
        <v>636.000</v>
      </c>
      <c r="D47" s="13" t="s">
        <v>106</v>
      </c>
      <c r="E47" s="13"/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f t="shared" si="2"/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f t="shared" si="3"/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f t="shared" si="4"/>
        <v>0</v>
      </c>
      <c r="AS47" s="17">
        <v>0</v>
      </c>
      <c r="AT47" s="17">
        <v>0</v>
      </c>
      <c r="AU47" s="17">
        <v>0</v>
      </c>
      <c r="AV47" s="17">
        <v>0</v>
      </c>
      <c r="AW47" s="17">
        <v>0</v>
      </c>
      <c r="AX47" s="17">
        <v>0</v>
      </c>
      <c r="AY47" s="17">
        <v>0</v>
      </c>
      <c r="AZ47" s="17">
        <v>0</v>
      </c>
      <c r="BA47" s="17">
        <v>0</v>
      </c>
      <c r="BB47" s="17">
        <f>_xlfn.XLOOKUP($A47,'IS Water Forecast'!$A:$A,'IS Water Forecast'!F:F,0,0)</f>
        <v>0</v>
      </c>
      <c r="BC47" s="17">
        <f>_xlfn.XLOOKUP($A47,'IS Water Forecast'!$A:$A,'IS Water Forecast'!G:G,0,0)</f>
        <v>0</v>
      </c>
      <c r="BD47" s="17">
        <f>_xlfn.XLOOKUP($A47,'IS Water Forecast'!$A:$A,'IS Water Forecast'!H:H,0,0)</f>
        <v>0</v>
      </c>
      <c r="BE47" s="17">
        <f t="shared" si="5"/>
        <v>0</v>
      </c>
      <c r="BF47" s="17">
        <f>_xlfn.XLOOKUP($A47,'IS Water Forecast'!$A:$A,'IS Water Forecast'!J:J,0,0)</f>
        <v>0</v>
      </c>
      <c r="BG47" s="17">
        <f>_xlfn.XLOOKUP($A47,'IS Water Forecast'!$A:$A,'IS Water Forecast'!K:K,0,0)</f>
        <v>0</v>
      </c>
      <c r="BH47" s="17">
        <f>_xlfn.XLOOKUP($A47,'IS Water Forecast'!$A:$A,'IS Water Forecast'!L:L,0,0)</f>
        <v>0</v>
      </c>
      <c r="BI47" s="17">
        <f>_xlfn.XLOOKUP($A47,'IS Water Forecast'!$A:$A,'IS Water Forecast'!M:M,0,0)</f>
        <v>0</v>
      </c>
      <c r="BJ47" s="17">
        <f>_xlfn.XLOOKUP($A47,'IS Water Forecast'!$A:$A,'IS Water Forecast'!N:N,0,0)</f>
        <v>0</v>
      </c>
      <c r="BK47" s="17">
        <f>_xlfn.XLOOKUP($A47,'IS Water Forecast'!$A:$A,'IS Water Forecast'!O:O,0,0)</f>
        <v>0</v>
      </c>
      <c r="BL47" s="17">
        <f>_xlfn.XLOOKUP($A47,'IS Water Forecast'!$A:$A,'IS Water Forecast'!P:P,0,0)</f>
        <v>0</v>
      </c>
      <c r="BM47" s="17">
        <f>_xlfn.XLOOKUP($A47,'IS Water Forecast'!$A:$A,'IS Water Forecast'!Q:Q,0,0)</f>
        <v>0</v>
      </c>
      <c r="BN47" s="17">
        <f>_xlfn.XLOOKUP($A47,'IS Water Forecast'!$A:$A,'IS Water Forecast'!R:R,0,0)</f>
        <v>0</v>
      </c>
      <c r="BO47" s="17">
        <f>_xlfn.XLOOKUP($A47,'IS Water Forecast'!$A:$A,'IS Water Forecast'!S:S,0,0)</f>
        <v>0</v>
      </c>
      <c r="BP47" s="17">
        <f>_xlfn.XLOOKUP($A47,'IS Water Forecast'!$A:$A,'IS Water Forecast'!T:T,0,0)</f>
        <v>0</v>
      </c>
      <c r="BQ47" s="17">
        <f>_xlfn.XLOOKUP($A47,'IS Water Forecast'!$A:$A,'IS Water Forecast'!U:U,0,0)</f>
        <v>0</v>
      </c>
      <c r="BR47" s="17">
        <f t="shared" si="6"/>
        <v>0</v>
      </c>
      <c r="BS47" s="17">
        <f>_xlfn.XLOOKUP($A47,'IS Water Forecast'!$A:$A,'IS Water Forecast'!W:W,0,0)</f>
        <v>0</v>
      </c>
      <c r="BT47" s="17">
        <f>_xlfn.XLOOKUP($A47,'IS Water Forecast'!$A:$A,'IS Water Forecast'!X:X,0,0)</f>
        <v>0</v>
      </c>
      <c r="BU47" s="17">
        <f>_xlfn.XLOOKUP($A47,'IS Water Forecast'!$A:$A,'IS Water Forecast'!Y:Y,0,0)</f>
        <v>0</v>
      </c>
      <c r="BV47" s="17">
        <f>_xlfn.XLOOKUP($A47,'IS Water Forecast'!$A:$A,'IS Water Forecast'!Z:Z,0,0)</f>
        <v>0</v>
      </c>
      <c r="BW47" s="17">
        <f>_xlfn.XLOOKUP($A47,'IS Water Forecast'!$A:$A,'IS Water Forecast'!AA:AA,0,0)</f>
        <v>0</v>
      </c>
      <c r="BX47" s="17">
        <f>_xlfn.XLOOKUP($A47,'IS Water Forecast'!$A:$A,'IS Water Forecast'!AB:AB,0,0)</f>
        <v>0</v>
      </c>
      <c r="BY47" s="17">
        <f>_xlfn.XLOOKUP($A47,'IS Water Forecast'!$A:$A,'IS Water Forecast'!AC:AC,0,0)</f>
        <v>0</v>
      </c>
      <c r="BZ47" s="17">
        <f>_xlfn.XLOOKUP($A47,'IS Water Forecast'!$A:$A,'IS Water Forecast'!AD:AD,0,0)</f>
        <v>0</v>
      </c>
      <c r="CA47" s="17">
        <f>_xlfn.XLOOKUP($A47,'IS Water Forecast'!$A:$A,'IS Water Forecast'!AE:AE,0,0)</f>
        <v>0</v>
      </c>
      <c r="CB47" s="17">
        <f>_xlfn.XLOOKUP($A47,'IS Water Forecast'!$A:$A,'IS Water Forecast'!AF:AF,0,0)</f>
        <v>0</v>
      </c>
      <c r="CC47" s="17">
        <f>_xlfn.XLOOKUP($A47,'IS Water Forecast'!$A:$A,'IS Water Forecast'!AG:AG,0,0)</f>
        <v>0</v>
      </c>
      <c r="CD47" s="17">
        <f>_xlfn.XLOOKUP($A47,'IS Water Forecast'!$A:$A,'IS Water Forecast'!AH:AH,0,0)</f>
        <v>0</v>
      </c>
      <c r="CE47" s="17">
        <f t="shared" si="7"/>
        <v>0</v>
      </c>
      <c r="CF47" s="18">
        <f t="shared" si="8"/>
        <v>0</v>
      </c>
      <c r="CG47" s="17">
        <f>_xlfn.XLOOKUP($A47,'IS Water Forecast'!$A:$A,'IS Water Forecast'!AK:AK,0,0)</f>
        <v>0</v>
      </c>
      <c r="CH47" s="17">
        <f t="shared" si="9"/>
        <v>0</v>
      </c>
      <c r="CI47" s="17">
        <f t="shared" si="10"/>
        <v>0</v>
      </c>
      <c r="CJ47" s="17">
        <f t="shared" si="11"/>
        <v>0</v>
      </c>
    </row>
    <row r="48" spans="1:88" x14ac:dyDescent="0.25">
      <c r="A48" s="13">
        <v>641000</v>
      </c>
      <c r="B48" s="14">
        <f t="shared" si="12"/>
        <v>43</v>
      </c>
      <c r="C48" s="16" t="str">
        <f t="shared" si="1"/>
        <v>641.000</v>
      </c>
      <c r="D48" s="13" t="s">
        <v>107</v>
      </c>
      <c r="E48" s="13"/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f t="shared" si="2"/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f t="shared" si="3"/>
        <v>0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f t="shared" si="4"/>
        <v>0</v>
      </c>
      <c r="AS48" s="17">
        <v>0</v>
      </c>
      <c r="AT48" s="17">
        <v>0</v>
      </c>
      <c r="AU48" s="17">
        <v>0</v>
      </c>
      <c r="AV48" s="17">
        <v>-100</v>
      </c>
      <c r="AW48" s="17">
        <v>0</v>
      </c>
      <c r="AX48" s="17">
        <v>0</v>
      </c>
      <c r="AY48" s="17">
        <v>0</v>
      </c>
      <c r="AZ48" s="17">
        <v>0</v>
      </c>
      <c r="BA48" s="17">
        <v>0</v>
      </c>
      <c r="BB48" s="17">
        <f>_xlfn.XLOOKUP($A48,'IS Water Forecast'!$A:$A,'IS Water Forecast'!F:F,0,0)</f>
        <v>0</v>
      </c>
      <c r="BC48" s="17">
        <f>_xlfn.XLOOKUP($A48,'IS Water Forecast'!$A:$A,'IS Water Forecast'!G:G,0,0)</f>
        <v>0</v>
      </c>
      <c r="BD48" s="17">
        <f>_xlfn.XLOOKUP($A48,'IS Water Forecast'!$A:$A,'IS Water Forecast'!H:H,0,0)</f>
        <v>0</v>
      </c>
      <c r="BE48" s="17">
        <f t="shared" si="5"/>
        <v>-100</v>
      </c>
      <c r="BF48" s="17">
        <f>_xlfn.XLOOKUP($A48,'IS Water Forecast'!$A:$A,'IS Water Forecast'!J:J,0,0)</f>
        <v>0</v>
      </c>
      <c r="BG48" s="17">
        <f>_xlfn.XLOOKUP($A48,'IS Water Forecast'!$A:$A,'IS Water Forecast'!K:K,0,0)</f>
        <v>0</v>
      </c>
      <c r="BH48" s="17">
        <f>_xlfn.XLOOKUP($A48,'IS Water Forecast'!$A:$A,'IS Water Forecast'!L:L,0,0)</f>
        <v>0</v>
      </c>
      <c r="BI48" s="17">
        <f>_xlfn.XLOOKUP($A48,'IS Water Forecast'!$A:$A,'IS Water Forecast'!M:M,0,0)</f>
        <v>0</v>
      </c>
      <c r="BJ48" s="17">
        <f>_xlfn.XLOOKUP($A48,'IS Water Forecast'!$A:$A,'IS Water Forecast'!N:N,0,0)</f>
        <v>0</v>
      </c>
      <c r="BK48" s="17">
        <f>_xlfn.XLOOKUP($A48,'IS Water Forecast'!$A:$A,'IS Water Forecast'!O:O,0,0)</f>
        <v>0</v>
      </c>
      <c r="BL48" s="17">
        <f>_xlfn.XLOOKUP($A48,'IS Water Forecast'!$A:$A,'IS Water Forecast'!P:P,0,0)</f>
        <v>0</v>
      </c>
      <c r="BM48" s="17">
        <f>_xlfn.XLOOKUP($A48,'IS Water Forecast'!$A:$A,'IS Water Forecast'!Q:Q,0,0)</f>
        <v>0</v>
      </c>
      <c r="BN48" s="17">
        <f>_xlfn.XLOOKUP($A48,'IS Water Forecast'!$A:$A,'IS Water Forecast'!R:R,0,0)</f>
        <v>0</v>
      </c>
      <c r="BO48" s="17">
        <f>_xlfn.XLOOKUP($A48,'IS Water Forecast'!$A:$A,'IS Water Forecast'!S:S,0,0)</f>
        <v>0</v>
      </c>
      <c r="BP48" s="17">
        <f>_xlfn.XLOOKUP($A48,'IS Water Forecast'!$A:$A,'IS Water Forecast'!T:T,0,0)</f>
        <v>0</v>
      </c>
      <c r="BQ48" s="17">
        <f>_xlfn.XLOOKUP($A48,'IS Water Forecast'!$A:$A,'IS Water Forecast'!U:U,0,0)</f>
        <v>0</v>
      </c>
      <c r="BR48" s="17">
        <f t="shared" si="6"/>
        <v>0</v>
      </c>
      <c r="BS48" s="17">
        <f>_xlfn.XLOOKUP($A48,'IS Water Forecast'!$A:$A,'IS Water Forecast'!W:W,0,0)</f>
        <v>0</v>
      </c>
      <c r="BT48" s="17">
        <f>_xlfn.XLOOKUP($A48,'IS Water Forecast'!$A:$A,'IS Water Forecast'!X:X,0,0)</f>
        <v>0</v>
      </c>
      <c r="BU48" s="17">
        <f>_xlfn.XLOOKUP($A48,'IS Water Forecast'!$A:$A,'IS Water Forecast'!Y:Y,0,0)</f>
        <v>0</v>
      </c>
      <c r="BV48" s="17">
        <f>_xlfn.XLOOKUP($A48,'IS Water Forecast'!$A:$A,'IS Water Forecast'!Z:Z,0,0)</f>
        <v>0</v>
      </c>
      <c r="BW48" s="17">
        <f>_xlfn.XLOOKUP($A48,'IS Water Forecast'!$A:$A,'IS Water Forecast'!AA:AA,0,0)</f>
        <v>0</v>
      </c>
      <c r="BX48" s="17">
        <f>_xlfn.XLOOKUP($A48,'IS Water Forecast'!$A:$A,'IS Water Forecast'!AB:AB,0,0)</f>
        <v>0</v>
      </c>
      <c r="BY48" s="17">
        <f>_xlfn.XLOOKUP($A48,'IS Water Forecast'!$A:$A,'IS Water Forecast'!AC:AC,0,0)</f>
        <v>0</v>
      </c>
      <c r="BZ48" s="17">
        <f>_xlfn.XLOOKUP($A48,'IS Water Forecast'!$A:$A,'IS Water Forecast'!AD:AD,0,0)</f>
        <v>0</v>
      </c>
      <c r="CA48" s="17">
        <f>_xlfn.XLOOKUP($A48,'IS Water Forecast'!$A:$A,'IS Water Forecast'!AE:AE,0,0)</f>
        <v>0</v>
      </c>
      <c r="CB48" s="17">
        <f>_xlfn.XLOOKUP($A48,'IS Water Forecast'!$A:$A,'IS Water Forecast'!AF:AF,0,0)</f>
        <v>0</v>
      </c>
      <c r="CC48" s="17">
        <f>_xlfn.XLOOKUP($A48,'IS Water Forecast'!$A:$A,'IS Water Forecast'!AG:AG,0,0)</f>
        <v>0</v>
      </c>
      <c r="CD48" s="17">
        <f>_xlfn.XLOOKUP($A48,'IS Water Forecast'!$A:$A,'IS Water Forecast'!AH:AH,0,0)</f>
        <v>0</v>
      </c>
      <c r="CE48" s="17">
        <f t="shared" si="7"/>
        <v>0</v>
      </c>
      <c r="CF48" s="18">
        <f t="shared" si="8"/>
        <v>-100</v>
      </c>
      <c r="CG48" s="17">
        <f>_xlfn.XLOOKUP($A48,'IS Water Forecast'!$A:$A,'IS Water Forecast'!AK:AK,0,0)</f>
        <v>100</v>
      </c>
      <c r="CH48" s="17">
        <f t="shared" si="9"/>
        <v>0</v>
      </c>
      <c r="CI48" s="17">
        <f t="shared" si="10"/>
        <v>0</v>
      </c>
      <c r="CJ48" s="17">
        <f t="shared" si="11"/>
        <v>0</v>
      </c>
    </row>
    <row r="49" spans="1:90" x14ac:dyDescent="0.25">
      <c r="A49" s="13">
        <v>642000</v>
      </c>
      <c r="B49" s="14">
        <f t="shared" si="12"/>
        <v>44</v>
      </c>
      <c r="C49" s="16" t="str">
        <f t="shared" si="1"/>
        <v>642.000</v>
      </c>
      <c r="D49" s="13" t="s">
        <v>108</v>
      </c>
      <c r="E49" s="13"/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f t="shared" si="2"/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-507.11</v>
      </c>
      <c r="AD49" s="17">
        <v>-169.04</v>
      </c>
      <c r="AE49" s="17">
        <f t="shared" si="3"/>
        <v>-676.15</v>
      </c>
      <c r="AF49" s="17">
        <v>169.04</v>
      </c>
      <c r="AG49" s="17">
        <v>-240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34.479999999999997</v>
      </c>
      <c r="AO49" s="17">
        <v>27.58</v>
      </c>
      <c r="AP49" s="17">
        <v>43.34</v>
      </c>
      <c r="AQ49" s="17">
        <v>0</v>
      </c>
      <c r="AR49" s="17">
        <f t="shared" si="4"/>
        <v>34.439999999999991</v>
      </c>
      <c r="AS49" s="17">
        <v>0</v>
      </c>
      <c r="AT49" s="17">
        <v>0</v>
      </c>
      <c r="AU49" s="17">
        <v>0</v>
      </c>
      <c r="AV49" s="17">
        <v>-100</v>
      </c>
      <c r="AW49" s="17">
        <v>0</v>
      </c>
      <c r="AX49" s="17">
        <v>0</v>
      </c>
      <c r="AY49" s="17">
        <v>0</v>
      </c>
      <c r="AZ49" s="17">
        <v>0</v>
      </c>
      <c r="BA49" s="17">
        <v>0</v>
      </c>
      <c r="BB49" s="17">
        <f>_xlfn.XLOOKUP($A49,'IS Water Forecast'!$A:$A,'IS Water Forecast'!F:F,0,0)</f>
        <v>0</v>
      </c>
      <c r="BC49" s="17">
        <f>_xlfn.XLOOKUP($A49,'IS Water Forecast'!$A:$A,'IS Water Forecast'!G:G,0,0)</f>
        <v>0</v>
      </c>
      <c r="BD49" s="17">
        <f>_xlfn.XLOOKUP($A49,'IS Water Forecast'!$A:$A,'IS Water Forecast'!H:H,0,0)</f>
        <v>0</v>
      </c>
      <c r="BE49" s="17">
        <f t="shared" si="5"/>
        <v>-100</v>
      </c>
      <c r="BF49" s="17">
        <f>_xlfn.XLOOKUP($A49,'IS Water Forecast'!$A:$A,'IS Water Forecast'!J:J,0,0)</f>
        <v>0</v>
      </c>
      <c r="BG49" s="17">
        <f>_xlfn.XLOOKUP($A49,'IS Water Forecast'!$A:$A,'IS Water Forecast'!K:K,0,0)</f>
        <v>0</v>
      </c>
      <c r="BH49" s="17">
        <f>_xlfn.XLOOKUP($A49,'IS Water Forecast'!$A:$A,'IS Water Forecast'!L:L,0,0)</f>
        <v>0</v>
      </c>
      <c r="BI49" s="17">
        <f>_xlfn.XLOOKUP($A49,'IS Water Forecast'!$A:$A,'IS Water Forecast'!M:M,0,0)</f>
        <v>0</v>
      </c>
      <c r="BJ49" s="17">
        <f>_xlfn.XLOOKUP($A49,'IS Water Forecast'!$A:$A,'IS Water Forecast'!N:N,0,0)</f>
        <v>0</v>
      </c>
      <c r="BK49" s="17">
        <f>_xlfn.XLOOKUP($A49,'IS Water Forecast'!$A:$A,'IS Water Forecast'!O:O,0,0)</f>
        <v>0</v>
      </c>
      <c r="BL49" s="17">
        <f>_xlfn.XLOOKUP($A49,'IS Water Forecast'!$A:$A,'IS Water Forecast'!P:P,0,0)</f>
        <v>0</v>
      </c>
      <c r="BM49" s="17">
        <f>_xlfn.XLOOKUP($A49,'IS Water Forecast'!$A:$A,'IS Water Forecast'!Q:Q,0,0)</f>
        <v>0</v>
      </c>
      <c r="BN49" s="17">
        <f>_xlfn.XLOOKUP($A49,'IS Water Forecast'!$A:$A,'IS Water Forecast'!R:R,0,0)</f>
        <v>0</v>
      </c>
      <c r="BO49" s="17">
        <f>_xlfn.XLOOKUP($A49,'IS Water Forecast'!$A:$A,'IS Water Forecast'!S:S,0,0)</f>
        <v>0</v>
      </c>
      <c r="BP49" s="17">
        <f>_xlfn.XLOOKUP($A49,'IS Water Forecast'!$A:$A,'IS Water Forecast'!T:T,0,0)</f>
        <v>0</v>
      </c>
      <c r="BQ49" s="17">
        <f>_xlfn.XLOOKUP($A49,'IS Water Forecast'!$A:$A,'IS Water Forecast'!U:U,0,0)</f>
        <v>0</v>
      </c>
      <c r="BR49" s="17">
        <f t="shared" si="6"/>
        <v>0</v>
      </c>
      <c r="BS49" s="17">
        <f>_xlfn.XLOOKUP($A49,'IS Water Forecast'!$A:$A,'IS Water Forecast'!W:W,0,0)</f>
        <v>0</v>
      </c>
      <c r="BT49" s="17">
        <f>_xlfn.XLOOKUP($A49,'IS Water Forecast'!$A:$A,'IS Water Forecast'!X:X,0,0)</f>
        <v>0</v>
      </c>
      <c r="BU49" s="17">
        <f>_xlfn.XLOOKUP($A49,'IS Water Forecast'!$A:$A,'IS Water Forecast'!Y:Y,0,0)</f>
        <v>0</v>
      </c>
      <c r="BV49" s="17">
        <f>_xlfn.XLOOKUP($A49,'IS Water Forecast'!$A:$A,'IS Water Forecast'!Z:Z,0,0)</f>
        <v>0</v>
      </c>
      <c r="BW49" s="17">
        <f>_xlfn.XLOOKUP($A49,'IS Water Forecast'!$A:$A,'IS Water Forecast'!AA:AA,0,0)</f>
        <v>0</v>
      </c>
      <c r="BX49" s="17">
        <f>_xlfn.XLOOKUP($A49,'IS Water Forecast'!$A:$A,'IS Water Forecast'!AB:AB,0,0)</f>
        <v>0</v>
      </c>
      <c r="BY49" s="17">
        <f>_xlfn.XLOOKUP($A49,'IS Water Forecast'!$A:$A,'IS Water Forecast'!AC:AC,0,0)</f>
        <v>0</v>
      </c>
      <c r="BZ49" s="17">
        <f>_xlfn.XLOOKUP($A49,'IS Water Forecast'!$A:$A,'IS Water Forecast'!AD:AD,0,0)</f>
        <v>0</v>
      </c>
      <c r="CA49" s="17">
        <f>_xlfn.XLOOKUP($A49,'IS Water Forecast'!$A:$A,'IS Water Forecast'!AE:AE,0,0)</f>
        <v>0</v>
      </c>
      <c r="CB49" s="17">
        <f>_xlfn.XLOOKUP($A49,'IS Water Forecast'!$A:$A,'IS Water Forecast'!AF:AF,0,0)</f>
        <v>0</v>
      </c>
      <c r="CC49" s="17">
        <f>_xlfn.XLOOKUP($A49,'IS Water Forecast'!$A:$A,'IS Water Forecast'!AG:AG,0,0)</f>
        <v>0</v>
      </c>
      <c r="CD49" s="17">
        <f>_xlfn.XLOOKUP($A49,'IS Water Forecast'!$A:$A,'IS Water Forecast'!AH:AH,0,0)</f>
        <v>0</v>
      </c>
      <c r="CE49" s="17">
        <f t="shared" si="7"/>
        <v>0</v>
      </c>
      <c r="CF49" s="18">
        <f t="shared" si="8"/>
        <v>-100</v>
      </c>
      <c r="CG49" s="17">
        <f>_xlfn.XLOOKUP($A49,'IS Water Forecast'!$A:$A,'IS Water Forecast'!AK:AK,0,0)</f>
        <v>100</v>
      </c>
      <c r="CH49" s="17">
        <f t="shared" si="9"/>
        <v>0</v>
      </c>
      <c r="CI49" s="17">
        <f t="shared" si="10"/>
        <v>0</v>
      </c>
      <c r="CJ49" s="17">
        <f t="shared" si="11"/>
        <v>0</v>
      </c>
    </row>
    <row r="50" spans="1:90" x14ac:dyDescent="0.25">
      <c r="A50" s="13">
        <v>667000</v>
      </c>
      <c r="B50" s="14">
        <f t="shared" si="12"/>
        <v>45</v>
      </c>
      <c r="C50" s="16" t="str">
        <f t="shared" si="1"/>
        <v>667.000</v>
      </c>
      <c r="D50" s="13" t="s">
        <v>109</v>
      </c>
      <c r="E50" s="13"/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f t="shared" si="2"/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f t="shared" si="3"/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f t="shared" si="4"/>
        <v>0</v>
      </c>
      <c r="AS50" s="17">
        <v>0</v>
      </c>
      <c r="AT50" s="17">
        <v>0</v>
      </c>
      <c r="AU50" s="17">
        <v>0</v>
      </c>
      <c r="AV50" s="17">
        <v>0</v>
      </c>
      <c r="AW50" s="17">
        <v>0</v>
      </c>
      <c r="AX50" s="17">
        <v>0</v>
      </c>
      <c r="AY50" s="17">
        <v>0</v>
      </c>
      <c r="AZ50" s="17">
        <v>0</v>
      </c>
      <c r="BA50" s="17">
        <v>0</v>
      </c>
      <c r="BB50" s="17">
        <f>_xlfn.XLOOKUP($A50,'IS Water Forecast'!$A:$A,'IS Water Forecast'!F:F,0,0)</f>
        <v>0</v>
      </c>
      <c r="BC50" s="17">
        <f>_xlfn.XLOOKUP($A50,'IS Water Forecast'!$A:$A,'IS Water Forecast'!G:G,0,0)</f>
        <v>0</v>
      </c>
      <c r="BD50" s="17">
        <f>_xlfn.XLOOKUP($A50,'IS Water Forecast'!$A:$A,'IS Water Forecast'!H:H,0,0)</f>
        <v>0</v>
      </c>
      <c r="BE50" s="17">
        <f t="shared" si="5"/>
        <v>0</v>
      </c>
      <c r="BF50" s="17">
        <f>_xlfn.XLOOKUP($A50,'IS Water Forecast'!$A:$A,'IS Water Forecast'!J:J,0,0)</f>
        <v>0</v>
      </c>
      <c r="BG50" s="17">
        <f>_xlfn.XLOOKUP($A50,'IS Water Forecast'!$A:$A,'IS Water Forecast'!K:K,0,0)</f>
        <v>0</v>
      </c>
      <c r="BH50" s="17">
        <f>_xlfn.XLOOKUP($A50,'IS Water Forecast'!$A:$A,'IS Water Forecast'!L:L,0,0)</f>
        <v>0</v>
      </c>
      <c r="BI50" s="17">
        <f>_xlfn.XLOOKUP($A50,'IS Water Forecast'!$A:$A,'IS Water Forecast'!M:M,0,0)</f>
        <v>0</v>
      </c>
      <c r="BJ50" s="17">
        <f>_xlfn.XLOOKUP($A50,'IS Water Forecast'!$A:$A,'IS Water Forecast'!N:N,0,0)</f>
        <v>0</v>
      </c>
      <c r="BK50" s="17">
        <f>_xlfn.XLOOKUP($A50,'IS Water Forecast'!$A:$A,'IS Water Forecast'!O:O,0,0)</f>
        <v>0</v>
      </c>
      <c r="BL50" s="17">
        <f>_xlfn.XLOOKUP($A50,'IS Water Forecast'!$A:$A,'IS Water Forecast'!P:P,0,0)</f>
        <v>0</v>
      </c>
      <c r="BM50" s="17">
        <f>_xlfn.XLOOKUP($A50,'IS Water Forecast'!$A:$A,'IS Water Forecast'!Q:Q,0,0)</f>
        <v>0</v>
      </c>
      <c r="BN50" s="17">
        <f>_xlfn.XLOOKUP($A50,'IS Water Forecast'!$A:$A,'IS Water Forecast'!R:R,0,0)</f>
        <v>0</v>
      </c>
      <c r="BO50" s="17">
        <f>_xlfn.XLOOKUP($A50,'IS Water Forecast'!$A:$A,'IS Water Forecast'!S:S,0,0)</f>
        <v>0</v>
      </c>
      <c r="BP50" s="17">
        <f>_xlfn.XLOOKUP($A50,'IS Water Forecast'!$A:$A,'IS Water Forecast'!T:T,0,0)</f>
        <v>0</v>
      </c>
      <c r="BQ50" s="17">
        <f>_xlfn.XLOOKUP($A50,'IS Water Forecast'!$A:$A,'IS Water Forecast'!U:U,0,0)</f>
        <v>0</v>
      </c>
      <c r="BR50" s="17">
        <f t="shared" si="6"/>
        <v>0</v>
      </c>
      <c r="BS50" s="17">
        <f>_xlfn.XLOOKUP($A50,'IS Water Forecast'!$A:$A,'IS Water Forecast'!W:W,0,0)</f>
        <v>0</v>
      </c>
      <c r="BT50" s="17">
        <f>_xlfn.XLOOKUP($A50,'IS Water Forecast'!$A:$A,'IS Water Forecast'!X:X,0,0)</f>
        <v>0</v>
      </c>
      <c r="BU50" s="17">
        <f>_xlfn.XLOOKUP($A50,'IS Water Forecast'!$A:$A,'IS Water Forecast'!Y:Y,0,0)</f>
        <v>0</v>
      </c>
      <c r="BV50" s="17">
        <f>_xlfn.XLOOKUP($A50,'IS Water Forecast'!$A:$A,'IS Water Forecast'!Z:Z,0,0)</f>
        <v>0</v>
      </c>
      <c r="BW50" s="17">
        <f>_xlfn.XLOOKUP($A50,'IS Water Forecast'!$A:$A,'IS Water Forecast'!AA:AA,0,0)</f>
        <v>0</v>
      </c>
      <c r="BX50" s="17">
        <f>_xlfn.XLOOKUP($A50,'IS Water Forecast'!$A:$A,'IS Water Forecast'!AB:AB,0,0)</f>
        <v>0</v>
      </c>
      <c r="BY50" s="17">
        <f>_xlfn.XLOOKUP($A50,'IS Water Forecast'!$A:$A,'IS Water Forecast'!AC:AC,0,0)</f>
        <v>0</v>
      </c>
      <c r="BZ50" s="17">
        <f>_xlfn.XLOOKUP($A50,'IS Water Forecast'!$A:$A,'IS Water Forecast'!AD:AD,0,0)</f>
        <v>0</v>
      </c>
      <c r="CA50" s="17">
        <f>_xlfn.XLOOKUP($A50,'IS Water Forecast'!$A:$A,'IS Water Forecast'!AE:AE,0,0)</f>
        <v>0</v>
      </c>
      <c r="CB50" s="17">
        <f>_xlfn.XLOOKUP($A50,'IS Water Forecast'!$A:$A,'IS Water Forecast'!AF:AF,0,0)</f>
        <v>0</v>
      </c>
      <c r="CC50" s="17">
        <f>_xlfn.XLOOKUP($A50,'IS Water Forecast'!$A:$A,'IS Water Forecast'!AG:AG,0,0)</f>
        <v>0</v>
      </c>
      <c r="CD50" s="17">
        <f>_xlfn.XLOOKUP($A50,'IS Water Forecast'!$A:$A,'IS Water Forecast'!AH:AH,0,0)</f>
        <v>0</v>
      </c>
      <c r="CE50" s="17">
        <f t="shared" si="7"/>
        <v>0</v>
      </c>
      <c r="CF50" s="18">
        <f t="shared" si="8"/>
        <v>0</v>
      </c>
      <c r="CG50" s="17">
        <f>_xlfn.XLOOKUP($A50,'IS Water Forecast'!$A:$A,'IS Water Forecast'!AK:AK,0,0)</f>
        <v>0</v>
      </c>
      <c r="CH50" s="17">
        <f t="shared" si="9"/>
        <v>0</v>
      </c>
      <c r="CI50" s="17">
        <f t="shared" si="10"/>
        <v>0</v>
      </c>
      <c r="CJ50" s="17">
        <f t="shared" si="11"/>
        <v>0</v>
      </c>
    </row>
    <row r="51" spans="1:90" x14ac:dyDescent="0.25">
      <c r="A51" s="13">
        <v>670000</v>
      </c>
      <c r="B51" s="14">
        <f t="shared" si="12"/>
        <v>46</v>
      </c>
      <c r="C51" s="16" t="str">
        <f t="shared" si="1"/>
        <v>670.000</v>
      </c>
      <c r="D51" s="13" t="s">
        <v>110</v>
      </c>
      <c r="E51" s="13"/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f t="shared" si="2"/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-328.22</v>
      </c>
      <c r="AC51" s="17">
        <v>-318.43</v>
      </c>
      <c r="AD51" s="17">
        <v>-119.19</v>
      </c>
      <c r="AE51" s="17">
        <f t="shared" si="3"/>
        <v>-765.84000000000015</v>
      </c>
      <c r="AF51" s="17">
        <v>-315.76</v>
      </c>
      <c r="AG51" s="17">
        <v>-315.77</v>
      </c>
      <c r="AH51" s="17">
        <v>-319.14</v>
      </c>
      <c r="AI51" s="17">
        <v>-325.61</v>
      </c>
      <c r="AJ51" s="17">
        <v>-328.88</v>
      </c>
      <c r="AK51" s="17">
        <v>-331.75</v>
      </c>
      <c r="AL51" s="17">
        <v>-334.74</v>
      </c>
      <c r="AM51" s="17">
        <v>-334.31</v>
      </c>
      <c r="AN51" s="17">
        <v>-333.67</v>
      </c>
      <c r="AO51" s="17">
        <v>-332.3</v>
      </c>
      <c r="AP51" s="17">
        <v>-329.08</v>
      </c>
      <c r="AQ51" s="17">
        <v>0</v>
      </c>
      <c r="AR51" s="17">
        <f t="shared" si="4"/>
        <v>-3601.0099999999998</v>
      </c>
      <c r="AS51" s="17">
        <v>-317.55</v>
      </c>
      <c r="AT51" s="17">
        <v>-318.89</v>
      </c>
      <c r="AU51" s="17">
        <v>-324.88</v>
      </c>
      <c r="AV51" s="17">
        <v>-322.27</v>
      </c>
      <c r="AW51" s="17">
        <v>-325.43</v>
      </c>
      <c r="AX51" s="17">
        <v>-331.31</v>
      </c>
      <c r="AY51" s="17">
        <v>-334.27</v>
      </c>
      <c r="AZ51" s="17">
        <v>2429.9699999999998</v>
      </c>
      <c r="BA51" s="17">
        <v>-332.97</v>
      </c>
      <c r="BB51" s="17">
        <f>_xlfn.XLOOKUP($A51,'IS Water Forecast'!$A:$A,'IS Water Forecast'!F:F,0,0)</f>
        <v>-220.92</v>
      </c>
      <c r="BC51" s="17">
        <f>_xlfn.XLOOKUP($A51,'IS Water Forecast'!$A:$A,'IS Water Forecast'!G:G,0,0)</f>
        <v>-222.57</v>
      </c>
      <c r="BD51" s="17">
        <f>_xlfn.XLOOKUP($A51,'IS Water Forecast'!$A:$A,'IS Water Forecast'!H:H,0,0)</f>
        <v>-217.73</v>
      </c>
      <c r="BE51" s="17">
        <f t="shared" si="5"/>
        <v>-838.82000000000062</v>
      </c>
      <c r="BF51" s="17">
        <f>_xlfn.XLOOKUP($A51,'IS Water Forecast'!$A:$A,'IS Water Forecast'!J:J,0,0)</f>
        <v>-213.46</v>
      </c>
      <c r="BG51" s="17">
        <f>_xlfn.XLOOKUP($A51,'IS Water Forecast'!$A:$A,'IS Water Forecast'!K:K,0,0)</f>
        <v>-211.08</v>
      </c>
      <c r="BH51" s="17">
        <f>_xlfn.XLOOKUP($A51,'IS Water Forecast'!$A:$A,'IS Water Forecast'!L:L,0,0)</f>
        <v>-212.59</v>
      </c>
      <c r="BI51" s="17">
        <f>_xlfn.XLOOKUP($A51,'IS Water Forecast'!$A:$A,'IS Water Forecast'!M:M,0,0)</f>
        <v>-216.59</v>
      </c>
      <c r="BJ51" s="17">
        <f>_xlfn.XLOOKUP($A51,'IS Water Forecast'!$A:$A,'IS Water Forecast'!N:N,0,0)</f>
        <v>-214.85</v>
      </c>
      <c r="BK51" s="17">
        <f>_xlfn.XLOOKUP($A51,'IS Water Forecast'!$A:$A,'IS Water Forecast'!O:O,0,0)</f>
        <v>-218.38</v>
      </c>
      <c r="BL51" s="17">
        <f>_xlfn.XLOOKUP($A51,'IS Water Forecast'!$A:$A,'IS Water Forecast'!P:P,0,0)</f>
        <v>-220.54</v>
      </c>
      <c r="BM51" s="17">
        <f>_xlfn.XLOOKUP($A51,'IS Water Forecast'!$A:$A,'IS Water Forecast'!Q:Q,0,0)</f>
        <v>-222.82</v>
      </c>
      <c r="BN51" s="17">
        <f>_xlfn.XLOOKUP($A51,'IS Water Forecast'!$A:$A,'IS Water Forecast'!R:R,0,0)</f>
        <v>-222.25</v>
      </c>
      <c r="BO51" s="17">
        <f>_xlfn.XLOOKUP($A51,'IS Water Forecast'!$A:$A,'IS Water Forecast'!S:S,0,0)</f>
        <v>-220.92</v>
      </c>
      <c r="BP51" s="17">
        <f>_xlfn.XLOOKUP($A51,'IS Water Forecast'!$A:$A,'IS Water Forecast'!T:T,0,0)</f>
        <v>-222.57</v>
      </c>
      <c r="BQ51" s="17">
        <f>_xlfn.XLOOKUP($A51,'IS Water Forecast'!$A:$A,'IS Water Forecast'!U:U,0,0)</f>
        <v>-217.73</v>
      </c>
      <c r="BR51" s="17">
        <f t="shared" si="6"/>
        <v>-2613.7799999999997</v>
      </c>
      <c r="BS51" s="17">
        <f>_xlfn.XLOOKUP($A51,'IS Water Forecast'!$A:$A,'IS Water Forecast'!W:W,0,0)</f>
        <v>-213.46</v>
      </c>
      <c r="BT51" s="17">
        <f>_xlfn.XLOOKUP($A51,'IS Water Forecast'!$A:$A,'IS Water Forecast'!X:X,0,0)</f>
        <v>-211.08</v>
      </c>
      <c r="BU51" s="17">
        <f>_xlfn.XLOOKUP($A51,'IS Water Forecast'!$A:$A,'IS Water Forecast'!Y:Y,0,0)</f>
        <v>-212.59</v>
      </c>
      <c r="BV51" s="17">
        <f>_xlfn.XLOOKUP($A51,'IS Water Forecast'!$A:$A,'IS Water Forecast'!Z:Z,0,0)</f>
        <v>-216.59</v>
      </c>
      <c r="BW51" s="17">
        <f>_xlfn.XLOOKUP($A51,'IS Water Forecast'!$A:$A,'IS Water Forecast'!AA:AA,0,0)</f>
        <v>-214.85</v>
      </c>
      <c r="BX51" s="17">
        <f>_xlfn.XLOOKUP($A51,'IS Water Forecast'!$A:$A,'IS Water Forecast'!AB:AB,0,0)</f>
        <v>-218.38</v>
      </c>
      <c r="BY51" s="17">
        <f>_xlfn.XLOOKUP($A51,'IS Water Forecast'!$A:$A,'IS Water Forecast'!AC:AC,0,0)</f>
        <v>-220.54</v>
      </c>
      <c r="BZ51" s="17">
        <f>_xlfn.XLOOKUP($A51,'IS Water Forecast'!$A:$A,'IS Water Forecast'!AD:AD,0,0)</f>
        <v>-222.82</v>
      </c>
      <c r="CA51" s="17">
        <f>_xlfn.XLOOKUP($A51,'IS Water Forecast'!$A:$A,'IS Water Forecast'!AE:AE,0,0)</f>
        <v>-222.25</v>
      </c>
      <c r="CB51" s="17">
        <f>_xlfn.XLOOKUP($A51,'IS Water Forecast'!$A:$A,'IS Water Forecast'!AF:AF,0,0)</f>
        <v>-220.92</v>
      </c>
      <c r="CC51" s="17">
        <f>_xlfn.XLOOKUP($A51,'IS Water Forecast'!$A:$A,'IS Water Forecast'!AG:AG,0,0)</f>
        <v>-222.57</v>
      </c>
      <c r="CD51" s="17">
        <f>_xlfn.XLOOKUP($A51,'IS Water Forecast'!$A:$A,'IS Water Forecast'!AH:AH,0,0)</f>
        <v>-217.73</v>
      </c>
      <c r="CE51" s="17">
        <f t="shared" si="7"/>
        <v>-2613.7799999999997</v>
      </c>
      <c r="CF51" s="18">
        <f t="shared" si="8"/>
        <v>-514.63000000000022</v>
      </c>
      <c r="CG51" s="17">
        <f>_xlfn.XLOOKUP($A51,'IS Water Forecast'!$A:$A,'IS Water Forecast'!AK:AK,0,0)</f>
        <v>-2103.2869999999998</v>
      </c>
      <c r="CH51" s="17">
        <f t="shared" si="9"/>
        <v>-2617.9169999999999</v>
      </c>
      <c r="CI51" s="17">
        <f t="shared" si="10"/>
        <v>4.137000000000171</v>
      </c>
      <c r="CJ51" s="17">
        <f t="shared" si="11"/>
        <v>-2613.7799999999997</v>
      </c>
      <c r="CL51" s="24"/>
    </row>
    <row r="52" spans="1:90" x14ac:dyDescent="0.25">
      <c r="A52" s="13">
        <v>675000</v>
      </c>
      <c r="B52" s="14">
        <f t="shared" si="12"/>
        <v>47</v>
      </c>
      <c r="C52" s="16" t="str">
        <f t="shared" si="1"/>
        <v>675.000</v>
      </c>
      <c r="D52" s="13" t="s">
        <v>111</v>
      </c>
      <c r="E52" s="13"/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-1283.33</v>
      </c>
      <c r="N52" s="17">
        <v>0</v>
      </c>
      <c r="O52" s="17">
        <v>0</v>
      </c>
      <c r="P52" s="17">
        <v>-160.42000000000002</v>
      </c>
      <c r="Q52" s="17">
        <v>-3906.4900000000002</v>
      </c>
      <c r="R52" s="17">
        <f t="shared" si="2"/>
        <v>-5350.24</v>
      </c>
      <c r="S52" s="17">
        <v>3769.53</v>
      </c>
      <c r="T52" s="17">
        <v>0</v>
      </c>
      <c r="U52" s="17">
        <v>0</v>
      </c>
      <c r="V52" s="17">
        <v>0</v>
      </c>
      <c r="W52" s="17">
        <v>0</v>
      </c>
      <c r="X52" s="17">
        <v>-367.73</v>
      </c>
      <c r="Y52" s="17">
        <v>0</v>
      </c>
      <c r="Z52" s="17">
        <v>-140</v>
      </c>
      <c r="AA52" s="17">
        <v>0</v>
      </c>
      <c r="AB52" s="17">
        <v>0</v>
      </c>
      <c r="AC52" s="17">
        <v>0</v>
      </c>
      <c r="AD52" s="17">
        <v>0</v>
      </c>
      <c r="AE52" s="17">
        <f t="shared" si="3"/>
        <v>3261.8</v>
      </c>
      <c r="AF52" s="17">
        <v>0</v>
      </c>
      <c r="AG52" s="17">
        <v>0</v>
      </c>
      <c r="AH52" s="17">
        <v>0</v>
      </c>
      <c r="AI52" s="17">
        <v>0</v>
      </c>
      <c r="AJ52" s="17">
        <v>-414</v>
      </c>
      <c r="AK52" s="17">
        <v>0</v>
      </c>
      <c r="AL52" s="17">
        <v>-1195.76</v>
      </c>
      <c r="AM52" s="17">
        <v>-1156.08</v>
      </c>
      <c r="AN52" s="17">
        <v>1156.08</v>
      </c>
      <c r="AO52" s="17">
        <v>0</v>
      </c>
      <c r="AP52" s="17">
        <v>0</v>
      </c>
      <c r="AQ52" s="17">
        <v>0</v>
      </c>
      <c r="AR52" s="17">
        <f t="shared" si="4"/>
        <v>-1609.7600000000002</v>
      </c>
      <c r="AS52" s="17">
        <v>0</v>
      </c>
      <c r="AT52" s="17">
        <v>0</v>
      </c>
      <c r="AU52" s="17">
        <v>0</v>
      </c>
      <c r="AV52" s="17">
        <v>0</v>
      </c>
      <c r="AW52" s="17">
        <v>0</v>
      </c>
      <c r="AX52" s="17">
        <v>0</v>
      </c>
      <c r="AY52" s="17">
        <v>0</v>
      </c>
      <c r="AZ52" s="17">
        <v>0</v>
      </c>
      <c r="BA52" s="17">
        <v>0</v>
      </c>
      <c r="BB52" s="17">
        <f>_xlfn.XLOOKUP($A52,'IS Water Forecast'!$A:$A,'IS Water Forecast'!F:F,0,0)</f>
        <v>0</v>
      </c>
      <c r="BC52" s="17">
        <f>_xlfn.XLOOKUP($A52,'IS Water Forecast'!$A:$A,'IS Water Forecast'!G:G,0,0)</f>
        <v>0</v>
      </c>
      <c r="BD52" s="17">
        <f>_xlfn.XLOOKUP($A52,'IS Water Forecast'!$A:$A,'IS Water Forecast'!H:H,0,0)</f>
        <v>0</v>
      </c>
      <c r="BE52" s="17">
        <f t="shared" si="5"/>
        <v>0</v>
      </c>
      <c r="BF52" s="17">
        <f>_xlfn.XLOOKUP($A52,'IS Water Forecast'!$A:$A,'IS Water Forecast'!J:J,0,0)</f>
        <v>0</v>
      </c>
      <c r="BG52" s="17">
        <f>_xlfn.XLOOKUP($A52,'IS Water Forecast'!$A:$A,'IS Water Forecast'!K:K,0,0)</f>
        <v>0</v>
      </c>
      <c r="BH52" s="17">
        <f>_xlfn.XLOOKUP($A52,'IS Water Forecast'!$A:$A,'IS Water Forecast'!L:L,0,0)</f>
        <v>0</v>
      </c>
      <c r="BI52" s="17">
        <f>_xlfn.XLOOKUP($A52,'IS Water Forecast'!$A:$A,'IS Water Forecast'!M:M,0,0)</f>
        <v>0</v>
      </c>
      <c r="BJ52" s="17">
        <f>_xlfn.XLOOKUP($A52,'IS Water Forecast'!$A:$A,'IS Water Forecast'!N:N,0,0)</f>
        <v>0</v>
      </c>
      <c r="BK52" s="17">
        <f>_xlfn.XLOOKUP($A52,'IS Water Forecast'!$A:$A,'IS Water Forecast'!O:O,0,0)</f>
        <v>0</v>
      </c>
      <c r="BL52" s="17">
        <f>_xlfn.XLOOKUP($A52,'IS Water Forecast'!$A:$A,'IS Water Forecast'!P:P,0,0)</f>
        <v>0</v>
      </c>
      <c r="BM52" s="17">
        <f>_xlfn.XLOOKUP($A52,'IS Water Forecast'!$A:$A,'IS Water Forecast'!Q:Q,0,0)</f>
        <v>0</v>
      </c>
      <c r="BN52" s="17">
        <f>_xlfn.XLOOKUP($A52,'IS Water Forecast'!$A:$A,'IS Water Forecast'!R:R,0,0)</f>
        <v>0</v>
      </c>
      <c r="BO52" s="17">
        <f>_xlfn.XLOOKUP($A52,'IS Water Forecast'!$A:$A,'IS Water Forecast'!S:S,0,0)</f>
        <v>0</v>
      </c>
      <c r="BP52" s="17">
        <f>_xlfn.XLOOKUP($A52,'IS Water Forecast'!$A:$A,'IS Water Forecast'!T:T,0,0)</f>
        <v>0</v>
      </c>
      <c r="BQ52" s="17">
        <f>_xlfn.XLOOKUP($A52,'IS Water Forecast'!$A:$A,'IS Water Forecast'!U:U,0,0)</f>
        <v>0</v>
      </c>
      <c r="BR52" s="17">
        <f t="shared" si="6"/>
        <v>0</v>
      </c>
      <c r="BS52" s="17">
        <f>_xlfn.XLOOKUP($A52,'IS Water Forecast'!$A:$A,'IS Water Forecast'!W:W,0,0)</f>
        <v>0</v>
      </c>
      <c r="BT52" s="17">
        <f>_xlfn.XLOOKUP($A52,'IS Water Forecast'!$A:$A,'IS Water Forecast'!X:X,0,0)</f>
        <v>0</v>
      </c>
      <c r="BU52" s="17">
        <f>_xlfn.XLOOKUP($A52,'IS Water Forecast'!$A:$A,'IS Water Forecast'!Y:Y,0,0)</f>
        <v>0</v>
      </c>
      <c r="BV52" s="17">
        <f>_xlfn.XLOOKUP($A52,'IS Water Forecast'!$A:$A,'IS Water Forecast'!Z:Z,0,0)</f>
        <v>0</v>
      </c>
      <c r="BW52" s="17">
        <f>_xlfn.XLOOKUP($A52,'IS Water Forecast'!$A:$A,'IS Water Forecast'!AA:AA,0,0)</f>
        <v>0</v>
      </c>
      <c r="BX52" s="17">
        <f>_xlfn.XLOOKUP($A52,'IS Water Forecast'!$A:$A,'IS Water Forecast'!AB:AB,0,0)</f>
        <v>0</v>
      </c>
      <c r="BY52" s="17">
        <f>_xlfn.XLOOKUP($A52,'IS Water Forecast'!$A:$A,'IS Water Forecast'!AC:AC,0,0)</f>
        <v>0</v>
      </c>
      <c r="BZ52" s="17">
        <f>_xlfn.XLOOKUP($A52,'IS Water Forecast'!$A:$A,'IS Water Forecast'!AD:AD,0,0)</f>
        <v>0</v>
      </c>
      <c r="CA52" s="17">
        <f>_xlfn.XLOOKUP($A52,'IS Water Forecast'!$A:$A,'IS Water Forecast'!AE:AE,0,0)</f>
        <v>0</v>
      </c>
      <c r="CB52" s="17">
        <f>_xlfn.XLOOKUP($A52,'IS Water Forecast'!$A:$A,'IS Water Forecast'!AF:AF,0,0)</f>
        <v>0</v>
      </c>
      <c r="CC52" s="17">
        <f>_xlfn.XLOOKUP($A52,'IS Water Forecast'!$A:$A,'IS Water Forecast'!AG:AG,0,0)</f>
        <v>0</v>
      </c>
      <c r="CD52" s="17">
        <f>_xlfn.XLOOKUP($A52,'IS Water Forecast'!$A:$A,'IS Water Forecast'!AH:AH,0,0)</f>
        <v>0</v>
      </c>
      <c r="CE52" s="17">
        <f t="shared" si="7"/>
        <v>0</v>
      </c>
      <c r="CF52" s="18">
        <f t="shared" si="8"/>
        <v>0</v>
      </c>
      <c r="CG52" s="17">
        <f>_xlfn.XLOOKUP($A52,'IS Water Forecast'!$A:$A,'IS Water Forecast'!AK:AK,0,0)</f>
        <v>0</v>
      </c>
      <c r="CH52" s="17">
        <f t="shared" si="9"/>
        <v>0</v>
      </c>
      <c r="CI52" s="17">
        <f t="shared" si="10"/>
        <v>0</v>
      </c>
      <c r="CJ52" s="17">
        <f t="shared" si="11"/>
        <v>0</v>
      </c>
    </row>
    <row r="53" spans="1:90" x14ac:dyDescent="0.25">
      <c r="A53" s="13">
        <v>675100</v>
      </c>
      <c r="B53" s="14">
        <f t="shared" si="12"/>
        <v>48</v>
      </c>
      <c r="C53" s="16" t="str">
        <f t="shared" si="1"/>
        <v>675.100</v>
      </c>
      <c r="D53" s="13" t="s">
        <v>112</v>
      </c>
      <c r="E53" s="13"/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f t="shared" si="2"/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f t="shared" si="3"/>
        <v>0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f t="shared" si="4"/>
        <v>0</v>
      </c>
      <c r="AS53" s="17">
        <v>0</v>
      </c>
      <c r="AT53" s="17">
        <v>0</v>
      </c>
      <c r="AU53" s="17">
        <v>0</v>
      </c>
      <c r="AV53" s="17">
        <v>0</v>
      </c>
      <c r="AW53" s="17">
        <v>0</v>
      </c>
      <c r="AX53" s="17">
        <v>0</v>
      </c>
      <c r="AY53" s="17">
        <v>0</v>
      </c>
      <c r="AZ53" s="17">
        <v>0</v>
      </c>
      <c r="BA53" s="17">
        <v>0</v>
      </c>
      <c r="BB53" s="17">
        <f>_xlfn.XLOOKUP($A53,'IS Water Forecast'!$A:$A,'IS Water Forecast'!F:F,0,0)</f>
        <v>0</v>
      </c>
      <c r="BC53" s="17">
        <f>_xlfn.XLOOKUP($A53,'IS Water Forecast'!$A:$A,'IS Water Forecast'!G:G,0,0)</f>
        <v>0</v>
      </c>
      <c r="BD53" s="17">
        <f>_xlfn.XLOOKUP($A53,'IS Water Forecast'!$A:$A,'IS Water Forecast'!H:H,0,0)</f>
        <v>0</v>
      </c>
      <c r="BE53" s="17">
        <f t="shared" si="5"/>
        <v>0</v>
      </c>
      <c r="BF53" s="17">
        <f>_xlfn.XLOOKUP($A53,'IS Water Forecast'!$A:$A,'IS Water Forecast'!J:J,0,0)</f>
        <v>0</v>
      </c>
      <c r="BG53" s="17">
        <f>_xlfn.XLOOKUP($A53,'IS Water Forecast'!$A:$A,'IS Water Forecast'!K:K,0,0)</f>
        <v>0</v>
      </c>
      <c r="BH53" s="17">
        <f>_xlfn.XLOOKUP($A53,'IS Water Forecast'!$A:$A,'IS Water Forecast'!L:L,0,0)</f>
        <v>0</v>
      </c>
      <c r="BI53" s="17">
        <f>_xlfn.XLOOKUP($A53,'IS Water Forecast'!$A:$A,'IS Water Forecast'!M:M,0,0)</f>
        <v>0</v>
      </c>
      <c r="BJ53" s="17">
        <f>_xlfn.XLOOKUP($A53,'IS Water Forecast'!$A:$A,'IS Water Forecast'!N:N,0,0)</f>
        <v>0</v>
      </c>
      <c r="BK53" s="17">
        <f>_xlfn.XLOOKUP($A53,'IS Water Forecast'!$A:$A,'IS Water Forecast'!O:O,0,0)</f>
        <v>0</v>
      </c>
      <c r="BL53" s="17">
        <f>_xlfn.XLOOKUP($A53,'IS Water Forecast'!$A:$A,'IS Water Forecast'!P:P,0,0)</f>
        <v>0</v>
      </c>
      <c r="BM53" s="17">
        <f>_xlfn.XLOOKUP($A53,'IS Water Forecast'!$A:$A,'IS Water Forecast'!Q:Q,0,0)</f>
        <v>0</v>
      </c>
      <c r="BN53" s="17">
        <f>_xlfn.XLOOKUP($A53,'IS Water Forecast'!$A:$A,'IS Water Forecast'!R:R,0,0)</f>
        <v>0</v>
      </c>
      <c r="BO53" s="17">
        <f>_xlfn.XLOOKUP($A53,'IS Water Forecast'!$A:$A,'IS Water Forecast'!S:S,0,0)</f>
        <v>0</v>
      </c>
      <c r="BP53" s="17">
        <f>_xlfn.XLOOKUP($A53,'IS Water Forecast'!$A:$A,'IS Water Forecast'!T:T,0,0)</f>
        <v>0</v>
      </c>
      <c r="BQ53" s="17">
        <f>_xlfn.XLOOKUP($A53,'IS Water Forecast'!$A:$A,'IS Water Forecast'!U:U,0,0)</f>
        <v>0</v>
      </c>
      <c r="BR53" s="17">
        <f t="shared" si="6"/>
        <v>0</v>
      </c>
      <c r="BS53" s="17">
        <f>_xlfn.XLOOKUP($A53,'IS Water Forecast'!$A:$A,'IS Water Forecast'!W:W,0,0)</f>
        <v>0</v>
      </c>
      <c r="BT53" s="17">
        <f>_xlfn.XLOOKUP($A53,'IS Water Forecast'!$A:$A,'IS Water Forecast'!X:X,0,0)</f>
        <v>0</v>
      </c>
      <c r="BU53" s="17">
        <f>_xlfn.XLOOKUP($A53,'IS Water Forecast'!$A:$A,'IS Water Forecast'!Y:Y,0,0)</f>
        <v>0</v>
      </c>
      <c r="BV53" s="17">
        <f>_xlfn.XLOOKUP($A53,'IS Water Forecast'!$A:$A,'IS Water Forecast'!Z:Z,0,0)</f>
        <v>0</v>
      </c>
      <c r="BW53" s="17">
        <f>_xlfn.XLOOKUP($A53,'IS Water Forecast'!$A:$A,'IS Water Forecast'!AA:AA,0,0)</f>
        <v>0</v>
      </c>
      <c r="BX53" s="17">
        <f>_xlfn.XLOOKUP($A53,'IS Water Forecast'!$A:$A,'IS Water Forecast'!AB:AB,0,0)</f>
        <v>0</v>
      </c>
      <c r="BY53" s="17">
        <f>_xlfn.XLOOKUP($A53,'IS Water Forecast'!$A:$A,'IS Water Forecast'!AC:AC,0,0)</f>
        <v>0</v>
      </c>
      <c r="BZ53" s="17">
        <f>_xlfn.XLOOKUP($A53,'IS Water Forecast'!$A:$A,'IS Water Forecast'!AD:AD,0,0)</f>
        <v>0</v>
      </c>
      <c r="CA53" s="17">
        <f>_xlfn.XLOOKUP($A53,'IS Water Forecast'!$A:$A,'IS Water Forecast'!AE:AE,0,0)</f>
        <v>0</v>
      </c>
      <c r="CB53" s="17">
        <f>_xlfn.XLOOKUP($A53,'IS Water Forecast'!$A:$A,'IS Water Forecast'!AF:AF,0,0)</f>
        <v>0</v>
      </c>
      <c r="CC53" s="17">
        <f>_xlfn.XLOOKUP($A53,'IS Water Forecast'!$A:$A,'IS Water Forecast'!AG:AG,0,0)</f>
        <v>0</v>
      </c>
      <c r="CD53" s="17">
        <f>_xlfn.XLOOKUP($A53,'IS Water Forecast'!$A:$A,'IS Water Forecast'!AH:AH,0,0)</f>
        <v>0</v>
      </c>
      <c r="CE53" s="17">
        <f t="shared" si="7"/>
        <v>0</v>
      </c>
      <c r="CF53" s="18">
        <f t="shared" si="8"/>
        <v>0</v>
      </c>
      <c r="CG53" s="17">
        <f>_xlfn.XLOOKUP($A53,'IS Water Forecast'!$A:$A,'IS Water Forecast'!AK:AK,0,0)</f>
        <v>0</v>
      </c>
      <c r="CH53" s="17">
        <f t="shared" si="9"/>
        <v>0</v>
      </c>
      <c r="CI53" s="17">
        <f t="shared" si="10"/>
        <v>0</v>
      </c>
      <c r="CJ53" s="17">
        <f t="shared" si="11"/>
        <v>0</v>
      </c>
    </row>
    <row r="54" spans="1:90" x14ac:dyDescent="0.25">
      <c r="A54" s="13"/>
      <c r="B54" s="14">
        <f t="shared" si="12"/>
        <v>49</v>
      </c>
      <c r="C54" s="16"/>
      <c r="D54" s="21" t="s">
        <v>62</v>
      </c>
      <c r="E54" s="13"/>
      <c r="F54" s="17">
        <f t="shared" ref="F54:AK54" si="13">SUM(F7:F53)</f>
        <v>-13125.21</v>
      </c>
      <c r="G54" s="17">
        <f t="shared" si="13"/>
        <v>-13671.05</v>
      </c>
      <c r="H54" s="17">
        <f t="shared" si="13"/>
        <v>-14874.119999999999</v>
      </c>
      <c r="I54" s="17">
        <f t="shared" si="13"/>
        <v>-29225.18</v>
      </c>
      <c r="J54" s="17">
        <f t="shared" si="13"/>
        <v>-15091.18</v>
      </c>
      <c r="K54" s="17">
        <f t="shared" si="13"/>
        <v>-16491.8</v>
      </c>
      <c r="L54" s="17">
        <f t="shared" si="13"/>
        <v>-16932.89</v>
      </c>
      <c r="M54" s="17">
        <f t="shared" si="13"/>
        <v>-18847.449999999997</v>
      </c>
      <c r="N54" s="17">
        <f t="shared" si="13"/>
        <v>-16807.059999999998</v>
      </c>
      <c r="O54" s="17">
        <f t="shared" si="13"/>
        <v>-1650.82</v>
      </c>
      <c r="P54" s="17">
        <f t="shared" si="13"/>
        <v>-13198.320000000002</v>
      </c>
      <c r="Q54" s="17">
        <f t="shared" si="13"/>
        <v>-7165.8600000000006</v>
      </c>
      <c r="R54" s="17">
        <f t="shared" si="13"/>
        <v>-177080.94</v>
      </c>
      <c r="S54" s="17">
        <f t="shared" si="13"/>
        <v>-14104.569999999998</v>
      </c>
      <c r="T54" s="17">
        <f t="shared" si="13"/>
        <v>-15390.09</v>
      </c>
      <c r="U54" s="17">
        <f t="shared" si="13"/>
        <v>-18754.669999999998</v>
      </c>
      <c r="V54" s="17">
        <f t="shared" si="13"/>
        <v>-22216.52</v>
      </c>
      <c r="W54" s="17">
        <f t="shared" si="13"/>
        <v>-17895.690000000002</v>
      </c>
      <c r="X54" s="17">
        <f t="shared" si="13"/>
        <v>-16954.87</v>
      </c>
      <c r="Y54" s="17">
        <f t="shared" si="13"/>
        <v>-18522.669999999998</v>
      </c>
      <c r="Z54" s="17">
        <f t="shared" si="13"/>
        <v>-17077.32</v>
      </c>
      <c r="AA54" s="17">
        <f t="shared" si="13"/>
        <v>-18152.34</v>
      </c>
      <c r="AB54" s="17">
        <f t="shared" si="13"/>
        <v>-20980.080000000002</v>
      </c>
      <c r="AC54" s="17">
        <f t="shared" si="13"/>
        <v>-15484.230000000003</v>
      </c>
      <c r="AD54" s="17">
        <f t="shared" si="13"/>
        <v>-29619.550000000003</v>
      </c>
      <c r="AE54" s="17">
        <f t="shared" si="13"/>
        <v>-225152.6</v>
      </c>
      <c r="AF54" s="17">
        <f t="shared" si="13"/>
        <v>-13346.980000000001</v>
      </c>
      <c r="AG54" s="17">
        <f t="shared" si="13"/>
        <v>-19796.490000000002</v>
      </c>
      <c r="AH54" s="17">
        <f t="shared" si="13"/>
        <v>-15423.93</v>
      </c>
      <c r="AI54" s="17">
        <f t="shared" si="13"/>
        <v>-15053.87</v>
      </c>
      <c r="AJ54" s="17">
        <f t="shared" si="13"/>
        <v>-14107.849999999999</v>
      </c>
      <c r="AK54" s="17">
        <f t="shared" si="13"/>
        <v>-11650.77</v>
      </c>
      <c r="AL54" s="17">
        <f t="shared" ref="AL54:BQ54" si="14">SUM(AL7:AL53)</f>
        <v>-12093.3</v>
      </c>
      <c r="AM54" s="17">
        <f t="shared" si="14"/>
        <v>-13591.58</v>
      </c>
      <c r="AN54" s="17">
        <f t="shared" si="14"/>
        <v>-8599.9800000000014</v>
      </c>
      <c r="AO54" s="17">
        <f t="shared" si="14"/>
        <v>-11654.289999999999</v>
      </c>
      <c r="AP54" s="17">
        <f t="shared" si="14"/>
        <v>4800.4100000000008</v>
      </c>
      <c r="AQ54" s="17">
        <f t="shared" si="14"/>
        <v>-18969.910000000003</v>
      </c>
      <c r="AR54" s="17">
        <f t="shared" si="14"/>
        <v>-149488.54000000004</v>
      </c>
      <c r="AS54" s="17">
        <f t="shared" si="14"/>
        <v>-12647.119999999997</v>
      </c>
      <c r="AT54" s="17">
        <f t="shared" si="14"/>
        <v>-16631.88</v>
      </c>
      <c r="AU54" s="17">
        <f t="shared" si="14"/>
        <v>-11460</v>
      </c>
      <c r="AV54" s="17">
        <f t="shared" si="14"/>
        <v>-14595.74</v>
      </c>
      <c r="AW54" s="17">
        <f t="shared" si="14"/>
        <v>-12182.21</v>
      </c>
      <c r="AX54" s="17">
        <f t="shared" si="14"/>
        <v>-11097.479999999998</v>
      </c>
      <c r="AY54" s="17">
        <f t="shared" si="14"/>
        <v>-10950.34</v>
      </c>
      <c r="AZ54" s="17">
        <f t="shared" si="14"/>
        <v>-11925.88</v>
      </c>
      <c r="BA54" s="17">
        <f t="shared" si="14"/>
        <v>-11356.829999999998</v>
      </c>
      <c r="BB54" s="17">
        <f t="shared" si="14"/>
        <v>-7648.0390000000007</v>
      </c>
      <c r="BC54" s="17">
        <f t="shared" si="14"/>
        <v>-6347.2404000000006</v>
      </c>
      <c r="BD54" s="17">
        <f t="shared" si="14"/>
        <v>-11222.51015</v>
      </c>
      <c r="BE54" s="17">
        <f t="shared" si="14"/>
        <v>-138065.26955</v>
      </c>
      <c r="BF54" s="17">
        <f t="shared" si="14"/>
        <v>-7520.2738000000008</v>
      </c>
      <c r="BG54" s="17">
        <f t="shared" si="14"/>
        <v>-9735.8740499999985</v>
      </c>
      <c r="BH54" s="17">
        <f t="shared" si="14"/>
        <v>-7254.4615000000003</v>
      </c>
      <c r="BI54" s="17">
        <f t="shared" si="14"/>
        <v>-7086.5514000000003</v>
      </c>
      <c r="BJ54" s="17">
        <f t="shared" si="14"/>
        <v>-7432.8925500000014</v>
      </c>
      <c r="BK54" s="17">
        <f t="shared" si="14"/>
        <v>-6792.1419499999993</v>
      </c>
      <c r="BL54" s="17">
        <f t="shared" si="14"/>
        <v>-6891.8</v>
      </c>
      <c r="BM54" s="17">
        <f t="shared" si="14"/>
        <v>-7942.7349999999997</v>
      </c>
      <c r="BN54" s="17">
        <f t="shared" si="14"/>
        <v>-7301.3</v>
      </c>
      <c r="BO54" s="17">
        <f t="shared" si="14"/>
        <v>-7845.6835140000021</v>
      </c>
      <c r="BP54" s="17">
        <f t="shared" si="14"/>
        <v>-6512.1967103999996</v>
      </c>
      <c r="BQ54" s="17">
        <f t="shared" si="14"/>
        <v>-11490.404093900002</v>
      </c>
      <c r="BR54" s="17">
        <f t="shared" ref="BR54:CW54" si="15">SUM(BR7:BR53)</f>
        <v>-93806.314568300004</v>
      </c>
      <c r="BS54" s="17">
        <f t="shared" si="15"/>
        <v>-7698.5675598000007</v>
      </c>
      <c r="BT54" s="17">
        <f t="shared" si="15"/>
        <v>-9961.5629250499987</v>
      </c>
      <c r="BU54" s="17">
        <f t="shared" si="15"/>
        <v>-7428.139201500001</v>
      </c>
      <c r="BV54" s="17">
        <f t="shared" si="15"/>
        <v>-7275.3556094000005</v>
      </c>
      <c r="BW54" s="17">
        <f t="shared" si="15"/>
        <v>-7443.4606435500009</v>
      </c>
      <c r="BX54" s="17">
        <f t="shared" si="15"/>
        <v>-6791.8297209500006</v>
      </c>
      <c r="BY54" s="17">
        <f t="shared" si="15"/>
        <v>-6891.8</v>
      </c>
      <c r="BZ54" s="17">
        <f t="shared" si="15"/>
        <v>-7963.5538749999996</v>
      </c>
      <c r="CA54" s="17">
        <f t="shared" si="15"/>
        <v>-7301.3</v>
      </c>
      <c r="CB54" s="17">
        <f t="shared" si="15"/>
        <v>-7870.4568677939997</v>
      </c>
      <c r="CC54" s="17">
        <f t="shared" si="15"/>
        <v>-6509.8816013184005</v>
      </c>
      <c r="CD54" s="17">
        <f t="shared" si="15"/>
        <v>-11573.392609871898</v>
      </c>
      <c r="CE54" s="17">
        <f t="shared" si="15"/>
        <v>-94709.300614234322</v>
      </c>
      <c r="CF54" s="18">
        <f t="shared" si="15"/>
        <v>-121836.87890000001</v>
      </c>
      <c r="CG54" s="17">
        <f t="shared" si="15"/>
        <v>3471.7430000000008</v>
      </c>
      <c r="CH54" s="17">
        <f t="shared" si="15"/>
        <v>-118365.13589999998</v>
      </c>
      <c r="CI54" s="17">
        <f t="shared" si="15"/>
        <v>23782.100921449975</v>
      </c>
      <c r="CJ54" s="17">
        <f t="shared" si="15"/>
        <v>-94583.034978550029</v>
      </c>
    </row>
    <row r="55" spans="1:90" x14ac:dyDescent="0.25">
      <c r="B55" s="14">
        <f t="shared" si="12"/>
        <v>50</v>
      </c>
      <c r="CF55" s="15"/>
    </row>
  </sheetData>
  <mergeCells count="3">
    <mergeCell ref="B1:CJ1"/>
    <mergeCell ref="B2:CJ2"/>
    <mergeCell ref="B3:CJ3"/>
  </mergeCells>
  <pageMargins left="0.7" right="0.7" top="0.75" bottom="0.75" header="0.3" footer="0.3"/>
  <pageSetup scale="38" fitToHeight="0" orientation="landscape" r:id="rId1"/>
  <headerFooter>
    <oddFooter>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C9E65-0BE2-4331-9704-7F94F88D8A1B}">
  <sheetPr>
    <tabColor rgb="FFFF99FF"/>
    <pageSetUpPr fitToPage="1"/>
  </sheetPr>
  <dimension ref="A1:AL48"/>
  <sheetViews>
    <sheetView showGridLines="0" zoomScale="90" zoomScaleNormal="90" zoomScaleSheetLayoutView="100" workbookViewId="0">
      <pane xSplit="5" ySplit="5" topLeftCell="AI18" activePane="bottomRight" state="frozen"/>
      <selection pane="topRight" activeCell="F44" sqref="F44"/>
      <selection pane="bottomLeft" activeCell="F44" sqref="F44"/>
      <selection pane="bottomRight" activeCell="AN47" sqref="AN47"/>
    </sheetView>
  </sheetViews>
  <sheetFormatPr defaultColWidth="8.85546875" defaultRowHeight="15" outlineLevelCol="1" x14ac:dyDescent="0.25"/>
  <cols>
    <col min="1" max="1" width="7" bestFit="1" customWidth="1"/>
    <col min="2" max="2" width="7.42578125" bestFit="1" customWidth="1"/>
    <col min="3" max="3" width="8.42578125" bestFit="1" customWidth="1"/>
    <col min="4" max="4" width="44.42578125" bestFit="1" customWidth="1"/>
    <col min="5" max="5" width="8.42578125" bestFit="1" customWidth="1"/>
    <col min="6" max="8" width="9.42578125" customWidth="1" outlineLevel="1"/>
    <col min="9" max="9" width="11.42578125" customWidth="1"/>
    <col min="10" max="21" width="9.42578125" customWidth="1" outlineLevel="1"/>
    <col min="22" max="22" width="11.42578125" customWidth="1"/>
    <col min="23" max="34" width="9.42578125" customWidth="1" outlineLevel="1"/>
    <col min="35" max="35" width="11.42578125" customWidth="1"/>
    <col min="36" max="36" width="43.42578125" style="37" customWidth="1"/>
    <col min="37" max="37" width="11.42578125" customWidth="1"/>
    <col min="38" max="38" width="38" bestFit="1" customWidth="1"/>
  </cols>
  <sheetData>
    <row r="1" spans="1:38" ht="15.75" x14ac:dyDescent="0.25">
      <c r="C1" s="35" t="s">
        <v>0</v>
      </c>
      <c r="E1" s="36"/>
      <c r="AL1" s="38" t="s">
        <v>113</v>
      </c>
    </row>
    <row r="2" spans="1:38" ht="15.75" x14ac:dyDescent="0.25">
      <c r="C2" s="35" t="s">
        <v>114</v>
      </c>
    </row>
    <row r="3" spans="1:38" ht="15.75" x14ac:dyDescent="0.25">
      <c r="C3" s="35" t="s">
        <v>2</v>
      </c>
    </row>
    <row r="4" spans="1:38" x14ac:dyDescent="0.25">
      <c r="E4" s="2"/>
    </row>
    <row r="5" spans="1:38" ht="38.25" x14ac:dyDescent="0.25">
      <c r="A5" s="4"/>
      <c r="B5" s="5" t="s">
        <v>5</v>
      </c>
      <c r="C5" s="5" t="s">
        <v>6</v>
      </c>
      <c r="D5" s="6" t="s">
        <v>7</v>
      </c>
      <c r="E5" s="7"/>
      <c r="F5" s="8">
        <v>45931</v>
      </c>
      <c r="G5" s="8">
        <v>45962</v>
      </c>
      <c r="H5" s="8">
        <v>45992</v>
      </c>
      <c r="I5" s="8" t="s">
        <v>11</v>
      </c>
      <c r="J5" s="8">
        <v>46023</v>
      </c>
      <c r="K5" s="8">
        <v>46054</v>
      </c>
      <c r="L5" s="8">
        <v>46082</v>
      </c>
      <c r="M5" s="8">
        <v>46113</v>
      </c>
      <c r="N5" s="8">
        <v>46143</v>
      </c>
      <c r="O5" s="8">
        <v>46174</v>
      </c>
      <c r="P5" s="8">
        <v>46204</v>
      </c>
      <c r="Q5" s="8">
        <v>46235</v>
      </c>
      <c r="R5" s="8">
        <v>46266</v>
      </c>
      <c r="S5" s="8">
        <v>46296</v>
      </c>
      <c r="T5" s="8">
        <v>46327</v>
      </c>
      <c r="U5" s="8">
        <v>46357</v>
      </c>
      <c r="V5" s="8" t="s">
        <v>12</v>
      </c>
      <c r="W5" s="8">
        <v>46388</v>
      </c>
      <c r="X5" s="8">
        <v>46419</v>
      </c>
      <c r="Y5" s="8">
        <v>46447</v>
      </c>
      <c r="Z5" s="8">
        <v>46478</v>
      </c>
      <c r="AA5" s="8">
        <v>46508</v>
      </c>
      <c r="AB5" s="8">
        <v>46539</v>
      </c>
      <c r="AC5" s="8">
        <v>46569</v>
      </c>
      <c r="AD5" s="8">
        <v>46600</v>
      </c>
      <c r="AE5" s="8">
        <v>46631</v>
      </c>
      <c r="AF5" s="8">
        <v>46661</v>
      </c>
      <c r="AG5" s="8">
        <v>46692</v>
      </c>
      <c r="AH5" s="8">
        <v>46722</v>
      </c>
      <c r="AI5" s="8" t="s">
        <v>13</v>
      </c>
      <c r="AJ5" s="39" t="s">
        <v>115</v>
      </c>
      <c r="AK5" s="40" t="s">
        <v>15</v>
      </c>
      <c r="AL5" s="47" t="s">
        <v>116</v>
      </c>
    </row>
    <row r="6" spans="1:38" x14ac:dyDescent="0.25">
      <c r="A6" s="13"/>
      <c r="B6" s="14">
        <v>1</v>
      </c>
      <c r="C6" s="13"/>
      <c r="D6" s="20" t="s">
        <v>19</v>
      </c>
      <c r="E6" s="1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41"/>
      <c r="AK6" s="42"/>
      <c r="AL6" s="48"/>
    </row>
    <row r="7" spans="1:38" x14ac:dyDescent="0.25">
      <c r="A7" s="13">
        <v>710000</v>
      </c>
      <c r="B7" s="14">
        <f t="shared" ref="B7:B29" si="0">+B6+1</f>
        <v>2</v>
      </c>
      <c r="C7" s="16" t="str">
        <f t="shared" ref="C7:C47" si="1">LEFT(A7,3)&amp;"."&amp;RIGHT(A7,3)</f>
        <v>710.000</v>
      </c>
      <c r="D7" s="13" t="s">
        <v>20</v>
      </c>
      <c r="E7" s="13"/>
      <c r="F7" s="45">
        <v>0</v>
      </c>
      <c r="G7" s="45">
        <v>0</v>
      </c>
      <c r="H7" s="45">
        <v>0</v>
      </c>
      <c r="I7" s="45">
        <f t="shared" ref="I7:I47" si="2">SUM(F7:H7)</f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f t="shared" ref="V7:V47" si="3">SUM(J7:U7)</f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5">
        <f t="shared" ref="AI7:AI47" si="4">SUM(W7:AH7)</f>
        <v>0</v>
      </c>
      <c r="AJ7" s="46" t="s">
        <v>117</v>
      </c>
      <c r="AK7" s="42"/>
      <c r="AL7" s="48"/>
    </row>
    <row r="8" spans="1:38" x14ac:dyDescent="0.25">
      <c r="A8" s="13">
        <v>711000</v>
      </c>
      <c r="B8" s="14">
        <f t="shared" si="0"/>
        <v>3</v>
      </c>
      <c r="C8" s="16" t="str">
        <f t="shared" si="1"/>
        <v>711.000</v>
      </c>
      <c r="D8" s="13" t="s">
        <v>21</v>
      </c>
      <c r="E8" s="13"/>
      <c r="F8" s="17">
        <v>0</v>
      </c>
      <c r="G8" s="17">
        <v>0</v>
      </c>
      <c r="H8" s="17">
        <v>0</v>
      </c>
      <c r="I8" s="17">
        <f t="shared" ref="I8" si="5">SUM(F8:H8)</f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f t="shared" ref="V8" si="6">SUM(J8:U8)</f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f t="shared" si="4"/>
        <v>0</v>
      </c>
      <c r="AJ8" s="41" t="s">
        <v>118</v>
      </c>
      <c r="AK8" s="42"/>
      <c r="AL8" s="48"/>
    </row>
    <row r="9" spans="1:38" x14ac:dyDescent="0.25">
      <c r="A9" s="13">
        <v>715000</v>
      </c>
      <c r="B9" s="14">
        <f t="shared" si="0"/>
        <v>4</v>
      </c>
      <c r="C9" s="16" t="str">
        <f t="shared" si="1"/>
        <v>715.000</v>
      </c>
      <c r="D9" s="13" t="s">
        <v>22</v>
      </c>
      <c r="E9" s="13"/>
      <c r="F9" s="17">
        <v>-32385.47</v>
      </c>
      <c r="G9" s="17">
        <v>-29704.639685070004</v>
      </c>
      <c r="H9" s="17">
        <v>-27184.049750760001</v>
      </c>
      <c r="I9" s="17">
        <f t="shared" si="2"/>
        <v>-89274.159435830006</v>
      </c>
      <c r="J9" s="17">
        <v>-28061.983451079999</v>
      </c>
      <c r="K9" s="17">
        <v>-31034.029622720001</v>
      </c>
      <c r="L9" s="17">
        <v>-26809.558837820001</v>
      </c>
      <c r="M9" s="17">
        <v>-28955.278035719999</v>
      </c>
      <c r="N9" s="17">
        <v>-28639.980143220004</v>
      </c>
      <c r="O9" s="17">
        <v>-28894.871397619998</v>
      </c>
      <c r="P9" s="17">
        <v>-26129.64172562</v>
      </c>
      <c r="Q9" s="17">
        <v>-31099.20568082</v>
      </c>
      <c r="R9" s="17">
        <v>-34217.698042419994</v>
      </c>
      <c r="S9" s="17">
        <v>-33173.995369299999</v>
      </c>
      <c r="T9" s="17">
        <f>G9</f>
        <v>-29704.639685070004</v>
      </c>
      <c r="U9" s="17">
        <f>H9</f>
        <v>-27184.049750760001</v>
      </c>
      <c r="V9" s="17">
        <f t="shared" si="3"/>
        <v>-353904.93174217007</v>
      </c>
      <c r="W9" s="17">
        <f>J9</f>
        <v>-28061.983451079999</v>
      </c>
      <c r="X9" s="17">
        <f t="shared" ref="X9:AH9" si="7">K9</f>
        <v>-31034.029622720001</v>
      </c>
      <c r="Y9" s="17">
        <f t="shared" si="7"/>
        <v>-26809.558837820001</v>
      </c>
      <c r="Z9" s="17">
        <f t="shared" si="7"/>
        <v>-28955.278035719999</v>
      </c>
      <c r="AA9" s="17">
        <f t="shared" si="7"/>
        <v>-28639.980143220004</v>
      </c>
      <c r="AB9" s="17">
        <f t="shared" si="7"/>
        <v>-28894.871397619998</v>
      </c>
      <c r="AC9" s="17">
        <f t="shared" si="7"/>
        <v>-26129.64172562</v>
      </c>
      <c r="AD9" s="17">
        <f t="shared" si="7"/>
        <v>-31099.20568082</v>
      </c>
      <c r="AE9" s="17">
        <f t="shared" si="7"/>
        <v>-34217.698042419994</v>
      </c>
      <c r="AF9" s="17">
        <f t="shared" si="7"/>
        <v>-33173.995369299999</v>
      </c>
      <c r="AG9" s="17">
        <f t="shared" si="7"/>
        <v>-29704.639685070004</v>
      </c>
      <c r="AH9" s="17">
        <f t="shared" si="7"/>
        <v>-27184.049750760001</v>
      </c>
      <c r="AI9" s="17">
        <f t="shared" si="4"/>
        <v>-353904.93174217007</v>
      </c>
      <c r="AJ9" s="41" t="s">
        <v>119</v>
      </c>
      <c r="AK9" s="42"/>
      <c r="AL9" s="48"/>
    </row>
    <row r="10" spans="1:38" x14ac:dyDescent="0.25">
      <c r="A10" s="13">
        <v>715300</v>
      </c>
      <c r="B10" s="14">
        <f t="shared" si="0"/>
        <v>5</v>
      </c>
      <c r="C10" s="16" t="str">
        <f t="shared" si="1"/>
        <v>715.300</v>
      </c>
      <c r="D10" s="13" t="s">
        <v>24</v>
      </c>
      <c r="E10" s="13"/>
      <c r="F10" s="17">
        <v>0</v>
      </c>
      <c r="G10" s="17">
        <v>0</v>
      </c>
      <c r="H10" s="17">
        <v>0</v>
      </c>
      <c r="I10" s="17">
        <f t="shared" si="2"/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f t="shared" si="3"/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f t="shared" si="4"/>
        <v>0</v>
      </c>
      <c r="AJ10" s="41" t="s">
        <v>119</v>
      </c>
      <c r="AK10" s="42"/>
      <c r="AL10" s="48"/>
    </row>
    <row r="11" spans="1:38" x14ac:dyDescent="0.25">
      <c r="A11" s="13">
        <v>715500</v>
      </c>
      <c r="B11" s="14">
        <f t="shared" si="0"/>
        <v>6</v>
      </c>
      <c r="C11" s="16" t="str">
        <f t="shared" si="1"/>
        <v>715.500</v>
      </c>
      <c r="D11" s="13" t="s">
        <v>25</v>
      </c>
      <c r="E11" s="13"/>
      <c r="F11" s="17">
        <v>0</v>
      </c>
      <c r="G11" s="17">
        <v>0</v>
      </c>
      <c r="H11" s="17">
        <v>0</v>
      </c>
      <c r="I11" s="17">
        <f t="shared" si="2"/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f t="shared" si="3"/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f t="shared" si="4"/>
        <v>0</v>
      </c>
      <c r="AJ11" s="41" t="s">
        <v>119</v>
      </c>
      <c r="AK11" s="42"/>
      <c r="AL11" s="48"/>
    </row>
    <row r="12" spans="1:38" x14ac:dyDescent="0.25">
      <c r="A12" s="13">
        <v>716000</v>
      </c>
      <c r="B12" s="14">
        <f t="shared" si="0"/>
        <v>7</v>
      </c>
      <c r="C12" s="16" t="str">
        <f t="shared" si="1"/>
        <v>716.000</v>
      </c>
      <c r="D12" s="13" t="s">
        <v>26</v>
      </c>
      <c r="E12" s="13"/>
      <c r="F12" s="45">
        <v>-1042.4114999999999</v>
      </c>
      <c r="G12" s="45">
        <v>-260.76509999999996</v>
      </c>
      <c r="H12" s="45">
        <v>-1715.8976</v>
      </c>
      <c r="I12" s="45">
        <f t="shared" si="2"/>
        <v>-3019.0742</v>
      </c>
      <c r="J12" s="45">
        <v>-1734.9044399999998</v>
      </c>
      <c r="K12" s="45">
        <v>-289.14731999999998</v>
      </c>
      <c r="L12" s="45">
        <v>-288.86004000000003</v>
      </c>
      <c r="M12" s="45">
        <v>-549.61794000000009</v>
      </c>
      <c r="N12" s="45">
        <v>-998.22618</v>
      </c>
      <c r="O12" s="45">
        <v>-2296.6086599999999</v>
      </c>
      <c r="P12" s="45">
        <v>-1041.8517000000002</v>
      </c>
      <c r="Q12" s="45">
        <v>-356.64785999999998</v>
      </c>
      <c r="R12" s="45">
        <v>-355.92965999999996</v>
      </c>
      <c r="S12" s="45">
        <v>-1069.514199</v>
      </c>
      <c r="T12" s="45">
        <v>-267.54499259999994</v>
      </c>
      <c r="U12" s="45">
        <v>-1760.5109376</v>
      </c>
      <c r="V12" s="45">
        <f t="shared" si="3"/>
        <v>-11009.363929199999</v>
      </c>
      <c r="W12" s="45">
        <v>-1771.3374332399997</v>
      </c>
      <c r="X12" s="45">
        <v>-295.21941371999998</v>
      </c>
      <c r="Y12" s="45">
        <v>-294.92610084</v>
      </c>
      <c r="Z12" s="45">
        <v>-561.15991674000009</v>
      </c>
      <c r="AA12" s="45">
        <v>-1019.1889297799999</v>
      </c>
      <c r="AB12" s="45">
        <v>-2344.8374418599997</v>
      </c>
      <c r="AC12" s="45">
        <v>-1063.7305857000001</v>
      </c>
      <c r="AD12" s="45">
        <v>-364.13746505999995</v>
      </c>
      <c r="AE12" s="45">
        <v>-363.40418285999993</v>
      </c>
      <c r="AF12" s="45">
        <v>-1091.9739971789998</v>
      </c>
      <c r="AG12" s="45">
        <v>-273.16343744459994</v>
      </c>
      <c r="AH12" s="45">
        <v>-1797.4816672896</v>
      </c>
      <c r="AI12" s="45">
        <f t="shared" si="4"/>
        <v>-11240.5605717132</v>
      </c>
      <c r="AJ12" s="46" t="s">
        <v>117</v>
      </c>
      <c r="AK12" s="44"/>
      <c r="AL12" s="49"/>
    </row>
    <row r="13" spans="1:38" x14ac:dyDescent="0.25">
      <c r="A13" s="13">
        <v>718000</v>
      </c>
      <c r="B13" s="14">
        <f t="shared" si="0"/>
        <v>8</v>
      </c>
      <c r="C13" s="16" t="str">
        <f t="shared" si="1"/>
        <v>718.000</v>
      </c>
      <c r="D13" s="13" t="s">
        <v>27</v>
      </c>
      <c r="E13" s="13"/>
      <c r="F13" s="17">
        <v>0</v>
      </c>
      <c r="G13" s="17">
        <v>0</v>
      </c>
      <c r="H13" s="17">
        <v>0</v>
      </c>
      <c r="I13" s="17">
        <f t="shared" si="2"/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f t="shared" si="3"/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f t="shared" si="4"/>
        <v>0</v>
      </c>
      <c r="AJ13" s="41" t="s">
        <v>118</v>
      </c>
      <c r="AK13" s="42"/>
      <c r="AL13" s="48"/>
    </row>
    <row r="14" spans="1:38" x14ac:dyDescent="0.25">
      <c r="A14" s="13">
        <v>718500</v>
      </c>
      <c r="B14" s="14">
        <f t="shared" si="0"/>
        <v>9</v>
      </c>
      <c r="C14" s="16" t="str">
        <f t="shared" si="1"/>
        <v>718.500</v>
      </c>
      <c r="D14" s="13" t="s">
        <v>28</v>
      </c>
      <c r="E14" s="13"/>
      <c r="F14" s="17">
        <v>0</v>
      </c>
      <c r="G14" s="17">
        <v>0</v>
      </c>
      <c r="H14" s="17">
        <v>0</v>
      </c>
      <c r="I14" s="17">
        <f t="shared" si="2"/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f t="shared" si="3"/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f t="shared" si="4"/>
        <v>0</v>
      </c>
      <c r="AJ14" s="41" t="s">
        <v>118</v>
      </c>
      <c r="AK14" s="42"/>
      <c r="AL14" s="48"/>
    </row>
    <row r="15" spans="1:38" x14ac:dyDescent="0.25">
      <c r="A15" s="13">
        <v>720000</v>
      </c>
      <c r="B15" s="14">
        <f t="shared" si="0"/>
        <v>10</v>
      </c>
      <c r="C15" s="16" t="str">
        <f t="shared" si="1"/>
        <v>720.000</v>
      </c>
      <c r="D15" s="13" t="s">
        <v>29</v>
      </c>
      <c r="E15" s="13"/>
      <c r="F15" s="45">
        <v>618.13905</v>
      </c>
      <c r="G15" s="45">
        <v>306.48679999999996</v>
      </c>
      <c r="H15" s="45">
        <v>-539.4316</v>
      </c>
      <c r="I15" s="45">
        <f t="shared" si="2"/>
        <v>385.1942499999999</v>
      </c>
      <c r="J15" s="45">
        <v>0</v>
      </c>
      <c r="K15" s="45">
        <v>-486.72135000000003</v>
      </c>
      <c r="L15" s="45">
        <v>0</v>
      </c>
      <c r="M15" s="45">
        <v>-203.09025000000005</v>
      </c>
      <c r="N15" s="45">
        <v>-847.22649999999987</v>
      </c>
      <c r="O15" s="45">
        <v>58.025049999999951</v>
      </c>
      <c r="P15" s="45">
        <v>-568.99775000000011</v>
      </c>
      <c r="Q15" s="45">
        <v>-18.972600000000011</v>
      </c>
      <c r="R15" s="45">
        <v>-47.220350000000003</v>
      </c>
      <c r="S15" s="45">
        <v>634.21066529999996</v>
      </c>
      <c r="T15" s="45">
        <v>314.45545679999998</v>
      </c>
      <c r="U15" s="45">
        <v>-553.45682160000001</v>
      </c>
      <c r="V15" s="45">
        <f t="shared" si="3"/>
        <v>-1718.9944495000002</v>
      </c>
      <c r="W15" s="45">
        <v>0</v>
      </c>
      <c r="X15" s="45">
        <v>-496.94249834999999</v>
      </c>
      <c r="Y15" s="45">
        <v>0</v>
      </c>
      <c r="Z15" s="45">
        <v>-207.35514525000005</v>
      </c>
      <c r="AA15" s="45">
        <v>-865.01825649999978</v>
      </c>
      <c r="AB15" s="45">
        <v>59.243576049999945</v>
      </c>
      <c r="AC15" s="45">
        <v>-580.9467027500001</v>
      </c>
      <c r="AD15" s="45">
        <v>-19.371024600000009</v>
      </c>
      <c r="AE15" s="45">
        <v>-48.211977349999998</v>
      </c>
      <c r="AF15" s="45">
        <v>647.52908927129988</v>
      </c>
      <c r="AG15" s="45">
        <v>321.05902139279993</v>
      </c>
      <c r="AH15" s="45">
        <v>-565.07941485359993</v>
      </c>
      <c r="AI15" s="45">
        <f t="shared" si="4"/>
        <v>-1755.0933329395002</v>
      </c>
      <c r="AJ15" s="46" t="s">
        <v>117</v>
      </c>
      <c r="AK15" s="42">
        <f>-SUM('Income Statement Detail WW'!AV16:BA16)*0.5</f>
        <v>1580.0800000000002</v>
      </c>
      <c r="AL15" s="48" t="s">
        <v>120</v>
      </c>
    </row>
    <row r="16" spans="1:38" x14ac:dyDescent="0.25">
      <c r="A16" s="13">
        <v>720100</v>
      </c>
      <c r="B16" s="14">
        <f t="shared" si="0"/>
        <v>11</v>
      </c>
      <c r="C16" s="16" t="str">
        <f t="shared" si="1"/>
        <v>720.100</v>
      </c>
      <c r="D16" s="13" t="s">
        <v>30</v>
      </c>
      <c r="E16" s="13"/>
      <c r="F16" s="45">
        <v>0.61799999999999999</v>
      </c>
      <c r="G16" s="45">
        <v>0.97334999999999994</v>
      </c>
      <c r="H16" s="45">
        <v>-276.33355000000006</v>
      </c>
      <c r="I16" s="45">
        <f t="shared" si="2"/>
        <v>-274.74220000000008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0.63406799999999996</v>
      </c>
      <c r="T16" s="45">
        <v>0.99865709999999996</v>
      </c>
      <c r="U16" s="45">
        <v>-283.51822230000005</v>
      </c>
      <c r="V16" s="45">
        <f t="shared" si="3"/>
        <v>-281.88549720000003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0.64738342799999993</v>
      </c>
      <c r="AG16" s="45">
        <v>1.0196288990999998</v>
      </c>
      <c r="AH16" s="45">
        <v>-289.47210496830002</v>
      </c>
      <c r="AI16" s="45">
        <f t="shared" si="4"/>
        <v>-287.80509264120002</v>
      </c>
      <c r="AJ16" s="46" t="s">
        <v>117</v>
      </c>
      <c r="AK16" s="42">
        <f>-SUM('Income Statement Detail WW'!AV17:BA17)*0.5</f>
        <v>0</v>
      </c>
      <c r="AL16" s="48" t="s">
        <v>120</v>
      </c>
    </row>
    <row r="17" spans="1:38" x14ac:dyDescent="0.25">
      <c r="A17" s="13">
        <v>720200</v>
      </c>
      <c r="B17" s="14">
        <f t="shared" si="0"/>
        <v>12</v>
      </c>
      <c r="C17" s="16" t="str">
        <f t="shared" si="1"/>
        <v>720.200</v>
      </c>
      <c r="D17" s="13" t="s">
        <v>31</v>
      </c>
      <c r="E17" s="13"/>
      <c r="F17" s="45">
        <v>15.970149999999999</v>
      </c>
      <c r="G17" s="45">
        <v>25.095950000000002</v>
      </c>
      <c r="H17" s="45">
        <v>0</v>
      </c>
      <c r="I17" s="45">
        <f t="shared" si="2"/>
        <v>41.066099999999999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16.385373899999998</v>
      </c>
      <c r="T17" s="45">
        <v>25.748444700000004</v>
      </c>
      <c r="U17" s="45">
        <v>0</v>
      </c>
      <c r="V17" s="45">
        <f t="shared" si="3"/>
        <v>42.133818599999998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16.729466751899995</v>
      </c>
      <c r="AG17" s="45">
        <v>26.289162038700002</v>
      </c>
      <c r="AH17" s="45">
        <v>0</v>
      </c>
      <c r="AI17" s="45">
        <f t="shared" si="4"/>
        <v>43.018628790599998</v>
      </c>
      <c r="AJ17" s="46" t="s">
        <v>117</v>
      </c>
      <c r="AK17" s="42">
        <f>-SUM('Income Statement Detail WW'!AV18:BA18)*0.5</f>
        <v>0</v>
      </c>
      <c r="AL17" s="48" t="s">
        <v>120</v>
      </c>
    </row>
    <row r="18" spans="1:38" x14ac:dyDescent="0.25">
      <c r="A18" s="13">
        <v>720300</v>
      </c>
      <c r="B18" s="14">
        <f t="shared" si="0"/>
        <v>13</v>
      </c>
      <c r="C18" s="16" t="str">
        <f t="shared" si="1"/>
        <v>720.300</v>
      </c>
      <c r="D18" s="13" t="s">
        <v>32</v>
      </c>
      <c r="E18" s="13"/>
      <c r="F18" s="45">
        <v>0</v>
      </c>
      <c r="G18" s="45">
        <v>0</v>
      </c>
      <c r="H18" s="45">
        <v>0</v>
      </c>
      <c r="I18" s="45">
        <f t="shared" si="2"/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f t="shared" si="3"/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f t="shared" si="4"/>
        <v>0</v>
      </c>
      <c r="AJ18" s="46" t="s">
        <v>117</v>
      </c>
      <c r="AK18" s="42">
        <f>-SUM('Income Statement Detail WW'!AV19:BA19)*0.5</f>
        <v>0</v>
      </c>
      <c r="AL18" s="48" t="s">
        <v>120</v>
      </c>
    </row>
    <row r="19" spans="1:38" x14ac:dyDescent="0.25">
      <c r="A19" s="13">
        <v>720400</v>
      </c>
      <c r="B19" s="14">
        <f t="shared" si="0"/>
        <v>14</v>
      </c>
      <c r="C19" s="16" t="str">
        <f t="shared" si="1"/>
        <v>720.400</v>
      </c>
      <c r="D19" s="13" t="s">
        <v>33</v>
      </c>
      <c r="E19" s="13"/>
      <c r="F19" s="45">
        <v>16.716900000000003</v>
      </c>
      <c r="G19" s="45">
        <v>26.270150000000001</v>
      </c>
      <c r="H19" s="45">
        <v>0</v>
      </c>
      <c r="I19" s="45">
        <f t="shared" si="2"/>
        <v>42.987050000000004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17.151539400000004</v>
      </c>
      <c r="T19" s="45">
        <v>26.953173900000003</v>
      </c>
      <c r="U19" s="45">
        <v>0</v>
      </c>
      <c r="V19" s="45">
        <f t="shared" si="3"/>
        <v>44.104713300000007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17.511721727400001</v>
      </c>
      <c r="AG19" s="45">
        <v>27.5191905519</v>
      </c>
      <c r="AH19" s="45">
        <v>0</v>
      </c>
      <c r="AI19" s="45">
        <f t="shared" si="4"/>
        <v>45.030912279299997</v>
      </c>
      <c r="AJ19" s="46" t="s">
        <v>117</v>
      </c>
      <c r="AK19" s="42">
        <f>-SUM('Income Statement Detail WW'!AV20:BA20)*0.5</f>
        <v>0</v>
      </c>
      <c r="AL19" s="48" t="s">
        <v>120</v>
      </c>
    </row>
    <row r="20" spans="1:38" x14ac:dyDescent="0.25">
      <c r="A20" s="13">
        <v>720500</v>
      </c>
      <c r="B20" s="14">
        <f t="shared" si="0"/>
        <v>15</v>
      </c>
      <c r="C20" s="16" t="str">
        <f t="shared" si="1"/>
        <v>720.500</v>
      </c>
      <c r="D20" s="13" t="s">
        <v>34</v>
      </c>
      <c r="E20" s="13"/>
      <c r="F20" s="45">
        <v>134.52314999999999</v>
      </c>
      <c r="G20" s="45">
        <v>211.3869</v>
      </c>
      <c r="H20" s="45">
        <v>-226.6</v>
      </c>
      <c r="I20" s="45">
        <f t="shared" si="2"/>
        <v>119.31004999999996</v>
      </c>
      <c r="J20" s="45">
        <v>226.6</v>
      </c>
      <c r="K20" s="45">
        <v>0</v>
      </c>
      <c r="L20" s="45">
        <v>-226.6</v>
      </c>
      <c r="M20" s="45">
        <v>226.6</v>
      </c>
      <c r="N20" s="45">
        <v>0</v>
      </c>
      <c r="O20" s="45">
        <v>-255.80564999999999</v>
      </c>
      <c r="P20" s="45">
        <v>0</v>
      </c>
      <c r="Q20" s="45">
        <v>0</v>
      </c>
      <c r="R20" s="45">
        <v>0</v>
      </c>
      <c r="S20" s="45">
        <v>138.02075189999999</v>
      </c>
      <c r="T20" s="45">
        <v>216.8829594</v>
      </c>
      <c r="U20" s="45">
        <v>-232.49160000000001</v>
      </c>
      <c r="V20" s="45">
        <f t="shared" si="3"/>
        <v>93.206461300000001</v>
      </c>
      <c r="W20" s="45">
        <v>231.35859999999997</v>
      </c>
      <c r="X20" s="45">
        <v>0</v>
      </c>
      <c r="Y20" s="45">
        <v>-231.35859999999997</v>
      </c>
      <c r="Z20" s="45">
        <v>231.35859999999997</v>
      </c>
      <c r="AA20" s="45">
        <v>0</v>
      </c>
      <c r="AB20" s="45">
        <v>-261.17756864999996</v>
      </c>
      <c r="AC20" s="45">
        <v>0</v>
      </c>
      <c r="AD20" s="45">
        <v>0</v>
      </c>
      <c r="AE20" s="45">
        <v>0</v>
      </c>
      <c r="AF20" s="45">
        <v>140.91918768989999</v>
      </c>
      <c r="AG20" s="45">
        <v>221.43750154739999</v>
      </c>
      <c r="AH20" s="45">
        <v>-237.37392359999998</v>
      </c>
      <c r="AI20" s="45">
        <f t="shared" si="4"/>
        <v>95.163796987300003</v>
      </c>
      <c r="AJ20" s="46" t="s">
        <v>117</v>
      </c>
      <c r="AK20" s="42">
        <f>-SUM('Income Statement Detail WW'!AV21:BA21)*0.5</f>
        <v>28.35499999999999</v>
      </c>
      <c r="AL20" s="48" t="s">
        <v>120</v>
      </c>
    </row>
    <row r="21" spans="1:38" x14ac:dyDescent="0.25">
      <c r="A21" s="13">
        <v>720600</v>
      </c>
      <c r="B21" s="14">
        <f t="shared" si="0"/>
        <v>16</v>
      </c>
      <c r="C21" s="16" t="str">
        <f t="shared" si="1"/>
        <v>720.600</v>
      </c>
      <c r="D21" s="13" t="s">
        <v>35</v>
      </c>
      <c r="E21" s="13"/>
      <c r="F21" s="45">
        <v>-336.67094999999995</v>
      </c>
      <c r="G21" s="45">
        <v>127.23590000000002</v>
      </c>
      <c r="H21" s="45">
        <v>-226.38370000000003</v>
      </c>
      <c r="I21" s="45">
        <f t="shared" si="2"/>
        <v>-435.81874999999997</v>
      </c>
      <c r="J21" s="45">
        <v>59.791500000000006</v>
      </c>
      <c r="K21" s="45">
        <v>-110.76105</v>
      </c>
      <c r="L21" s="45">
        <v>-95.475850000000008</v>
      </c>
      <c r="M21" s="45">
        <v>22.871150000000014</v>
      </c>
      <c r="N21" s="45">
        <v>0</v>
      </c>
      <c r="O21" s="45">
        <v>0</v>
      </c>
      <c r="P21" s="45">
        <v>0</v>
      </c>
      <c r="Q21" s="45">
        <v>0</v>
      </c>
      <c r="R21" s="45">
        <v>-8.6159499999999998</v>
      </c>
      <c r="S21" s="45">
        <v>-345.42439469999994</v>
      </c>
      <c r="T21" s="45">
        <v>130.54403340000002</v>
      </c>
      <c r="U21" s="45">
        <v>-232.26967620000005</v>
      </c>
      <c r="V21" s="45">
        <f t="shared" si="3"/>
        <v>-579.34023749999994</v>
      </c>
      <c r="W21" s="45">
        <v>61.047121500000003</v>
      </c>
      <c r="X21" s="45">
        <v>-113.08703204999999</v>
      </c>
      <c r="Y21" s="45">
        <v>-97.480842850000002</v>
      </c>
      <c r="Z21" s="45">
        <v>23.351444150000013</v>
      </c>
      <c r="AA21" s="45">
        <v>0</v>
      </c>
      <c r="AB21" s="45">
        <v>0</v>
      </c>
      <c r="AC21" s="45">
        <v>0</v>
      </c>
      <c r="AD21" s="45">
        <v>0</v>
      </c>
      <c r="AE21" s="45">
        <v>-8.796884949999999</v>
      </c>
      <c r="AF21" s="45">
        <v>-352.67830698869989</v>
      </c>
      <c r="AG21" s="45">
        <v>133.2854581014</v>
      </c>
      <c r="AH21" s="45">
        <v>-237.14733940020002</v>
      </c>
      <c r="AI21" s="45">
        <f t="shared" si="4"/>
        <v>-591.50638248749988</v>
      </c>
      <c r="AJ21" s="46" t="s">
        <v>117</v>
      </c>
      <c r="AK21" s="42">
        <f>-SUM('Income Statement Detail WW'!AV22:BA22)*0.5</f>
        <v>-13.840000000000012</v>
      </c>
      <c r="AL21" s="48" t="s">
        <v>120</v>
      </c>
    </row>
    <row r="22" spans="1:38" x14ac:dyDescent="0.25">
      <c r="A22" s="13">
        <v>729000</v>
      </c>
      <c r="B22" s="14">
        <f t="shared" si="0"/>
        <v>17</v>
      </c>
      <c r="C22" s="16" t="str">
        <f t="shared" si="1"/>
        <v>729.000</v>
      </c>
      <c r="D22" s="13" t="s">
        <v>36</v>
      </c>
      <c r="E22" s="13"/>
      <c r="F22" s="17">
        <v>0</v>
      </c>
      <c r="G22" s="17">
        <v>0</v>
      </c>
      <c r="H22" s="17">
        <v>0</v>
      </c>
      <c r="I22" s="17">
        <f t="shared" si="2"/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f t="shared" si="3"/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f t="shared" si="4"/>
        <v>0</v>
      </c>
      <c r="AJ22" s="41"/>
      <c r="AK22" s="44">
        <v>80672.39</v>
      </c>
      <c r="AL22" s="49" t="s">
        <v>121</v>
      </c>
    </row>
    <row r="23" spans="1:38" x14ac:dyDescent="0.25">
      <c r="A23" s="13">
        <v>730000</v>
      </c>
      <c r="B23" s="14">
        <f t="shared" si="0"/>
        <v>18</v>
      </c>
      <c r="C23" s="16" t="str">
        <f t="shared" si="1"/>
        <v>730.000</v>
      </c>
      <c r="D23" s="13" t="s">
        <v>37</v>
      </c>
      <c r="E23" s="13"/>
      <c r="F23" s="17">
        <v>-151046.92000000001</v>
      </c>
      <c r="G23" s="17">
        <v>-151046.92000000001</v>
      </c>
      <c r="H23" s="17">
        <v>-151046.92000000001</v>
      </c>
      <c r="I23" s="17">
        <f t="shared" si="2"/>
        <v>-453140.76</v>
      </c>
      <c r="J23" s="17">
        <v>-151046.92000000001</v>
      </c>
      <c r="K23" s="17">
        <v>-151046.92000000001</v>
      </c>
      <c r="L23" s="17">
        <v>-151046.92000000001</v>
      </c>
      <c r="M23" s="17">
        <v>-151046.92000000001</v>
      </c>
      <c r="N23" s="17">
        <v>-155578.32999999999</v>
      </c>
      <c r="O23" s="17">
        <v>-155578.32999999999</v>
      </c>
      <c r="P23" s="17">
        <v>-155578.32999999999</v>
      </c>
      <c r="Q23" s="17">
        <v>-155578.32999999999</v>
      </c>
      <c r="R23" s="17">
        <v>-155578.32999999999</v>
      </c>
      <c r="S23" s="17">
        <v>-155578.32999999999</v>
      </c>
      <c r="T23" s="17">
        <v>-155578.32999999999</v>
      </c>
      <c r="U23" s="17">
        <v>-155578.32999999999</v>
      </c>
      <c r="V23" s="17">
        <f t="shared" si="3"/>
        <v>-1848814.3200000003</v>
      </c>
      <c r="W23" s="17">
        <v>-155578.32999999999</v>
      </c>
      <c r="X23" s="17">
        <v>-155578.32999999999</v>
      </c>
      <c r="Y23" s="17">
        <v>-155578.32999999999</v>
      </c>
      <c r="Z23" s="17">
        <v>-155578.32999999999</v>
      </c>
      <c r="AA23" s="17">
        <v>-155578.32999999999</v>
      </c>
      <c r="AB23" s="17">
        <v>-155578.32999999999</v>
      </c>
      <c r="AC23" s="17">
        <v>-155578.32999999999</v>
      </c>
      <c r="AD23" s="17">
        <v>-155578.32999999999</v>
      </c>
      <c r="AE23" s="17">
        <v>-155578.32999999999</v>
      </c>
      <c r="AF23" s="17">
        <v>-155578.32999999999</v>
      </c>
      <c r="AG23" s="17">
        <v>-155578.32999999999</v>
      </c>
      <c r="AH23" s="17">
        <v>-155578.32999999999</v>
      </c>
      <c r="AI23" s="17">
        <f t="shared" si="4"/>
        <v>-1866939.9600000002</v>
      </c>
      <c r="AJ23" s="41" t="s">
        <v>122</v>
      </c>
      <c r="AK23" s="42"/>
      <c r="AL23" s="48"/>
    </row>
    <row r="24" spans="1:38" x14ac:dyDescent="0.25">
      <c r="A24" s="13">
        <v>730100</v>
      </c>
      <c r="B24" s="14">
        <f t="shared" si="0"/>
        <v>19</v>
      </c>
      <c r="C24" s="16" t="str">
        <f t="shared" si="1"/>
        <v>730.100</v>
      </c>
      <c r="D24" s="13" t="s">
        <v>38</v>
      </c>
      <c r="E24" s="13"/>
      <c r="F24" s="17">
        <v>0</v>
      </c>
      <c r="G24" s="17">
        <v>0</v>
      </c>
      <c r="H24" s="17">
        <v>0</v>
      </c>
      <c r="I24" s="17">
        <f t="shared" si="2"/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f t="shared" si="3"/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f t="shared" si="4"/>
        <v>0</v>
      </c>
      <c r="AJ24" s="41" t="s">
        <v>118</v>
      </c>
      <c r="AK24" s="42"/>
      <c r="AL24" s="48"/>
    </row>
    <row r="25" spans="1:38" x14ac:dyDescent="0.25">
      <c r="A25" s="13">
        <v>730200</v>
      </c>
      <c r="B25" s="14">
        <f t="shared" si="0"/>
        <v>20</v>
      </c>
      <c r="C25" s="16" t="str">
        <f t="shared" si="1"/>
        <v>730.200</v>
      </c>
      <c r="D25" s="13" t="s">
        <v>39</v>
      </c>
      <c r="E25" s="13"/>
      <c r="F25" s="45">
        <v>-307.41895000000011</v>
      </c>
      <c r="G25" s="45">
        <v>988.89785000000006</v>
      </c>
      <c r="H25" s="45">
        <v>-957.1069</v>
      </c>
      <c r="I25" s="45">
        <f t="shared" si="2"/>
        <v>-275.62800000000004</v>
      </c>
      <c r="J25" s="45">
        <v>0</v>
      </c>
      <c r="K25" s="45">
        <v>-254.92500000000001</v>
      </c>
      <c r="L25" s="45">
        <v>-623.15</v>
      </c>
      <c r="M25" s="45">
        <v>-207.71495000000002</v>
      </c>
      <c r="N25" s="45">
        <v>-84.975000000000009</v>
      </c>
      <c r="O25" s="45">
        <v>-339.90000000000003</v>
      </c>
      <c r="P25" s="45">
        <v>-224.02500000000001</v>
      </c>
      <c r="Q25" s="45">
        <v>-3037.1713</v>
      </c>
      <c r="R25" s="45">
        <v>-1494.3549</v>
      </c>
      <c r="S25" s="45">
        <v>-315.41184270000014</v>
      </c>
      <c r="T25" s="45">
        <v>1014.6091941000001</v>
      </c>
      <c r="U25" s="45">
        <v>-981.99167940000007</v>
      </c>
      <c r="V25" s="45">
        <f t="shared" si="3"/>
        <v>-6549.0104780000001</v>
      </c>
      <c r="W25" s="45">
        <v>0</v>
      </c>
      <c r="X25" s="45">
        <v>-260.27842499999997</v>
      </c>
      <c r="Y25" s="45">
        <v>-636.23614999999995</v>
      </c>
      <c r="Z25" s="45">
        <v>-212.07696394999999</v>
      </c>
      <c r="AA25" s="45">
        <v>-86.759474999999995</v>
      </c>
      <c r="AB25" s="45">
        <v>-347.03789999999998</v>
      </c>
      <c r="AC25" s="45">
        <v>-228.729525</v>
      </c>
      <c r="AD25" s="45">
        <v>-3100.9518972999995</v>
      </c>
      <c r="AE25" s="45">
        <v>-1525.7363528999999</v>
      </c>
      <c r="AF25" s="45">
        <v>-322.03549139670014</v>
      </c>
      <c r="AG25" s="45">
        <v>1035.9159871761001</v>
      </c>
      <c r="AH25" s="45">
        <v>-1002.6135046674</v>
      </c>
      <c r="AI25" s="45">
        <f t="shared" si="4"/>
        <v>-6686.5396980379983</v>
      </c>
      <c r="AJ25" s="46" t="s">
        <v>117</v>
      </c>
      <c r="AK25" s="42">
        <f>-SUM('Income Statement Detail WW'!AV26:BA26)*0.5</f>
        <v>5231.2049999999999</v>
      </c>
      <c r="AL25" s="48" t="s">
        <v>120</v>
      </c>
    </row>
    <row r="26" spans="1:38" x14ac:dyDescent="0.25">
      <c r="A26" s="13">
        <v>730201</v>
      </c>
      <c r="B26" s="14">
        <f t="shared" si="0"/>
        <v>21</v>
      </c>
      <c r="C26" s="16" t="str">
        <f t="shared" si="1"/>
        <v>730.201</v>
      </c>
      <c r="D26" s="13" t="s">
        <v>40</v>
      </c>
      <c r="E26" s="13"/>
      <c r="F26" s="45">
        <v>0</v>
      </c>
      <c r="G26" s="45">
        <v>0</v>
      </c>
      <c r="H26" s="45">
        <v>0</v>
      </c>
      <c r="I26" s="45">
        <f t="shared" si="2"/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-56.65</v>
      </c>
      <c r="P26" s="45">
        <v>-113.3</v>
      </c>
      <c r="Q26" s="45">
        <v>-445.9076</v>
      </c>
      <c r="R26" s="45">
        <v>0</v>
      </c>
      <c r="S26" s="45">
        <v>0</v>
      </c>
      <c r="T26" s="45">
        <v>0</v>
      </c>
      <c r="U26" s="45">
        <v>0</v>
      </c>
      <c r="V26" s="45">
        <f t="shared" si="3"/>
        <v>-615.85760000000005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-57.839649999999992</v>
      </c>
      <c r="AC26" s="45">
        <v>-115.67929999999998</v>
      </c>
      <c r="AD26" s="45">
        <v>-455.27165959999996</v>
      </c>
      <c r="AE26" s="45">
        <v>0</v>
      </c>
      <c r="AF26" s="45">
        <v>0</v>
      </c>
      <c r="AG26" s="45">
        <v>0</v>
      </c>
      <c r="AH26" s="45">
        <v>0</v>
      </c>
      <c r="AI26" s="45">
        <f t="shared" si="4"/>
        <v>-628.79060959999993</v>
      </c>
      <c r="AJ26" s="46" t="s">
        <v>117</v>
      </c>
      <c r="AK26" s="42">
        <f>-SUM('Income Statement Detail WW'!AV27:BA27)*0.5</f>
        <v>597.92000000000007</v>
      </c>
      <c r="AL26" s="48" t="s">
        <v>120</v>
      </c>
    </row>
    <row r="27" spans="1:38" x14ac:dyDescent="0.25">
      <c r="A27" s="13">
        <v>730202</v>
      </c>
      <c r="B27" s="14">
        <f t="shared" si="0"/>
        <v>22</v>
      </c>
      <c r="C27" s="16" t="str">
        <f t="shared" si="1"/>
        <v>730.202</v>
      </c>
      <c r="D27" s="13" t="s">
        <v>41</v>
      </c>
      <c r="E27" s="13"/>
      <c r="F27" s="45">
        <v>8.343</v>
      </c>
      <c r="G27" s="45">
        <v>-100.18809999999999</v>
      </c>
      <c r="H27" s="45">
        <v>-254.92500000000001</v>
      </c>
      <c r="I27" s="45">
        <f t="shared" si="2"/>
        <v>-346.77010000000001</v>
      </c>
      <c r="J27" s="45">
        <v>141.625</v>
      </c>
      <c r="K27" s="45">
        <v>-368.22500000000002</v>
      </c>
      <c r="L27" s="45">
        <v>-169.95000000000002</v>
      </c>
      <c r="M27" s="45">
        <v>-358.78505000000001</v>
      </c>
      <c r="N27" s="45">
        <v>-283.25</v>
      </c>
      <c r="O27" s="45">
        <v>56.65</v>
      </c>
      <c r="P27" s="45">
        <v>-113.3</v>
      </c>
      <c r="Q27" s="45">
        <v>-169.95000000000002</v>
      </c>
      <c r="R27" s="45">
        <v>0</v>
      </c>
      <c r="S27" s="45">
        <v>8.5599179999999997</v>
      </c>
      <c r="T27" s="45">
        <v>-102.7929906</v>
      </c>
      <c r="U27" s="45">
        <v>-261.55305000000004</v>
      </c>
      <c r="V27" s="45">
        <f t="shared" si="3"/>
        <v>-1620.9711726000003</v>
      </c>
      <c r="W27" s="45">
        <v>144.59912499999999</v>
      </c>
      <c r="X27" s="45">
        <v>-375.95772499999998</v>
      </c>
      <c r="Y27" s="45">
        <v>-173.51894999999999</v>
      </c>
      <c r="Z27" s="45">
        <v>-366.31953604999995</v>
      </c>
      <c r="AA27" s="45">
        <v>-289.19824999999997</v>
      </c>
      <c r="AB27" s="45">
        <v>57.839649999999992</v>
      </c>
      <c r="AC27" s="45">
        <v>-115.67929999999998</v>
      </c>
      <c r="AD27" s="45">
        <v>-173.51894999999999</v>
      </c>
      <c r="AE27" s="45">
        <v>0</v>
      </c>
      <c r="AF27" s="45">
        <v>8.7396762779999992</v>
      </c>
      <c r="AG27" s="45">
        <v>-104.95164340259998</v>
      </c>
      <c r="AH27" s="45">
        <v>-267.04566405000003</v>
      </c>
      <c r="AI27" s="45">
        <f t="shared" si="4"/>
        <v>-1655.0115672245997</v>
      </c>
      <c r="AJ27" s="46" t="s">
        <v>117</v>
      </c>
      <c r="AK27" s="42">
        <f>-SUM('Income Statement Detail WW'!AV28:BA28)*0.5</f>
        <v>843.33500000000004</v>
      </c>
      <c r="AL27" s="48" t="s">
        <v>120</v>
      </c>
    </row>
    <row r="28" spans="1:38" x14ac:dyDescent="0.25">
      <c r="A28" s="13">
        <v>730203</v>
      </c>
      <c r="B28" s="14">
        <f t="shared" si="0"/>
        <v>23</v>
      </c>
      <c r="C28" s="16" t="str">
        <f t="shared" si="1"/>
        <v>730.203</v>
      </c>
      <c r="D28" s="13" t="s">
        <v>42</v>
      </c>
      <c r="E28" s="13"/>
      <c r="F28" s="45">
        <v>0</v>
      </c>
      <c r="G28" s="45">
        <v>0</v>
      </c>
      <c r="H28" s="45">
        <v>0</v>
      </c>
      <c r="I28" s="45">
        <f t="shared" si="2"/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f t="shared" si="3"/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f t="shared" si="4"/>
        <v>0</v>
      </c>
      <c r="AJ28" s="46" t="s">
        <v>117</v>
      </c>
      <c r="AK28" s="42">
        <f>-SUM('Income Statement Detail WW'!AV29:BA29)*0.5</f>
        <v>0</v>
      </c>
      <c r="AL28" s="48" t="s">
        <v>120</v>
      </c>
    </row>
    <row r="29" spans="1:38" x14ac:dyDescent="0.25">
      <c r="A29" s="13">
        <v>730204</v>
      </c>
      <c r="B29" s="14">
        <f t="shared" si="0"/>
        <v>24</v>
      </c>
      <c r="C29" s="16" t="str">
        <f t="shared" si="1"/>
        <v>730.204</v>
      </c>
      <c r="D29" s="13" t="s">
        <v>43</v>
      </c>
      <c r="E29" s="13"/>
      <c r="F29" s="45">
        <v>95.017499999999998</v>
      </c>
      <c r="G29" s="45">
        <v>0</v>
      </c>
      <c r="H29" s="45">
        <v>0</v>
      </c>
      <c r="I29" s="45">
        <f t="shared" si="2"/>
        <v>95.017499999999998</v>
      </c>
      <c r="J29" s="45">
        <v>0</v>
      </c>
      <c r="K29" s="45">
        <v>-141.625</v>
      </c>
      <c r="L29" s="45">
        <v>0</v>
      </c>
      <c r="M29" s="45">
        <v>-92.118050000000011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97.487954999999999</v>
      </c>
      <c r="T29" s="45">
        <v>0</v>
      </c>
      <c r="U29" s="45">
        <v>0</v>
      </c>
      <c r="V29" s="45">
        <f t="shared" si="3"/>
        <v>-136.25509500000001</v>
      </c>
      <c r="W29" s="45">
        <v>0</v>
      </c>
      <c r="X29" s="45">
        <v>-144.59912499999999</v>
      </c>
      <c r="Y29" s="45">
        <v>0</v>
      </c>
      <c r="Z29" s="45">
        <v>-94.052529050000004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99.535202054999985</v>
      </c>
      <c r="AG29" s="45">
        <v>0</v>
      </c>
      <c r="AH29" s="45">
        <v>0</v>
      </c>
      <c r="AI29" s="45">
        <f t="shared" si="4"/>
        <v>-139.11645199500001</v>
      </c>
      <c r="AJ29" s="46" t="s">
        <v>117</v>
      </c>
      <c r="AK29" s="42">
        <f>-SUM('Income Statement Detail WW'!AV30:BA30)*0.5</f>
        <v>89.435000000000002</v>
      </c>
      <c r="AL29" s="48" t="s">
        <v>120</v>
      </c>
    </row>
    <row r="30" spans="1:38" x14ac:dyDescent="0.25">
      <c r="A30" s="13">
        <v>730205</v>
      </c>
      <c r="B30" s="14">
        <f t="shared" ref="B30:B48" si="8">+B29+1</f>
        <v>25</v>
      </c>
      <c r="C30" s="16" t="str">
        <f t="shared" si="1"/>
        <v>730.205</v>
      </c>
      <c r="D30" s="13" t="s">
        <v>44</v>
      </c>
      <c r="E30" s="13"/>
      <c r="F30" s="45">
        <v>-14.548750000000007</v>
      </c>
      <c r="G30" s="45">
        <v>113.09915000000001</v>
      </c>
      <c r="H30" s="45">
        <v>-44.805</v>
      </c>
      <c r="I30" s="45">
        <f t="shared" si="2"/>
        <v>53.745399999999997</v>
      </c>
      <c r="J30" s="45">
        <v>-37.491999999999997</v>
      </c>
      <c r="K30" s="45">
        <v>-33.166000000000004</v>
      </c>
      <c r="L30" s="45">
        <v>-63.448</v>
      </c>
      <c r="M30" s="45">
        <v>-213.39024999999998</v>
      </c>
      <c r="N30" s="45">
        <v>-195.49400000000003</v>
      </c>
      <c r="O30" s="45">
        <v>-209.91400000000002</v>
      </c>
      <c r="P30" s="45">
        <v>-64.83850000000001</v>
      </c>
      <c r="Q30" s="45">
        <v>-94.451000000000008</v>
      </c>
      <c r="R30" s="45">
        <v>-73.542000000000002</v>
      </c>
      <c r="S30" s="45">
        <v>-14.927017500000007</v>
      </c>
      <c r="T30" s="45">
        <v>116.03972790000002</v>
      </c>
      <c r="U30" s="45">
        <v>-45.969929999999998</v>
      </c>
      <c r="V30" s="45">
        <f t="shared" si="3"/>
        <v>-930.59296960000017</v>
      </c>
      <c r="W30" s="45">
        <v>-38.279331999999997</v>
      </c>
      <c r="X30" s="45">
        <v>-33.862486000000004</v>
      </c>
      <c r="Y30" s="45">
        <v>-64.780407999999994</v>
      </c>
      <c r="Z30" s="45">
        <v>-217.87144524999997</v>
      </c>
      <c r="AA30" s="45">
        <v>-199.59937400000001</v>
      </c>
      <c r="AB30" s="45">
        <v>-214.322194</v>
      </c>
      <c r="AC30" s="45">
        <v>-66.200108499999999</v>
      </c>
      <c r="AD30" s="45">
        <v>-96.434471000000002</v>
      </c>
      <c r="AE30" s="45">
        <v>-75.086382</v>
      </c>
      <c r="AF30" s="45">
        <v>-15.240484867500006</v>
      </c>
      <c r="AG30" s="45">
        <v>118.47656218590001</v>
      </c>
      <c r="AH30" s="45">
        <v>-46.935298529999997</v>
      </c>
      <c r="AI30" s="45">
        <f t="shared" si="4"/>
        <v>-950.13542196159983</v>
      </c>
      <c r="AJ30" s="46" t="s">
        <v>117</v>
      </c>
      <c r="AK30" s="42">
        <f>-SUM('Income Statement Detail WW'!AV31:BA31)*0.5</f>
        <v>826.82500000000016</v>
      </c>
      <c r="AL30" s="48" t="s">
        <v>120</v>
      </c>
    </row>
    <row r="31" spans="1:38" x14ac:dyDescent="0.25">
      <c r="A31" s="13">
        <v>730206</v>
      </c>
      <c r="B31" s="14">
        <f t="shared" si="8"/>
        <v>26</v>
      </c>
      <c r="C31" s="16" t="str">
        <f t="shared" si="1"/>
        <v>730.206</v>
      </c>
      <c r="D31" s="13" t="s">
        <v>45</v>
      </c>
      <c r="E31" s="13"/>
      <c r="F31" s="45">
        <v>-393.41879999999998</v>
      </c>
      <c r="G31" s="45">
        <v>-76.00885000000001</v>
      </c>
      <c r="H31" s="45">
        <v>-821.42500000000007</v>
      </c>
      <c r="I31" s="45">
        <f t="shared" si="2"/>
        <v>-1290.85265</v>
      </c>
      <c r="J31" s="45">
        <v>821.42500000000007</v>
      </c>
      <c r="K31" s="45">
        <v>-1122.9884</v>
      </c>
      <c r="L31" s="45">
        <v>-226.6</v>
      </c>
      <c r="M31" s="45">
        <v>535.40429999999992</v>
      </c>
      <c r="N31" s="45">
        <v>-230.7509</v>
      </c>
      <c r="O31" s="45">
        <v>-113.3</v>
      </c>
      <c r="P31" s="45">
        <v>0</v>
      </c>
      <c r="Q31" s="45">
        <v>0</v>
      </c>
      <c r="R31" s="45">
        <v>0</v>
      </c>
      <c r="S31" s="45">
        <v>-403.64768879999997</v>
      </c>
      <c r="T31" s="45">
        <v>-77.985080100000005</v>
      </c>
      <c r="U31" s="45">
        <v>-842.78205000000014</v>
      </c>
      <c r="V31" s="45">
        <f t="shared" si="3"/>
        <v>-1661.2248189000002</v>
      </c>
      <c r="W31" s="45">
        <v>838.67492500000003</v>
      </c>
      <c r="X31" s="45">
        <v>-1146.5711563999998</v>
      </c>
      <c r="Y31" s="45">
        <v>-231.35859999999997</v>
      </c>
      <c r="Z31" s="45">
        <v>546.64779029999988</v>
      </c>
      <c r="AA31" s="45">
        <v>-235.59666889999997</v>
      </c>
      <c r="AB31" s="45">
        <v>-115.67929999999998</v>
      </c>
      <c r="AC31" s="45">
        <v>0</v>
      </c>
      <c r="AD31" s="45">
        <v>0</v>
      </c>
      <c r="AE31" s="45">
        <v>0</v>
      </c>
      <c r="AF31" s="45">
        <v>-412.12429026479992</v>
      </c>
      <c r="AG31" s="45">
        <v>-79.622766782100001</v>
      </c>
      <c r="AH31" s="45">
        <v>-860.48047305000011</v>
      </c>
      <c r="AI31" s="45">
        <f t="shared" si="4"/>
        <v>-1696.1105400969</v>
      </c>
      <c r="AJ31" s="46" t="s">
        <v>117</v>
      </c>
      <c r="AK31" s="42">
        <f>-SUM('Income Statement Detail WW'!AV32:BA32)*0.5</f>
        <v>-185.77999999999997</v>
      </c>
      <c r="AL31" s="48" t="s">
        <v>120</v>
      </c>
    </row>
    <row r="32" spans="1:38" x14ac:dyDescent="0.25">
      <c r="A32" s="13">
        <v>730300</v>
      </c>
      <c r="B32" s="14">
        <f t="shared" si="8"/>
        <v>27</v>
      </c>
      <c r="C32" s="16" t="str">
        <f t="shared" si="1"/>
        <v>730.300</v>
      </c>
      <c r="D32" s="13" t="s">
        <v>46</v>
      </c>
      <c r="E32" s="13"/>
      <c r="F32" s="17">
        <v>0</v>
      </c>
      <c r="G32" s="17">
        <v>0</v>
      </c>
      <c r="H32" s="17">
        <v>0</v>
      </c>
      <c r="I32" s="17">
        <f t="shared" si="2"/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f t="shared" si="3"/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f t="shared" si="4"/>
        <v>0</v>
      </c>
      <c r="AJ32" s="41" t="s">
        <v>118</v>
      </c>
      <c r="AK32" s="42"/>
      <c r="AL32" s="48"/>
    </row>
    <row r="33" spans="1:38" x14ac:dyDescent="0.25">
      <c r="A33" s="13">
        <v>730400</v>
      </c>
      <c r="B33" s="14">
        <f t="shared" si="8"/>
        <v>28</v>
      </c>
      <c r="C33" s="16" t="str">
        <f t="shared" si="1"/>
        <v>730.400</v>
      </c>
      <c r="D33" s="13" t="s">
        <v>47</v>
      </c>
      <c r="E33" s="13"/>
      <c r="F33" s="45">
        <v>1346.0349000000001</v>
      </c>
      <c r="G33" s="45">
        <v>1008.1330999999999</v>
      </c>
      <c r="H33" s="45">
        <v>-325.73750000000001</v>
      </c>
      <c r="I33" s="45">
        <f t="shared" si="2"/>
        <v>2028.4305000000002</v>
      </c>
      <c r="J33" s="45">
        <v>99.137500000000003</v>
      </c>
      <c r="K33" s="45">
        <v>-99.137500000000003</v>
      </c>
      <c r="L33" s="45">
        <v>-169.95000000000002</v>
      </c>
      <c r="M33" s="45">
        <v>-194.41249999999999</v>
      </c>
      <c r="N33" s="45">
        <v>0</v>
      </c>
      <c r="O33" s="45">
        <v>-963.05000000000007</v>
      </c>
      <c r="P33" s="45">
        <v>736.45</v>
      </c>
      <c r="Q33" s="45">
        <v>0</v>
      </c>
      <c r="R33" s="45">
        <v>0</v>
      </c>
      <c r="S33" s="45">
        <v>1381.0318074000002</v>
      </c>
      <c r="T33" s="45">
        <v>1034.3445606</v>
      </c>
      <c r="U33" s="45">
        <v>-334.20667500000002</v>
      </c>
      <c r="V33" s="45">
        <f t="shared" si="3"/>
        <v>1490.2071930000002</v>
      </c>
      <c r="W33" s="45">
        <v>101.2193875</v>
      </c>
      <c r="X33" s="45">
        <v>-101.2193875</v>
      </c>
      <c r="Y33" s="45">
        <v>-173.51894999999999</v>
      </c>
      <c r="Z33" s="45">
        <v>-198.49516249999996</v>
      </c>
      <c r="AA33" s="45">
        <v>0</v>
      </c>
      <c r="AB33" s="45">
        <v>-983.27404999999999</v>
      </c>
      <c r="AC33" s="45">
        <v>751.91544999999996</v>
      </c>
      <c r="AD33" s="45">
        <v>0</v>
      </c>
      <c r="AE33" s="45">
        <v>0</v>
      </c>
      <c r="AF33" s="45">
        <v>1410.0334753554</v>
      </c>
      <c r="AG33" s="45">
        <v>1056.0657963725998</v>
      </c>
      <c r="AH33" s="45">
        <v>-341.22501517500001</v>
      </c>
      <c r="AI33" s="45">
        <f t="shared" si="4"/>
        <v>1521.5015440529999</v>
      </c>
      <c r="AJ33" s="46" t="s">
        <v>117</v>
      </c>
      <c r="AK33" s="42">
        <f>-SUM('Income Statement Detail WW'!AV34:BA34)*0.5</f>
        <v>408.75</v>
      </c>
      <c r="AL33" s="48" t="s">
        <v>120</v>
      </c>
    </row>
    <row r="34" spans="1:38" x14ac:dyDescent="0.25">
      <c r="A34" s="13">
        <v>730500</v>
      </c>
      <c r="B34" s="14">
        <f t="shared" si="8"/>
        <v>29</v>
      </c>
      <c r="C34" s="16" t="str">
        <f t="shared" si="1"/>
        <v>730.500</v>
      </c>
      <c r="D34" s="13" t="s">
        <v>48</v>
      </c>
      <c r="E34" s="13"/>
      <c r="F34" s="45">
        <v>-202.90484999999995</v>
      </c>
      <c r="G34" s="45">
        <v>1024.5719000000001</v>
      </c>
      <c r="H34" s="45">
        <v>-1553.3378500000001</v>
      </c>
      <c r="I34" s="45">
        <f t="shared" si="2"/>
        <v>-731.67079999999987</v>
      </c>
      <c r="J34" s="45">
        <v>590.28785000000005</v>
      </c>
      <c r="K34" s="45">
        <v>-533.63785000000007</v>
      </c>
      <c r="L34" s="45">
        <v>-169.95000000000002</v>
      </c>
      <c r="M34" s="45">
        <v>552.51774999999998</v>
      </c>
      <c r="N34" s="45">
        <v>-4419.6012499999997</v>
      </c>
      <c r="O34" s="45">
        <v>3541.5262499999999</v>
      </c>
      <c r="P34" s="45">
        <v>-385.24059999999997</v>
      </c>
      <c r="Q34" s="45">
        <v>-283.25</v>
      </c>
      <c r="R34" s="45">
        <v>0</v>
      </c>
      <c r="S34" s="45">
        <v>-208.18037609999996</v>
      </c>
      <c r="T34" s="45">
        <v>1051.2107694000001</v>
      </c>
      <c r="U34" s="45">
        <v>-1593.7246341000002</v>
      </c>
      <c r="V34" s="45">
        <f t="shared" si="3"/>
        <v>-1858.0420908000001</v>
      </c>
      <c r="W34" s="45">
        <v>602.68389485</v>
      </c>
      <c r="X34" s="45">
        <v>-544.84424485</v>
      </c>
      <c r="Y34" s="45">
        <v>-173.51894999999999</v>
      </c>
      <c r="Z34" s="45">
        <v>564.12062274999994</v>
      </c>
      <c r="AA34" s="45">
        <v>-4512.4128762499995</v>
      </c>
      <c r="AB34" s="45">
        <v>3615.8983012499993</v>
      </c>
      <c r="AC34" s="45">
        <v>-393.33065259999995</v>
      </c>
      <c r="AD34" s="45">
        <v>-289.19824999999997</v>
      </c>
      <c r="AE34" s="45">
        <v>0</v>
      </c>
      <c r="AF34" s="45">
        <v>-212.55216399809993</v>
      </c>
      <c r="AG34" s="45">
        <v>1073.2861955574001</v>
      </c>
      <c r="AH34" s="45">
        <v>-1627.1928514161</v>
      </c>
      <c r="AI34" s="45">
        <f t="shared" si="4"/>
        <v>-1897.0609747067999</v>
      </c>
      <c r="AJ34" s="46" t="s">
        <v>117</v>
      </c>
      <c r="AK34" s="42">
        <f>-SUM('Income Statement Detail WW'!AV35:BA35)*0.5</f>
        <v>965.0949999999998</v>
      </c>
      <c r="AL34" s="48" t="s">
        <v>120</v>
      </c>
    </row>
    <row r="35" spans="1:38" x14ac:dyDescent="0.25">
      <c r="A35" s="13">
        <v>730600</v>
      </c>
      <c r="B35" s="14">
        <f t="shared" si="8"/>
        <v>30</v>
      </c>
      <c r="C35" s="16" t="str">
        <f t="shared" si="1"/>
        <v>730.600</v>
      </c>
      <c r="D35" s="13" t="s">
        <v>49</v>
      </c>
      <c r="E35" s="13"/>
      <c r="F35" s="45">
        <v>3380.5733000000005</v>
      </c>
      <c r="G35" s="45">
        <v>2800.20435</v>
      </c>
      <c r="H35" s="45">
        <v>-5019.7204500000007</v>
      </c>
      <c r="I35" s="45">
        <f t="shared" si="2"/>
        <v>1161.0571999999993</v>
      </c>
      <c r="J35" s="45">
        <v>1819.51045</v>
      </c>
      <c r="K35" s="45">
        <v>-3462.3604500000001</v>
      </c>
      <c r="L35" s="45">
        <v>-1217.6351000000002</v>
      </c>
      <c r="M35" s="45">
        <v>400.40735000000001</v>
      </c>
      <c r="N35" s="45">
        <v>-2407.625</v>
      </c>
      <c r="O35" s="45">
        <v>1079.8159499999999</v>
      </c>
      <c r="P35" s="45">
        <v>-1726.9391999999998</v>
      </c>
      <c r="Q35" s="45">
        <v>-2520.9198499999998</v>
      </c>
      <c r="R35" s="45">
        <v>-1557.875</v>
      </c>
      <c r="S35" s="45">
        <v>3468.4682058000008</v>
      </c>
      <c r="T35" s="45">
        <v>2873.0096631000001</v>
      </c>
      <c r="U35" s="45">
        <v>-5150.2331817000013</v>
      </c>
      <c r="V35" s="45">
        <f t="shared" si="3"/>
        <v>-8402.3761627999993</v>
      </c>
      <c r="W35" s="45">
        <v>1857.7201694499997</v>
      </c>
      <c r="X35" s="45">
        <v>-3535.07001945</v>
      </c>
      <c r="Y35" s="45">
        <v>-1243.2054371000002</v>
      </c>
      <c r="Z35" s="45">
        <v>408.81590434999998</v>
      </c>
      <c r="AA35" s="45">
        <v>-2458.185125</v>
      </c>
      <c r="AB35" s="45">
        <v>1102.4920849499999</v>
      </c>
      <c r="AC35" s="45">
        <v>-1763.2049231999997</v>
      </c>
      <c r="AD35" s="45">
        <v>-2573.8591668499994</v>
      </c>
      <c r="AE35" s="45">
        <v>-1590.5903749999998</v>
      </c>
      <c r="AF35" s="45">
        <v>3541.3060381218006</v>
      </c>
      <c r="AG35" s="45">
        <v>2933.3428660250997</v>
      </c>
      <c r="AH35" s="45">
        <v>-5258.3880785157007</v>
      </c>
      <c r="AI35" s="45">
        <f t="shared" si="4"/>
        <v>-8578.8260622187991</v>
      </c>
      <c r="AJ35" s="46" t="s">
        <v>117</v>
      </c>
      <c r="AK35" s="42">
        <f>-SUM('Income Statement Detail WW'!AV36:BA36)*0.5</f>
        <v>6537.0249999999996</v>
      </c>
      <c r="AL35" s="48" t="s">
        <v>120</v>
      </c>
    </row>
    <row r="36" spans="1:38" x14ac:dyDescent="0.25">
      <c r="A36" s="13">
        <v>730601</v>
      </c>
      <c r="B36" s="14">
        <f t="shared" si="8"/>
        <v>31</v>
      </c>
      <c r="C36" s="16" t="str">
        <f t="shared" si="1"/>
        <v>730.601</v>
      </c>
      <c r="D36" s="13" t="s">
        <v>50</v>
      </c>
      <c r="E36" s="13"/>
      <c r="F36" s="45">
        <v>-47.405749999999998</v>
      </c>
      <c r="G36" s="45">
        <v>0</v>
      </c>
      <c r="H36" s="45">
        <v>0</v>
      </c>
      <c r="I36" s="45">
        <f t="shared" si="2"/>
        <v>-47.405749999999998</v>
      </c>
      <c r="J36" s="45">
        <v>0</v>
      </c>
      <c r="K36" s="45">
        <v>0</v>
      </c>
      <c r="L36" s="45">
        <v>0</v>
      </c>
      <c r="M36" s="45">
        <v>0</v>
      </c>
      <c r="N36" s="45">
        <v>-47.405749999999998</v>
      </c>
      <c r="O36" s="45">
        <v>-1960.5998499999998</v>
      </c>
      <c r="P36" s="45">
        <v>1790.64985</v>
      </c>
      <c r="Q36" s="45">
        <v>-226.6</v>
      </c>
      <c r="R36" s="45">
        <v>0</v>
      </c>
      <c r="S36" s="45">
        <v>-48.638299499999995</v>
      </c>
      <c r="T36" s="45">
        <v>0</v>
      </c>
      <c r="U36" s="45">
        <v>0</v>
      </c>
      <c r="V36" s="45">
        <f t="shared" si="3"/>
        <v>-492.59404949999976</v>
      </c>
      <c r="W36" s="45">
        <v>0</v>
      </c>
      <c r="X36" s="45">
        <v>0</v>
      </c>
      <c r="Y36" s="45">
        <v>0</v>
      </c>
      <c r="Z36" s="45">
        <v>0</v>
      </c>
      <c r="AA36" s="45">
        <v>-48.401270749999995</v>
      </c>
      <c r="AB36" s="45">
        <v>-2001.7724468499996</v>
      </c>
      <c r="AC36" s="45">
        <v>1828.2534968499999</v>
      </c>
      <c r="AD36" s="45">
        <v>-231.35859999999997</v>
      </c>
      <c r="AE36" s="45">
        <v>0</v>
      </c>
      <c r="AF36" s="45">
        <v>-49.659703789499993</v>
      </c>
      <c r="AG36" s="45">
        <v>0</v>
      </c>
      <c r="AH36" s="45">
        <v>0</v>
      </c>
      <c r="AI36" s="45">
        <f t="shared" si="4"/>
        <v>-502.93852453949972</v>
      </c>
      <c r="AJ36" s="46" t="s">
        <v>117</v>
      </c>
      <c r="AK36" s="42">
        <f>-SUM('Income Statement Detail WW'!AV37:BA37)*0.5</f>
        <v>431.02500000000009</v>
      </c>
      <c r="AL36" s="48" t="s">
        <v>120</v>
      </c>
    </row>
    <row r="37" spans="1:38" x14ac:dyDescent="0.25">
      <c r="A37" s="13">
        <v>730602</v>
      </c>
      <c r="B37" s="14">
        <f t="shared" si="8"/>
        <v>32</v>
      </c>
      <c r="C37" s="16" t="str">
        <f t="shared" si="1"/>
        <v>730.602</v>
      </c>
      <c r="D37" s="13" t="s">
        <v>51</v>
      </c>
      <c r="E37" s="13"/>
      <c r="F37" s="45">
        <v>0</v>
      </c>
      <c r="G37" s="45">
        <v>0</v>
      </c>
      <c r="H37" s="45">
        <v>0</v>
      </c>
      <c r="I37" s="45">
        <f t="shared" si="2"/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-339.90000000000003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f t="shared" si="3"/>
        <v>-339.90000000000003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-347.03789999999998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f t="shared" si="4"/>
        <v>-347.03789999999998</v>
      </c>
      <c r="AJ37" s="46" t="s">
        <v>117</v>
      </c>
      <c r="AK37" s="42">
        <f>-SUM('Income Statement Detail WW'!AV38:BA38)*0.5</f>
        <v>330</v>
      </c>
      <c r="AL37" s="48" t="s">
        <v>120</v>
      </c>
    </row>
    <row r="38" spans="1:38" x14ac:dyDescent="0.25">
      <c r="A38" s="13">
        <v>730603</v>
      </c>
      <c r="B38" s="14">
        <f t="shared" si="8"/>
        <v>33</v>
      </c>
      <c r="C38" s="16" t="str">
        <f t="shared" si="1"/>
        <v>730.603</v>
      </c>
      <c r="D38" s="13" t="s">
        <v>52</v>
      </c>
      <c r="E38" s="13"/>
      <c r="F38" s="45">
        <v>273.35685000000007</v>
      </c>
      <c r="G38" s="45">
        <v>480.46409999999997</v>
      </c>
      <c r="H38" s="45">
        <v>-16.361550000000001</v>
      </c>
      <c r="I38" s="45">
        <f t="shared" si="2"/>
        <v>737.45940000000007</v>
      </c>
      <c r="J38" s="45">
        <v>16.361550000000001</v>
      </c>
      <c r="K38" s="45">
        <v>-836.18490000000008</v>
      </c>
      <c r="L38" s="45">
        <v>-2054.83455</v>
      </c>
      <c r="M38" s="45">
        <v>-1765.0234500000001</v>
      </c>
      <c r="N38" s="45">
        <v>-292.85475000000002</v>
      </c>
      <c r="O38" s="45">
        <v>-1359.6000000000001</v>
      </c>
      <c r="P38" s="45">
        <v>-1035.1500000000001</v>
      </c>
      <c r="Q38" s="45">
        <v>-211.29419999999999</v>
      </c>
      <c r="R38" s="45">
        <v>-1076.3500000000001</v>
      </c>
      <c r="S38" s="45">
        <v>280.4641281000001</v>
      </c>
      <c r="T38" s="45">
        <v>492.95616659999996</v>
      </c>
      <c r="U38" s="45">
        <v>-16.786950300000001</v>
      </c>
      <c r="V38" s="45">
        <f t="shared" si="3"/>
        <v>-7858.2969556000016</v>
      </c>
      <c r="W38" s="45">
        <v>16.705142549999998</v>
      </c>
      <c r="X38" s="45">
        <v>-853.74478290000002</v>
      </c>
      <c r="Y38" s="45">
        <v>-2097.9860755499999</v>
      </c>
      <c r="Z38" s="45">
        <v>-1802.0889424499999</v>
      </c>
      <c r="AA38" s="45">
        <v>-299.00469974999999</v>
      </c>
      <c r="AB38" s="45">
        <v>-1388.1515999999999</v>
      </c>
      <c r="AC38" s="45">
        <v>-1056.88815</v>
      </c>
      <c r="AD38" s="45">
        <v>-215.73137819999997</v>
      </c>
      <c r="AE38" s="45">
        <v>-1098.95335</v>
      </c>
      <c r="AF38" s="45">
        <v>286.35387479010006</v>
      </c>
      <c r="AG38" s="45">
        <v>503.30824609859991</v>
      </c>
      <c r="AH38" s="45">
        <v>-17.1394762563</v>
      </c>
      <c r="AI38" s="45">
        <f t="shared" si="4"/>
        <v>-8023.3211916676009</v>
      </c>
      <c r="AJ38" s="46" t="s">
        <v>117</v>
      </c>
      <c r="AK38" s="42">
        <f>-SUM('Income Statement Detail WW'!AV39:BA39)*0.5</f>
        <v>5573.0800000000008</v>
      </c>
      <c r="AL38" s="48" t="s">
        <v>120</v>
      </c>
    </row>
    <row r="39" spans="1:38" x14ac:dyDescent="0.25">
      <c r="A39" s="13">
        <v>731000</v>
      </c>
      <c r="B39" s="14">
        <f t="shared" si="8"/>
        <v>34</v>
      </c>
      <c r="C39" s="16" t="str">
        <f t="shared" si="1"/>
        <v>731.000</v>
      </c>
      <c r="D39" s="13" t="s">
        <v>53</v>
      </c>
      <c r="E39" s="13"/>
      <c r="F39" s="17">
        <v>0</v>
      </c>
      <c r="G39" s="17">
        <v>0</v>
      </c>
      <c r="H39" s="17">
        <v>0</v>
      </c>
      <c r="I39" s="17">
        <f t="shared" ref="I39" si="9">SUM(F39:H39)</f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f t="shared" si="3"/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f t="shared" si="4"/>
        <v>0</v>
      </c>
      <c r="AJ39" s="41" t="s">
        <v>118</v>
      </c>
      <c r="AK39" s="42"/>
      <c r="AL39" s="48"/>
    </row>
    <row r="40" spans="1:38" x14ac:dyDescent="0.25">
      <c r="A40" s="13">
        <v>741000</v>
      </c>
      <c r="B40" s="14">
        <f t="shared" si="8"/>
        <v>35</v>
      </c>
      <c r="C40" s="16" t="str">
        <f t="shared" si="1"/>
        <v>741.000</v>
      </c>
      <c r="D40" s="13" t="s">
        <v>54</v>
      </c>
      <c r="E40" s="13"/>
      <c r="F40" s="17">
        <v>0</v>
      </c>
      <c r="G40" s="17">
        <v>0</v>
      </c>
      <c r="H40" s="17">
        <v>0</v>
      </c>
      <c r="I40" s="17">
        <f t="shared" si="2"/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f t="shared" si="3"/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f t="shared" si="4"/>
        <v>0</v>
      </c>
      <c r="AJ40" s="41"/>
      <c r="AK40" s="42">
        <v>750</v>
      </c>
      <c r="AL40" s="42" t="s">
        <v>123</v>
      </c>
    </row>
    <row r="41" spans="1:38" x14ac:dyDescent="0.25">
      <c r="A41" s="13">
        <v>742000</v>
      </c>
      <c r="B41" s="14">
        <f t="shared" si="8"/>
        <v>36</v>
      </c>
      <c r="C41" s="16" t="str">
        <f t="shared" si="1"/>
        <v>742.000</v>
      </c>
      <c r="D41" s="13" t="s">
        <v>55</v>
      </c>
      <c r="E41" s="13"/>
      <c r="F41" s="17">
        <v>0</v>
      </c>
      <c r="G41" s="17">
        <v>0</v>
      </c>
      <c r="H41" s="17">
        <v>0</v>
      </c>
      <c r="I41" s="17">
        <f t="shared" si="2"/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f t="shared" si="3"/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f t="shared" si="4"/>
        <v>0</v>
      </c>
      <c r="AJ41" s="41"/>
      <c r="AK41" s="42">
        <v>118.69</v>
      </c>
      <c r="AL41" s="42" t="s">
        <v>123</v>
      </c>
    </row>
    <row r="42" spans="1:38" x14ac:dyDescent="0.25">
      <c r="A42" s="13">
        <v>735000</v>
      </c>
      <c r="B42" s="14">
        <f t="shared" si="8"/>
        <v>37</v>
      </c>
      <c r="C42" s="16" t="str">
        <f t="shared" si="1"/>
        <v>735.000</v>
      </c>
      <c r="D42" s="13" t="s">
        <v>56</v>
      </c>
      <c r="E42" s="13"/>
      <c r="F42" s="17">
        <v>0</v>
      </c>
      <c r="G42" s="17">
        <v>0</v>
      </c>
      <c r="H42" s="17">
        <v>0</v>
      </c>
      <c r="I42" s="17">
        <f t="shared" si="2"/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f t="shared" si="3"/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f t="shared" si="4"/>
        <v>0</v>
      </c>
      <c r="AJ42" s="41" t="s">
        <v>118</v>
      </c>
      <c r="AK42" s="42"/>
      <c r="AL42" s="48"/>
    </row>
    <row r="43" spans="1:38" x14ac:dyDescent="0.25">
      <c r="A43" s="13">
        <v>767000</v>
      </c>
      <c r="B43" s="14">
        <f t="shared" si="8"/>
        <v>38</v>
      </c>
      <c r="C43" s="16" t="str">
        <f t="shared" si="1"/>
        <v>767.000</v>
      </c>
      <c r="D43" s="13" t="s">
        <v>57</v>
      </c>
      <c r="E43" s="13"/>
      <c r="F43" s="45">
        <v>-1208.0149000000004</v>
      </c>
      <c r="G43" s="45">
        <v>-592.28089999999997</v>
      </c>
      <c r="H43" s="45">
        <v>-592.28089999999997</v>
      </c>
      <c r="I43" s="45">
        <f t="shared" si="2"/>
        <v>-2392.5767000000005</v>
      </c>
      <c r="J43" s="45">
        <v>-863.61498000000006</v>
      </c>
      <c r="K43" s="45">
        <v>-863.61498000000006</v>
      </c>
      <c r="L43" s="45">
        <v>-863.61498000000006</v>
      </c>
      <c r="M43" s="45">
        <v>-863.61498000000006</v>
      </c>
      <c r="N43" s="45">
        <v>-863.61498000000006</v>
      </c>
      <c r="O43" s="45">
        <v>-863.61498000000006</v>
      </c>
      <c r="P43" s="45">
        <v>-863.60471999999993</v>
      </c>
      <c r="Q43" s="45">
        <v>-273.63420000000002</v>
      </c>
      <c r="R43" s="45">
        <v>-383.13918000000001</v>
      </c>
      <c r="S43" s="45">
        <v>-1239.4232874000004</v>
      </c>
      <c r="T43" s="45">
        <v>-607.68020339999998</v>
      </c>
      <c r="U43" s="45">
        <v>-607.68020339999998</v>
      </c>
      <c r="V43" s="45">
        <f t="shared" si="3"/>
        <v>-9156.8516742000011</v>
      </c>
      <c r="W43" s="45">
        <v>-881.75089458000002</v>
      </c>
      <c r="X43" s="45">
        <v>-881.75089458000002</v>
      </c>
      <c r="Y43" s="45">
        <v>-881.75089458000002</v>
      </c>
      <c r="Z43" s="45">
        <v>-881.75089458000002</v>
      </c>
      <c r="AA43" s="45">
        <v>-881.75089458000002</v>
      </c>
      <c r="AB43" s="45">
        <v>-881.75089458000002</v>
      </c>
      <c r="AC43" s="45">
        <v>-881.74041911999984</v>
      </c>
      <c r="AD43" s="45">
        <v>-279.38051819999998</v>
      </c>
      <c r="AE43" s="45">
        <v>-391.18510277999997</v>
      </c>
      <c r="AF43" s="45">
        <v>-1265.4511764354004</v>
      </c>
      <c r="AG43" s="45">
        <v>-620.44148767139995</v>
      </c>
      <c r="AH43" s="45">
        <v>-620.44148767139995</v>
      </c>
      <c r="AI43" s="45">
        <f t="shared" si="4"/>
        <v>-9349.1455593581995</v>
      </c>
      <c r="AJ43" s="46" t="s">
        <v>117</v>
      </c>
      <c r="AK43" s="42"/>
      <c r="AL43" s="48"/>
    </row>
    <row r="44" spans="1:38" x14ac:dyDescent="0.25">
      <c r="A44" s="13">
        <v>770000</v>
      </c>
      <c r="B44" s="14">
        <f t="shared" si="8"/>
        <v>39</v>
      </c>
      <c r="C44" s="16" t="str">
        <f t="shared" si="1"/>
        <v>770.000</v>
      </c>
      <c r="D44" s="13" t="s">
        <v>58</v>
      </c>
      <c r="E44" s="13"/>
      <c r="F44" s="17">
        <v>-2552.39</v>
      </c>
      <c r="G44" s="17">
        <v>-2249.75</v>
      </c>
      <c r="H44" s="17">
        <v>-2256.1799999999998</v>
      </c>
      <c r="I44" s="17">
        <f t="shared" si="2"/>
        <v>-7058.32</v>
      </c>
      <c r="J44" s="17">
        <v>-2242.8000000000002</v>
      </c>
      <c r="K44" s="17">
        <v>-2255.2199999999998</v>
      </c>
      <c r="L44" s="17">
        <v>-2223.62</v>
      </c>
      <c r="M44" s="17">
        <v>-2207.0100000000002</v>
      </c>
      <c r="N44" s="17">
        <v>-2235.3200000000002</v>
      </c>
      <c r="O44" s="17">
        <v>-2261.86</v>
      </c>
      <c r="P44" s="17">
        <v>-2235</v>
      </c>
      <c r="Q44" s="17">
        <v>-2248.0500000000002</v>
      </c>
      <c r="R44" s="17">
        <v>-2223.5100000000002</v>
      </c>
      <c r="S44" s="17">
        <v>-2340.87</v>
      </c>
      <c r="T44" s="17">
        <v>-2249.75</v>
      </c>
      <c r="U44" s="17">
        <v>-2256.1799999999998</v>
      </c>
      <c r="V44" s="17">
        <f t="shared" si="3"/>
        <v>-26979.19</v>
      </c>
      <c r="W44" s="17">
        <v>-2242.8000000000002</v>
      </c>
      <c r="X44" s="17">
        <v>-2255.2199999999998</v>
      </c>
      <c r="Y44" s="17">
        <v>-2223.62</v>
      </c>
      <c r="Z44" s="17">
        <v>-2207.0100000000002</v>
      </c>
      <c r="AA44" s="17">
        <v>-2235.3200000000002</v>
      </c>
      <c r="AB44" s="17">
        <v>-2261.86</v>
      </c>
      <c r="AC44" s="17">
        <v>-2235</v>
      </c>
      <c r="AD44" s="17">
        <v>-2248.0500000000002</v>
      </c>
      <c r="AE44" s="17">
        <v>-2223.5100000000002</v>
      </c>
      <c r="AF44" s="17">
        <v>-2340.87</v>
      </c>
      <c r="AG44" s="17">
        <v>-2249.75</v>
      </c>
      <c r="AH44" s="17">
        <v>-2256.1799999999998</v>
      </c>
      <c r="AI44" s="17">
        <f t="shared" si="4"/>
        <v>-26979.19</v>
      </c>
      <c r="AJ44" s="41" t="s">
        <v>124</v>
      </c>
      <c r="AK44" s="42">
        <v>-4129.6912262852202</v>
      </c>
      <c r="AL44" s="42" t="s">
        <v>125</v>
      </c>
    </row>
    <row r="45" spans="1:38" x14ac:dyDescent="0.25">
      <c r="A45" s="13">
        <v>775100</v>
      </c>
      <c r="B45" s="14">
        <f t="shared" si="8"/>
        <v>40</v>
      </c>
      <c r="C45" s="16" t="str">
        <f t="shared" si="1"/>
        <v>775.100</v>
      </c>
      <c r="D45" s="13" t="s">
        <v>59</v>
      </c>
      <c r="E45" s="13"/>
      <c r="F45" s="45">
        <v>0</v>
      </c>
      <c r="G45" s="45">
        <v>0</v>
      </c>
      <c r="H45" s="45">
        <v>0</v>
      </c>
      <c r="I45" s="45">
        <f t="shared" si="2"/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f t="shared" si="3"/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f t="shared" si="4"/>
        <v>0</v>
      </c>
      <c r="AJ45" s="46" t="s">
        <v>117</v>
      </c>
      <c r="AK45" s="42"/>
      <c r="AL45" s="48"/>
    </row>
    <row r="46" spans="1:38" x14ac:dyDescent="0.25">
      <c r="A46" s="13">
        <v>775000</v>
      </c>
      <c r="B46" s="14">
        <f t="shared" si="8"/>
        <v>41</v>
      </c>
      <c r="C46" s="16" t="str">
        <f t="shared" si="1"/>
        <v>775.000</v>
      </c>
      <c r="D46" s="13" t="s">
        <v>60</v>
      </c>
      <c r="E46" s="13"/>
      <c r="F46" s="45">
        <v>-3362.1877999999997</v>
      </c>
      <c r="G46" s="45">
        <v>-4270.9773999999998</v>
      </c>
      <c r="H46" s="45">
        <v>-4043.9963000000002</v>
      </c>
      <c r="I46" s="45">
        <f t="shared" si="2"/>
        <v>-11677.1615</v>
      </c>
      <c r="J46" s="45">
        <v>-3679.3591200000005</v>
      </c>
      <c r="K46" s="45">
        <v>-5433.3882000000003</v>
      </c>
      <c r="L46" s="45">
        <v>-4233.0605399999995</v>
      </c>
      <c r="M46" s="45">
        <v>-3376.3608000000004</v>
      </c>
      <c r="N46" s="45">
        <v>-3972.8259000000003</v>
      </c>
      <c r="O46" s="45">
        <v>-4969.1745000000001</v>
      </c>
      <c r="P46" s="45">
        <v>-3796.6001399999996</v>
      </c>
      <c r="Q46" s="45">
        <v>-3611.8893599999997</v>
      </c>
      <c r="R46" s="45">
        <v>-4168.7508600000001</v>
      </c>
      <c r="S46" s="45">
        <v>-3449.6046827999999</v>
      </c>
      <c r="T46" s="45">
        <v>-4382.0228123999996</v>
      </c>
      <c r="U46" s="45">
        <v>-4149.1402038000006</v>
      </c>
      <c r="V46" s="45">
        <f t="shared" si="3"/>
        <v>-49222.177119000007</v>
      </c>
      <c r="W46" s="45">
        <v>-3756.62566152</v>
      </c>
      <c r="X46" s="45">
        <v>-5547.4893522000002</v>
      </c>
      <c r="Y46" s="45">
        <v>-4321.9548113399987</v>
      </c>
      <c r="Z46" s="45">
        <v>-3447.2643768000003</v>
      </c>
      <c r="AA46" s="45">
        <v>-4056.2552439000001</v>
      </c>
      <c r="AB46" s="45">
        <v>-5073.5271644999993</v>
      </c>
      <c r="AC46" s="45">
        <v>-3876.3287429399993</v>
      </c>
      <c r="AD46" s="45">
        <v>-3687.7390365599995</v>
      </c>
      <c r="AE46" s="45">
        <v>-4256.2946280599999</v>
      </c>
      <c r="AF46" s="45">
        <v>-3522.0463811387995</v>
      </c>
      <c r="AG46" s="45">
        <v>-4474.0452914603993</v>
      </c>
      <c r="AH46" s="45">
        <v>-4236.2721480798</v>
      </c>
      <c r="AI46" s="45">
        <f t="shared" si="4"/>
        <v>-50255.842838498989</v>
      </c>
      <c r="AJ46" s="46" t="s">
        <v>117</v>
      </c>
      <c r="AK46" s="42"/>
      <c r="AL46" s="48"/>
    </row>
    <row r="47" spans="1:38" x14ac:dyDescent="0.25">
      <c r="A47" s="13">
        <v>775500</v>
      </c>
      <c r="B47" s="14">
        <f t="shared" si="8"/>
        <v>42</v>
      </c>
      <c r="C47" s="16" t="str">
        <f t="shared" si="1"/>
        <v>775.500</v>
      </c>
      <c r="D47" s="13" t="s">
        <v>61</v>
      </c>
      <c r="E47" s="13"/>
      <c r="F47" s="45">
        <v>0</v>
      </c>
      <c r="G47" s="45">
        <v>0</v>
      </c>
      <c r="H47" s="45">
        <v>0</v>
      </c>
      <c r="I47" s="45">
        <f t="shared" si="2"/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f t="shared" si="3"/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f t="shared" si="4"/>
        <v>0</v>
      </c>
      <c r="AJ47" s="46" t="s">
        <v>117</v>
      </c>
      <c r="AK47" s="42"/>
      <c r="AL47" s="48"/>
    </row>
    <row r="48" spans="1:38" x14ac:dyDescent="0.25">
      <c r="A48" s="13"/>
      <c r="B48" s="14">
        <f t="shared" si="8"/>
        <v>43</v>
      </c>
      <c r="C48" s="13"/>
      <c r="D48" s="21" t="s">
        <v>62</v>
      </c>
      <c r="E48" s="13"/>
      <c r="F48" s="19">
        <f t="shared" ref="F48:AK48" si="10">SUM(F7:F47)</f>
        <v>-187010.46945000003</v>
      </c>
      <c r="G48" s="19">
        <f t="shared" si="10"/>
        <v>-181188.71053507004</v>
      </c>
      <c r="H48" s="19">
        <f t="shared" si="10"/>
        <v>-197101.49265075999</v>
      </c>
      <c r="I48" s="19">
        <f t="shared" si="10"/>
        <v>-565300.67263582989</v>
      </c>
      <c r="J48" s="19">
        <f t="shared" si="10"/>
        <v>-183892.33514108002</v>
      </c>
      <c r="K48" s="19">
        <f t="shared" si="10"/>
        <v>-198372.05262272002</v>
      </c>
      <c r="L48" s="19">
        <f t="shared" si="10"/>
        <v>-190483.22789782009</v>
      </c>
      <c r="M48" s="19">
        <f t="shared" si="10"/>
        <v>-188295.53570572005</v>
      </c>
      <c r="N48" s="19">
        <f t="shared" si="10"/>
        <v>-201097.48035322005</v>
      </c>
      <c r="O48" s="19">
        <f t="shared" si="10"/>
        <v>-195727.16178761996</v>
      </c>
      <c r="P48" s="19">
        <f t="shared" si="10"/>
        <v>-191349.71948561995</v>
      </c>
      <c r="Q48" s="19">
        <f t="shared" si="10"/>
        <v>-200176.27365081999</v>
      </c>
      <c r="R48" s="19">
        <f t="shared" si="10"/>
        <v>-201185.31594241998</v>
      </c>
      <c r="S48" s="19">
        <f t="shared" si="10"/>
        <v>-192145.55274499999</v>
      </c>
      <c r="T48" s="19">
        <f t="shared" si="10"/>
        <v>-185672.99295717</v>
      </c>
      <c r="U48" s="19">
        <f t="shared" si="10"/>
        <v>-202064.87556615999</v>
      </c>
      <c r="V48" s="19">
        <f t="shared" si="10"/>
        <v>-2330462.5238553709</v>
      </c>
      <c r="W48" s="19">
        <f t="shared" si="10"/>
        <v>-188477.09840656997</v>
      </c>
      <c r="X48" s="19">
        <f t="shared" si="10"/>
        <v>-203198.21616571999</v>
      </c>
      <c r="Y48" s="19">
        <f t="shared" si="10"/>
        <v>-195233.10360807998</v>
      </c>
      <c r="Z48" s="19">
        <f t="shared" si="10"/>
        <v>-192954.75858679006</v>
      </c>
      <c r="AA48" s="19">
        <f t="shared" si="10"/>
        <v>-201405.00120762998</v>
      </c>
      <c r="AB48" s="19">
        <f t="shared" si="10"/>
        <v>-195915.99589580996</v>
      </c>
      <c r="AC48" s="19">
        <f t="shared" si="10"/>
        <v>-191505.26118858001</v>
      </c>
      <c r="AD48" s="19">
        <f t="shared" si="10"/>
        <v>-200412.53809818992</v>
      </c>
      <c r="AE48" s="19">
        <f t="shared" si="10"/>
        <v>-201377.79727832001</v>
      </c>
      <c r="AF48" s="19">
        <f t="shared" si="10"/>
        <v>-192167.65224988968</v>
      </c>
      <c r="AG48" s="19">
        <f t="shared" si="10"/>
        <v>-185633.93869588408</v>
      </c>
      <c r="AH48" s="19">
        <f t="shared" si="10"/>
        <v>-202422.84819828338</v>
      </c>
      <c r="AI48" s="19">
        <f t="shared" si="10"/>
        <v>-2350704.2095797472</v>
      </c>
      <c r="AJ48" s="41"/>
      <c r="AK48" s="42">
        <f t="shared" si="10"/>
        <v>100653.89877371478</v>
      </c>
      <c r="AL48" s="41"/>
    </row>
  </sheetData>
  <autoFilter ref="A5:AL48" xr:uid="{58B955DC-EBBF-4197-8600-B3B7156BAB8F}"/>
  <pageMargins left="0.45" right="0.45" top="0.75" bottom="0.75" header="0.3" footer="0.3"/>
  <pageSetup scale="25" fitToHeight="0" orientation="landscape" r:id="rId1"/>
  <headerFoot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588B5-CF24-4B08-B58E-80CCCD5E3CDA}">
  <sheetPr>
    <tabColor rgb="FFFF99FF"/>
    <pageSetUpPr fitToPage="1"/>
  </sheetPr>
  <dimension ref="A1:AL55"/>
  <sheetViews>
    <sheetView showGridLines="0" zoomScale="90" zoomScaleNormal="90" zoomScaleSheetLayoutView="85" workbookViewId="0">
      <pane xSplit="4" ySplit="5" topLeftCell="X6" activePane="bottomRight" state="frozen"/>
      <selection pane="topRight" activeCell="F44" sqref="F44"/>
      <selection pane="bottomLeft" activeCell="F44" sqref="F44"/>
      <selection pane="bottomRight" activeCell="AO45" sqref="AO45"/>
    </sheetView>
  </sheetViews>
  <sheetFormatPr defaultColWidth="8.85546875" defaultRowHeight="15" outlineLevelCol="1" x14ac:dyDescent="0.25"/>
  <cols>
    <col min="1" max="1" width="7" bestFit="1" customWidth="1"/>
    <col min="2" max="2" width="10.42578125" customWidth="1"/>
    <col min="3" max="3" width="8.42578125" bestFit="1" customWidth="1"/>
    <col min="4" max="4" width="44.42578125" bestFit="1" customWidth="1"/>
    <col min="5" max="5" width="8.42578125" bestFit="1" customWidth="1"/>
    <col min="6" max="8" width="11.42578125" customWidth="1" outlineLevel="1"/>
    <col min="9" max="9" width="11.42578125" customWidth="1"/>
    <col min="10" max="21" width="11.42578125" customWidth="1" outlineLevel="1"/>
    <col min="22" max="22" width="11.42578125" customWidth="1"/>
    <col min="23" max="34" width="11.42578125" customWidth="1" outlineLevel="1"/>
    <col min="35" max="35" width="11.42578125" customWidth="1"/>
    <col min="36" max="36" width="53.42578125" style="37" customWidth="1"/>
    <col min="37" max="37" width="13.140625" customWidth="1"/>
    <col min="38" max="38" width="38.42578125" bestFit="1" customWidth="1"/>
  </cols>
  <sheetData>
    <row r="1" spans="1:38" ht="15.75" x14ac:dyDescent="0.25">
      <c r="C1" s="35" t="s">
        <v>0</v>
      </c>
      <c r="E1" s="36"/>
      <c r="AL1" s="38" t="s">
        <v>126</v>
      </c>
    </row>
    <row r="2" spans="1:38" ht="15.75" x14ac:dyDescent="0.25">
      <c r="C2" s="35" t="s">
        <v>127</v>
      </c>
    </row>
    <row r="3" spans="1:38" ht="15.75" x14ac:dyDescent="0.25">
      <c r="C3" s="35" t="s">
        <v>2</v>
      </c>
    </row>
    <row r="4" spans="1:38" x14ac:dyDescent="0.25">
      <c r="E4" s="2"/>
    </row>
    <row r="5" spans="1:38" ht="38.25" x14ac:dyDescent="0.25">
      <c r="A5" s="4"/>
      <c r="B5" s="5" t="s">
        <v>5</v>
      </c>
      <c r="C5" s="5" t="s">
        <v>6</v>
      </c>
      <c r="D5" s="6" t="s">
        <v>7</v>
      </c>
      <c r="E5" s="7"/>
      <c r="F5" s="8">
        <v>45931</v>
      </c>
      <c r="G5" s="8">
        <v>45962</v>
      </c>
      <c r="H5" s="8">
        <v>45992</v>
      </c>
      <c r="I5" s="8" t="s">
        <v>11</v>
      </c>
      <c r="J5" s="8">
        <v>46023</v>
      </c>
      <c r="K5" s="8">
        <v>46054</v>
      </c>
      <c r="L5" s="8">
        <v>46082</v>
      </c>
      <c r="M5" s="8">
        <v>46113</v>
      </c>
      <c r="N5" s="8">
        <v>46143</v>
      </c>
      <c r="O5" s="8">
        <v>46174</v>
      </c>
      <c r="P5" s="8">
        <v>46204</v>
      </c>
      <c r="Q5" s="8">
        <v>46235</v>
      </c>
      <c r="R5" s="8">
        <v>46266</v>
      </c>
      <c r="S5" s="8">
        <v>46296</v>
      </c>
      <c r="T5" s="8">
        <v>46327</v>
      </c>
      <c r="U5" s="8">
        <v>46357</v>
      </c>
      <c r="V5" s="8" t="s">
        <v>12</v>
      </c>
      <c r="W5" s="8">
        <v>46388</v>
      </c>
      <c r="X5" s="8">
        <v>46419</v>
      </c>
      <c r="Y5" s="8">
        <v>46447</v>
      </c>
      <c r="Z5" s="8">
        <v>46478</v>
      </c>
      <c r="AA5" s="8">
        <v>46508</v>
      </c>
      <c r="AB5" s="8">
        <v>46539</v>
      </c>
      <c r="AC5" s="8">
        <v>46569</v>
      </c>
      <c r="AD5" s="8">
        <v>46600</v>
      </c>
      <c r="AE5" s="8">
        <v>46631</v>
      </c>
      <c r="AF5" s="8">
        <v>46661</v>
      </c>
      <c r="AG5" s="8">
        <v>46692</v>
      </c>
      <c r="AH5" s="8">
        <v>46722</v>
      </c>
      <c r="AI5" s="8" t="s">
        <v>13</v>
      </c>
      <c r="AJ5" s="39" t="s">
        <v>115</v>
      </c>
      <c r="AK5" s="10" t="s">
        <v>15</v>
      </c>
      <c r="AL5" s="40" t="s">
        <v>116</v>
      </c>
    </row>
    <row r="6" spans="1:38" x14ac:dyDescent="0.25">
      <c r="A6" s="13"/>
      <c r="B6" s="14">
        <v>1</v>
      </c>
      <c r="C6" s="13"/>
      <c r="D6" s="20" t="s">
        <v>19</v>
      </c>
      <c r="E6" s="1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41"/>
      <c r="AK6" s="18"/>
      <c r="AL6" s="42"/>
    </row>
    <row r="7" spans="1:38" x14ac:dyDescent="0.25">
      <c r="A7" s="13">
        <v>610000</v>
      </c>
      <c r="B7" s="14">
        <f t="shared" ref="B7:B30" si="0">+B6+1</f>
        <v>2</v>
      </c>
      <c r="C7" s="16" t="str">
        <f t="shared" ref="C7:C53" si="1">LEFT(A7,3)&amp;"."&amp;RIGHT(A7,3)</f>
        <v>610.000</v>
      </c>
      <c r="D7" s="13" t="s">
        <v>66</v>
      </c>
      <c r="E7" s="13"/>
      <c r="F7" s="45">
        <v>0</v>
      </c>
      <c r="G7" s="45">
        <v>0</v>
      </c>
      <c r="H7" s="45">
        <v>0</v>
      </c>
      <c r="I7" s="45">
        <f t="shared" ref="I7:I53" si="2">SUM(F7:H7)</f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f t="shared" ref="V7:V53" si="3">SUM(J7:U7)</f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5">
        <f t="shared" ref="AI7:AI53" si="4">SUM(W7:AH7)</f>
        <v>0</v>
      </c>
      <c r="AJ7" s="46" t="s">
        <v>117</v>
      </c>
      <c r="AK7" s="18"/>
      <c r="AL7" s="42"/>
    </row>
    <row r="8" spans="1:38" x14ac:dyDescent="0.25">
      <c r="A8" s="13">
        <v>611000</v>
      </c>
      <c r="B8" s="14">
        <f t="shared" si="0"/>
        <v>3</v>
      </c>
      <c r="C8" s="16" t="str">
        <f t="shared" si="1"/>
        <v>611.000</v>
      </c>
      <c r="D8" s="13" t="s">
        <v>67</v>
      </c>
      <c r="E8" s="13"/>
      <c r="F8" s="45">
        <v>0</v>
      </c>
      <c r="G8" s="45">
        <v>0</v>
      </c>
      <c r="H8" s="45">
        <v>0</v>
      </c>
      <c r="I8" s="45">
        <f t="shared" si="2"/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f t="shared" si="3"/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f t="shared" si="4"/>
        <v>0</v>
      </c>
      <c r="AJ8" s="46" t="s">
        <v>117</v>
      </c>
      <c r="AK8" s="18"/>
      <c r="AL8" s="42"/>
    </row>
    <row r="9" spans="1:38" x14ac:dyDescent="0.25">
      <c r="A9" s="13">
        <v>615000</v>
      </c>
      <c r="B9" s="14">
        <f t="shared" si="0"/>
        <v>4</v>
      </c>
      <c r="C9" s="16" t="str">
        <f t="shared" si="1"/>
        <v>615.000</v>
      </c>
      <c r="D9" s="13" t="s">
        <v>68</v>
      </c>
      <c r="E9" s="13"/>
      <c r="F9" s="17">
        <f>_xlfn.XLOOKUP($A9,'Income Statement Detail Water'!$A:$A,'Income Statement Detail Water'!AO:AO,0,0)</f>
        <v>-685.53000000000009</v>
      </c>
      <c r="G9" s="17">
        <f>_xlfn.XLOOKUP($A9,'Income Statement Detail Water'!$A:$A,'Income Statement Detail Water'!AP:AP,0,0)</f>
        <v>-640.31999999999994</v>
      </c>
      <c r="H9" s="17">
        <f>_xlfn.XLOOKUP($A9,'Income Statement Detail Water'!$A:$A,'Income Statement Detail Water'!AQ:AQ,0,0)</f>
        <v>-1561.2899999999997</v>
      </c>
      <c r="I9" s="17">
        <f t="shared" si="2"/>
        <v>-2887.1399999999994</v>
      </c>
      <c r="J9" s="17">
        <f>_xlfn.XLOOKUP($A9,'Income Statement Detail Water'!$A:$A,'Income Statement Detail Water'!AS:AS,0,0)</f>
        <v>-1212.9299999999998</v>
      </c>
      <c r="K9" s="17">
        <f>_xlfn.XLOOKUP($A9,'Income Statement Detail Water'!$A:$A,'Income Statement Detail Water'!AT:AT,0,0)</f>
        <v>-1174</v>
      </c>
      <c r="L9" s="17">
        <f>_xlfn.XLOOKUP($A9,'Income Statement Detail Water'!$A:$A,'Income Statement Detail Water'!AU:AU,0,0)</f>
        <v>-1167.8000000000002</v>
      </c>
      <c r="M9" s="17">
        <f>_xlfn.XLOOKUP($A9,'Income Statement Detail Water'!$A:$A,'Income Statement Detail Water'!AV:AV,0,0)</f>
        <v>-275.58</v>
      </c>
      <c r="N9" s="17">
        <f>_xlfn.XLOOKUP($A9,'Income Statement Detail Water'!$A:$A,'Income Statement Detail Water'!AW:AW,0,0)</f>
        <v>-955.25</v>
      </c>
      <c r="O9" s="17">
        <f>_xlfn.XLOOKUP($A9,'Income Statement Detail Water'!$A:$A,'Income Statement Detail Water'!AX:AX,0,0)</f>
        <v>-829.07999999999993</v>
      </c>
      <c r="P9" s="17">
        <f>_xlfn.XLOOKUP($A9,'Income Statement Detail Water'!$A:$A,'Income Statement Detail Water'!AY:AY,0,0)</f>
        <v>-911.71</v>
      </c>
      <c r="Q9" s="17">
        <f>_xlfn.XLOOKUP($A9,'Income Statement Detail Water'!$A:$A,'Income Statement Detail Water'!AZ:AZ,0,0)</f>
        <v>-968.99</v>
      </c>
      <c r="R9" s="17">
        <f>_xlfn.XLOOKUP($A9,'Income Statement Detail Water'!$A:$A,'Income Statement Detail Water'!BA:BA,0,0)</f>
        <v>-1319.5</v>
      </c>
      <c r="S9" s="17">
        <f>_xlfn.XLOOKUP($A9,'Income Statement Detail Water'!$A:$A,'Income Statement Detail Water'!BB:BB,0,0)</f>
        <v>-685.53000000000009</v>
      </c>
      <c r="T9" s="17">
        <f>_xlfn.XLOOKUP($A9,'Income Statement Detail Water'!$A:$A,'Income Statement Detail Water'!BC:BC,0,0)</f>
        <v>-640.31999999999994</v>
      </c>
      <c r="U9" s="17">
        <f>_xlfn.XLOOKUP($A9,'Income Statement Detail Water'!$A:$A,'Income Statement Detail Water'!BD:BD,0,0)</f>
        <v>-1561.2899999999997</v>
      </c>
      <c r="V9" s="17">
        <f t="shared" si="3"/>
        <v>-11701.98</v>
      </c>
      <c r="W9" s="17">
        <f>_xlfn.XLOOKUP($A9,'Income Statement Detail Water'!$A:$A,'Income Statement Detail Water'!BF:BF,0,0)</f>
        <v>-1212.9299999999998</v>
      </c>
      <c r="X9" s="17">
        <f>_xlfn.XLOOKUP($A9,'Income Statement Detail Water'!$A:$A,'Income Statement Detail Water'!BG:BG,0,0)</f>
        <v>-1174</v>
      </c>
      <c r="Y9" s="17">
        <f>_xlfn.XLOOKUP($A9,'Income Statement Detail Water'!$A:$A,'Income Statement Detail Water'!BH:BH,0,0)</f>
        <v>-1167.8000000000002</v>
      </c>
      <c r="Z9" s="17">
        <f>_xlfn.XLOOKUP($A9,'Income Statement Detail Water'!$A:$A,'Income Statement Detail Water'!BI:BI,0,0)</f>
        <v>-275.58</v>
      </c>
      <c r="AA9" s="17">
        <f>_xlfn.XLOOKUP($A9,'Income Statement Detail Water'!$A:$A,'Income Statement Detail Water'!BJ:BJ,0,0)</f>
        <v>-955.25</v>
      </c>
      <c r="AB9" s="17">
        <f>_xlfn.XLOOKUP($A9,'Income Statement Detail Water'!$A:$A,'Income Statement Detail Water'!BK:BK,0,0)</f>
        <v>-829.07999999999993</v>
      </c>
      <c r="AC9" s="17">
        <f>_xlfn.XLOOKUP($A9,'Income Statement Detail Water'!$A:$A,'Income Statement Detail Water'!BL:BL,0,0)</f>
        <v>-911.71</v>
      </c>
      <c r="AD9" s="17">
        <f>_xlfn.XLOOKUP($A9,'Income Statement Detail Water'!$A:$A,'Income Statement Detail Water'!BM:BM,0,0)</f>
        <v>-968.99</v>
      </c>
      <c r="AE9" s="17">
        <f>_xlfn.XLOOKUP($A9,'Income Statement Detail Water'!$A:$A,'Income Statement Detail Water'!BN:BN,0,0)</f>
        <v>-1319.5</v>
      </c>
      <c r="AF9" s="17">
        <f>_xlfn.XLOOKUP($A9,'Income Statement Detail Water'!$A:$A,'Income Statement Detail Water'!BO:BO,0,0)</f>
        <v>-685.53000000000009</v>
      </c>
      <c r="AG9" s="17">
        <f>_xlfn.XLOOKUP($A9,'Income Statement Detail Water'!$A:$A,'Income Statement Detail Water'!BP:BP,0,0)</f>
        <v>-640.31999999999994</v>
      </c>
      <c r="AH9" s="17">
        <f>_xlfn.XLOOKUP($A9,'Income Statement Detail Water'!$A:$A,'Income Statement Detail Water'!BQ:BQ,0,0)</f>
        <v>-1561.2899999999997</v>
      </c>
      <c r="AI9" s="17">
        <f t="shared" si="4"/>
        <v>-11701.98</v>
      </c>
      <c r="AJ9" s="41" t="s">
        <v>119</v>
      </c>
      <c r="AK9" s="18"/>
      <c r="AL9" s="42"/>
    </row>
    <row r="10" spans="1:38" x14ac:dyDescent="0.25">
      <c r="A10" s="13">
        <v>615100</v>
      </c>
      <c r="B10" s="14">
        <f t="shared" si="0"/>
        <v>5</v>
      </c>
      <c r="C10" s="16" t="str">
        <f t="shared" si="1"/>
        <v>615.100</v>
      </c>
      <c r="D10" s="13" t="s">
        <v>69</v>
      </c>
      <c r="E10" s="13"/>
      <c r="F10" s="17">
        <f>_xlfn.XLOOKUP($A10,'Income Statement Detail Water'!$A:$A,'Income Statement Detail Water'!AO:AO,0,0)</f>
        <v>0</v>
      </c>
      <c r="G10" s="17">
        <f>_xlfn.XLOOKUP($A10,'Income Statement Detail Water'!$A:$A,'Income Statement Detail Water'!AP:AP,0,0)</f>
        <v>0</v>
      </c>
      <c r="H10" s="17">
        <f>_xlfn.XLOOKUP($A10,'Income Statement Detail Water'!$A:$A,'Income Statement Detail Water'!AQ:AQ,0,0)</f>
        <v>0</v>
      </c>
      <c r="I10" s="17">
        <f t="shared" si="2"/>
        <v>0</v>
      </c>
      <c r="J10" s="17">
        <f>_xlfn.XLOOKUP($A10,'Income Statement Detail Water'!$A:$A,'Income Statement Detail Water'!AS:AS,0,0)</f>
        <v>0</v>
      </c>
      <c r="K10" s="17">
        <f>_xlfn.XLOOKUP($A10,'Income Statement Detail Water'!$A:$A,'Income Statement Detail Water'!AT:AT,0,0)</f>
        <v>0</v>
      </c>
      <c r="L10" s="17">
        <f>_xlfn.XLOOKUP($A10,'Income Statement Detail Water'!$A:$A,'Income Statement Detail Water'!AU:AU,0,0)</f>
        <v>0</v>
      </c>
      <c r="M10" s="17">
        <f>_xlfn.XLOOKUP($A10,'Income Statement Detail Water'!$A:$A,'Income Statement Detail Water'!AV:AV,0,0)</f>
        <v>0</v>
      </c>
      <c r="N10" s="17">
        <f>_xlfn.XLOOKUP($A10,'Income Statement Detail Water'!$A:$A,'Income Statement Detail Water'!AW:AW,0,0)</f>
        <v>0</v>
      </c>
      <c r="O10" s="17">
        <f>_xlfn.XLOOKUP($A10,'Income Statement Detail Water'!$A:$A,'Income Statement Detail Water'!AX:AX,0,0)</f>
        <v>0</v>
      </c>
      <c r="P10" s="17">
        <f>_xlfn.XLOOKUP($A10,'Income Statement Detail Water'!$A:$A,'Income Statement Detail Water'!AY:AY,0,0)</f>
        <v>0</v>
      </c>
      <c r="Q10" s="17">
        <f>_xlfn.XLOOKUP($A10,'Income Statement Detail Water'!$A:$A,'Income Statement Detail Water'!AZ:AZ,0,0)</f>
        <v>0</v>
      </c>
      <c r="R10" s="17">
        <f>_xlfn.XLOOKUP($A10,'Income Statement Detail Water'!$A:$A,'Income Statement Detail Water'!BA:BA,0,0)</f>
        <v>0</v>
      </c>
      <c r="S10" s="17">
        <f>_xlfn.XLOOKUP($A10,'Income Statement Detail Water'!$A:$A,'Income Statement Detail Water'!BB:BB,0,0)</f>
        <v>0</v>
      </c>
      <c r="T10" s="17">
        <f>_xlfn.XLOOKUP($A10,'Income Statement Detail Water'!$A:$A,'Income Statement Detail Water'!BC:BC,0,0)</f>
        <v>0</v>
      </c>
      <c r="U10" s="17">
        <f>_xlfn.XLOOKUP($A10,'Income Statement Detail Water'!$A:$A,'Income Statement Detail Water'!BD:BD,0,0)</f>
        <v>0</v>
      </c>
      <c r="V10" s="17">
        <f t="shared" si="3"/>
        <v>0</v>
      </c>
      <c r="W10" s="17">
        <f>_xlfn.XLOOKUP($A10,'Income Statement Detail Water'!$A:$A,'Income Statement Detail Water'!BF:BF,0,0)</f>
        <v>0</v>
      </c>
      <c r="X10" s="17">
        <f>_xlfn.XLOOKUP($A10,'Income Statement Detail Water'!$A:$A,'Income Statement Detail Water'!BG:BG,0,0)</f>
        <v>0</v>
      </c>
      <c r="Y10" s="17">
        <f>_xlfn.XLOOKUP($A10,'Income Statement Detail Water'!$A:$A,'Income Statement Detail Water'!BH:BH,0,0)</f>
        <v>0</v>
      </c>
      <c r="Z10" s="17">
        <f>_xlfn.XLOOKUP($A10,'Income Statement Detail Water'!$A:$A,'Income Statement Detail Water'!BI:BI,0,0)</f>
        <v>0</v>
      </c>
      <c r="AA10" s="17">
        <f>_xlfn.XLOOKUP($A10,'Income Statement Detail Water'!$A:$A,'Income Statement Detail Water'!BJ:BJ,0,0)</f>
        <v>0</v>
      </c>
      <c r="AB10" s="17">
        <f>_xlfn.XLOOKUP($A10,'Income Statement Detail Water'!$A:$A,'Income Statement Detail Water'!BK:BK,0,0)</f>
        <v>0</v>
      </c>
      <c r="AC10" s="17">
        <f>_xlfn.XLOOKUP($A10,'Income Statement Detail Water'!$A:$A,'Income Statement Detail Water'!BL:BL,0,0)</f>
        <v>0</v>
      </c>
      <c r="AD10" s="17">
        <f>_xlfn.XLOOKUP($A10,'Income Statement Detail Water'!$A:$A,'Income Statement Detail Water'!BM:BM,0,0)</f>
        <v>0</v>
      </c>
      <c r="AE10" s="17">
        <f>_xlfn.XLOOKUP($A10,'Income Statement Detail Water'!$A:$A,'Income Statement Detail Water'!BN:BN,0,0)</f>
        <v>0</v>
      </c>
      <c r="AF10" s="17">
        <f>_xlfn.XLOOKUP($A10,'Income Statement Detail Water'!$A:$A,'Income Statement Detail Water'!BO:BO,0,0)</f>
        <v>0</v>
      </c>
      <c r="AG10" s="17">
        <f>_xlfn.XLOOKUP($A10,'Income Statement Detail Water'!$A:$A,'Income Statement Detail Water'!BP:BP,0,0)</f>
        <v>0</v>
      </c>
      <c r="AH10" s="17">
        <f>_xlfn.XLOOKUP($A10,'Income Statement Detail Water'!$A:$A,'Income Statement Detail Water'!BQ:BQ,0,0)</f>
        <v>0</v>
      </c>
      <c r="AI10" s="17">
        <f t="shared" si="4"/>
        <v>0</v>
      </c>
      <c r="AJ10" s="41" t="s">
        <v>119</v>
      </c>
      <c r="AK10" s="18"/>
      <c r="AL10" s="42"/>
    </row>
    <row r="11" spans="1:38" x14ac:dyDescent="0.25">
      <c r="A11" s="13">
        <v>618000</v>
      </c>
      <c r="B11" s="14">
        <f t="shared" si="0"/>
        <v>6</v>
      </c>
      <c r="C11" s="16" t="str">
        <f t="shared" si="1"/>
        <v>618.000</v>
      </c>
      <c r="D11" s="13" t="s">
        <v>70</v>
      </c>
      <c r="E11" s="13"/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f t="shared" si="3"/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f t="shared" si="4"/>
        <v>0</v>
      </c>
      <c r="AJ11" s="41" t="s">
        <v>128</v>
      </c>
      <c r="AK11" s="18"/>
      <c r="AL11" s="42"/>
    </row>
    <row r="12" spans="1:38" x14ac:dyDescent="0.25">
      <c r="A12" s="13">
        <v>618300</v>
      </c>
      <c r="B12" s="14">
        <f t="shared" si="0"/>
        <v>7</v>
      </c>
      <c r="C12" s="16" t="str">
        <f t="shared" si="1"/>
        <v>618.300</v>
      </c>
      <c r="D12" s="13" t="s">
        <v>71</v>
      </c>
      <c r="E12" s="13"/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f t="shared" si="3"/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f t="shared" si="4"/>
        <v>0</v>
      </c>
      <c r="AJ12" s="41" t="s">
        <v>128</v>
      </c>
      <c r="AK12" s="18"/>
      <c r="AL12" s="42"/>
    </row>
    <row r="13" spans="1:38" x14ac:dyDescent="0.25">
      <c r="A13" s="13">
        <v>618500</v>
      </c>
      <c r="B13" s="14">
        <f t="shared" si="0"/>
        <v>8</v>
      </c>
      <c r="C13" s="16" t="str">
        <f t="shared" si="1"/>
        <v>618.500</v>
      </c>
      <c r="D13" s="13" t="s">
        <v>72</v>
      </c>
      <c r="E13" s="13"/>
      <c r="F13" s="17">
        <v>0</v>
      </c>
      <c r="G13" s="17">
        <v>0</v>
      </c>
      <c r="H13" s="17">
        <v>0</v>
      </c>
      <c r="I13" s="17">
        <f t="shared" si="2"/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f t="shared" si="3"/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f t="shared" ref="AI13" si="5">SUM(W13:AH13)</f>
        <v>0</v>
      </c>
      <c r="AJ13" s="41" t="s">
        <v>128</v>
      </c>
      <c r="AK13" s="18"/>
      <c r="AL13" s="42"/>
    </row>
    <row r="14" spans="1:38" x14ac:dyDescent="0.25">
      <c r="A14" s="13">
        <v>620000</v>
      </c>
      <c r="B14" s="14">
        <f t="shared" si="0"/>
        <v>9</v>
      </c>
      <c r="C14" s="16" t="str">
        <f t="shared" si="1"/>
        <v>620.000</v>
      </c>
      <c r="D14" s="13" t="s">
        <v>73</v>
      </c>
      <c r="E14" s="13"/>
      <c r="F14" s="45">
        <v>85.917449999999988</v>
      </c>
      <c r="G14" s="45">
        <v>82.358800000000016</v>
      </c>
      <c r="H14" s="45">
        <v>-0.66434999999999955</v>
      </c>
      <c r="I14" s="45">
        <f t="shared" si="2"/>
        <v>167.61189999999999</v>
      </c>
      <c r="J14" s="45">
        <v>0</v>
      </c>
      <c r="K14" s="45">
        <v>-50.727499999999999</v>
      </c>
      <c r="L14" s="45">
        <v>-50.521499999999996</v>
      </c>
      <c r="M14" s="45">
        <v>-26.960250000000002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88.151303699999985</v>
      </c>
      <c r="T14" s="45">
        <v>84.500128800000013</v>
      </c>
      <c r="U14" s="45">
        <v>-0.68162309999999959</v>
      </c>
      <c r="V14" s="45">
        <f t="shared" si="3"/>
        <v>43.760559399999998</v>
      </c>
      <c r="W14" s="45">
        <v>0</v>
      </c>
      <c r="X14" s="45">
        <v>-51.792777499999993</v>
      </c>
      <c r="Y14" s="45">
        <v>-51.582451499999991</v>
      </c>
      <c r="Z14" s="45">
        <v>-27.526415249999999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90.002481077699983</v>
      </c>
      <c r="AG14" s="45">
        <v>86.274631504799999</v>
      </c>
      <c r="AH14" s="45">
        <v>-0.69593718509999947</v>
      </c>
      <c r="AI14" s="45">
        <f t="shared" si="4"/>
        <v>44.679531147399977</v>
      </c>
      <c r="AJ14" s="46" t="s">
        <v>117</v>
      </c>
      <c r="AK14" s="18">
        <f>-SUM('Income Statement Detail Water'!AV14:BA14)*0.5</f>
        <v>26.175000000000001</v>
      </c>
      <c r="AL14" s="42" t="s">
        <v>120</v>
      </c>
    </row>
    <row r="15" spans="1:38" x14ac:dyDescent="0.25">
      <c r="A15" s="13">
        <v>620100</v>
      </c>
      <c r="B15" s="14">
        <f t="shared" si="0"/>
        <v>10</v>
      </c>
      <c r="C15" s="16" t="str">
        <f t="shared" si="1"/>
        <v>620.100</v>
      </c>
      <c r="D15" s="13" t="s">
        <v>74</v>
      </c>
      <c r="E15" s="13"/>
      <c r="F15" s="45">
        <v>0</v>
      </c>
      <c r="G15" s="45">
        <v>0</v>
      </c>
      <c r="H15" s="45">
        <v>0</v>
      </c>
      <c r="I15" s="45">
        <f t="shared" si="2"/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f t="shared" si="3"/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5">
        <f t="shared" si="4"/>
        <v>0</v>
      </c>
      <c r="AJ15" s="46" t="s">
        <v>117</v>
      </c>
      <c r="AK15" s="18">
        <f>-SUM('Income Statement Detail Water'!AV15:BA15)*0.5</f>
        <v>0</v>
      </c>
      <c r="AL15" s="42" t="s">
        <v>120</v>
      </c>
    </row>
    <row r="16" spans="1:38" x14ac:dyDescent="0.25">
      <c r="A16" s="13">
        <v>620200</v>
      </c>
      <c r="B16" s="14">
        <f t="shared" si="0"/>
        <v>11</v>
      </c>
      <c r="C16" s="16" t="str">
        <f t="shared" si="1"/>
        <v>620.200</v>
      </c>
      <c r="D16" s="13" t="s">
        <v>75</v>
      </c>
      <c r="E16" s="13"/>
      <c r="F16" s="45">
        <v>0</v>
      </c>
      <c r="G16" s="45">
        <v>0</v>
      </c>
      <c r="H16" s="45">
        <v>-99.137500000000003</v>
      </c>
      <c r="I16" s="45">
        <f t="shared" si="2"/>
        <v>-99.137500000000003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-101.715075</v>
      </c>
      <c r="V16" s="45">
        <f t="shared" si="3"/>
        <v>-101.715075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-103.85109157499998</v>
      </c>
      <c r="AI16" s="45">
        <f t="shared" si="4"/>
        <v>-103.85109157499998</v>
      </c>
      <c r="AJ16" s="46" t="s">
        <v>117</v>
      </c>
      <c r="AK16" s="18">
        <f>-SUM('Income Statement Detail Water'!AV16:BA16)*0.5</f>
        <v>0</v>
      </c>
      <c r="AL16" s="42" t="s">
        <v>120</v>
      </c>
    </row>
    <row r="17" spans="1:38" x14ac:dyDescent="0.25">
      <c r="A17" s="13">
        <v>620400</v>
      </c>
      <c r="B17" s="14">
        <f t="shared" si="0"/>
        <v>12</v>
      </c>
      <c r="C17" s="16" t="str">
        <f t="shared" si="1"/>
        <v>620.400</v>
      </c>
      <c r="D17" s="13" t="s">
        <v>76</v>
      </c>
      <c r="E17" s="13"/>
      <c r="F17" s="45">
        <v>0</v>
      </c>
      <c r="G17" s="45">
        <v>0</v>
      </c>
      <c r="H17" s="45">
        <v>0</v>
      </c>
      <c r="I17" s="45">
        <f t="shared" si="2"/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f t="shared" si="3"/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f t="shared" si="4"/>
        <v>0</v>
      </c>
      <c r="AJ17" s="46" t="s">
        <v>117</v>
      </c>
      <c r="AK17" s="18">
        <f>-SUM('Income Statement Detail Water'!AV17:BA17)*0.5</f>
        <v>0</v>
      </c>
      <c r="AL17" s="42" t="s">
        <v>120</v>
      </c>
    </row>
    <row r="18" spans="1:38" x14ac:dyDescent="0.25">
      <c r="A18" s="13">
        <v>620500</v>
      </c>
      <c r="B18" s="14">
        <f t="shared" si="0"/>
        <v>13</v>
      </c>
      <c r="C18" s="16" t="str">
        <f t="shared" si="1"/>
        <v>620.500</v>
      </c>
      <c r="D18" s="13" t="s">
        <v>77</v>
      </c>
      <c r="E18" s="13"/>
      <c r="F18" s="45">
        <v>8.0236999999999998</v>
      </c>
      <c r="G18" s="45">
        <v>12.607200000000001</v>
      </c>
      <c r="H18" s="45">
        <v>0</v>
      </c>
      <c r="I18" s="45">
        <f t="shared" si="2"/>
        <v>20.6309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8.2323161999999996</v>
      </c>
      <c r="T18" s="45">
        <v>12.9349872</v>
      </c>
      <c r="U18" s="45">
        <v>0</v>
      </c>
      <c r="V18" s="45">
        <f t="shared" si="3"/>
        <v>21.167303400000002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8.4051948401999983</v>
      </c>
      <c r="AG18" s="45">
        <v>13.206621931199999</v>
      </c>
      <c r="AH18" s="45">
        <v>0</v>
      </c>
      <c r="AI18" s="45">
        <f t="shared" si="4"/>
        <v>21.611816771399997</v>
      </c>
      <c r="AJ18" s="46" t="s">
        <v>117</v>
      </c>
      <c r="AK18" s="18">
        <f>-SUM('Income Statement Detail Water'!AV18:BA18)*0.5</f>
        <v>0</v>
      </c>
      <c r="AL18" s="42" t="s">
        <v>120</v>
      </c>
    </row>
    <row r="19" spans="1:38" x14ac:dyDescent="0.25">
      <c r="A19" s="13">
        <v>620600</v>
      </c>
      <c r="B19" s="14">
        <f t="shared" si="0"/>
        <v>14</v>
      </c>
      <c r="C19" s="16" t="str">
        <f t="shared" si="1"/>
        <v>620.600</v>
      </c>
      <c r="D19" s="13" t="s">
        <v>78</v>
      </c>
      <c r="E19" s="13"/>
      <c r="F19" s="45">
        <v>15.825950000000001</v>
      </c>
      <c r="G19" s="45">
        <v>24.874499999999998</v>
      </c>
      <c r="H19" s="45">
        <v>-189.417</v>
      </c>
      <c r="I19" s="45">
        <f t="shared" si="2"/>
        <v>-148.71655000000001</v>
      </c>
      <c r="J19" s="45">
        <v>50.366999999999997</v>
      </c>
      <c r="K19" s="45">
        <v>0</v>
      </c>
      <c r="L19" s="45">
        <v>0</v>
      </c>
      <c r="M19" s="45">
        <v>41.627450000000003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16.237424700000002</v>
      </c>
      <c r="T19" s="45">
        <v>25.521236999999999</v>
      </c>
      <c r="U19" s="45">
        <v>-194.34184200000001</v>
      </c>
      <c r="V19" s="45">
        <f t="shared" si="3"/>
        <v>-60.588730300000009</v>
      </c>
      <c r="W19" s="45">
        <v>51.424706999999991</v>
      </c>
      <c r="X19" s="45">
        <v>0</v>
      </c>
      <c r="Y19" s="45">
        <v>0</v>
      </c>
      <c r="Z19" s="45">
        <v>42.501626449999996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16.578410618700001</v>
      </c>
      <c r="AG19" s="45">
        <v>26.057182976999997</v>
      </c>
      <c r="AH19" s="45">
        <v>-198.42302068199999</v>
      </c>
      <c r="AI19" s="45">
        <f t="shared" si="4"/>
        <v>-61.861093636300012</v>
      </c>
      <c r="AJ19" s="46" t="s">
        <v>117</v>
      </c>
      <c r="AK19" s="18">
        <f>-SUM('Income Statement Detail Water'!AV19:BA19)*0.5</f>
        <v>-40.414999999999999</v>
      </c>
      <c r="AL19" s="42" t="s">
        <v>120</v>
      </c>
    </row>
    <row r="20" spans="1:38" x14ac:dyDescent="0.25">
      <c r="A20" s="13">
        <v>629000</v>
      </c>
      <c r="B20" s="14">
        <f t="shared" si="0"/>
        <v>15</v>
      </c>
      <c r="C20" s="16" t="str">
        <f t="shared" si="1"/>
        <v>629.000</v>
      </c>
      <c r="D20" s="13" t="s">
        <v>79</v>
      </c>
      <c r="E20" s="13"/>
      <c r="F20" s="17">
        <v>0</v>
      </c>
      <c r="G20" s="17">
        <v>0</v>
      </c>
      <c r="H20" s="17">
        <v>0</v>
      </c>
      <c r="I20" s="17">
        <f t="shared" si="2"/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f t="shared" si="3"/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f t="shared" si="4"/>
        <v>0</v>
      </c>
      <c r="AJ20" s="41"/>
      <c r="AK20" s="18">
        <v>2965</v>
      </c>
      <c r="AL20" s="42" t="s">
        <v>129</v>
      </c>
    </row>
    <row r="21" spans="1:38" x14ac:dyDescent="0.25">
      <c r="A21" s="13">
        <v>630000</v>
      </c>
      <c r="B21" s="14">
        <f t="shared" si="0"/>
        <v>16</v>
      </c>
      <c r="C21" s="16" t="str">
        <f t="shared" si="1"/>
        <v>630.000</v>
      </c>
      <c r="D21" s="13" t="s">
        <v>80</v>
      </c>
      <c r="E21" s="13"/>
      <c r="F21" s="17">
        <v>-5591.8</v>
      </c>
      <c r="G21" s="17">
        <v>-5591.8</v>
      </c>
      <c r="H21" s="17">
        <v>-5591.8</v>
      </c>
      <c r="I21" s="17">
        <f t="shared" si="2"/>
        <v>-16775.400000000001</v>
      </c>
      <c r="J21" s="17">
        <v>-5591.8</v>
      </c>
      <c r="K21" s="17">
        <v>-5591.8</v>
      </c>
      <c r="L21" s="17">
        <v>-5591.8</v>
      </c>
      <c r="M21" s="17">
        <v>-5591.8</v>
      </c>
      <c r="N21" s="17">
        <v>-5759.55</v>
      </c>
      <c r="O21" s="17">
        <v>-5759.55</v>
      </c>
      <c r="P21" s="17">
        <v>-5759.55</v>
      </c>
      <c r="Q21" s="17">
        <v>-5759.55</v>
      </c>
      <c r="R21" s="17">
        <v>-5759.55</v>
      </c>
      <c r="S21" s="17">
        <v>-5759.55</v>
      </c>
      <c r="T21" s="17">
        <v>-5759.55</v>
      </c>
      <c r="U21" s="17">
        <v>-5759.55</v>
      </c>
      <c r="V21" s="17">
        <f t="shared" si="3"/>
        <v>-68443.60000000002</v>
      </c>
      <c r="W21" s="17">
        <v>-5759.55</v>
      </c>
      <c r="X21" s="17">
        <v>-5759.55</v>
      </c>
      <c r="Y21" s="17">
        <v>-5759.55</v>
      </c>
      <c r="Z21" s="17">
        <v>-5759.55</v>
      </c>
      <c r="AA21" s="17">
        <v>-5759.55</v>
      </c>
      <c r="AB21" s="17">
        <v>-5759.55</v>
      </c>
      <c r="AC21" s="17">
        <v>-5759.55</v>
      </c>
      <c r="AD21" s="17">
        <v>-5759.55</v>
      </c>
      <c r="AE21" s="17">
        <v>-5759.55</v>
      </c>
      <c r="AF21" s="17">
        <v>-5759.55</v>
      </c>
      <c r="AG21" s="17">
        <v>-5759.55</v>
      </c>
      <c r="AH21" s="17">
        <v>-5759.55</v>
      </c>
      <c r="AI21" s="17">
        <f t="shared" si="4"/>
        <v>-69114.60000000002</v>
      </c>
      <c r="AJ21" s="41" t="s">
        <v>130</v>
      </c>
      <c r="AK21" s="18"/>
      <c r="AL21" s="42"/>
    </row>
    <row r="22" spans="1:38" x14ac:dyDescent="0.25">
      <c r="A22" s="13">
        <v>630100</v>
      </c>
      <c r="B22" s="14">
        <f t="shared" si="0"/>
        <v>17</v>
      </c>
      <c r="C22" s="16" t="str">
        <f t="shared" si="1"/>
        <v>630.100</v>
      </c>
      <c r="D22" s="13" t="s">
        <v>81</v>
      </c>
      <c r="E22" s="13"/>
      <c r="F22" s="45">
        <v>-84.975000000000009</v>
      </c>
      <c r="G22" s="45">
        <v>0</v>
      </c>
      <c r="H22" s="45">
        <v>0</v>
      </c>
      <c r="I22" s="45">
        <f t="shared" si="2"/>
        <v>-84.975000000000009</v>
      </c>
      <c r="J22" s="45">
        <v>0</v>
      </c>
      <c r="K22" s="45">
        <v>0</v>
      </c>
      <c r="L22" s="45">
        <v>0</v>
      </c>
      <c r="M22" s="45">
        <v>0</v>
      </c>
      <c r="N22" s="45">
        <v>-134.72400000000002</v>
      </c>
      <c r="O22" s="45">
        <v>0</v>
      </c>
      <c r="P22" s="45">
        <v>0</v>
      </c>
      <c r="Q22" s="45">
        <v>0</v>
      </c>
      <c r="R22" s="45">
        <v>0</v>
      </c>
      <c r="S22" s="45">
        <v>-87.184350000000009</v>
      </c>
      <c r="T22" s="45">
        <v>0</v>
      </c>
      <c r="U22" s="45">
        <v>0</v>
      </c>
      <c r="V22" s="45">
        <f t="shared" si="3"/>
        <v>-221.90835000000004</v>
      </c>
      <c r="W22" s="45">
        <v>0</v>
      </c>
      <c r="X22" s="45">
        <v>0</v>
      </c>
      <c r="Y22" s="45">
        <v>0</v>
      </c>
      <c r="Z22" s="45">
        <v>0</v>
      </c>
      <c r="AA22" s="45">
        <v>-137.55320399999999</v>
      </c>
      <c r="AB22" s="45">
        <v>0</v>
      </c>
      <c r="AC22" s="45">
        <v>0</v>
      </c>
      <c r="AD22" s="45">
        <v>0</v>
      </c>
      <c r="AE22" s="45">
        <v>0</v>
      </c>
      <c r="AF22" s="45">
        <v>-89.015221350000004</v>
      </c>
      <c r="AG22" s="45">
        <v>0</v>
      </c>
      <c r="AH22" s="45">
        <v>0</v>
      </c>
      <c r="AI22" s="45">
        <f t="shared" si="4"/>
        <v>-226.56842534999998</v>
      </c>
      <c r="AJ22" s="46" t="s">
        <v>117</v>
      </c>
      <c r="AK22" s="18">
        <f>-SUM('Income Statement Detail Water'!AV22:BA22)*0.5</f>
        <v>130.80000000000001</v>
      </c>
      <c r="AL22" s="42" t="s">
        <v>120</v>
      </c>
    </row>
    <row r="23" spans="1:38" x14ac:dyDescent="0.25">
      <c r="A23" s="13">
        <v>630200</v>
      </c>
      <c r="B23" s="14">
        <f t="shared" si="0"/>
        <v>18</v>
      </c>
      <c r="C23" s="16" t="str">
        <f t="shared" si="1"/>
        <v>630.200</v>
      </c>
      <c r="D23" s="13" t="s">
        <v>82</v>
      </c>
      <c r="E23" s="13"/>
      <c r="F23" s="45">
        <v>-109.61775000000002</v>
      </c>
      <c r="G23" s="45">
        <v>73.948850000000007</v>
      </c>
      <c r="H23" s="45">
        <v>-116.15310000000001</v>
      </c>
      <c r="I23" s="45">
        <f t="shared" si="2"/>
        <v>-151.822</v>
      </c>
      <c r="J23" s="45">
        <v>59.503100000000003</v>
      </c>
      <c r="K23" s="45">
        <v>-59.503100000000003</v>
      </c>
      <c r="L23" s="45">
        <v>0</v>
      </c>
      <c r="M23" s="45">
        <v>59.503100000000003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-112.46781150000002</v>
      </c>
      <c r="T23" s="45">
        <v>75.871520100000012</v>
      </c>
      <c r="U23" s="45">
        <v>-119.17308060000001</v>
      </c>
      <c r="V23" s="45">
        <f t="shared" si="3"/>
        <v>-96.266272000000015</v>
      </c>
      <c r="W23" s="45">
        <v>60.752665100000002</v>
      </c>
      <c r="X23" s="45">
        <v>-60.752665100000002</v>
      </c>
      <c r="Y23" s="45">
        <v>0</v>
      </c>
      <c r="Z23" s="45">
        <v>60.752665100000002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-114.82963554150001</v>
      </c>
      <c r="AG23" s="45">
        <v>77.464822022100009</v>
      </c>
      <c r="AH23" s="45">
        <v>-121.67571529259999</v>
      </c>
      <c r="AI23" s="45">
        <f t="shared" si="4"/>
        <v>-98.287863711999989</v>
      </c>
      <c r="AJ23" s="46" t="s">
        <v>117</v>
      </c>
      <c r="AK23" s="18">
        <f>-SUM('Income Statement Detail Water'!AV23:BA23)*0.5</f>
        <v>-57.77</v>
      </c>
      <c r="AL23" s="42" t="s">
        <v>120</v>
      </c>
    </row>
    <row r="24" spans="1:38" x14ac:dyDescent="0.25">
      <c r="A24" s="13">
        <v>630201</v>
      </c>
      <c r="B24" s="14">
        <f t="shared" si="0"/>
        <v>19</v>
      </c>
      <c r="C24" s="16" t="str">
        <f t="shared" si="1"/>
        <v>630.201</v>
      </c>
      <c r="D24" s="13" t="s">
        <v>83</v>
      </c>
      <c r="E24" s="13"/>
      <c r="F24" s="45">
        <v>71.724050000000005</v>
      </c>
      <c r="G24" s="45">
        <v>112.70775000000002</v>
      </c>
      <c r="H24" s="45">
        <v>-529.16250000000002</v>
      </c>
      <c r="I24" s="45">
        <f t="shared" si="2"/>
        <v>-344.73070000000001</v>
      </c>
      <c r="J24" s="45">
        <v>-1125.2750000000001</v>
      </c>
      <c r="K24" s="45">
        <v>-190.7457</v>
      </c>
      <c r="L24" s="45">
        <v>-231.75</v>
      </c>
      <c r="M24" s="45">
        <v>-568.28190000000006</v>
      </c>
      <c r="N24" s="45">
        <v>0</v>
      </c>
      <c r="O24" s="45">
        <v>-218.9265</v>
      </c>
      <c r="P24" s="45">
        <v>0</v>
      </c>
      <c r="Q24" s="45">
        <v>0</v>
      </c>
      <c r="R24" s="45">
        <v>0</v>
      </c>
      <c r="S24" s="45">
        <v>73.588875300000012</v>
      </c>
      <c r="T24" s="45">
        <v>115.63815150000002</v>
      </c>
      <c r="U24" s="45">
        <v>-542.92072500000006</v>
      </c>
      <c r="V24" s="45">
        <f t="shared" si="3"/>
        <v>-2688.6727982000002</v>
      </c>
      <c r="W24" s="45">
        <v>-1148.9057749999999</v>
      </c>
      <c r="X24" s="45">
        <v>-194.75135969999999</v>
      </c>
      <c r="Y24" s="45">
        <v>-236.61674999999997</v>
      </c>
      <c r="Z24" s="45">
        <v>-580.21581990000004</v>
      </c>
      <c r="AA24" s="45">
        <v>0</v>
      </c>
      <c r="AB24" s="45">
        <v>-223.5239565</v>
      </c>
      <c r="AC24" s="45">
        <v>0</v>
      </c>
      <c r="AD24" s="45">
        <v>0</v>
      </c>
      <c r="AE24" s="45">
        <v>0</v>
      </c>
      <c r="AF24" s="45">
        <v>75.134241681300011</v>
      </c>
      <c r="AG24" s="45">
        <v>118.06655268150001</v>
      </c>
      <c r="AH24" s="45">
        <v>-554.32206022499997</v>
      </c>
      <c r="AI24" s="45">
        <f t="shared" si="4"/>
        <v>-2745.1349269621996</v>
      </c>
      <c r="AJ24" s="46" t="s">
        <v>117</v>
      </c>
      <c r="AK24" s="18">
        <f>-SUM('Income Statement Detail Water'!AV24:BA24)*0.5</f>
        <v>764.28</v>
      </c>
      <c r="AL24" s="42" t="s">
        <v>120</v>
      </c>
    </row>
    <row r="25" spans="1:38" x14ac:dyDescent="0.25">
      <c r="A25" s="13">
        <v>630202</v>
      </c>
      <c r="B25" s="14">
        <f t="shared" si="0"/>
        <v>20</v>
      </c>
      <c r="C25" s="16" t="str">
        <f t="shared" si="1"/>
        <v>630.202</v>
      </c>
      <c r="D25" s="13" t="s">
        <v>84</v>
      </c>
      <c r="E25" s="13"/>
      <c r="F25" s="45">
        <v>0</v>
      </c>
      <c r="G25" s="45">
        <v>0</v>
      </c>
      <c r="H25" s="45">
        <v>-85.201599999999999</v>
      </c>
      <c r="I25" s="45">
        <f t="shared" si="2"/>
        <v>-85.201599999999999</v>
      </c>
      <c r="J25" s="45">
        <v>0</v>
      </c>
      <c r="K25" s="45">
        <v>-56.65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-934.72500000000002</v>
      </c>
      <c r="R25" s="45">
        <v>0</v>
      </c>
      <c r="S25" s="45">
        <v>0</v>
      </c>
      <c r="T25" s="45">
        <v>0</v>
      </c>
      <c r="U25" s="45">
        <v>-87.416841599999998</v>
      </c>
      <c r="V25" s="45">
        <f t="shared" si="3"/>
        <v>-1078.7918416</v>
      </c>
      <c r="W25" s="45">
        <v>0</v>
      </c>
      <c r="X25" s="45">
        <v>-57.839649999999992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-954.35422499999993</v>
      </c>
      <c r="AE25" s="45">
        <v>0</v>
      </c>
      <c r="AF25" s="45">
        <v>0</v>
      </c>
      <c r="AG25" s="45">
        <v>0</v>
      </c>
      <c r="AH25" s="45">
        <v>-89.252595273599994</v>
      </c>
      <c r="AI25" s="45">
        <f t="shared" si="4"/>
        <v>-1101.4464702736</v>
      </c>
      <c r="AJ25" s="46" t="s">
        <v>117</v>
      </c>
      <c r="AK25" s="18">
        <f>-SUM('Income Statement Detail Water'!AV25:BA25)*0.5</f>
        <v>907.5</v>
      </c>
      <c r="AL25" s="42" t="s">
        <v>120</v>
      </c>
    </row>
    <row r="26" spans="1:38" x14ac:dyDescent="0.25">
      <c r="A26" s="13">
        <v>630203</v>
      </c>
      <c r="B26" s="14">
        <f t="shared" si="0"/>
        <v>21</v>
      </c>
      <c r="C26" s="16" t="str">
        <f t="shared" si="1"/>
        <v>630.203</v>
      </c>
      <c r="D26" s="13" t="s">
        <v>85</v>
      </c>
      <c r="E26" s="13"/>
      <c r="F26" s="45">
        <v>-502.125</v>
      </c>
      <c r="G26" s="45">
        <v>0</v>
      </c>
      <c r="H26" s="45">
        <v>0</v>
      </c>
      <c r="I26" s="45">
        <f t="shared" si="2"/>
        <v>-502.125</v>
      </c>
      <c r="J26" s="45">
        <v>0</v>
      </c>
      <c r="K26" s="45">
        <v>0</v>
      </c>
      <c r="L26" s="45">
        <v>0</v>
      </c>
      <c r="M26" s="45">
        <v>-230.15350000000001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-515.18025</v>
      </c>
      <c r="T26" s="45">
        <v>0</v>
      </c>
      <c r="U26" s="45">
        <v>0</v>
      </c>
      <c r="V26" s="45">
        <f t="shared" si="3"/>
        <v>-745.33375000000001</v>
      </c>
      <c r="W26" s="45">
        <v>0</v>
      </c>
      <c r="X26" s="45">
        <v>0</v>
      </c>
      <c r="Y26" s="45">
        <v>0</v>
      </c>
      <c r="Z26" s="45">
        <v>-234.98672349999998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-525.99903524999991</v>
      </c>
      <c r="AG26" s="45">
        <v>0</v>
      </c>
      <c r="AH26" s="45">
        <v>0</v>
      </c>
      <c r="AI26" s="45">
        <f t="shared" si="4"/>
        <v>-760.98575874999983</v>
      </c>
      <c r="AJ26" s="46" t="s">
        <v>117</v>
      </c>
      <c r="AK26" s="18">
        <f>-SUM('Income Statement Detail Water'!AV26:BA26)*0.5</f>
        <v>223.45</v>
      </c>
      <c r="AL26" s="42" t="s">
        <v>120</v>
      </c>
    </row>
    <row r="27" spans="1:38" x14ac:dyDescent="0.25">
      <c r="A27" s="13">
        <v>630204</v>
      </c>
      <c r="B27" s="14">
        <f t="shared" si="0"/>
        <v>22</v>
      </c>
      <c r="C27" s="16" t="str">
        <f t="shared" si="1"/>
        <v>630.204</v>
      </c>
      <c r="D27" s="13" t="s">
        <v>86</v>
      </c>
      <c r="E27" s="13"/>
      <c r="F27" s="45">
        <v>0</v>
      </c>
      <c r="G27" s="45">
        <v>0</v>
      </c>
      <c r="H27" s="45">
        <v>-304.67400000000004</v>
      </c>
      <c r="I27" s="45">
        <f t="shared" si="2"/>
        <v>-304.67400000000004</v>
      </c>
      <c r="J27" s="45">
        <v>304.67400000000004</v>
      </c>
      <c r="K27" s="45">
        <v>-134.72400000000002</v>
      </c>
      <c r="L27" s="45">
        <v>0</v>
      </c>
      <c r="M27" s="45">
        <v>169.95000000000002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-312.59552400000007</v>
      </c>
      <c r="V27" s="45">
        <f t="shared" si="3"/>
        <v>27.304475999999966</v>
      </c>
      <c r="W27" s="45">
        <v>311.07215400000001</v>
      </c>
      <c r="X27" s="45">
        <v>-137.55320399999999</v>
      </c>
      <c r="Y27" s="45">
        <v>0</v>
      </c>
      <c r="Z27" s="45">
        <v>173.51894999999999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-319.16003000400002</v>
      </c>
      <c r="AI27" s="45">
        <f t="shared" si="4"/>
        <v>27.877869996000015</v>
      </c>
      <c r="AJ27" s="46" t="s">
        <v>117</v>
      </c>
      <c r="AK27" s="18">
        <f>-SUM('Income Statement Detail Water'!AV27:BA27)*0.5</f>
        <v>-165</v>
      </c>
      <c r="AL27" s="42" t="s">
        <v>120</v>
      </c>
    </row>
    <row r="28" spans="1:38" x14ac:dyDescent="0.25">
      <c r="A28" s="13">
        <v>630300</v>
      </c>
      <c r="B28" s="14">
        <f t="shared" si="0"/>
        <v>23</v>
      </c>
      <c r="C28" s="16" t="str">
        <f t="shared" si="1"/>
        <v>630.300</v>
      </c>
      <c r="D28" s="13" t="s">
        <v>87</v>
      </c>
      <c r="E28" s="13"/>
      <c r="F28" s="45">
        <v>0</v>
      </c>
      <c r="G28" s="45">
        <v>0</v>
      </c>
      <c r="H28" s="45">
        <v>0</v>
      </c>
      <c r="I28" s="45">
        <f t="shared" si="2"/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f t="shared" si="3"/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f t="shared" si="4"/>
        <v>0</v>
      </c>
      <c r="AJ28" s="46" t="s">
        <v>117</v>
      </c>
      <c r="AK28" s="18">
        <f>-SUM('Income Statement Detail Water'!AV28:BA28)*0.5</f>
        <v>0</v>
      </c>
      <c r="AL28" s="42" t="s">
        <v>120</v>
      </c>
    </row>
    <row r="29" spans="1:38" x14ac:dyDescent="0.25">
      <c r="A29" s="13">
        <v>630302</v>
      </c>
      <c r="B29" s="14">
        <f t="shared" si="0"/>
        <v>24</v>
      </c>
      <c r="C29" s="16" t="str">
        <f t="shared" si="1"/>
        <v>630.302</v>
      </c>
      <c r="D29" s="13" t="s">
        <v>88</v>
      </c>
      <c r="E29" s="13"/>
      <c r="F29" s="45">
        <v>0</v>
      </c>
      <c r="G29" s="45">
        <v>0</v>
      </c>
      <c r="H29" s="45">
        <v>0</v>
      </c>
      <c r="I29" s="45">
        <f t="shared" si="2"/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f t="shared" si="3"/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f t="shared" si="4"/>
        <v>0</v>
      </c>
      <c r="AJ29" s="46" t="s">
        <v>117</v>
      </c>
      <c r="AK29" s="18">
        <f>-SUM('Income Statement Detail Water'!AV29:BA29)*0.5</f>
        <v>0</v>
      </c>
      <c r="AL29" s="42" t="s">
        <v>120</v>
      </c>
    </row>
    <row r="30" spans="1:38" x14ac:dyDescent="0.25">
      <c r="A30" s="13">
        <v>630400</v>
      </c>
      <c r="B30" s="14">
        <f t="shared" si="0"/>
        <v>25</v>
      </c>
      <c r="C30" s="16" t="str">
        <f t="shared" si="1"/>
        <v>630.400</v>
      </c>
      <c r="D30" s="13" t="s">
        <v>89</v>
      </c>
      <c r="E30" s="13"/>
      <c r="F30" s="45">
        <v>42.487500000000004</v>
      </c>
      <c r="G30" s="45">
        <v>0</v>
      </c>
      <c r="H30" s="45">
        <v>-52.349750000000007</v>
      </c>
      <c r="I30" s="45">
        <f t="shared" si="2"/>
        <v>-9.8622500000000031</v>
      </c>
      <c r="J30" s="45">
        <v>52.349750000000007</v>
      </c>
      <c r="K30" s="45">
        <v>0</v>
      </c>
      <c r="L30" s="45">
        <v>0</v>
      </c>
      <c r="M30" s="45">
        <v>52.349750000000007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43.592175000000005</v>
      </c>
      <c r="T30" s="45">
        <v>0</v>
      </c>
      <c r="U30" s="45">
        <v>-53.71084350000001</v>
      </c>
      <c r="V30" s="45">
        <f t="shared" si="3"/>
        <v>94.580831500000016</v>
      </c>
      <c r="W30" s="45">
        <v>53.44909475</v>
      </c>
      <c r="X30" s="45">
        <v>0</v>
      </c>
      <c r="Y30" s="45">
        <v>0</v>
      </c>
      <c r="Z30" s="45">
        <v>53.44909475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44.507610675000002</v>
      </c>
      <c r="AG30" s="45">
        <v>0</v>
      </c>
      <c r="AH30" s="45">
        <v>-54.838771213500003</v>
      </c>
      <c r="AI30" s="45">
        <f t="shared" si="4"/>
        <v>96.5670289615</v>
      </c>
      <c r="AJ30" s="46" t="s">
        <v>117</v>
      </c>
      <c r="AK30" s="18">
        <f>-SUM('Income Statement Detail Water'!AV30:BA30)*0.5</f>
        <v>-50.825000000000003</v>
      </c>
      <c r="AL30" s="42" t="s">
        <v>120</v>
      </c>
    </row>
    <row r="31" spans="1:38" x14ac:dyDescent="0.25">
      <c r="A31" s="13">
        <v>630401</v>
      </c>
      <c r="B31" s="14">
        <f t="shared" ref="B31:B55" si="6">+B30+1</f>
        <v>26</v>
      </c>
      <c r="C31" s="16" t="str">
        <f t="shared" si="1"/>
        <v>630.401</v>
      </c>
      <c r="D31" s="13" t="s">
        <v>90</v>
      </c>
      <c r="E31" s="13"/>
      <c r="F31" s="45">
        <v>0</v>
      </c>
      <c r="G31" s="45">
        <v>0</v>
      </c>
      <c r="H31" s="45">
        <v>0</v>
      </c>
      <c r="I31" s="45">
        <f t="shared" si="2"/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f t="shared" si="3"/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f t="shared" si="4"/>
        <v>0</v>
      </c>
      <c r="AJ31" s="46" t="s">
        <v>117</v>
      </c>
      <c r="AK31" s="18">
        <f>-SUM('Income Statement Detail Water'!AV31:BA31)*0.5</f>
        <v>0</v>
      </c>
      <c r="AL31" s="42" t="s">
        <v>120</v>
      </c>
    </row>
    <row r="32" spans="1:38" x14ac:dyDescent="0.25">
      <c r="A32" s="13">
        <v>630402</v>
      </c>
      <c r="B32" s="14">
        <f t="shared" si="6"/>
        <v>27</v>
      </c>
      <c r="C32" s="16" t="str">
        <f t="shared" si="1"/>
        <v>630.402</v>
      </c>
      <c r="D32" s="13" t="s">
        <v>91</v>
      </c>
      <c r="E32" s="13"/>
      <c r="F32" s="45">
        <v>0</v>
      </c>
      <c r="G32" s="45">
        <v>0</v>
      </c>
      <c r="H32" s="45">
        <v>0</v>
      </c>
      <c r="I32" s="45">
        <f t="shared" si="2"/>
        <v>0</v>
      </c>
      <c r="J32" s="45">
        <v>0</v>
      </c>
      <c r="K32" s="45">
        <v>-52.349750000000007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f t="shared" si="3"/>
        <v>-52.349750000000007</v>
      </c>
      <c r="W32" s="45">
        <v>0</v>
      </c>
      <c r="X32" s="45">
        <v>-53.44909475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f t="shared" si="4"/>
        <v>-53.44909475</v>
      </c>
      <c r="AJ32" s="46" t="s">
        <v>117</v>
      </c>
      <c r="AK32" s="18">
        <f>-SUM('Income Statement Detail Water'!AV32:BA32)*0.5</f>
        <v>0</v>
      </c>
      <c r="AL32" s="42" t="s">
        <v>120</v>
      </c>
    </row>
    <row r="33" spans="1:38" x14ac:dyDescent="0.25">
      <c r="A33" s="13">
        <v>630404</v>
      </c>
      <c r="B33" s="14">
        <f t="shared" si="6"/>
        <v>28</v>
      </c>
      <c r="C33" s="16" t="str">
        <f t="shared" si="1"/>
        <v>630.404</v>
      </c>
      <c r="D33" s="13" t="s">
        <v>92</v>
      </c>
      <c r="E33" s="13"/>
      <c r="F33" s="45">
        <v>0</v>
      </c>
      <c r="G33" s="45">
        <v>0</v>
      </c>
      <c r="H33" s="45">
        <v>0</v>
      </c>
      <c r="I33" s="45">
        <f t="shared" si="2"/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f t="shared" si="3"/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f t="shared" si="4"/>
        <v>0</v>
      </c>
      <c r="AJ33" s="46" t="s">
        <v>117</v>
      </c>
      <c r="AK33" s="18">
        <f>-SUM('Income Statement Detail Water'!AV33:BA33)*0.5</f>
        <v>0</v>
      </c>
      <c r="AL33" s="42" t="s">
        <v>120</v>
      </c>
    </row>
    <row r="34" spans="1:38" x14ac:dyDescent="0.25">
      <c r="A34" s="13">
        <v>630405</v>
      </c>
      <c r="B34" s="14">
        <f t="shared" si="6"/>
        <v>29</v>
      </c>
      <c r="C34" s="16" t="str">
        <f t="shared" si="1"/>
        <v>630.405</v>
      </c>
      <c r="D34" s="13" t="s">
        <v>93</v>
      </c>
      <c r="E34" s="13"/>
      <c r="F34" s="45">
        <v>0</v>
      </c>
      <c r="G34" s="45">
        <v>0</v>
      </c>
      <c r="H34" s="45">
        <v>0</v>
      </c>
      <c r="I34" s="45">
        <f t="shared" si="2"/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f t="shared" si="3"/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f t="shared" si="4"/>
        <v>0</v>
      </c>
      <c r="AJ34" s="46" t="s">
        <v>117</v>
      </c>
      <c r="AK34" s="18">
        <f>-SUM('Income Statement Detail Water'!AV34:BA34)*0.5</f>
        <v>0</v>
      </c>
      <c r="AL34" s="42" t="s">
        <v>120</v>
      </c>
    </row>
    <row r="35" spans="1:38" x14ac:dyDescent="0.25">
      <c r="A35" s="13">
        <v>630500</v>
      </c>
      <c r="B35" s="14">
        <f t="shared" si="6"/>
        <v>30</v>
      </c>
      <c r="C35" s="16" t="str">
        <f t="shared" si="1"/>
        <v>630.500</v>
      </c>
      <c r="D35" s="13" t="s">
        <v>94</v>
      </c>
      <c r="E35" s="13"/>
      <c r="F35" s="45">
        <v>12.08705</v>
      </c>
      <c r="G35" s="45">
        <v>-355.39635000000004</v>
      </c>
      <c r="H35" s="45">
        <v>-769.4615</v>
      </c>
      <c r="I35" s="45">
        <f t="shared" si="2"/>
        <v>-1112.7708</v>
      </c>
      <c r="J35" s="45">
        <v>134.72400000000002</v>
      </c>
      <c r="K35" s="45">
        <v>-637.673</v>
      </c>
      <c r="L35" s="45">
        <v>0</v>
      </c>
      <c r="M35" s="45">
        <v>-127.58095</v>
      </c>
      <c r="N35" s="45">
        <v>-149.59205000000003</v>
      </c>
      <c r="O35" s="45">
        <v>14.86805</v>
      </c>
      <c r="P35" s="45">
        <v>0</v>
      </c>
      <c r="Q35" s="45">
        <v>-56.65</v>
      </c>
      <c r="R35" s="45">
        <v>0</v>
      </c>
      <c r="S35" s="45">
        <v>12.4013133</v>
      </c>
      <c r="T35" s="45">
        <v>-364.63665510000004</v>
      </c>
      <c r="U35" s="45">
        <v>-789.46749899999998</v>
      </c>
      <c r="V35" s="45">
        <f t="shared" si="3"/>
        <v>-1963.6067908</v>
      </c>
      <c r="W35" s="45">
        <v>137.55320399999999</v>
      </c>
      <c r="X35" s="45">
        <v>-651.06413299999997</v>
      </c>
      <c r="Y35" s="45">
        <v>0</v>
      </c>
      <c r="Z35" s="45">
        <v>-130.26014995</v>
      </c>
      <c r="AA35" s="45">
        <v>-152.73348305000002</v>
      </c>
      <c r="AB35" s="45">
        <v>15.180279049999999</v>
      </c>
      <c r="AC35" s="45">
        <v>0</v>
      </c>
      <c r="AD35" s="45">
        <v>-57.839649999999992</v>
      </c>
      <c r="AE35" s="45">
        <v>0</v>
      </c>
      <c r="AF35" s="45">
        <v>12.661740879299998</v>
      </c>
      <c r="AG35" s="45">
        <v>-372.2940248571</v>
      </c>
      <c r="AH35" s="45">
        <v>-806.04631647899987</v>
      </c>
      <c r="AI35" s="45">
        <f t="shared" si="4"/>
        <v>-2004.8425334068002</v>
      </c>
      <c r="AJ35" s="46" t="s">
        <v>117</v>
      </c>
      <c r="AK35" s="18">
        <f>-SUM('Income Statement Detail Water'!AV35:BA35)*0.5</f>
        <v>309.66500000000002</v>
      </c>
      <c r="AL35" s="42" t="s">
        <v>120</v>
      </c>
    </row>
    <row r="36" spans="1:38" x14ac:dyDescent="0.25">
      <c r="A36" s="13">
        <v>630600</v>
      </c>
      <c r="B36" s="14">
        <f t="shared" si="6"/>
        <v>31</v>
      </c>
      <c r="C36" s="16" t="str">
        <f t="shared" si="1"/>
        <v>630.600</v>
      </c>
      <c r="D36" s="13" t="s">
        <v>95</v>
      </c>
      <c r="E36" s="13"/>
      <c r="F36" s="45">
        <v>0</v>
      </c>
      <c r="G36" s="45">
        <v>0</v>
      </c>
      <c r="H36" s="45">
        <v>0</v>
      </c>
      <c r="I36" s="45">
        <f t="shared" si="2"/>
        <v>0</v>
      </c>
      <c r="J36" s="45">
        <v>0</v>
      </c>
      <c r="K36" s="45">
        <v>-311.07545000000005</v>
      </c>
      <c r="L36" s="45">
        <v>0</v>
      </c>
      <c r="M36" s="45">
        <v>-89.816000000000003</v>
      </c>
      <c r="N36" s="45">
        <v>-134.72400000000002</v>
      </c>
      <c r="O36" s="45">
        <v>134.72400000000002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f t="shared" si="3"/>
        <v>-400.89145000000008</v>
      </c>
      <c r="W36" s="45">
        <v>0</v>
      </c>
      <c r="X36" s="45">
        <v>-317.60803444999999</v>
      </c>
      <c r="Y36" s="45">
        <v>0</v>
      </c>
      <c r="Z36" s="45">
        <v>-91.702135999999996</v>
      </c>
      <c r="AA36" s="45">
        <v>-137.55320399999999</v>
      </c>
      <c r="AB36" s="45">
        <v>137.55320399999999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f t="shared" si="4"/>
        <v>-409.31017045000004</v>
      </c>
      <c r="AJ36" s="46" t="s">
        <v>117</v>
      </c>
      <c r="AK36" s="18">
        <f>-SUM('Income Statement Detail Water'!AV36:BA36)*0.5</f>
        <v>87.199999999999989</v>
      </c>
      <c r="AL36" s="42" t="s">
        <v>120</v>
      </c>
    </row>
    <row r="37" spans="1:38" x14ac:dyDescent="0.25">
      <c r="A37" s="13">
        <v>630601</v>
      </c>
      <c r="B37" s="14">
        <f t="shared" si="6"/>
        <v>32</v>
      </c>
      <c r="C37" s="16" t="str">
        <f t="shared" si="1"/>
        <v>630.601</v>
      </c>
      <c r="D37" s="13" t="s">
        <v>96</v>
      </c>
      <c r="E37" s="13"/>
      <c r="F37" s="45">
        <v>0</v>
      </c>
      <c r="G37" s="45">
        <v>0</v>
      </c>
      <c r="H37" s="45">
        <v>0</v>
      </c>
      <c r="I37" s="45">
        <f t="shared" si="2"/>
        <v>0</v>
      </c>
      <c r="J37" s="45">
        <v>0</v>
      </c>
      <c r="K37" s="45">
        <v>-196.12745000000001</v>
      </c>
      <c r="L37" s="45">
        <v>0</v>
      </c>
      <c r="M37" s="45">
        <v>-65.374099999999999</v>
      </c>
      <c r="N37" s="45">
        <v>-84.202500000000001</v>
      </c>
      <c r="O37" s="45">
        <v>84.202500000000001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f t="shared" si="3"/>
        <v>-261.50155000000001</v>
      </c>
      <c r="W37" s="45">
        <v>0</v>
      </c>
      <c r="X37" s="45">
        <v>-200.24612644999999</v>
      </c>
      <c r="Y37" s="45">
        <v>0</v>
      </c>
      <c r="Z37" s="45">
        <v>-66.746956099999991</v>
      </c>
      <c r="AA37" s="45">
        <v>-85.970752499999989</v>
      </c>
      <c r="AB37" s="45">
        <v>85.970752499999989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f t="shared" si="4"/>
        <v>-266.99308255</v>
      </c>
      <c r="AJ37" s="46" t="s">
        <v>117</v>
      </c>
      <c r="AK37" s="18">
        <f>-SUM('Income Statement Detail Water'!AV37:BA37)*0.5</f>
        <v>63.47</v>
      </c>
      <c r="AL37" s="42" t="s">
        <v>120</v>
      </c>
    </row>
    <row r="38" spans="1:38" x14ac:dyDescent="0.25">
      <c r="A38" s="13">
        <v>630602</v>
      </c>
      <c r="B38" s="14">
        <f t="shared" si="6"/>
        <v>33</v>
      </c>
      <c r="C38" s="16" t="str">
        <f t="shared" si="1"/>
        <v>630.602</v>
      </c>
      <c r="D38" s="13" t="s">
        <v>97</v>
      </c>
      <c r="E38" s="13"/>
      <c r="F38" s="45">
        <v>0</v>
      </c>
      <c r="G38" s="45">
        <v>0</v>
      </c>
      <c r="H38" s="45">
        <v>0</v>
      </c>
      <c r="I38" s="45">
        <f t="shared" si="2"/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f t="shared" si="3"/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f t="shared" si="4"/>
        <v>0</v>
      </c>
      <c r="AJ38" s="46" t="s">
        <v>117</v>
      </c>
      <c r="AK38" s="18">
        <f>-SUM('Income Statement Detail Water'!AV38:BA38)*0.5</f>
        <v>0</v>
      </c>
      <c r="AL38" s="42" t="s">
        <v>120</v>
      </c>
    </row>
    <row r="39" spans="1:38" x14ac:dyDescent="0.25">
      <c r="A39" s="13">
        <v>630603</v>
      </c>
      <c r="B39" s="14">
        <f t="shared" si="6"/>
        <v>34</v>
      </c>
      <c r="C39" s="16" t="str">
        <f t="shared" si="1"/>
        <v>630.603</v>
      </c>
      <c r="D39" s="13" t="s">
        <v>98</v>
      </c>
      <c r="E39" s="13"/>
      <c r="F39" s="45">
        <v>0</v>
      </c>
      <c r="G39" s="45">
        <v>0</v>
      </c>
      <c r="H39" s="45">
        <v>0</v>
      </c>
      <c r="I39" s="45">
        <f t="shared" si="2"/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f t="shared" si="3"/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f t="shared" si="4"/>
        <v>0</v>
      </c>
      <c r="AJ39" s="46" t="s">
        <v>117</v>
      </c>
      <c r="AK39" s="18">
        <f>-SUM('Income Statement Detail Water'!AV39:BA39)*0.5</f>
        <v>0</v>
      </c>
      <c r="AL39" s="42" t="s">
        <v>120</v>
      </c>
    </row>
    <row r="40" spans="1:38" x14ac:dyDescent="0.25">
      <c r="A40" s="13">
        <v>630604</v>
      </c>
      <c r="B40" s="14">
        <f t="shared" si="6"/>
        <v>35</v>
      </c>
      <c r="C40" s="16" t="str">
        <f t="shared" si="1"/>
        <v>630.604</v>
      </c>
      <c r="D40" s="13" t="s">
        <v>99</v>
      </c>
      <c r="E40" s="13"/>
      <c r="F40" s="45">
        <v>0</v>
      </c>
      <c r="G40" s="45">
        <v>0</v>
      </c>
      <c r="H40" s="45">
        <v>0</v>
      </c>
      <c r="I40" s="45">
        <f t="shared" si="2"/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f t="shared" si="3"/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f t="shared" si="4"/>
        <v>0</v>
      </c>
      <c r="AJ40" s="46" t="s">
        <v>117</v>
      </c>
      <c r="AK40" s="18">
        <f>-SUM('Income Statement Detail Water'!AV40:BA40)*0.5</f>
        <v>0</v>
      </c>
      <c r="AL40" s="42" t="s">
        <v>120</v>
      </c>
    </row>
    <row r="41" spans="1:38" x14ac:dyDescent="0.25">
      <c r="A41" s="13">
        <v>630605</v>
      </c>
      <c r="B41" s="14">
        <f t="shared" si="6"/>
        <v>36</v>
      </c>
      <c r="C41" s="16" t="str">
        <f t="shared" si="1"/>
        <v>630.605</v>
      </c>
      <c r="D41" s="13" t="s">
        <v>100</v>
      </c>
      <c r="E41" s="13"/>
      <c r="F41" s="45">
        <v>35.0715</v>
      </c>
      <c r="G41" s="45">
        <v>-22.963850000000015</v>
      </c>
      <c r="H41" s="45">
        <v>-56.65</v>
      </c>
      <c r="I41" s="45">
        <f t="shared" si="2"/>
        <v>-44.542350000000013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35.983359</v>
      </c>
      <c r="T41" s="45">
        <v>-23.560910100000015</v>
      </c>
      <c r="U41" s="45">
        <v>-58.122900000000001</v>
      </c>
      <c r="V41" s="45">
        <f t="shared" si="3"/>
        <v>-45.700451100000016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36.739009538999994</v>
      </c>
      <c r="AG41" s="45">
        <v>-24.055689212100013</v>
      </c>
      <c r="AH41" s="45">
        <v>-59.343480899999996</v>
      </c>
      <c r="AI41" s="45">
        <f t="shared" si="4"/>
        <v>-46.660160573100015</v>
      </c>
      <c r="AJ41" s="46" t="s">
        <v>117</v>
      </c>
      <c r="AK41" s="18">
        <f>-SUM('Income Statement Detail Water'!AV41:BA41)*0.5</f>
        <v>0</v>
      </c>
      <c r="AL41" s="42" t="s">
        <v>120</v>
      </c>
    </row>
    <row r="42" spans="1:38" x14ac:dyDescent="0.25">
      <c r="A42" s="13">
        <v>630606</v>
      </c>
      <c r="B42" s="14">
        <f t="shared" si="6"/>
        <v>37</v>
      </c>
      <c r="C42" s="16" t="str">
        <f t="shared" si="1"/>
        <v>630.606</v>
      </c>
      <c r="D42" s="13" t="s">
        <v>101</v>
      </c>
      <c r="E42" s="13"/>
      <c r="F42" s="45">
        <v>-169.95000000000002</v>
      </c>
      <c r="G42" s="45">
        <v>0</v>
      </c>
      <c r="H42" s="45">
        <v>-226.6</v>
      </c>
      <c r="I42" s="45">
        <f t="shared" si="2"/>
        <v>-396.55</v>
      </c>
      <c r="J42" s="45">
        <v>0</v>
      </c>
      <c r="K42" s="45">
        <v>-113.3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-174.36870000000002</v>
      </c>
      <c r="T42" s="45">
        <v>0</v>
      </c>
      <c r="U42" s="45">
        <v>-232.49160000000001</v>
      </c>
      <c r="V42" s="45">
        <f t="shared" si="3"/>
        <v>-520.16030000000001</v>
      </c>
      <c r="W42" s="45">
        <v>0</v>
      </c>
      <c r="X42" s="45">
        <v>-115.67929999999998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-178.03044270000001</v>
      </c>
      <c r="AG42" s="45">
        <v>0</v>
      </c>
      <c r="AH42" s="45">
        <v>-237.37392359999998</v>
      </c>
      <c r="AI42" s="45">
        <f t="shared" si="4"/>
        <v>-531.0836663</v>
      </c>
      <c r="AJ42" s="46" t="s">
        <v>117</v>
      </c>
      <c r="AK42" s="18">
        <f>-SUM('Income Statement Detail Water'!AV42:BA42)*0.5</f>
        <v>0</v>
      </c>
      <c r="AL42" s="42" t="s">
        <v>120</v>
      </c>
    </row>
    <row r="43" spans="1:38" x14ac:dyDescent="0.25">
      <c r="A43" s="13">
        <v>630607</v>
      </c>
      <c r="B43" s="14">
        <f t="shared" si="6"/>
        <v>38</v>
      </c>
      <c r="C43" s="16" t="str">
        <f t="shared" si="1"/>
        <v>630.607</v>
      </c>
      <c r="D43" s="13" t="s">
        <v>102</v>
      </c>
      <c r="E43" s="13"/>
      <c r="F43" s="45">
        <v>-554.25845000000015</v>
      </c>
      <c r="G43" s="45">
        <v>179.31269999999998</v>
      </c>
      <c r="H43" s="45">
        <v>-1252.2688499999999</v>
      </c>
      <c r="I43" s="45">
        <f t="shared" si="2"/>
        <v>-1627.2146000000002</v>
      </c>
      <c r="J43" s="45">
        <v>21.573349999999994</v>
      </c>
      <c r="K43" s="45">
        <v>-956.11810000000003</v>
      </c>
      <c r="L43" s="45">
        <v>0</v>
      </c>
      <c r="M43" s="45">
        <v>-217.845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-568.66916970000023</v>
      </c>
      <c r="T43" s="45">
        <v>183.97483019999999</v>
      </c>
      <c r="U43" s="45">
        <v>-1284.8278401</v>
      </c>
      <c r="V43" s="45">
        <f t="shared" si="3"/>
        <v>-2821.9119296000003</v>
      </c>
      <c r="W43" s="45">
        <v>22.026390349999993</v>
      </c>
      <c r="X43" s="45">
        <v>-976.19658009999989</v>
      </c>
      <c r="Y43" s="45">
        <v>0</v>
      </c>
      <c r="Z43" s="45">
        <v>-222.41974499999998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-580.61122226370014</v>
      </c>
      <c r="AG43" s="45">
        <v>187.83830163419998</v>
      </c>
      <c r="AH43" s="45">
        <v>-1311.8092247420998</v>
      </c>
      <c r="AI43" s="45">
        <f t="shared" si="4"/>
        <v>-2881.1720801215997</v>
      </c>
      <c r="AJ43" s="46" t="s">
        <v>117</v>
      </c>
      <c r="AK43" s="18">
        <f>-SUM('Income Statement Detail Water'!AV43:BA43)*0.5</f>
        <v>211.5</v>
      </c>
      <c r="AL43" s="42" t="s">
        <v>120</v>
      </c>
    </row>
    <row r="44" spans="1:38" x14ac:dyDescent="0.25">
      <c r="A44" s="13">
        <v>630608</v>
      </c>
      <c r="B44" s="14">
        <f t="shared" si="6"/>
        <v>39</v>
      </c>
      <c r="C44" s="16" t="str">
        <f t="shared" si="1"/>
        <v>630.608</v>
      </c>
      <c r="D44" s="13" t="s">
        <v>103</v>
      </c>
      <c r="E44" s="13"/>
      <c r="F44" s="45">
        <v>0</v>
      </c>
      <c r="G44" s="45">
        <v>0</v>
      </c>
      <c r="H44" s="45">
        <v>-169.95000000000002</v>
      </c>
      <c r="I44" s="45">
        <f t="shared" si="2"/>
        <v>-169.95000000000002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-174.36870000000002</v>
      </c>
      <c r="V44" s="45">
        <f t="shared" si="3"/>
        <v>-174.36870000000002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-178.03044270000001</v>
      </c>
      <c r="AI44" s="45">
        <f t="shared" si="4"/>
        <v>-178.03044270000001</v>
      </c>
      <c r="AJ44" s="46" t="s">
        <v>117</v>
      </c>
      <c r="AK44" s="18">
        <f>-SUM('Income Statement Detail Water'!AV44:BA44)*0.5</f>
        <v>0</v>
      </c>
      <c r="AL44" s="42" t="s">
        <v>120</v>
      </c>
    </row>
    <row r="45" spans="1:38" x14ac:dyDescent="0.25">
      <c r="A45" s="13">
        <v>630610</v>
      </c>
      <c r="B45" s="14">
        <f t="shared" si="6"/>
        <v>40</v>
      </c>
      <c r="C45" s="16" t="str">
        <f t="shared" si="1"/>
        <v>630.610</v>
      </c>
      <c r="D45" s="13" t="s">
        <v>104</v>
      </c>
      <c r="E45" s="13"/>
      <c r="F45" s="45">
        <v>0</v>
      </c>
      <c r="G45" s="45">
        <v>0</v>
      </c>
      <c r="H45" s="45">
        <v>0</v>
      </c>
      <c r="I45" s="45">
        <f t="shared" si="2"/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f t="shared" si="3"/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f t="shared" si="4"/>
        <v>0</v>
      </c>
      <c r="AJ45" s="46" t="s">
        <v>117</v>
      </c>
      <c r="AK45" s="18">
        <f>-SUM('Income Statement Detail Water'!AV45:BA45)*0.5</f>
        <v>0</v>
      </c>
      <c r="AL45" s="42" t="s">
        <v>120</v>
      </c>
    </row>
    <row r="46" spans="1:38" x14ac:dyDescent="0.25">
      <c r="A46" s="13">
        <v>635000</v>
      </c>
      <c r="B46" s="14">
        <f t="shared" si="6"/>
        <v>41</v>
      </c>
      <c r="C46" s="16" t="str">
        <f t="shared" si="1"/>
        <v>635.000</v>
      </c>
      <c r="D46" s="13" t="s">
        <v>105</v>
      </c>
      <c r="E46" s="13"/>
      <c r="F46" s="17">
        <v>0</v>
      </c>
      <c r="G46" s="17">
        <v>0</v>
      </c>
      <c r="H46" s="17">
        <v>0</v>
      </c>
      <c r="I46" s="17">
        <f t="shared" si="2"/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f t="shared" si="3"/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f t="shared" si="4"/>
        <v>0</v>
      </c>
      <c r="AJ46" s="41" t="s">
        <v>128</v>
      </c>
      <c r="AK46" s="18"/>
      <c r="AL46" s="42"/>
    </row>
    <row r="47" spans="1:38" x14ac:dyDescent="0.25">
      <c r="A47" s="13">
        <v>636000</v>
      </c>
      <c r="B47" s="14">
        <f t="shared" si="6"/>
        <v>42</v>
      </c>
      <c r="C47" s="16" t="str">
        <f t="shared" si="1"/>
        <v>636.000</v>
      </c>
      <c r="D47" s="13" t="s">
        <v>106</v>
      </c>
      <c r="E47" s="13"/>
      <c r="F47" s="45">
        <v>0</v>
      </c>
      <c r="G47" s="45">
        <v>0</v>
      </c>
      <c r="H47" s="45">
        <v>0</v>
      </c>
      <c r="I47" s="45">
        <f t="shared" si="2"/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f t="shared" si="3"/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f t="shared" si="4"/>
        <v>0</v>
      </c>
      <c r="AJ47" s="46" t="s">
        <v>117</v>
      </c>
      <c r="AK47" s="18"/>
      <c r="AL47" s="42"/>
    </row>
    <row r="48" spans="1:38" x14ac:dyDescent="0.25">
      <c r="A48" s="13">
        <v>641000</v>
      </c>
      <c r="B48" s="14">
        <f t="shared" si="6"/>
        <v>43</v>
      </c>
      <c r="C48" s="16" t="str">
        <f t="shared" si="1"/>
        <v>641.000</v>
      </c>
      <c r="D48" s="13" t="s">
        <v>107</v>
      </c>
      <c r="E48" s="13"/>
      <c r="F48" s="17">
        <v>0</v>
      </c>
      <c r="G48" s="17">
        <v>0</v>
      </c>
      <c r="H48" s="17">
        <v>0</v>
      </c>
      <c r="I48" s="17">
        <f t="shared" si="2"/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f t="shared" si="3"/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f t="shared" si="4"/>
        <v>0</v>
      </c>
      <c r="AJ48" s="41"/>
      <c r="AK48" s="18">
        <v>100</v>
      </c>
      <c r="AL48" s="42" t="s">
        <v>123</v>
      </c>
    </row>
    <row r="49" spans="1:38" x14ac:dyDescent="0.25">
      <c r="A49" s="13">
        <v>642000</v>
      </c>
      <c r="B49" s="14">
        <f t="shared" si="6"/>
        <v>44</v>
      </c>
      <c r="C49" s="16" t="str">
        <f t="shared" si="1"/>
        <v>642.000</v>
      </c>
      <c r="D49" s="13" t="s">
        <v>108</v>
      </c>
      <c r="E49" s="13"/>
      <c r="F49" s="17">
        <v>0</v>
      </c>
      <c r="G49" s="17">
        <v>0</v>
      </c>
      <c r="H49" s="17">
        <v>0</v>
      </c>
      <c r="I49" s="17">
        <f t="shared" si="2"/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f t="shared" si="3"/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f t="shared" si="4"/>
        <v>0</v>
      </c>
      <c r="AJ49" s="41"/>
      <c r="AK49" s="18">
        <v>100</v>
      </c>
      <c r="AL49" s="42" t="s">
        <v>123</v>
      </c>
    </row>
    <row r="50" spans="1:38" x14ac:dyDescent="0.25">
      <c r="A50" s="13">
        <v>667000</v>
      </c>
      <c r="B50" s="14">
        <f t="shared" si="6"/>
        <v>45</v>
      </c>
      <c r="C50" s="16" t="str">
        <f t="shared" si="1"/>
        <v>667.000</v>
      </c>
      <c r="D50" s="13" t="s">
        <v>109</v>
      </c>
      <c r="E50" s="13"/>
      <c r="F50" s="45">
        <v>0</v>
      </c>
      <c r="G50" s="45">
        <v>0</v>
      </c>
      <c r="H50" s="45">
        <v>0</v>
      </c>
      <c r="I50" s="45">
        <f t="shared" si="2"/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f t="shared" si="3"/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f t="shared" si="4"/>
        <v>0</v>
      </c>
      <c r="AJ50" s="46" t="s">
        <v>117</v>
      </c>
      <c r="AK50" s="18"/>
      <c r="AL50" s="42"/>
    </row>
    <row r="51" spans="1:38" x14ac:dyDescent="0.25">
      <c r="A51" s="13">
        <v>670000</v>
      </c>
      <c r="B51" s="14">
        <f t="shared" si="6"/>
        <v>46</v>
      </c>
      <c r="C51" s="16" t="str">
        <f t="shared" si="1"/>
        <v>670.000</v>
      </c>
      <c r="D51" s="13" t="s">
        <v>110</v>
      </c>
      <c r="E51" s="13"/>
      <c r="F51" s="17">
        <v>-220.92</v>
      </c>
      <c r="G51" s="17">
        <v>-222.57</v>
      </c>
      <c r="H51" s="17">
        <v>-217.73</v>
      </c>
      <c r="I51" s="17">
        <f t="shared" si="2"/>
        <v>-661.22</v>
      </c>
      <c r="J51" s="17">
        <v>-213.46</v>
      </c>
      <c r="K51" s="17">
        <v>-211.08</v>
      </c>
      <c r="L51" s="17">
        <v>-212.59</v>
      </c>
      <c r="M51" s="17">
        <v>-216.59</v>
      </c>
      <c r="N51" s="17">
        <v>-214.85</v>
      </c>
      <c r="O51" s="17">
        <v>-218.38</v>
      </c>
      <c r="P51" s="17">
        <v>-220.54</v>
      </c>
      <c r="Q51" s="17">
        <v>-222.82</v>
      </c>
      <c r="R51" s="17">
        <v>-222.25</v>
      </c>
      <c r="S51" s="17">
        <v>-220.92</v>
      </c>
      <c r="T51" s="17">
        <v>-222.57</v>
      </c>
      <c r="U51" s="17">
        <v>-217.73</v>
      </c>
      <c r="V51" s="17">
        <f t="shared" si="3"/>
        <v>-2613.7799999999997</v>
      </c>
      <c r="W51" s="17">
        <v>-213.46</v>
      </c>
      <c r="X51" s="17">
        <v>-211.08</v>
      </c>
      <c r="Y51" s="17">
        <v>-212.59</v>
      </c>
      <c r="Z51" s="17">
        <v>-216.59</v>
      </c>
      <c r="AA51" s="17">
        <v>-214.85</v>
      </c>
      <c r="AB51" s="17">
        <v>-218.38</v>
      </c>
      <c r="AC51" s="17">
        <v>-220.54</v>
      </c>
      <c r="AD51" s="17">
        <v>-222.82</v>
      </c>
      <c r="AE51" s="17">
        <v>-222.25</v>
      </c>
      <c r="AF51" s="17">
        <v>-220.92</v>
      </c>
      <c r="AG51" s="17">
        <v>-222.57</v>
      </c>
      <c r="AH51" s="17">
        <v>-217.73</v>
      </c>
      <c r="AI51" s="17">
        <f t="shared" si="4"/>
        <v>-2613.7799999999997</v>
      </c>
      <c r="AJ51" s="41" t="s">
        <v>124</v>
      </c>
      <c r="AK51" s="18">
        <v>-2103.2869999999998</v>
      </c>
      <c r="AL51" s="42" t="s">
        <v>125</v>
      </c>
    </row>
    <row r="52" spans="1:38" x14ac:dyDescent="0.25">
      <c r="A52" s="13">
        <v>675000</v>
      </c>
      <c r="B52" s="14">
        <f t="shared" si="6"/>
        <v>47</v>
      </c>
      <c r="C52" s="16" t="str">
        <f t="shared" si="1"/>
        <v>675.000</v>
      </c>
      <c r="D52" s="13" t="s">
        <v>111</v>
      </c>
      <c r="E52" s="13"/>
      <c r="F52" s="45">
        <v>0</v>
      </c>
      <c r="G52" s="45">
        <v>0</v>
      </c>
      <c r="H52" s="45">
        <v>0</v>
      </c>
      <c r="I52" s="45">
        <f t="shared" si="2"/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5">
        <v>0</v>
      </c>
      <c r="Q52" s="45">
        <v>0</v>
      </c>
      <c r="R52" s="45">
        <v>0</v>
      </c>
      <c r="S52" s="45">
        <v>0</v>
      </c>
      <c r="T52" s="45">
        <v>0</v>
      </c>
      <c r="U52" s="45">
        <v>0</v>
      </c>
      <c r="V52" s="45">
        <f t="shared" si="3"/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5">
        <v>0</v>
      </c>
      <c r="AD52" s="45">
        <v>0</v>
      </c>
      <c r="AE52" s="45">
        <v>0</v>
      </c>
      <c r="AF52" s="45">
        <v>0</v>
      </c>
      <c r="AG52" s="45">
        <v>0</v>
      </c>
      <c r="AH52" s="45">
        <v>0</v>
      </c>
      <c r="AI52" s="45">
        <f t="shared" si="4"/>
        <v>0</v>
      </c>
      <c r="AJ52" s="46" t="s">
        <v>117</v>
      </c>
      <c r="AK52" s="18"/>
      <c r="AL52" s="42"/>
    </row>
    <row r="53" spans="1:38" x14ac:dyDescent="0.25">
      <c r="A53" s="13">
        <v>675100</v>
      </c>
      <c r="B53" s="14">
        <f t="shared" si="6"/>
        <v>48</v>
      </c>
      <c r="C53" s="16" t="str">
        <f t="shared" si="1"/>
        <v>675.100</v>
      </c>
      <c r="D53" s="13" t="s">
        <v>112</v>
      </c>
      <c r="E53" s="13"/>
      <c r="F53" s="45">
        <v>0</v>
      </c>
      <c r="G53" s="45">
        <v>0</v>
      </c>
      <c r="H53" s="45">
        <v>0</v>
      </c>
      <c r="I53" s="45">
        <f t="shared" si="2"/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45">
        <v>0</v>
      </c>
      <c r="Q53" s="45">
        <v>0</v>
      </c>
      <c r="R53" s="45">
        <v>0</v>
      </c>
      <c r="S53" s="45">
        <v>0</v>
      </c>
      <c r="T53" s="45">
        <v>0</v>
      </c>
      <c r="U53" s="45">
        <v>0</v>
      </c>
      <c r="V53" s="45">
        <f t="shared" si="3"/>
        <v>0</v>
      </c>
      <c r="W53" s="45">
        <v>0</v>
      </c>
      <c r="X53" s="45">
        <v>0</v>
      </c>
      <c r="Y53" s="45">
        <v>0</v>
      </c>
      <c r="Z53" s="45">
        <v>0</v>
      </c>
      <c r="AA53" s="45">
        <v>0</v>
      </c>
      <c r="AB53" s="45">
        <v>0</v>
      </c>
      <c r="AC53" s="45">
        <v>0</v>
      </c>
      <c r="AD53" s="45">
        <v>0</v>
      </c>
      <c r="AE53" s="45">
        <v>0</v>
      </c>
      <c r="AF53" s="45">
        <v>0</v>
      </c>
      <c r="AG53" s="45">
        <v>0</v>
      </c>
      <c r="AH53" s="45">
        <v>0</v>
      </c>
      <c r="AI53" s="45">
        <f t="shared" si="4"/>
        <v>0</v>
      </c>
      <c r="AJ53" s="46" t="s">
        <v>117</v>
      </c>
      <c r="AK53" s="18"/>
      <c r="AL53" s="42"/>
    </row>
    <row r="54" spans="1:38" x14ac:dyDescent="0.25">
      <c r="A54" s="13"/>
      <c r="B54" s="14">
        <f t="shared" si="6"/>
        <v>49</v>
      </c>
      <c r="C54" s="16"/>
      <c r="D54" s="21" t="s">
        <v>62</v>
      </c>
      <c r="E54" s="13"/>
      <c r="F54" s="19">
        <f t="shared" ref="F54:AI54" si="7">SUM(F7:F53)</f>
        <v>-7648.0390000000007</v>
      </c>
      <c r="G54" s="19">
        <f t="shared" si="7"/>
        <v>-6347.2404000000006</v>
      </c>
      <c r="H54" s="19">
        <f t="shared" si="7"/>
        <v>-11222.51015</v>
      </c>
      <c r="I54" s="19">
        <f t="shared" si="7"/>
        <v>-25217.789549999998</v>
      </c>
      <c r="J54" s="19">
        <f t="shared" si="7"/>
        <v>-7520.2738000000008</v>
      </c>
      <c r="K54" s="19">
        <f t="shared" si="7"/>
        <v>-9735.8740499999985</v>
      </c>
      <c r="L54" s="19">
        <f t="shared" si="7"/>
        <v>-7254.4615000000003</v>
      </c>
      <c r="M54" s="19">
        <f t="shared" si="7"/>
        <v>-7086.5514000000003</v>
      </c>
      <c r="N54" s="19">
        <f t="shared" si="7"/>
        <v>-7432.8925500000014</v>
      </c>
      <c r="O54" s="19">
        <f t="shared" si="7"/>
        <v>-6792.1419499999993</v>
      </c>
      <c r="P54" s="19">
        <f t="shared" si="7"/>
        <v>-6891.8</v>
      </c>
      <c r="Q54" s="19">
        <f t="shared" si="7"/>
        <v>-7942.7349999999997</v>
      </c>
      <c r="R54" s="19">
        <f t="shared" si="7"/>
        <v>-7301.3</v>
      </c>
      <c r="S54" s="19">
        <f t="shared" si="7"/>
        <v>-7845.6835140000021</v>
      </c>
      <c r="T54" s="19">
        <f t="shared" si="7"/>
        <v>-6512.1967103999996</v>
      </c>
      <c r="U54" s="19">
        <f t="shared" si="7"/>
        <v>-11490.404093900002</v>
      </c>
      <c r="V54" s="19">
        <f t="shared" si="7"/>
        <v>-93806.314568300004</v>
      </c>
      <c r="W54" s="19">
        <f t="shared" si="7"/>
        <v>-7698.5675598000007</v>
      </c>
      <c r="X54" s="19">
        <f t="shared" si="7"/>
        <v>-9961.5629250499987</v>
      </c>
      <c r="Y54" s="19">
        <f t="shared" si="7"/>
        <v>-7428.139201500001</v>
      </c>
      <c r="Z54" s="19">
        <f t="shared" si="7"/>
        <v>-7275.3556094000005</v>
      </c>
      <c r="AA54" s="19">
        <f t="shared" si="7"/>
        <v>-7443.4606435500009</v>
      </c>
      <c r="AB54" s="19">
        <f t="shared" si="7"/>
        <v>-6791.8297209500006</v>
      </c>
      <c r="AC54" s="19">
        <f t="shared" si="7"/>
        <v>-6891.8</v>
      </c>
      <c r="AD54" s="19">
        <f t="shared" si="7"/>
        <v>-7963.5538749999996</v>
      </c>
      <c r="AE54" s="19">
        <f t="shared" si="7"/>
        <v>-7301.3</v>
      </c>
      <c r="AF54" s="19">
        <f t="shared" si="7"/>
        <v>-7870.4568677939997</v>
      </c>
      <c r="AG54" s="19">
        <f t="shared" si="7"/>
        <v>-6509.8816013184005</v>
      </c>
      <c r="AH54" s="19">
        <f t="shared" si="7"/>
        <v>-11573.392609871898</v>
      </c>
      <c r="AI54" s="19">
        <f t="shared" si="7"/>
        <v>-94709.300614234322</v>
      </c>
      <c r="AJ54" s="43"/>
      <c r="AK54" s="23">
        <f>SUM(AK7:AK53)</f>
        <v>3471.7430000000008</v>
      </c>
      <c r="AL54" s="44"/>
    </row>
    <row r="55" spans="1:38" x14ac:dyDescent="0.25">
      <c r="A55" s="13"/>
      <c r="B55" s="14">
        <f t="shared" si="6"/>
        <v>50</v>
      </c>
      <c r="C55" s="16"/>
      <c r="D55" s="21"/>
      <c r="E55" s="13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41"/>
      <c r="AK55" s="18"/>
      <c r="AL55" s="42"/>
    </row>
  </sheetData>
  <autoFilter ref="A5:AN55" xr:uid="{98041A36-F540-42C7-9ACE-4FC6F4454161}"/>
  <pageMargins left="0.7" right="0.7" top="0.75" bottom="0.75" header="0.3" footer="0.3"/>
  <pageSetup scale="27" fitToHeight="0" orientation="landscape" r:id="rId1"/>
  <headerFooter>
    <oddFooter>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  <_dlc_DocId xmlns="219c5758-d311-4f49-8eb7-a0c37216249c">4EPV5CSZ2ZPH-2104175878-283057</_dlc_DocId>
    <_dlc_DocIdUrl xmlns="219c5758-d311-4f49-8eb7-a0c37216249c">
      <Url>https://cswrgroup.sharepoint.com/_layouts/15/DocIdRedir.aspx?ID=4EPV5CSZ2ZPH-2104175878-283057</Url>
      <Description>4EPV5CSZ2ZPH-2104175878-283057</Description>
    </_dlc_DocIdUrl>
  </documentManagement>
</p:properties>
</file>

<file path=customXml/itemProps1.xml><?xml version="1.0" encoding="utf-8"?>
<ds:datastoreItem xmlns:ds="http://schemas.openxmlformats.org/officeDocument/2006/customXml" ds:itemID="{600E69BD-4EB5-46A1-B102-4F9B8A0154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746E9E-339D-4A0E-ADE4-DDA3BF6A108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6612B2E-D312-40BC-88E2-591AE3C9FE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44AD1A9-FF8B-4B47-B0D8-DADAE9706633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Income Statement Detail WW</vt:lpstr>
      <vt:lpstr>Income Statement Detail Water</vt:lpstr>
      <vt:lpstr>IS WW Forecast</vt:lpstr>
      <vt:lpstr>IS Water Forecast</vt:lpstr>
      <vt:lpstr>'Income Statement Detail Water'!Print_Area</vt:lpstr>
      <vt:lpstr>'Income Statement Detail WW'!Print_Area</vt:lpstr>
      <vt:lpstr>'IS Water Forecast'!Print_Area</vt:lpstr>
      <vt:lpstr>'IS WW Forecast'!Print_Area</vt:lpstr>
      <vt:lpstr>'Income Statement Detail Water'!Print_Titles</vt:lpstr>
      <vt:lpstr>'Income Statement Detail WW'!Print_Titles</vt:lpstr>
      <vt:lpstr>'IS Water Forecast'!Print_Titles</vt:lpstr>
      <vt:lpstr>'IS WW Forecast'!Print_Titles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Harlow</dc:creator>
  <cp:keywords/>
  <dc:description/>
  <cp:lastModifiedBy>Thompson, Hannah</cp:lastModifiedBy>
  <cp:revision/>
  <dcterms:created xsi:type="dcterms:W3CDTF">2026-03-02T15:37:30Z</dcterms:created>
  <dcterms:modified xsi:type="dcterms:W3CDTF">2026-03-06T22:36:10Z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e08a5ae9-603f-474c-a640-336db747b148</vt:lpwstr>
  </property>
  <property fmtid="{D5CDD505-2E9C-101B-9397-08002B2CF9AE}" pid="4" name="MediaServiceImageTags">
    <vt:lpwstr/>
  </property>
</Properties>
</file>