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M:\Bluegrass Water 2025 Rate Case\2nd PSC DRs\READY TO FILE\"/>
    </mc:Choice>
  </mc:AlternateContent>
  <xr:revisionPtr revIDLastSave="0" documentId="8_{B8A5A549-46AA-44A4-972B-CD0C40DDA38D}" xr6:coauthVersionLast="47" xr6:coauthVersionMax="47" xr10:uidLastSave="{00000000-0000-0000-0000-000000000000}"/>
  <bookViews>
    <workbookView xWindow="28680" yWindow="-120" windowWidth="29040" windowHeight="15720" firstSheet="7" activeTab="7" xr2:uid="{5BB8E4AD-A461-40A5-B588-8CE02A0467B3}"/>
  </bookViews>
  <sheets>
    <sheet name="25-1" sheetId="1" r:id="rId1"/>
    <sheet name="25-2" sheetId="2" r:id="rId2"/>
    <sheet name="25-3" sheetId="3" r:id="rId3"/>
    <sheet name="25-4" sheetId="4" r:id="rId4"/>
    <sheet name="25-5" sheetId="5" r:id="rId5"/>
    <sheet name="25-6" sheetId="6" r:id="rId6"/>
    <sheet name="25-7" sheetId="7" r:id="rId7"/>
    <sheet name="25-8" sheetId="8" r:id="rId8"/>
    <sheet name="25-9" sheetId="9" r:id="rId9"/>
    <sheet name="25-10" sheetId="10" r:id="rId10"/>
    <sheet name="25-11" sheetId="11" r:id="rId11"/>
    <sheet name="25-12" sheetId="12" r:id="rId12"/>
    <sheet name="Income Statement" sheetId="13" r:id="rId13"/>
  </sheets>
  <externalReferences>
    <externalReference r:id="rId14"/>
  </externalReferences>
  <calcPr calcId="191028" concurrentManualCount="2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2" l="1"/>
  <c r="C33" i="12"/>
  <c r="C31" i="12"/>
  <c r="C2" i="12"/>
  <c r="C34" i="11" l="1"/>
  <c r="C33" i="11"/>
  <c r="C31" i="11"/>
  <c r="C2" i="11"/>
  <c r="C34" i="10" l="1"/>
  <c r="C33" i="10"/>
  <c r="C31" i="10"/>
  <c r="C2" i="10"/>
  <c r="C34" i="9" l="1"/>
  <c r="C33" i="9"/>
  <c r="C31" i="9"/>
  <c r="C2" i="9"/>
  <c r="C34" i="8" l="1"/>
  <c r="C33" i="8"/>
  <c r="C31" i="8"/>
  <c r="C2" i="8"/>
  <c r="C34" i="7" l="1"/>
  <c r="C33" i="7"/>
  <c r="C34" i="6"/>
  <c r="C33" i="6"/>
  <c r="C31" i="7" l="1"/>
  <c r="C2" i="7"/>
  <c r="C2" i="6"/>
  <c r="C31" i="6" l="1"/>
  <c r="C24" i="5" l="1"/>
  <c r="C25" i="5"/>
  <c r="C22" i="5"/>
  <c r="C2" i="5"/>
  <c r="C25" i="4" l="1"/>
  <c r="C24" i="4"/>
  <c r="C2" i="4"/>
  <c r="C22" i="4" l="1"/>
  <c r="C25" i="3" l="1"/>
  <c r="C24" i="3"/>
  <c r="C2" i="3"/>
  <c r="C22" i="3" l="1"/>
  <c r="C25" i="2" l="1"/>
  <c r="C2" i="2"/>
  <c r="C25" i="1"/>
  <c r="C24" i="1"/>
  <c r="C2" i="1"/>
  <c r="C22" i="1" l="1"/>
  <c r="C24" i="2"/>
  <c r="C22" i="2"/>
</calcChain>
</file>

<file path=xl/sharedStrings.xml><?xml version="1.0" encoding="utf-8"?>
<sst xmlns="http://schemas.openxmlformats.org/spreadsheetml/2006/main" count="347" uniqueCount="50">
  <si>
    <t>Bad Debt Reserve</t>
  </si>
  <si>
    <t>For Period Ending</t>
  </si>
  <si>
    <t>Bluegrass Water</t>
  </si>
  <si>
    <t>Amount</t>
  </si>
  <si>
    <t>Water Revenue</t>
  </si>
  <si>
    <t>460000 - Water - Unmetered Revenue</t>
  </si>
  <si>
    <t>460100 - Water - Unmetered Residential</t>
  </si>
  <si>
    <t>460200 - Water - Unmetered Commercial</t>
  </si>
  <si>
    <t>461100 - Water - Metered Residential</t>
  </si>
  <si>
    <t>461200 - Water - Metered Commercial</t>
  </si>
  <si>
    <t>Sewer Revenue</t>
  </si>
  <si>
    <t>521000 - Sewer - Unmetered Revenue</t>
  </si>
  <si>
    <t>521100 - Sewer - Unmetered Residential</t>
  </si>
  <si>
    <t>521200 - Sewer - Unmetered Commercial</t>
  </si>
  <si>
    <t>521500 - Sewer - Unmetered Multi-Family</t>
  </si>
  <si>
    <t>522100 - Sewer - Metered Residential</t>
  </si>
  <si>
    <t>522200 - Sewer - Metered Commercial</t>
  </si>
  <si>
    <t>Total Revenue</t>
  </si>
  <si>
    <t>Water Reserve Amount (1.5% of revenue)</t>
  </si>
  <si>
    <t>Sewer Reserve Amount (1.5% of revenue)</t>
  </si>
  <si>
    <t>4/31/2025</t>
  </si>
  <si>
    <t>Jun 2025</t>
  </si>
  <si>
    <t>461300 - Water - Metered Industrial</t>
  </si>
  <si>
    <t>461400 - Water - Metered Public Authorities</t>
  </si>
  <si>
    <t>461500 - Water - Metered Multi-Family</t>
  </si>
  <si>
    <t>465000 - Water - Irrigation Customers</t>
  </si>
  <si>
    <t>521300 - Sewer - Unmetered Industrial</t>
  </si>
  <si>
    <t>521400 - Sewer - Unmetered Public Authorities</t>
  </si>
  <si>
    <t>522000 - Sewer - Metered Revenue</t>
  </si>
  <si>
    <t>522300 - Sewer - Metered Industrial</t>
  </si>
  <si>
    <t>522400 - Sewer - Metered Public Authorities</t>
  </si>
  <si>
    <t>522500 - Sewer - Metered Multi-Family</t>
  </si>
  <si>
    <t>Jul 2025</t>
  </si>
  <si>
    <t>Aug 2025</t>
  </si>
  <si>
    <t>Sep 2025</t>
  </si>
  <si>
    <t>Oct 2025</t>
  </si>
  <si>
    <t>-</t>
  </si>
  <si>
    <t>Nov 2025</t>
  </si>
  <si>
    <t>Dec 2025, Adjust 2025  (12/31 - 12/31)</t>
  </si>
  <si>
    <t>CSWR, LLC</t>
  </si>
  <si>
    <t>CSWR Consolidated : Bluegrass Water</t>
  </si>
  <si>
    <t>Income Statement</t>
  </si>
  <si>
    <t>From Jan 2025 to Adjust 2025  (12/31 - 12/31)</t>
  </si>
  <si>
    <t/>
  </si>
  <si>
    <t>Financial Row</t>
  </si>
  <si>
    <t>Ordinary Income/Expense</t>
  </si>
  <si>
    <t>Income</t>
  </si>
  <si>
    <t>532000 - Sewer - Late Fees</t>
  </si>
  <si>
    <t>536000 - Sewer - Misc. Service Revenue</t>
  </si>
  <si>
    <t>Total -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</si>
</sst>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7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8"/>
      <name val="Arial"/>
      <family val="2"/>
    </font>
    <font>
      <b/>
      <sz val="7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color indexed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0D0D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dotted">
        <color rgb="FFC0C0C0"/>
      </top>
      <bottom/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5" fillId="0" borderId="0"/>
  </cellStyleXfs>
  <cellXfs count="28">
    <xf numFmtId="0" fontId="0" fillId="0" borderId="0" xfId="0"/>
    <xf numFmtId="0" fontId="18" fillId="0" borderId="0" xfId="0" applyFont="1"/>
    <xf numFmtId="0" fontId="17" fillId="0" borderId="0" xfId="0" applyFont="1"/>
    <xf numFmtId="0" fontId="19" fillId="0" borderId="0" xfId="0" applyFont="1"/>
    <xf numFmtId="0" fontId="20" fillId="0" borderId="0" xfId="0" applyFont="1" applyAlignment="1">
      <alignment horizontal="right"/>
    </xf>
    <xf numFmtId="14" fontId="21" fillId="0" borderId="0" xfId="0" applyNumberFormat="1" applyFont="1" applyAlignment="1">
      <alignment horizontal="center"/>
    </xf>
    <xf numFmtId="0" fontId="23" fillId="33" borderId="0" xfId="44" applyFont="1" applyFill="1" applyAlignment="1">
      <alignment horizontal="right"/>
    </xf>
    <xf numFmtId="0" fontId="24" fillId="0" borderId="0" xfId="0" applyFont="1" applyAlignment="1">
      <alignment horizontal="left" indent="2"/>
    </xf>
    <xf numFmtId="43" fontId="0" fillId="0" borderId="0" xfId="1" applyFont="1"/>
    <xf numFmtId="43" fontId="0" fillId="0" borderId="0" xfId="1" applyFont="1" applyAlignment="1">
      <alignment horizontal="right"/>
    </xf>
    <xf numFmtId="0" fontId="0" fillId="35" borderId="0" xfId="0" applyFill="1"/>
    <xf numFmtId="0" fontId="0" fillId="35" borderId="10" xfId="0" applyFill="1" applyBorder="1"/>
    <xf numFmtId="44" fontId="0" fillId="0" borderId="0" xfId="2" applyFont="1"/>
    <xf numFmtId="0" fontId="0" fillId="36" borderId="0" xfId="0" applyFill="1"/>
    <xf numFmtId="0" fontId="0" fillId="36" borderId="0" xfId="0" applyFill="1" applyAlignment="1">
      <alignment horizontal="right"/>
    </xf>
    <xf numFmtId="44" fontId="0" fillId="36" borderId="0" xfId="0" applyNumberFormat="1" applyFill="1"/>
    <xf numFmtId="17" fontId="0" fillId="34" borderId="0" xfId="0" applyNumberFormat="1" applyFill="1" applyAlignment="1">
      <alignment horizontal="center"/>
    </xf>
    <xf numFmtId="0" fontId="28" fillId="0" borderId="0" xfId="45" applyFont="1" applyAlignment="1">
      <alignment horizontal="left" vertical="center"/>
    </xf>
    <xf numFmtId="7" fontId="28" fillId="0" borderId="0" xfId="45" applyNumberFormat="1" applyFont="1" applyAlignment="1">
      <alignment horizontal="right" vertical="center"/>
    </xf>
    <xf numFmtId="0" fontId="28" fillId="0" borderId="0" xfId="45" applyFont="1" applyAlignment="1">
      <alignment horizontal="left" indent="1"/>
    </xf>
    <xf numFmtId="0" fontId="28" fillId="0" borderId="11" xfId="45" applyFont="1" applyBorder="1" applyAlignment="1">
      <alignment horizontal="left" indent="1"/>
    </xf>
    <xf numFmtId="7" fontId="28" fillId="0" borderId="11" xfId="45" applyNumberFormat="1" applyFont="1" applyBorder="1" applyAlignment="1">
      <alignment horizontal="right" vertical="center"/>
    </xf>
    <xf numFmtId="0" fontId="23" fillId="33" borderId="0" xfId="45" applyFont="1" applyFill="1" applyAlignment="1">
      <alignment horizontal="left"/>
    </xf>
    <xf numFmtId="0" fontId="23" fillId="33" borderId="0" xfId="45" applyFont="1" applyFill="1" applyAlignment="1">
      <alignment horizontal="right"/>
    </xf>
    <xf numFmtId="0" fontId="24" fillId="0" borderId="0" xfId="45" applyFont="1" applyAlignment="1">
      <alignment horizontal="left" indent="2"/>
    </xf>
    <xf numFmtId="7" fontId="24" fillId="0" borderId="0" xfId="45" applyNumberFormat="1" applyFont="1" applyAlignment="1">
      <alignment horizontal="right" vertical="center"/>
    </xf>
    <xf numFmtId="0" fontId="27" fillId="0" borderId="0" xfId="45" applyFont="1" applyAlignment="1">
      <alignment horizontal="center"/>
    </xf>
    <xf numFmtId="0" fontId="26" fillId="0" borderId="0" xfId="45" applyFont="1" applyAlignment="1">
      <alignment horizontal="center"/>
    </xf>
  </cellXfs>
  <cellStyles count="46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4" xr:uid="{AAEE3119-331C-46F1-8A99-2BE0A4D8672E}"/>
    <cellStyle name="Normal 3" xfId="45" xr:uid="{B8445C41-B605-47FD-89AB-6ACAB3CDCAA7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12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swrgroup.sharepoint.com/Accounting/Accounting/Financial%20Close/02%20-%20First%20Round%20-%20CSWR/FR%20CSWR%202025/25-01/25.01%20Bad%20Debt%20Reserve.xlsx" TargetMode="External"/><Relationship Id="rId1" Type="http://schemas.openxmlformats.org/officeDocument/2006/relationships/externalLinkPath" Target="https://cswrgroup.sharepoint.com/Accounting/Accounting/Financial%20Close/02%20-%20First%20Round%20-%20CSWR/FR%20CSWR%202025/25-01/25.01%20Bad%20Debt%20Reser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5.01"/>
      <sheetName val="IncomeStatement"/>
      <sheetName val="IS Parameters"/>
    </sheetNames>
    <sheetDataSet>
      <sheetData sheetId="0"/>
      <sheetData sheetId="1">
        <row r="4">
          <cell r="A4" t="str">
            <v>Jan 2025</v>
          </cell>
        </row>
        <row r="7">
          <cell r="B7" t="str">
            <v>Bluegrass Water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E938C-62F9-4D15-8DA3-87CDE28F6E3A}">
  <dimension ref="A1:C25"/>
  <sheetViews>
    <sheetView workbookViewId="0">
      <selection activeCell="D20" sqref="D20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45658</v>
      </c>
      <c r="C3" s="6" t="s">
        <v>2</v>
      </c>
    </row>
    <row r="4" spans="1:3" x14ac:dyDescent="0.25">
      <c r="B4" s="16">
        <v>45658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21169.7</v>
      </c>
    </row>
    <row r="7" spans="1:3" x14ac:dyDescent="0.25">
      <c r="B7" s="7" t="s">
        <v>6</v>
      </c>
      <c r="C7" s="9">
        <v>0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9</v>
      </c>
      <c r="C11" s="9">
        <v>0</v>
      </c>
    </row>
    <row r="12" spans="1:3" x14ac:dyDescent="0.25">
      <c r="A12" s="10"/>
      <c r="B12" s="10"/>
      <c r="C12" s="10"/>
    </row>
    <row r="13" spans="1:3" x14ac:dyDescent="0.25">
      <c r="A13" t="s">
        <v>10</v>
      </c>
    </row>
    <row r="14" spans="1:3" x14ac:dyDescent="0.25">
      <c r="B14" s="7" t="s">
        <v>11</v>
      </c>
      <c r="C14" s="9">
        <v>222079.74</v>
      </c>
    </row>
    <row r="15" spans="1:3" x14ac:dyDescent="0.25">
      <c r="B15" s="7" t="s">
        <v>12</v>
      </c>
      <c r="C15" s="9">
        <v>0</v>
      </c>
    </row>
    <row r="16" spans="1:3" x14ac:dyDescent="0.25">
      <c r="B16" s="7" t="s">
        <v>13</v>
      </c>
      <c r="C16" s="9">
        <v>0</v>
      </c>
    </row>
    <row r="17" spans="1:3" x14ac:dyDescent="0.25">
      <c r="B17" s="7" t="s">
        <v>14</v>
      </c>
      <c r="C17" s="9">
        <v>0</v>
      </c>
    </row>
    <row r="18" spans="1:3" x14ac:dyDescent="0.25">
      <c r="B18" s="7" t="s">
        <v>15</v>
      </c>
      <c r="C18" s="9">
        <v>0</v>
      </c>
    </row>
    <row r="19" spans="1:3" x14ac:dyDescent="0.25">
      <c r="B19" s="7" t="s">
        <v>16</v>
      </c>
      <c r="C19" s="9">
        <v>0</v>
      </c>
    </row>
    <row r="21" spans="1:3" ht="15.75" thickBot="1" x14ac:dyDescent="0.3">
      <c r="A21" s="10"/>
      <c r="B21" s="10"/>
      <c r="C21" s="11"/>
    </row>
    <row r="22" spans="1:3" x14ac:dyDescent="0.25">
      <c r="B22" t="s">
        <v>17</v>
      </c>
      <c r="C22" s="12">
        <f t="shared" ref="C22" si="0">SUM(C6:C21)</f>
        <v>243249.44</v>
      </c>
    </row>
    <row r="24" spans="1:3" x14ac:dyDescent="0.25">
      <c r="A24" s="13"/>
      <c r="B24" s="14" t="s">
        <v>18</v>
      </c>
      <c r="C24" s="15">
        <f t="shared" ref="C24" si="1">SUM(C6:C11)*0.015</f>
        <v>317.5455</v>
      </c>
    </row>
    <row r="25" spans="1:3" x14ac:dyDescent="0.25">
      <c r="A25" s="13"/>
      <c r="B25" s="14" t="s">
        <v>19</v>
      </c>
      <c r="C25" s="15">
        <f t="shared" ref="C25" si="2">SUM(C14:C19)*0.015</f>
        <v>3331.1960999999997</v>
      </c>
    </row>
  </sheetData>
  <conditionalFormatting sqref="C3">
    <cfRule type="expression" dxfId="11" priority="1">
      <formula>C3&lt;&gt;C2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BE62C-CF96-4300-A71E-87EE76E824B4}">
  <dimension ref="A1:C34"/>
  <sheetViews>
    <sheetView workbookViewId="0">
      <selection sqref="A1:C34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45961</v>
      </c>
      <c r="C3" s="6" t="s">
        <v>2</v>
      </c>
    </row>
    <row r="4" spans="1:3" x14ac:dyDescent="0.25">
      <c r="B4" s="16" t="s">
        <v>35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0</v>
      </c>
    </row>
    <row r="7" spans="1:3" x14ac:dyDescent="0.25">
      <c r="B7" s="7" t="s">
        <v>6</v>
      </c>
      <c r="C7" s="9">
        <v>22335.03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-492.54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0</v>
      </c>
    </row>
    <row r="18" spans="1:3" x14ac:dyDescent="0.25">
      <c r="B18" s="7" t="s">
        <v>12</v>
      </c>
      <c r="C18" s="9">
        <v>175835.48</v>
      </c>
    </row>
    <row r="19" spans="1:3" x14ac:dyDescent="0.25">
      <c r="B19" s="7" t="s">
        <v>13</v>
      </c>
      <c r="C19" s="9">
        <v>480.41</v>
      </c>
    </row>
    <row r="20" spans="1:3" x14ac:dyDescent="0.25">
      <c r="B20" s="7" t="s">
        <v>26</v>
      </c>
      <c r="C20" s="9" t="s">
        <v>36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5658.01</v>
      </c>
    </row>
    <row r="23" spans="1:3" x14ac:dyDescent="0.25">
      <c r="B23" s="7" t="s">
        <v>28</v>
      </c>
      <c r="C23" s="9" t="s">
        <v>36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59027.98</v>
      </c>
    </row>
    <row r="26" spans="1:3" x14ac:dyDescent="0.25">
      <c r="B26" s="7" t="s">
        <v>29</v>
      </c>
      <c r="C26" s="9">
        <v>587.21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263431.58</v>
      </c>
    </row>
    <row r="33" spans="1:3" x14ac:dyDescent="0.25">
      <c r="A33" s="13"/>
      <c r="B33" s="14" t="s">
        <v>18</v>
      </c>
      <c r="C33" s="15">
        <f>SUM(C6:C14)*0.015</f>
        <v>327.63734999999997</v>
      </c>
    </row>
    <row r="34" spans="1:3" x14ac:dyDescent="0.25">
      <c r="A34" s="13"/>
      <c r="B34" s="14" t="s">
        <v>19</v>
      </c>
      <c r="C34" s="15">
        <f>SUM(C17:C28)*0.015</f>
        <v>3623.83635</v>
      </c>
    </row>
  </sheetData>
  <conditionalFormatting sqref="C3">
    <cfRule type="expression" dxfId="2" priority="1">
      <formula>C3&lt;&gt;C2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448E2-BB09-48D5-B810-CE3EB49A7A73}">
  <dimension ref="A1:C34"/>
  <sheetViews>
    <sheetView workbookViewId="0">
      <selection sqref="A1:C34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45991</v>
      </c>
      <c r="C3" s="6" t="s">
        <v>2</v>
      </c>
    </row>
    <row r="4" spans="1:3" x14ac:dyDescent="0.25">
      <c r="B4" s="16" t="s">
        <v>37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0</v>
      </c>
    </row>
    <row r="7" spans="1:3" x14ac:dyDescent="0.25">
      <c r="B7" s="7" t="s">
        <v>6</v>
      </c>
      <c r="C7" s="9">
        <v>21416.6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0</v>
      </c>
    </row>
    <row r="18" spans="1:3" x14ac:dyDescent="0.25">
      <c r="B18" s="7" t="s">
        <v>12</v>
      </c>
      <c r="C18" s="9">
        <v>175480.11</v>
      </c>
    </row>
    <row r="19" spans="1:3" x14ac:dyDescent="0.25">
      <c r="B19" s="7" t="s">
        <v>13</v>
      </c>
      <c r="C19" s="9">
        <v>394.86</v>
      </c>
    </row>
    <row r="20" spans="1:3" x14ac:dyDescent="0.25">
      <c r="B20" s="7" t="s">
        <v>26</v>
      </c>
      <c r="C20" s="9">
        <v>0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5658.01</v>
      </c>
    </row>
    <row r="23" spans="1:3" x14ac:dyDescent="0.25">
      <c r="B23" s="7" t="s">
        <v>28</v>
      </c>
      <c r="C23" s="9">
        <v>0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69960.009999999995</v>
      </c>
    </row>
    <row r="26" spans="1:3" x14ac:dyDescent="0.25">
      <c r="B26" s="7" t="s">
        <v>29</v>
      </c>
      <c r="C26" s="9">
        <v>587.21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273496.8</v>
      </c>
    </row>
    <row r="33" spans="1:3" x14ac:dyDescent="0.25">
      <c r="A33" s="13"/>
      <c r="B33" s="14" t="s">
        <v>18</v>
      </c>
      <c r="C33" s="15">
        <f>SUM(C6:C14)*0.015</f>
        <v>321.24899999999997</v>
      </c>
    </row>
    <row r="34" spans="1:3" x14ac:dyDescent="0.25">
      <c r="A34" s="13"/>
      <c r="B34" s="14" t="s">
        <v>19</v>
      </c>
      <c r="C34" s="15">
        <f>SUM(C17:C28)*0.015</f>
        <v>3781.2029999999995</v>
      </c>
    </row>
  </sheetData>
  <conditionalFormatting sqref="C3">
    <cfRule type="expression" dxfId="1" priority="1">
      <formula>C3&lt;&gt;C2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A3C6B-1BA5-4029-9246-E83164BF0C5C}">
  <dimension ref="A1:C34"/>
  <sheetViews>
    <sheetView topLeftCell="A3" workbookViewId="0">
      <selection activeCell="E29" sqref="E29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46022</v>
      </c>
      <c r="C3" s="6" t="s">
        <v>2</v>
      </c>
    </row>
    <row r="4" spans="1:3" x14ac:dyDescent="0.25">
      <c r="B4" s="16" t="s">
        <v>38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0</v>
      </c>
    </row>
    <row r="7" spans="1:3" x14ac:dyDescent="0.25">
      <c r="B7" s="7" t="s">
        <v>6</v>
      </c>
      <c r="C7" s="9">
        <v>20494.32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0</v>
      </c>
    </row>
    <row r="18" spans="1:3" x14ac:dyDescent="0.25">
      <c r="B18" s="7" t="s">
        <v>12</v>
      </c>
      <c r="C18" s="9">
        <v>175426.94</v>
      </c>
    </row>
    <row r="19" spans="1:3" x14ac:dyDescent="0.25">
      <c r="B19" s="7" t="s">
        <v>13</v>
      </c>
      <c r="C19" s="9">
        <v>394.86</v>
      </c>
    </row>
    <row r="20" spans="1:3" x14ac:dyDescent="0.25">
      <c r="B20" s="7" t="s">
        <v>26</v>
      </c>
      <c r="C20" s="9">
        <v>0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5658.01</v>
      </c>
    </row>
    <row r="23" spans="1:3" x14ac:dyDescent="0.25">
      <c r="B23" s="7" t="s">
        <v>28</v>
      </c>
      <c r="C23" s="9">
        <v>0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61929.7</v>
      </c>
    </row>
    <row r="26" spans="1:3" x14ac:dyDescent="0.25">
      <c r="B26" s="7" t="s">
        <v>29</v>
      </c>
      <c r="C26" s="9">
        <v>540.53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264444.36000000004</v>
      </c>
    </row>
    <row r="33" spans="1:3" x14ac:dyDescent="0.25">
      <c r="A33" s="13"/>
      <c r="B33" s="14" t="s">
        <v>18</v>
      </c>
      <c r="C33" s="15">
        <f>SUM(C6:C14)*0.015</f>
        <v>307.41479999999996</v>
      </c>
    </row>
    <row r="34" spans="1:3" x14ac:dyDescent="0.25">
      <c r="A34" s="13"/>
      <c r="B34" s="14" t="s">
        <v>19</v>
      </c>
      <c r="C34" s="15">
        <f>SUM(C17:C28)*0.015</f>
        <v>3659.2505999999998</v>
      </c>
    </row>
  </sheetData>
  <conditionalFormatting sqref="C3">
    <cfRule type="expression" dxfId="0" priority="1">
      <formula>C3&lt;&gt;C2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9EFF9-02A6-48BB-AF36-A64344E8BA51}">
  <dimension ref="A1:B21"/>
  <sheetViews>
    <sheetView workbookViewId="0">
      <selection activeCell="D18" sqref="D18"/>
    </sheetView>
  </sheetViews>
  <sheetFormatPr defaultRowHeight="15" x14ac:dyDescent="0.25"/>
  <cols>
    <col min="1" max="1" width="31.85546875" bestFit="1" customWidth="1"/>
    <col min="2" max="2" width="11.140625" bestFit="1" customWidth="1"/>
  </cols>
  <sheetData>
    <row r="1" spans="1:2" ht="15.75" x14ac:dyDescent="0.25">
      <c r="A1" s="27" t="s">
        <v>39</v>
      </c>
      <c r="B1" s="27"/>
    </row>
    <row r="2" spans="1:2" ht="15.75" x14ac:dyDescent="0.25">
      <c r="A2" s="27" t="s">
        <v>40</v>
      </c>
      <c r="B2" s="27"/>
    </row>
    <row r="3" spans="1:2" ht="18" x14ac:dyDescent="0.25">
      <c r="A3" s="26" t="s">
        <v>41</v>
      </c>
      <c r="B3" s="26"/>
    </row>
    <row r="4" spans="1:2" ht="18" x14ac:dyDescent="0.25">
      <c r="A4" s="26" t="s">
        <v>42</v>
      </c>
      <c r="B4" s="26"/>
    </row>
    <row r="5" spans="1:2" ht="18" x14ac:dyDescent="0.25">
      <c r="A5" s="26" t="s">
        <v>43</v>
      </c>
      <c r="B5" s="26"/>
    </row>
    <row r="6" spans="1:2" ht="18" x14ac:dyDescent="0.25">
      <c r="A6" s="26" t="s">
        <v>43</v>
      </c>
      <c r="B6" s="26"/>
    </row>
    <row r="7" spans="1:2" x14ac:dyDescent="0.25">
      <c r="A7" s="22" t="s">
        <v>44</v>
      </c>
      <c r="B7" s="23" t="s">
        <v>3</v>
      </c>
    </row>
    <row r="8" spans="1:2" x14ac:dyDescent="0.25">
      <c r="A8" s="17" t="s">
        <v>45</v>
      </c>
      <c r="B8" s="18"/>
    </row>
    <row r="9" spans="1:2" x14ac:dyDescent="0.25">
      <c r="A9" s="19" t="s">
        <v>46</v>
      </c>
      <c r="B9" s="18"/>
    </row>
    <row r="10" spans="1:2" x14ac:dyDescent="0.25">
      <c r="A10" s="24" t="s">
        <v>5</v>
      </c>
      <c r="B10" s="25">
        <v>85572.36</v>
      </c>
    </row>
    <row r="11" spans="1:2" x14ac:dyDescent="0.25">
      <c r="A11" s="24" t="s">
        <v>6</v>
      </c>
      <c r="B11" s="25">
        <v>174226.73</v>
      </c>
    </row>
    <row r="12" spans="1:2" x14ac:dyDescent="0.25">
      <c r="A12" s="24" t="s">
        <v>11</v>
      </c>
      <c r="B12" s="25">
        <v>900181.39</v>
      </c>
    </row>
    <row r="13" spans="1:2" x14ac:dyDescent="0.25">
      <c r="A13" s="24" t="s">
        <v>12</v>
      </c>
      <c r="B13" s="25">
        <v>1407742.7</v>
      </c>
    </row>
    <row r="14" spans="1:2" x14ac:dyDescent="0.25">
      <c r="A14" s="24" t="s">
        <v>13</v>
      </c>
      <c r="B14" s="25">
        <v>46023</v>
      </c>
    </row>
    <row r="15" spans="1:2" x14ac:dyDescent="0.25">
      <c r="A15" s="24" t="s">
        <v>26</v>
      </c>
      <c r="B15" s="25">
        <v>685.24</v>
      </c>
    </row>
    <row r="16" spans="1:2" x14ac:dyDescent="0.25">
      <c r="A16" s="24" t="s">
        <v>14</v>
      </c>
      <c r="B16" s="25">
        <v>45269.71</v>
      </c>
    </row>
    <row r="17" spans="1:2" x14ac:dyDescent="0.25">
      <c r="A17" s="24" t="s">
        <v>16</v>
      </c>
      <c r="B17" s="25">
        <v>386516.56</v>
      </c>
    </row>
    <row r="18" spans="1:2" x14ac:dyDescent="0.25">
      <c r="A18" s="24" t="s">
        <v>29</v>
      </c>
      <c r="B18" s="25">
        <v>4345.03</v>
      </c>
    </row>
    <row r="19" spans="1:2" x14ac:dyDescent="0.25">
      <c r="A19" s="24" t="s">
        <v>47</v>
      </c>
      <c r="B19" s="25">
        <v>52503.360000000001</v>
      </c>
    </row>
    <row r="20" spans="1:2" x14ac:dyDescent="0.25">
      <c r="A20" s="24" t="s">
        <v>48</v>
      </c>
      <c r="B20" s="25">
        <v>-143.32</v>
      </c>
    </row>
    <row r="21" spans="1:2" x14ac:dyDescent="0.25">
      <c r="A21" s="20" t="s">
        <v>49</v>
      </c>
      <c r="B21" s="21">
        <v>3102922.76</v>
      </c>
    </row>
  </sheetData>
  <mergeCells count="6">
    <mergeCell ref="A6:B6"/>
    <mergeCell ref="A1:B1"/>
    <mergeCell ref="A2:B2"/>
    <mergeCell ref="A3:B3"/>
    <mergeCell ref="A4:B4"/>
    <mergeCell ref="A5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FE624-EA68-4C5A-ABC4-C548495D6C9F}">
  <dimension ref="A1:C25"/>
  <sheetViews>
    <sheetView workbookViewId="0">
      <selection activeCell="C11" sqref="C11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45716</v>
      </c>
      <c r="C3" s="6" t="s">
        <v>2</v>
      </c>
    </row>
    <row r="4" spans="1:3" x14ac:dyDescent="0.25">
      <c r="B4" s="16">
        <v>45689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21259.119999999999</v>
      </c>
    </row>
    <row r="7" spans="1:3" x14ac:dyDescent="0.25">
      <c r="B7" s="7" t="s">
        <v>6</v>
      </c>
      <c r="C7" s="9">
        <v>0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9</v>
      </c>
      <c r="C11" s="9">
        <v>0</v>
      </c>
    </row>
    <row r="12" spans="1:3" x14ac:dyDescent="0.25">
      <c r="A12" s="10"/>
      <c r="B12" s="10"/>
      <c r="C12" s="10"/>
    </row>
    <row r="13" spans="1:3" x14ac:dyDescent="0.25">
      <c r="A13" t="s">
        <v>10</v>
      </c>
    </row>
    <row r="14" spans="1:3" x14ac:dyDescent="0.25">
      <c r="B14" s="7" t="s">
        <v>11</v>
      </c>
      <c r="C14" s="9">
        <v>226664.6</v>
      </c>
    </row>
    <row r="15" spans="1:3" x14ac:dyDescent="0.25">
      <c r="B15" s="7" t="s">
        <v>12</v>
      </c>
      <c r="C15" s="9">
        <v>0</v>
      </c>
    </row>
    <row r="16" spans="1:3" x14ac:dyDescent="0.25">
      <c r="B16" s="7" t="s">
        <v>13</v>
      </c>
      <c r="C16" s="9">
        <v>0</v>
      </c>
    </row>
    <row r="17" spans="1:3" x14ac:dyDescent="0.25">
      <c r="B17" s="7" t="s">
        <v>14</v>
      </c>
      <c r="C17" s="9">
        <v>0</v>
      </c>
    </row>
    <row r="18" spans="1:3" x14ac:dyDescent="0.25">
      <c r="B18" s="7" t="s">
        <v>15</v>
      </c>
      <c r="C18" s="9">
        <v>0</v>
      </c>
    </row>
    <row r="19" spans="1:3" x14ac:dyDescent="0.25">
      <c r="B19" s="7" t="s">
        <v>16</v>
      </c>
      <c r="C19" s="9">
        <v>0</v>
      </c>
    </row>
    <row r="21" spans="1:3" ht="15.75" thickBot="1" x14ac:dyDescent="0.3">
      <c r="A21" s="10"/>
      <c r="B21" s="10"/>
      <c r="C21" s="11"/>
    </row>
    <row r="22" spans="1:3" x14ac:dyDescent="0.25">
      <c r="B22" t="s">
        <v>17</v>
      </c>
      <c r="C22" s="12">
        <f t="shared" ref="C22" si="0">SUM(C6:C21)</f>
        <v>247923.72</v>
      </c>
    </row>
    <row r="24" spans="1:3" x14ac:dyDescent="0.25">
      <c r="A24" s="13"/>
      <c r="B24" s="14" t="s">
        <v>18</v>
      </c>
      <c r="C24" s="15">
        <f t="shared" ref="C24" si="1">SUM(C6:C11)*0.015</f>
        <v>318.88679999999999</v>
      </c>
    </row>
    <row r="25" spans="1:3" x14ac:dyDescent="0.25">
      <c r="A25" s="13"/>
      <c r="B25" s="14" t="s">
        <v>19</v>
      </c>
      <c r="C25" s="15">
        <f t="shared" ref="C25" si="2">SUM(C14:C19)*0.015</f>
        <v>3399.9690000000001</v>
      </c>
    </row>
  </sheetData>
  <conditionalFormatting sqref="C3">
    <cfRule type="expression" dxfId="10" priority="1">
      <formula>C3&lt;&gt;C2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964F4-9598-47EE-824E-8ABE0D2FC71C}">
  <dimension ref="A1:C25"/>
  <sheetViews>
    <sheetView workbookViewId="0">
      <selection activeCell="C17" sqref="C17:C19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45747</v>
      </c>
      <c r="C3" s="6" t="s">
        <v>2</v>
      </c>
    </row>
    <row r="4" spans="1:3" x14ac:dyDescent="0.25">
      <c r="B4" s="16">
        <v>45717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21658.77</v>
      </c>
    </row>
    <row r="7" spans="1:3" x14ac:dyDescent="0.25">
      <c r="B7" s="7" t="s">
        <v>6</v>
      </c>
      <c r="C7" s="9">
        <v>0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9</v>
      </c>
      <c r="C11" s="9">
        <v>0</v>
      </c>
    </row>
    <row r="12" spans="1:3" x14ac:dyDescent="0.25">
      <c r="A12" s="10"/>
      <c r="B12" s="10"/>
      <c r="C12" s="10"/>
    </row>
    <row r="13" spans="1:3" x14ac:dyDescent="0.25">
      <c r="A13" t="s">
        <v>10</v>
      </c>
    </row>
    <row r="14" spans="1:3" x14ac:dyDescent="0.25">
      <c r="B14" s="7" t="s">
        <v>11</v>
      </c>
      <c r="C14" s="9">
        <v>222944.64000000001</v>
      </c>
    </row>
    <row r="15" spans="1:3" x14ac:dyDescent="0.25">
      <c r="B15" s="7" t="s">
        <v>12</v>
      </c>
      <c r="C15" s="9">
        <v>0</v>
      </c>
    </row>
    <row r="16" spans="1:3" x14ac:dyDescent="0.25">
      <c r="B16" s="7" t="s">
        <v>13</v>
      </c>
      <c r="C16" s="9">
        <v>0</v>
      </c>
    </row>
    <row r="17" spans="1:3" x14ac:dyDescent="0.25">
      <c r="B17" s="7" t="s">
        <v>14</v>
      </c>
      <c r="C17" s="9">
        <v>0</v>
      </c>
    </row>
    <row r="18" spans="1:3" x14ac:dyDescent="0.25">
      <c r="B18" s="7" t="s">
        <v>15</v>
      </c>
      <c r="C18" s="9">
        <v>0</v>
      </c>
    </row>
    <row r="19" spans="1:3" x14ac:dyDescent="0.25">
      <c r="B19" s="7" t="s">
        <v>16</v>
      </c>
      <c r="C19" s="9">
        <v>0</v>
      </c>
    </row>
    <row r="21" spans="1:3" ht="15.75" thickBot="1" x14ac:dyDescent="0.3">
      <c r="A21" s="10"/>
      <c r="B21" s="10"/>
      <c r="C21" s="11"/>
    </row>
    <row r="22" spans="1:3" x14ac:dyDescent="0.25">
      <c r="B22" t="s">
        <v>17</v>
      </c>
      <c r="C22" s="12">
        <f t="shared" ref="C22" si="0">SUM(C6:C21)</f>
        <v>244603.41</v>
      </c>
    </row>
    <row r="24" spans="1:3" x14ac:dyDescent="0.25">
      <c r="A24" s="13"/>
      <c r="B24" s="14" t="s">
        <v>18</v>
      </c>
      <c r="C24" s="15">
        <f t="shared" ref="C24" si="1">SUM(C6:C11)*0.015</f>
        <v>324.88155</v>
      </c>
    </row>
    <row r="25" spans="1:3" x14ac:dyDescent="0.25">
      <c r="A25" s="13"/>
      <c r="B25" s="14" t="s">
        <v>19</v>
      </c>
      <c r="C25" s="15">
        <f t="shared" ref="C25" si="2">SUM(C14:C19)*0.015</f>
        <v>3344.1696000000002</v>
      </c>
    </row>
  </sheetData>
  <conditionalFormatting sqref="C3">
    <cfRule type="expression" dxfId="9" priority="1">
      <formula>C3&lt;&gt;C2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4401A-1604-4D31-A4E0-41EEF14E07AD}">
  <dimension ref="A1:C25"/>
  <sheetViews>
    <sheetView workbookViewId="0">
      <selection activeCell="C17" sqref="C17:C19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 t="s">
        <v>20</v>
      </c>
      <c r="C3" s="6" t="s">
        <v>2</v>
      </c>
    </row>
    <row r="4" spans="1:3" x14ac:dyDescent="0.25">
      <c r="B4" s="16">
        <v>45748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21484.77</v>
      </c>
    </row>
    <row r="7" spans="1:3" x14ac:dyDescent="0.25">
      <c r="B7" s="7" t="s">
        <v>6</v>
      </c>
      <c r="C7" s="9">
        <v>0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/>
    </row>
    <row r="11" spans="1:3" x14ac:dyDescent="0.25">
      <c r="B11" s="7" t="s">
        <v>9</v>
      </c>
      <c r="C11" s="9">
        <v>0</v>
      </c>
    </row>
    <row r="12" spans="1:3" x14ac:dyDescent="0.25">
      <c r="A12" s="10"/>
      <c r="B12" s="10"/>
      <c r="C12" s="10"/>
    </row>
    <row r="13" spans="1:3" x14ac:dyDescent="0.25">
      <c r="A13" t="s">
        <v>10</v>
      </c>
    </row>
    <row r="14" spans="1:3" x14ac:dyDescent="0.25">
      <c r="B14" s="7" t="s">
        <v>11</v>
      </c>
      <c r="C14" s="9">
        <v>228262.74</v>
      </c>
    </row>
    <row r="15" spans="1:3" x14ac:dyDescent="0.25">
      <c r="B15" s="7" t="s">
        <v>12</v>
      </c>
      <c r="C15" s="9">
        <v>0</v>
      </c>
    </row>
    <row r="16" spans="1:3" x14ac:dyDescent="0.25">
      <c r="B16" s="7" t="s">
        <v>13</v>
      </c>
      <c r="C16" s="9">
        <v>0</v>
      </c>
    </row>
    <row r="17" spans="1:3" x14ac:dyDescent="0.25">
      <c r="B17" s="7" t="s">
        <v>14</v>
      </c>
      <c r="C17" s="9">
        <v>0</v>
      </c>
    </row>
    <row r="18" spans="1:3" x14ac:dyDescent="0.25">
      <c r="B18" s="7" t="s">
        <v>15</v>
      </c>
      <c r="C18" s="9">
        <v>0</v>
      </c>
    </row>
    <row r="19" spans="1:3" x14ac:dyDescent="0.25">
      <c r="B19" s="7" t="s">
        <v>16</v>
      </c>
      <c r="C19" s="9">
        <v>0</v>
      </c>
    </row>
    <row r="21" spans="1:3" ht="15.75" thickBot="1" x14ac:dyDescent="0.3">
      <c r="A21" s="10"/>
      <c r="B21" s="10"/>
      <c r="C21" s="11"/>
    </row>
    <row r="22" spans="1:3" x14ac:dyDescent="0.25">
      <c r="B22" t="s">
        <v>17</v>
      </c>
      <c r="C22" s="12">
        <f t="shared" ref="C22" si="0">SUM(C6:C21)</f>
        <v>249747.50999999998</v>
      </c>
    </row>
    <row r="24" spans="1:3" x14ac:dyDescent="0.25">
      <c r="A24" s="13"/>
      <c r="B24" s="14" t="s">
        <v>18</v>
      </c>
      <c r="C24" s="15">
        <f t="shared" ref="C24" si="1">SUM(C6:C11)*0.015</f>
        <v>322.27154999999999</v>
      </c>
    </row>
    <row r="25" spans="1:3" x14ac:dyDescent="0.25">
      <c r="A25" s="13"/>
      <c r="B25" s="14" t="s">
        <v>19</v>
      </c>
      <c r="C25" s="15">
        <f t="shared" ref="C25" si="2">SUM(C14:C19)*0.015</f>
        <v>3423.9410999999996</v>
      </c>
    </row>
  </sheetData>
  <conditionalFormatting sqref="C3">
    <cfRule type="expression" dxfId="8" priority="1">
      <formula>C3&lt;&gt;C2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21655-7566-42D5-B7AB-6D50DD63A8C4}">
  <dimension ref="A1:C25"/>
  <sheetViews>
    <sheetView workbookViewId="0">
      <selection activeCell="F26" sqref="F26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45808</v>
      </c>
      <c r="C3" s="6" t="s">
        <v>2</v>
      </c>
    </row>
    <row r="4" spans="1:3" x14ac:dyDescent="0.25">
      <c r="B4" s="16">
        <v>45778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21695.49</v>
      </c>
    </row>
    <row r="7" spans="1:3" x14ac:dyDescent="0.25">
      <c r="B7" s="7" t="s">
        <v>6</v>
      </c>
      <c r="C7" s="9">
        <v>0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/>
    </row>
    <row r="11" spans="1:3" x14ac:dyDescent="0.25">
      <c r="B11" s="7" t="s">
        <v>9</v>
      </c>
      <c r="C11" s="9">
        <v>0</v>
      </c>
    </row>
    <row r="12" spans="1:3" x14ac:dyDescent="0.25">
      <c r="A12" s="10"/>
      <c r="B12" s="10"/>
      <c r="C12" s="10"/>
    </row>
    <row r="13" spans="1:3" x14ac:dyDescent="0.25">
      <c r="A13" t="s">
        <v>10</v>
      </c>
    </row>
    <row r="14" spans="1:3" x14ac:dyDescent="0.25">
      <c r="B14" s="7" t="s">
        <v>11</v>
      </c>
      <c r="C14" s="9">
        <v>226918.37</v>
      </c>
    </row>
    <row r="15" spans="1:3" x14ac:dyDescent="0.25">
      <c r="B15" s="7" t="s">
        <v>12</v>
      </c>
      <c r="C15" s="9">
        <v>0</v>
      </c>
    </row>
    <row r="16" spans="1:3" x14ac:dyDescent="0.25">
      <c r="B16" s="7" t="s">
        <v>13</v>
      </c>
      <c r="C16" s="9">
        <v>0</v>
      </c>
    </row>
    <row r="17" spans="1:3" x14ac:dyDescent="0.25">
      <c r="B17" s="7" t="s">
        <v>14</v>
      </c>
      <c r="C17" s="9">
        <v>0</v>
      </c>
    </row>
    <row r="18" spans="1:3" x14ac:dyDescent="0.25">
      <c r="B18" s="7" t="s">
        <v>15</v>
      </c>
      <c r="C18" s="9"/>
    </row>
    <row r="19" spans="1:3" x14ac:dyDescent="0.25">
      <c r="B19" s="7" t="s">
        <v>16</v>
      </c>
      <c r="C19" s="9">
        <v>0</v>
      </c>
    </row>
    <row r="21" spans="1:3" ht="15.75" thickBot="1" x14ac:dyDescent="0.3">
      <c r="A21" s="10"/>
      <c r="B21" s="10"/>
      <c r="C21" s="11"/>
    </row>
    <row r="22" spans="1:3" x14ac:dyDescent="0.25">
      <c r="B22" t="s">
        <v>17</v>
      </c>
      <c r="C22" s="12">
        <f t="shared" ref="C22" si="0">SUM(C6:C21)</f>
        <v>248613.86</v>
      </c>
    </row>
    <row r="24" spans="1:3" x14ac:dyDescent="0.25">
      <c r="A24" s="13"/>
      <c r="B24" s="14" t="s">
        <v>18</v>
      </c>
      <c r="C24" s="15">
        <f t="shared" ref="C24" si="1">SUM(C6:C11)*0.015</f>
        <v>325.43234999999999</v>
      </c>
    </row>
    <row r="25" spans="1:3" x14ac:dyDescent="0.25">
      <c r="A25" s="13"/>
      <c r="B25" s="14" t="s">
        <v>19</v>
      </c>
      <c r="C25" s="15">
        <f t="shared" ref="C25" si="2">SUM(C14:C19)*0.015</f>
        <v>3403.7755499999998</v>
      </c>
    </row>
  </sheetData>
  <conditionalFormatting sqref="C3">
    <cfRule type="expression" dxfId="7" priority="1">
      <formula>C3&lt;&gt;C2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5657E-B885-41CF-9FF8-3130A7651E1A}">
  <dimension ref="A1:C34"/>
  <sheetViews>
    <sheetView workbookViewId="0">
      <selection activeCell="C33" sqref="C33:C34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45838</v>
      </c>
      <c r="C3" s="6" t="s">
        <v>2</v>
      </c>
    </row>
    <row r="4" spans="1:3" x14ac:dyDescent="0.25">
      <c r="B4" s="16" t="s">
        <v>21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-21695.49</v>
      </c>
    </row>
    <row r="7" spans="1:3" x14ac:dyDescent="0.25">
      <c r="B7" s="7" t="s">
        <v>6</v>
      </c>
      <c r="C7" s="9">
        <v>43783.1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-226688.7</v>
      </c>
    </row>
    <row r="18" spans="1:3" x14ac:dyDescent="0.25">
      <c r="B18" s="7" t="s">
        <v>12</v>
      </c>
      <c r="C18" s="9">
        <v>353090.76</v>
      </c>
    </row>
    <row r="19" spans="1:3" x14ac:dyDescent="0.25">
      <c r="B19" s="7" t="s">
        <v>13</v>
      </c>
      <c r="C19" s="9">
        <v>89723.65</v>
      </c>
    </row>
    <row r="20" spans="1:3" x14ac:dyDescent="0.25">
      <c r="B20" s="7" t="s">
        <v>26</v>
      </c>
      <c r="C20" s="9">
        <v>1321.46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11321.65</v>
      </c>
    </row>
    <row r="23" spans="1:3" x14ac:dyDescent="0.25">
      <c r="B23" s="7" t="s">
        <v>28</v>
      </c>
      <c r="C23" s="9">
        <v>0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0</v>
      </c>
    </row>
    <row r="26" spans="1:3" x14ac:dyDescent="0.25">
      <c r="B26" s="7" t="s">
        <v>29</v>
      </c>
      <c r="C26" s="9">
        <v>0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250856.42999999996</v>
      </c>
    </row>
    <row r="33" spans="1:3" x14ac:dyDescent="0.25">
      <c r="A33" s="13"/>
      <c r="B33" s="14" t="s">
        <v>18</v>
      </c>
      <c r="C33" s="15">
        <f>SUM(C6:C14)*0.015</f>
        <v>331.31414999999993</v>
      </c>
    </row>
    <row r="34" spans="1:3" x14ac:dyDescent="0.25">
      <c r="A34" s="13"/>
      <c r="B34" s="14" t="s">
        <v>19</v>
      </c>
      <c r="C34" s="15">
        <f>SUM(C17:C28)*0.015</f>
        <v>3431.5322999999994</v>
      </c>
    </row>
  </sheetData>
  <conditionalFormatting sqref="C3">
    <cfRule type="expression" dxfId="6" priority="1">
      <formula>C3&lt;&gt;C2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5106B-D2F6-4D8F-978F-CC85D8CA8A54}">
  <dimension ref="A1:C34"/>
  <sheetViews>
    <sheetView workbookViewId="0">
      <selection sqref="A1:C34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45869</v>
      </c>
      <c r="C3" s="6" t="s">
        <v>2</v>
      </c>
    </row>
    <row r="4" spans="1:3" x14ac:dyDescent="0.25">
      <c r="B4" s="16" t="s">
        <v>32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0</v>
      </c>
    </row>
    <row r="7" spans="1:3" x14ac:dyDescent="0.25">
      <c r="B7" s="7" t="s">
        <v>6</v>
      </c>
      <c r="C7" s="9">
        <v>22284.98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0</v>
      </c>
    </row>
    <row r="18" spans="1:3" x14ac:dyDescent="0.25">
      <c r="B18" s="7" t="s">
        <v>12</v>
      </c>
      <c r="C18" s="9">
        <v>176210.12</v>
      </c>
    </row>
    <row r="19" spans="1:3" x14ac:dyDescent="0.25">
      <c r="B19" s="7" t="s">
        <v>13</v>
      </c>
      <c r="C19" s="9">
        <v>-45365.64</v>
      </c>
    </row>
    <row r="20" spans="1:3" x14ac:dyDescent="0.25">
      <c r="B20" s="7" t="s">
        <v>26</v>
      </c>
      <c r="C20" s="9">
        <v>-636.22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5658.01</v>
      </c>
    </row>
    <row r="23" spans="1:3" x14ac:dyDescent="0.25">
      <c r="B23" s="7" t="s">
        <v>28</v>
      </c>
      <c r="C23" s="9">
        <v>0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90098.45</v>
      </c>
    </row>
    <row r="26" spans="1:3" x14ac:dyDescent="0.25">
      <c r="B26" s="7" t="s">
        <v>29</v>
      </c>
      <c r="C26" s="9">
        <v>1335.46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249585.16</v>
      </c>
    </row>
    <row r="33" spans="1:3" x14ac:dyDescent="0.25">
      <c r="A33" s="13"/>
      <c r="B33" s="14" t="s">
        <v>18</v>
      </c>
      <c r="C33" s="15">
        <f>SUM(C6:C14)*0.015</f>
        <v>334.2747</v>
      </c>
    </row>
    <row r="34" spans="1:3" x14ac:dyDescent="0.25">
      <c r="A34" s="13"/>
      <c r="B34" s="14" t="s">
        <v>19</v>
      </c>
      <c r="C34" s="15">
        <f>SUM(C17:C28)*0.015</f>
        <v>3409.5026999999995</v>
      </c>
    </row>
  </sheetData>
  <conditionalFormatting sqref="C3">
    <cfRule type="expression" dxfId="5" priority="1">
      <formula>C3&lt;&gt;C2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9EE12-687C-42AC-ABE7-6D50A6CA81DC}">
  <dimension ref="A1:C34"/>
  <sheetViews>
    <sheetView tabSelected="1" workbookViewId="0">
      <selection activeCell="H15" sqref="H15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45900</v>
      </c>
      <c r="C3" s="6" t="s">
        <v>2</v>
      </c>
    </row>
    <row r="4" spans="1:3" x14ac:dyDescent="0.25">
      <c r="B4" s="16" t="s">
        <v>33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0</v>
      </c>
    </row>
    <row r="7" spans="1:3" x14ac:dyDescent="0.25">
      <c r="B7" s="7" t="s">
        <v>6</v>
      </c>
      <c r="C7" s="9">
        <v>22207.35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0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0</v>
      </c>
    </row>
    <row r="18" spans="1:3" x14ac:dyDescent="0.25">
      <c r="B18" s="7" t="s">
        <v>12</v>
      </c>
      <c r="C18" s="9">
        <v>175965.08</v>
      </c>
    </row>
    <row r="19" spans="1:3" x14ac:dyDescent="0.25">
      <c r="B19" s="7" t="s">
        <v>13</v>
      </c>
      <c r="C19" s="9">
        <v>197.43</v>
      </c>
    </row>
    <row r="20" spans="1:3" x14ac:dyDescent="0.25">
      <c r="B20" s="7" t="s">
        <v>26</v>
      </c>
      <c r="C20" s="9">
        <v>0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5658.01</v>
      </c>
    </row>
    <row r="23" spans="1:3" x14ac:dyDescent="0.25">
      <c r="B23" s="7" t="s">
        <v>28</v>
      </c>
      <c r="C23" s="9">
        <v>0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35420.129999999997</v>
      </c>
    </row>
    <row r="26" spans="1:3" x14ac:dyDescent="0.25">
      <c r="B26" s="7" t="s">
        <v>29</v>
      </c>
      <c r="C26" s="9">
        <v>635.05999999999995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240083.06</v>
      </c>
    </row>
    <row r="33" spans="1:3" x14ac:dyDescent="0.25">
      <c r="A33" s="13"/>
      <c r="B33" s="14" t="s">
        <v>18</v>
      </c>
      <c r="C33" s="15">
        <f>SUM(C6:C14)*0.015</f>
        <v>333.11024999999995</v>
      </c>
    </row>
    <row r="34" spans="1:3" x14ac:dyDescent="0.25">
      <c r="A34" s="13"/>
      <c r="B34" s="14" t="s">
        <v>19</v>
      </c>
      <c r="C34" s="15">
        <f>SUM(C17:C28)*0.015</f>
        <v>3268.1356499999997</v>
      </c>
    </row>
  </sheetData>
  <conditionalFormatting sqref="C3">
    <cfRule type="expression" dxfId="4" priority="1">
      <formula>C3&lt;&gt;C2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9AB2A-4F34-4B99-914F-AE58C1684559}">
  <dimension ref="A1:C34"/>
  <sheetViews>
    <sheetView workbookViewId="0">
      <selection sqref="A1:C34"/>
    </sheetView>
  </sheetViews>
  <sheetFormatPr defaultRowHeight="15" x14ac:dyDescent="0.25"/>
  <cols>
    <col min="1" max="1" width="20.5703125" bestFit="1" customWidth="1"/>
    <col min="2" max="2" width="35.85546875" bestFit="1" customWidth="1"/>
    <col min="3" max="3" width="12.85546875" bestFit="1" customWidth="1"/>
  </cols>
  <sheetData>
    <row r="1" spans="1:3" ht="18.75" x14ac:dyDescent="0.3">
      <c r="A1" s="1" t="s">
        <v>0</v>
      </c>
      <c r="B1" s="2"/>
      <c r="C1" s="2">
        <v>2</v>
      </c>
    </row>
    <row r="2" spans="1:3" ht="18.75" x14ac:dyDescent="0.3">
      <c r="A2" s="3"/>
      <c r="B2" s="2"/>
      <c r="C2" s="4" t="str">
        <f>[1]IncomeStatement!B7</f>
        <v>Bluegrass Water</v>
      </c>
    </row>
    <row r="3" spans="1:3" x14ac:dyDescent="0.25">
      <c r="A3" t="s">
        <v>1</v>
      </c>
      <c r="B3" s="5">
        <v>45930</v>
      </c>
      <c r="C3" s="6" t="s">
        <v>2</v>
      </c>
    </row>
    <row r="4" spans="1:3" x14ac:dyDescent="0.25">
      <c r="B4" s="16" t="s">
        <v>34</v>
      </c>
      <c r="C4" s="6" t="s">
        <v>3</v>
      </c>
    </row>
    <row r="5" spans="1:3" x14ac:dyDescent="0.25">
      <c r="A5" t="s">
        <v>4</v>
      </c>
    </row>
    <row r="6" spans="1:3" x14ac:dyDescent="0.25">
      <c r="B6" s="7" t="s">
        <v>5</v>
      </c>
      <c r="C6" s="8">
        <v>0</v>
      </c>
    </row>
    <row r="7" spans="1:3" x14ac:dyDescent="0.25">
      <c r="B7" s="7" t="s">
        <v>6</v>
      </c>
      <c r="C7" s="9">
        <v>21705.35</v>
      </c>
    </row>
    <row r="8" spans="1:3" x14ac:dyDescent="0.25">
      <c r="B8" s="7" t="s">
        <v>7</v>
      </c>
      <c r="C8" s="9">
        <v>0</v>
      </c>
    </row>
    <row r="9" spans="1:3" x14ac:dyDescent="0.25">
      <c r="B9" s="7" t="s">
        <v>8</v>
      </c>
      <c r="C9" s="9">
        <v>492.54</v>
      </c>
    </row>
    <row r="10" spans="1:3" x14ac:dyDescent="0.25">
      <c r="B10" s="7" t="s">
        <v>9</v>
      </c>
      <c r="C10" s="9">
        <v>0</v>
      </c>
    </row>
    <row r="11" spans="1:3" x14ac:dyDescent="0.25">
      <c r="B11" s="7" t="s">
        <v>22</v>
      </c>
      <c r="C11" s="9">
        <v>0</v>
      </c>
    </row>
    <row r="12" spans="1:3" x14ac:dyDescent="0.25">
      <c r="B12" s="7" t="s">
        <v>23</v>
      </c>
      <c r="C12" s="9">
        <v>0</v>
      </c>
    </row>
    <row r="13" spans="1:3" x14ac:dyDescent="0.25">
      <c r="B13" s="7" t="s">
        <v>24</v>
      </c>
      <c r="C13" s="9">
        <v>0</v>
      </c>
    </row>
    <row r="14" spans="1:3" x14ac:dyDescent="0.25">
      <c r="B14" s="7" t="s">
        <v>25</v>
      </c>
      <c r="C14" s="9">
        <v>0</v>
      </c>
    </row>
    <row r="15" spans="1:3" x14ac:dyDescent="0.25">
      <c r="A15" s="10"/>
      <c r="B15" s="10"/>
      <c r="C15" s="10"/>
    </row>
    <row r="16" spans="1:3" x14ac:dyDescent="0.25">
      <c r="A16" t="s">
        <v>10</v>
      </c>
    </row>
    <row r="17" spans="1:3" x14ac:dyDescent="0.25">
      <c r="B17" s="7" t="s">
        <v>11</v>
      </c>
      <c r="C17" s="9">
        <v>0</v>
      </c>
    </row>
    <row r="18" spans="1:3" x14ac:dyDescent="0.25">
      <c r="B18" s="7" t="s">
        <v>12</v>
      </c>
      <c r="C18" s="9">
        <v>175734.21</v>
      </c>
    </row>
    <row r="19" spans="1:3" x14ac:dyDescent="0.25">
      <c r="B19" s="7" t="s">
        <v>13</v>
      </c>
      <c r="C19" s="9">
        <v>197.43</v>
      </c>
    </row>
    <row r="20" spans="1:3" x14ac:dyDescent="0.25">
      <c r="B20" s="7" t="s">
        <v>26</v>
      </c>
      <c r="C20" s="9">
        <v>0</v>
      </c>
    </row>
    <row r="21" spans="1:3" x14ac:dyDescent="0.25">
      <c r="B21" s="7" t="s">
        <v>27</v>
      </c>
      <c r="C21" s="9">
        <v>0</v>
      </c>
    </row>
    <row r="22" spans="1:3" x14ac:dyDescent="0.25">
      <c r="B22" s="7" t="s">
        <v>14</v>
      </c>
      <c r="C22" s="9">
        <v>5658.01</v>
      </c>
    </row>
    <row r="23" spans="1:3" x14ac:dyDescent="0.25">
      <c r="B23" s="7" t="s">
        <v>28</v>
      </c>
      <c r="C23" s="9">
        <v>0</v>
      </c>
    </row>
    <row r="24" spans="1:3" x14ac:dyDescent="0.25">
      <c r="B24" s="7" t="s">
        <v>15</v>
      </c>
      <c r="C24" s="9">
        <v>0</v>
      </c>
    </row>
    <row r="25" spans="1:3" x14ac:dyDescent="0.25">
      <c r="B25" s="7" t="s">
        <v>16</v>
      </c>
      <c r="C25" s="9">
        <v>70080.289999999994</v>
      </c>
    </row>
    <row r="26" spans="1:3" x14ac:dyDescent="0.25">
      <c r="B26" s="7" t="s">
        <v>29</v>
      </c>
      <c r="C26" s="9">
        <v>659.56</v>
      </c>
    </row>
    <row r="27" spans="1:3" x14ac:dyDescent="0.25">
      <c r="B27" s="7" t="s">
        <v>30</v>
      </c>
      <c r="C27" s="9">
        <v>0</v>
      </c>
    </row>
    <row r="28" spans="1:3" x14ac:dyDescent="0.25">
      <c r="B28" s="7" t="s">
        <v>31</v>
      </c>
      <c r="C28" s="9">
        <v>0</v>
      </c>
    </row>
    <row r="30" spans="1:3" ht="15.75" thickBot="1" x14ac:dyDescent="0.3">
      <c r="A30" s="10"/>
      <c r="B30" s="10"/>
      <c r="C30" s="11"/>
    </row>
    <row r="31" spans="1:3" x14ac:dyDescent="0.25">
      <c r="B31" t="s">
        <v>17</v>
      </c>
      <c r="C31" s="12">
        <f>SUM(C6:C30)</f>
        <v>274527.38999999996</v>
      </c>
    </row>
    <row r="33" spans="1:3" x14ac:dyDescent="0.25">
      <c r="A33" s="13"/>
      <c r="B33" s="14" t="s">
        <v>18</v>
      </c>
      <c r="C33" s="15">
        <f>SUM(C6:C14)*0.015</f>
        <v>332.96834999999999</v>
      </c>
    </row>
    <row r="34" spans="1:3" x14ac:dyDescent="0.25">
      <c r="A34" s="13"/>
      <c r="B34" s="14" t="s">
        <v>19</v>
      </c>
      <c r="C34" s="15">
        <f>SUM(C17:C28)*0.015</f>
        <v>3784.9424999999997</v>
      </c>
    </row>
  </sheetData>
  <conditionalFormatting sqref="C3">
    <cfRule type="expression" dxfId="3" priority="1">
      <formula>C3&lt;&gt;C2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F955E8F06CBD48B7814246FB9E203E" ma:contentTypeVersion="19" ma:contentTypeDescription="Create a new document." ma:contentTypeScope="" ma:versionID="e1a17be135a8c574eeea1b6fd5991699">
  <xsd:schema xmlns:xsd="http://www.w3.org/2001/XMLSchema" xmlns:xs="http://www.w3.org/2001/XMLSchema" xmlns:p="http://schemas.microsoft.com/office/2006/metadata/properties" xmlns:ns2="cc29f954-72e5-4988-94c8-6074c4013efb" xmlns:ns3="219c5758-d311-4f49-8eb7-a0c37216249c" targetNamespace="http://schemas.microsoft.com/office/2006/metadata/properties" ma:root="true" ma:fieldsID="b0a942a83c4045d740979212bcb68bdc" ns2:_="" ns3:_="">
    <xsd:import namespace="cc29f954-72e5-4988-94c8-6074c4013efb"/>
    <xsd:import namespace="219c5758-d311-4f49-8eb7-a0c3721624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3:_dlc_DocId" minOccurs="0"/>
                <xsd:element ref="ns3:_dlc_DocIdUrl" minOccurs="0"/>
                <xsd:element ref="ns3:_dlc_DocIdPersistId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29f954-72e5-4988-94c8-6074c4013e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62767db-9004-4066-9da7-4de23b7540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9c5758-d311-4f49-8eb7-a0c37216249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79e4543-e545-4fed-93c0-f904398e43be}" ma:internalName="TaxCatchAll" ma:showField="CatchAllData" ma:web="219c5758-d311-4f49-8eb7-a0c3721624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5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7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9c5758-d311-4f49-8eb7-a0c37216249c" xsi:nil="true"/>
    <_dlc_DocId xmlns="219c5758-d311-4f49-8eb7-a0c37216249c">4EPV5CSZ2ZPH-2104175878-282368</_dlc_DocId>
    <_dlc_DocIdUrl xmlns="219c5758-d311-4f49-8eb7-a0c37216249c">
      <Url>https://cswrgroup.sharepoint.com/_layouts/15/DocIdRedir.aspx?ID=4EPV5CSZ2ZPH-2104175878-282368</Url>
      <Description>4EPV5CSZ2ZPH-2104175878-282368</Description>
    </_dlc_DocIdUrl>
    <lcf76f155ced4ddcb4097134ff3c332f xmlns="cc29f954-72e5-4988-94c8-6074c4013ef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F20CEC8-ECC1-4186-B9BC-D1860677D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29f954-72e5-4988-94c8-6074c4013efb"/>
    <ds:schemaRef ds:uri="219c5758-d311-4f49-8eb7-a0c3721624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0D5A4C-9A27-47E4-A3BD-8480CC941265}">
  <ds:schemaRefs>
    <ds:schemaRef ds:uri="http://schemas.microsoft.com/office/2006/metadata/properties"/>
    <ds:schemaRef ds:uri="http://schemas.microsoft.com/office/infopath/2007/PartnerControls"/>
    <ds:schemaRef ds:uri="219c5758-d311-4f49-8eb7-a0c37216249c"/>
    <ds:schemaRef ds:uri="cc29f954-72e5-4988-94c8-6074c4013efb"/>
  </ds:schemaRefs>
</ds:datastoreItem>
</file>

<file path=customXml/itemProps3.xml><?xml version="1.0" encoding="utf-8"?>
<ds:datastoreItem xmlns:ds="http://schemas.openxmlformats.org/officeDocument/2006/customXml" ds:itemID="{8A758EF4-5EAA-470D-AEBC-1F582CA832D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24D770-E15F-4B31-813D-147A0412A6F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25-1</vt:lpstr>
      <vt:lpstr>25-2</vt:lpstr>
      <vt:lpstr>25-3</vt:lpstr>
      <vt:lpstr>25-4</vt:lpstr>
      <vt:lpstr>25-5</vt:lpstr>
      <vt:lpstr>25-6</vt:lpstr>
      <vt:lpstr>25-7</vt:lpstr>
      <vt:lpstr>25-8</vt:lpstr>
      <vt:lpstr>25-9</vt:lpstr>
      <vt:lpstr>25-10</vt:lpstr>
      <vt:lpstr>25-11</vt:lpstr>
      <vt:lpstr>25-12</vt:lpstr>
      <vt:lpstr>Income Statement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Christina Lammert</dc:creator>
  <cp:keywords/>
  <dc:description/>
  <cp:lastModifiedBy>Thompson, Hannah</cp:lastModifiedBy>
  <cp:revision/>
  <dcterms:created xsi:type="dcterms:W3CDTF">2026-02-18T18:37:05Z</dcterms:created>
  <dcterms:modified xsi:type="dcterms:W3CDTF">2026-03-03T03:53:42Z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0x01010035F955E8F06CBD48B7814246FB9E203E</vt:lpwstr>
  </property>
  <property fmtid="{D5CDD505-2E9C-101B-9397-08002B2CF9AE}" pid="3" name="_dlc_DocIdItemGuid">
    <vt:lpwstr>251b1f4b-492e-4298-8df5-a4a2ab54e425</vt:lpwstr>
  </property>
  <property fmtid="{D5CDD505-2E9C-101B-9397-08002B2CF9AE}" pid="4" name="MediaServiceImageTags">
    <vt:lpwstr/>
  </property>
</Properties>
</file>