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wrgroup.sharepoint.com/Rate Cases/Kentucky/BGUOC Rate Case 2025-00354/Data Requests/Attachments/Round 1/"/>
    </mc:Choice>
  </mc:AlternateContent>
  <xr:revisionPtr revIDLastSave="77" documentId="8_{F23272ED-70C0-4653-9738-2A899FF1426C}" xr6:coauthVersionLast="47" xr6:coauthVersionMax="47" xr10:uidLastSave="{D1E9F76D-6A5D-441F-A0D3-4D9F4CDB9B8A}"/>
  <bookViews>
    <workbookView xWindow="-10110" yWindow="-16320" windowWidth="29040" windowHeight="15720" firstSheet="1" activeTab="1" xr2:uid="{00000000-000D-0000-FFFF-FFFF00000000}"/>
  </bookViews>
  <sheets>
    <sheet name="State" sheetId="4" r:id="rId1"/>
    <sheet name="Federal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G25" i="5"/>
  <c r="F25" i="5"/>
  <c r="E25" i="5"/>
  <c r="E16" i="5"/>
  <c r="E17" i="5" s="1"/>
  <c r="E18" i="5" s="1"/>
  <c r="I18" i="5"/>
  <c r="I25" i="5" s="1"/>
  <c r="F18" i="5"/>
  <c r="I17" i="5"/>
  <c r="F17" i="5"/>
  <c r="E15" i="5"/>
  <c r="J15" i="5"/>
  <c r="I15" i="5"/>
  <c r="G15" i="5"/>
  <c r="F15" i="5"/>
  <c r="G16" i="5"/>
  <c r="J16" i="5" s="1"/>
  <c r="J17" i="5" s="1"/>
  <c r="J18" i="5" s="1"/>
  <c r="J25" i="5" s="1"/>
  <c r="G14" i="5"/>
  <c r="G13" i="5"/>
  <c r="F16" i="5"/>
  <c r="J13" i="5"/>
  <c r="J12" i="5"/>
  <c r="J11" i="5"/>
  <c r="G12" i="5"/>
  <c r="G10" i="5"/>
  <c r="J10" i="5" s="1"/>
  <c r="J17" i="4"/>
  <c r="J18" i="4" s="1"/>
  <c r="J25" i="4" s="1"/>
  <c r="J27" i="4" s="1"/>
  <c r="J40" i="4" s="1"/>
  <c r="I17" i="4"/>
  <c r="I18" i="4" s="1"/>
  <c r="I25" i="4" s="1"/>
  <c r="I27" i="4" s="1"/>
  <c r="I40" i="4" s="1"/>
  <c r="J16" i="4"/>
  <c r="J14" i="4"/>
  <c r="J13" i="4"/>
  <c r="J12" i="4"/>
  <c r="J11" i="4"/>
  <c r="J10" i="4"/>
  <c r="G17" i="4"/>
  <c r="G18" i="4" s="1"/>
  <c r="G25" i="4" s="1"/>
  <c r="G27" i="4" s="1"/>
  <c r="G40" i="4" s="1"/>
  <c r="F17" i="4"/>
  <c r="F18" i="4" s="1"/>
  <c r="F25" i="4" s="1"/>
  <c r="F27" i="4" s="1"/>
  <c r="F40" i="4" s="1"/>
  <c r="E18" i="4"/>
  <c r="E25" i="4" s="1"/>
  <c r="E27" i="4" s="1"/>
  <c r="E40" i="4" s="1"/>
  <c r="E17" i="4"/>
  <c r="J15" i="4"/>
  <c r="I15" i="4"/>
  <c r="G15" i="4"/>
  <c r="F15" i="4"/>
  <c r="E15" i="4"/>
  <c r="G14" i="4"/>
  <c r="G13" i="4"/>
  <c r="G12" i="4"/>
  <c r="G10" i="4"/>
  <c r="G17" i="5" l="1"/>
  <c r="G18" i="5" s="1"/>
  <c r="G27" i="5" s="1"/>
  <c r="G40" i="5" s="1"/>
  <c r="J14" i="5"/>
  <c r="J27" i="5" s="1"/>
  <c r="J40" i="5" s="1"/>
  <c r="I27" i="5"/>
  <c r="I40" i="5" s="1"/>
  <c r="F27" i="5"/>
  <c r="F40" i="5" s="1"/>
  <c r="E27" i="5"/>
  <c r="E40" i="5" s="1"/>
</calcChain>
</file>

<file path=xl/sharedStrings.xml><?xml version="1.0" encoding="utf-8"?>
<sst xmlns="http://schemas.openxmlformats.org/spreadsheetml/2006/main" count="79" uniqueCount="46">
  <si>
    <t xml:space="preserve">Bluegrass Water                                                                 
</t>
  </si>
  <si>
    <t>Case No. 2025-00354</t>
  </si>
  <si>
    <t>Adjusted Jurisdictional State Income Taxes</t>
  </si>
  <si>
    <t>For the 12 Months Ended July 31, 2027</t>
  </si>
  <si>
    <t>At Current Rates</t>
  </si>
  <si>
    <t>At Proposed Rates</t>
  </si>
  <si>
    <t>Line No.</t>
  </si>
  <si>
    <t>Description</t>
  </si>
  <si>
    <t>Unadjusted 
(1)</t>
  </si>
  <si>
    <t>Adjustments
 (2)</t>
  </si>
  <si>
    <t>Adjusted 
(3)</t>
  </si>
  <si>
    <t>Adjustments
 (4)</t>
  </si>
  <si>
    <t>Adjusted 
(5)</t>
  </si>
  <si>
    <t>Operating Income Before Taxes</t>
  </si>
  <si>
    <t>Reconciling Items</t>
  </si>
  <si>
    <t>Interest Charges</t>
  </si>
  <si>
    <t>Tax Accelerated Depreciation</t>
  </si>
  <si>
    <t>Book Depreciation</t>
  </si>
  <si>
    <t>Excess of Tax Over Book Depreciation</t>
  </si>
  <si>
    <t>Other Reconciling Items (Specify and List)</t>
  </si>
  <si>
    <t>Total Reconciling Items</t>
  </si>
  <si>
    <t>Taxable Income</t>
  </si>
  <si>
    <t>State Income Tax Rate:</t>
  </si>
  <si>
    <t>State Income Tax Liability</t>
  </si>
  <si>
    <t>Investment Tax Credits</t>
  </si>
  <si>
    <t>State Income Taxes - Current</t>
  </si>
  <si>
    <t>Deferred Income Taxes</t>
  </si>
  <si>
    <t>Tax Straight-Oline Depreciation</t>
  </si>
  <si>
    <t>Excess of Accelerated Over Straight-Line Depreciation</t>
  </si>
  <si>
    <t>Deferred Income Tax @ _______%</t>
  </si>
  <si>
    <t>Amortization of Prior Years Deferred Income Taxes</t>
  </si>
  <si>
    <t>Net Deferred Income Taxes Resulting from Depreciation</t>
  </si>
  <si>
    <t>Investment Tax Credit Deferred</t>
  </si>
  <si>
    <t>Amortization of Prior Years I.T.C.</t>
  </si>
  <si>
    <t>Investment Tax Credit - Net</t>
  </si>
  <si>
    <t>Other Tax Deferrals (Specify and List Separately)</t>
  </si>
  <si>
    <t>Total Deferred Income Taxes</t>
  </si>
  <si>
    <t>Total State Income Taxes (18 + 30)</t>
  </si>
  <si>
    <t>Adjusted Jurisdictional Federal Income Taxes</t>
  </si>
  <si>
    <t>Other Reconciling Items (Specify and List)*</t>
  </si>
  <si>
    <t>Federal Income Tax Rate:</t>
  </si>
  <si>
    <t>Federal Income Tax Liability</t>
  </si>
  <si>
    <t>Federal Income Taxes - Current</t>
  </si>
  <si>
    <t>Tax Straight-line Depreciation</t>
  </si>
  <si>
    <t>Total Federal Income Taxes (18 + 30)</t>
  </si>
  <si>
    <t>*Other Reconciling Items - State 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</si>
</sst>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00"/>
  </numFmts>
  <fonts count="8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/>
    <xf numFmtId="0" fontId="2" fillId="0" borderId="0" xfId="0" applyFont="1"/>
    <xf numFmtId="40" fontId="3" fillId="0" borderId="0" xfId="0" applyNumberFormat="1" applyFont="1" applyAlignment="1">
      <alignment horizontal="left" vertical="top"/>
    </xf>
    <xf numFmtId="38" fontId="3" fillId="0" borderId="0" xfId="0" applyNumberFormat="1" applyFont="1" applyAlignment="1">
      <alignment horizontal="left" vertical="top"/>
    </xf>
    <xf numFmtId="9" fontId="3" fillId="0" borderId="0" xfId="2" applyFont="1" applyAlignment="1">
      <alignment horizontal="left" vertical="top" indent="1"/>
    </xf>
    <xf numFmtId="6" fontId="3" fillId="0" borderId="0" xfId="1" applyNumberFormat="1" applyFont="1" applyAlignment="1">
      <alignment horizontal="right" vertical="top"/>
    </xf>
    <xf numFmtId="6" fontId="3" fillId="0" borderId="1" xfId="1" applyNumberFormat="1" applyFont="1" applyBorder="1" applyAlignment="1">
      <alignment horizontal="right" vertical="top"/>
    </xf>
    <xf numFmtId="6" fontId="7" fillId="0" borderId="0" xfId="1" applyNumberFormat="1" applyFont="1" applyAlignment="1">
      <alignment horizontal="right" vertical="top"/>
    </xf>
    <xf numFmtId="6" fontId="7" fillId="0" borderId="3" xfId="1" applyNumberFormat="1" applyFont="1" applyBorder="1" applyAlignment="1">
      <alignment horizontal="right" vertical="top"/>
    </xf>
    <xf numFmtId="6" fontId="7" fillId="0" borderId="0" xfId="1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B7C8-214A-490B-8306-355DC6E32957}">
  <dimension ref="B1:K55"/>
  <sheetViews>
    <sheetView showGridLines="0" workbookViewId="0">
      <selection activeCell="B4" sqref="B4:J4"/>
    </sheetView>
  </sheetViews>
  <sheetFormatPr defaultColWidth="8.83203125" defaultRowHeight="12.6"/>
  <cols>
    <col min="1" max="1" width="8.83203125" style="2"/>
    <col min="2" max="2" width="6.1640625" style="2" customWidth="1"/>
    <col min="3" max="3" width="39.6640625" style="2" customWidth="1"/>
    <col min="4" max="4" width="14.83203125" style="2" customWidth="1"/>
    <col min="5" max="5" width="15.5" style="2" customWidth="1"/>
    <col min="6" max="6" width="15.6640625" style="2" customWidth="1"/>
    <col min="7" max="7" width="14" style="2" customWidth="1"/>
    <col min="8" max="8" width="9.33203125" style="2" customWidth="1"/>
    <col min="9" max="9" width="14.6640625" style="2" customWidth="1"/>
    <col min="10" max="10" width="14.1640625" style="2" customWidth="1"/>
    <col min="11" max="11" width="12" style="2" bestFit="1" customWidth="1"/>
    <col min="12" max="16384" width="8.83203125" style="2"/>
  </cols>
  <sheetData>
    <row r="1" spans="2:11" ht="15.95" customHeight="1">
      <c r="B1" s="27" t="s">
        <v>0</v>
      </c>
      <c r="C1" s="27"/>
      <c r="D1" s="27"/>
      <c r="E1" s="27"/>
      <c r="F1" s="27"/>
      <c r="G1" s="27"/>
      <c r="H1" s="27"/>
      <c r="I1" s="27"/>
      <c r="J1" s="27"/>
    </row>
    <row r="2" spans="2:11" ht="12.6" customHeight="1">
      <c r="B2" s="28" t="s">
        <v>1</v>
      </c>
      <c r="C2" s="28"/>
      <c r="D2" s="28"/>
      <c r="E2" s="28"/>
      <c r="F2" s="28"/>
      <c r="G2" s="28"/>
      <c r="H2" s="28"/>
      <c r="I2" s="28"/>
      <c r="J2" s="28"/>
    </row>
    <row r="3" spans="2:11">
      <c r="B3" s="1"/>
      <c r="C3" s="1"/>
      <c r="D3" s="1"/>
      <c r="E3" s="1"/>
      <c r="F3" s="1"/>
      <c r="G3" s="1"/>
      <c r="H3" s="1"/>
      <c r="I3" s="1"/>
    </row>
    <row r="4" spans="2:11" ht="12.6" customHeight="1">
      <c r="B4" s="28" t="s">
        <v>2</v>
      </c>
      <c r="C4" s="28"/>
      <c r="D4" s="28"/>
      <c r="E4" s="28"/>
      <c r="F4" s="28"/>
      <c r="G4" s="28"/>
      <c r="H4" s="28"/>
      <c r="I4" s="28"/>
      <c r="J4" s="28"/>
    </row>
    <row r="5" spans="2:11" ht="12.6" customHeight="1">
      <c r="B5" s="28" t="s">
        <v>3</v>
      </c>
      <c r="C5" s="28"/>
      <c r="D5" s="28"/>
      <c r="E5" s="28"/>
      <c r="F5" s="28"/>
      <c r="G5" s="28"/>
      <c r="H5" s="28"/>
      <c r="I5" s="28"/>
      <c r="J5" s="28"/>
    </row>
    <row r="6" spans="2:11">
      <c r="B6" s="1"/>
      <c r="C6" s="1"/>
      <c r="D6" s="1"/>
      <c r="E6" s="1"/>
      <c r="F6" s="1"/>
      <c r="G6" s="1"/>
      <c r="H6" s="1"/>
      <c r="I6" s="1"/>
    </row>
    <row r="7" spans="2:11" ht="12.6" customHeight="1">
      <c r="B7" s="9"/>
      <c r="C7" s="9"/>
      <c r="D7" s="9"/>
      <c r="E7" s="25" t="s">
        <v>4</v>
      </c>
      <c r="F7" s="26"/>
      <c r="G7" s="26"/>
      <c r="H7" s="9"/>
      <c r="I7" s="25" t="s">
        <v>5</v>
      </c>
      <c r="J7" s="25"/>
      <c r="K7" s="14"/>
    </row>
    <row r="8" spans="2:11" ht="46.5" customHeight="1">
      <c r="B8" s="5" t="s">
        <v>6</v>
      </c>
      <c r="C8" s="6" t="s">
        <v>7</v>
      </c>
      <c r="D8" s="7"/>
      <c r="E8" s="13" t="s">
        <v>8</v>
      </c>
      <c r="F8" s="13" t="s">
        <v>9</v>
      </c>
      <c r="G8" s="13" t="s">
        <v>10</v>
      </c>
      <c r="H8" s="13"/>
      <c r="I8" s="13" t="s">
        <v>11</v>
      </c>
      <c r="J8" s="13" t="s">
        <v>12</v>
      </c>
      <c r="K8" s="8"/>
    </row>
    <row r="9" spans="2:11">
      <c r="B9" s="10"/>
      <c r="C9" s="11"/>
      <c r="D9" s="12"/>
      <c r="G9" s="12"/>
      <c r="H9" s="12"/>
    </row>
    <row r="10" spans="2:11" ht="21.6" customHeight="1">
      <c r="B10" s="2">
        <v>1</v>
      </c>
      <c r="C10" s="3" t="s">
        <v>13</v>
      </c>
      <c r="E10" s="20">
        <v>-1734783</v>
      </c>
      <c r="F10" s="20">
        <v>0</v>
      </c>
      <c r="G10" s="20">
        <f>SUM(E10:F10)</f>
        <v>-1734783</v>
      </c>
      <c r="H10" s="20"/>
      <c r="I10" s="20">
        <v>2869715</v>
      </c>
      <c r="J10" s="20">
        <f>G10+I10</f>
        <v>1134932</v>
      </c>
      <c r="K10" s="17"/>
    </row>
    <row r="11" spans="2:11" ht="21.6" customHeight="1">
      <c r="B11" s="2">
        <v>2</v>
      </c>
      <c r="C11" s="4" t="s">
        <v>14</v>
      </c>
      <c r="E11" s="20"/>
      <c r="F11" s="20"/>
      <c r="G11" s="20"/>
      <c r="H11" s="20"/>
      <c r="I11" s="20"/>
      <c r="J11" s="20">
        <f t="shared" ref="J11:J14" si="0">G11+I11</f>
        <v>0</v>
      </c>
      <c r="K11" s="17"/>
    </row>
    <row r="12" spans="2:11" ht="21.6" customHeight="1">
      <c r="B12" s="2">
        <v>3</v>
      </c>
      <c r="C12" s="2" t="s">
        <v>15</v>
      </c>
      <c r="E12" s="20">
        <v>-827151</v>
      </c>
      <c r="F12" s="20">
        <v>0</v>
      </c>
      <c r="G12" s="20">
        <f t="shared" ref="G12:G14" si="1">SUM(E12:F12)</f>
        <v>-827151</v>
      </c>
      <c r="H12" s="20"/>
      <c r="I12" s="20">
        <v>0</v>
      </c>
      <c r="J12" s="20">
        <f t="shared" si="0"/>
        <v>-827151</v>
      </c>
      <c r="K12" s="17"/>
    </row>
    <row r="13" spans="2:11" ht="21.6" customHeight="1">
      <c r="B13" s="2">
        <v>4</v>
      </c>
      <c r="C13" s="4" t="s">
        <v>16</v>
      </c>
      <c r="E13" s="20">
        <v>0</v>
      </c>
      <c r="F13" s="20">
        <v>0</v>
      </c>
      <c r="G13" s="20">
        <f t="shared" si="1"/>
        <v>0</v>
      </c>
      <c r="H13" s="20"/>
      <c r="I13" s="20">
        <v>0</v>
      </c>
      <c r="J13" s="20">
        <f t="shared" si="0"/>
        <v>0</v>
      </c>
      <c r="K13" s="17"/>
    </row>
    <row r="14" spans="2:11" ht="21.6" customHeight="1">
      <c r="B14" s="2">
        <v>5</v>
      </c>
      <c r="C14" s="2" t="s">
        <v>17</v>
      </c>
      <c r="E14" s="21">
        <v>0</v>
      </c>
      <c r="F14" s="21">
        <v>0</v>
      </c>
      <c r="G14" s="21">
        <f t="shared" si="1"/>
        <v>0</v>
      </c>
      <c r="H14" s="20"/>
      <c r="I14" s="21">
        <v>0</v>
      </c>
      <c r="J14" s="21">
        <f t="shared" si="0"/>
        <v>0</v>
      </c>
      <c r="K14" s="17"/>
    </row>
    <row r="15" spans="2:11" ht="21.6" customHeight="1">
      <c r="B15" s="2">
        <v>6</v>
      </c>
      <c r="C15" s="4" t="s">
        <v>18</v>
      </c>
      <c r="E15" s="20">
        <f>SUM(E13:E14)</f>
        <v>0</v>
      </c>
      <c r="F15" s="20">
        <f t="shared" ref="F15:G15" si="2">SUM(F13:F14)</f>
        <v>0</v>
      </c>
      <c r="G15" s="20">
        <f t="shared" si="2"/>
        <v>0</v>
      </c>
      <c r="H15" s="20"/>
      <c r="I15" s="20">
        <f t="shared" ref="I15:J15" si="3">SUM(I13:I14)</f>
        <v>0</v>
      </c>
      <c r="J15" s="20">
        <f t="shared" si="3"/>
        <v>0</v>
      </c>
      <c r="K15" s="17"/>
    </row>
    <row r="16" spans="2:11" ht="21.6" customHeight="1">
      <c r="B16" s="2">
        <v>7</v>
      </c>
      <c r="C16" s="2" t="s">
        <v>19</v>
      </c>
      <c r="E16" s="21">
        <v>0</v>
      </c>
      <c r="F16" s="21">
        <v>0</v>
      </c>
      <c r="G16" s="21">
        <v>0</v>
      </c>
      <c r="H16" s="20"/>
      <c r="I16" s="21">
        <v>0</v>
      </c>
      <c r="J16" s="21">
        <f>G16+I16</f>
        <v>0</v>
      </c>
      <c r="K16" s="17"/>
    </row>
    <row r="17" spans="2:11" ht="21.6" customHeight="1">
      <c r="B17" s="2">
        <v>8</v>
      </c>
      <c r="C17" s="2" t="s">
        <v>20</v>
      </c>
      <c r="E17" s="20">
        <f>E12+E15+E16</f>
        <v>-827151</v>
      </c>
      <c r="F17" s="20">
        <f t="shared" ref="F17:J17" si="4">F12+F15+F16</f>
        <v>0</v>
      </c>
      <c r="G17" s="20">
        <f t="shared" si="4"/>
        <v>-827151</v>
      </c>
      <c r="H17" s="20"/>
      <c r="I17" s="20">
        <f t="shared" si="4"/>
        <v>0</v>
      </c>
      <c r="J17" s="20">
        <f t="shared" si="4"/>
        <v>-827151</v>
      </c>
      <c r="K17" s="17"/>
    </row>
    <row r="18" spans="2:11" ht="21.6" customHeight="1">
      <c r="B18" s="2">
        <v>9</v>
      </c>
      <c r="C18" s="2" t="s">
        <v>21</v>
      </c>
      <c r="E18" s="21">
        <f>E10+E17</f>
        <v>-2561934</v>
      </c>
      <c r="F18" s="21">
        <f t="shared" ref="F18:J18" si="5">F10+F17</f>
        <v>0</v>
      </c>
      <c r="G18" s="21">
        <f t="shared" si="5"/>
        <v>-2561934</v>
      </c>
      <c r="H18" s="20"/>
      <c r="I18" s="21">
        <f t="shared" si="5"/>
        <v>2869715</v>
      </c>
      <c r="J18" s="21">
        <f t="shared" si="5"/>
        <v>307781</v>
      </c>
      <c r="K18" s="17"/>
    </row>
    <row r="19" spans="2:11" ht="21.6" customHeight="1">
      <c r="B19" s="2">
        <v>10</v>
      </c>
      <c r="C19" s="2" t="s">
        <v>22</v>
      </c>
      <c r="E19" s="20"/>
      <c r="F19" s="20"/>
      <c r="G19" s="20"/>
      <c r="H19" s="20"/>
      <c r="I19" s="20"/>
      <c r="J19" s="20"/>
      <c r="K19" s="17"/>
    </row>
    <row r="20" spans="2:11" ht="21.6" customHeight="1">
      <c r="B20" s="2">
        <v>11</v>
      </c>
      <c r="C20" s="19">
        <v>0.05</v>
      </c>
      <c r="E20" s="20"/>
      <c r="F20" s="20"/>
      <c r="G20" s="20"/>
      <c r="H20" s="20"/>
      <c r="I20" s="20"/>
      <c r="J20" s="20"/>
      <c r="K20" s="17"/>
    </row>
    <row r="21" spans="2:11" ht="21.6" customHeight="1">
      <c r="B21" s="2">
        <v>12</v>
      </c>
      <c r="C21" s="16"/>
      <c r="E21" s="20"/>
      <c r="F21" s="20"/>
      <c r="G21" s="20"/>
      <c r="H21" s="20"/>
      <c r="I21" s="20"/>
      <c r="J21" s="20"/>
    </row>
    <row r="22" spans="2:11" ht="21.6" customHeight="1">
      <c r="B22" s="2">
        <v>13</v>
      </c>
      <c r="E22" s="20"/>
      <c r="F22" s="20"/>
      <c r="G22" s="20"/>
      <c r="H22" s="20"/>
      <c r="I22" s="20"/>
      <c r="J22" s="20"/>
      <c r="K22" s="17"/>
    </row>
    <row r="23" spans="2:11" ht="21.6" customHeight="1">
      <c r="B23" s="2">
        <v>14</v>
      </c>
      <c r="C23" s="15"/>
      <c r="E23" s="20"/>
      <c r="F23" s="20"/>
      <c r="G23" s="20"/>
      <c r="H23" s="20"/>
      <c r="I23" s="20"/>
      <c r="J23" s="20"/>
      <c r="K23" s="17"/>
    </row>
    <row r="24" spans="2:11" ht="21.6" customHeight="1">
      <c r="B24" s="2">
        <v>15</v>
      </c>
      <c r="C24" s="16"/>
      <c r="E24" s="20"/>
      <c r="F24" s="20"/>
      <c r="G24" s="20"/>
      <c r="H24" s="20"/>
      <c r="I24" s="20"/>
      <c r="J24" s="20"/>
      <c r="K24" s="17"/>
    </row>
    <row r="25" spans="2:11" ht="21.6" customHeight="1" thickBot="1">
      <c r="B25" s="2">
        <v>16</v>
      </c>
      <c r="C25" s="4" t="s">
        <v>23</v>
      </c>
      <c r="E25" s="23">
        <f>+E18*0.05</f>
        <v>-128096.70000000001</v>
      </c>
      <c r="F25" s="23">
        <f>+F18*0.05</f>
        <v>0</v>
      </c>
      <c r="G25" s="23">
        <f>+G18*0.05</f>
        <v>-128096.70000000001</v>
      </c>
      <c r="H25" s="22"/>
      <c r="I25" s="23">
        <f>+I18*0.05</f>
        <v>143485.75</v>
      </c>
      <c r="J25" s="23">
        <f>+J18*0.05</f>
        <v>15389.050000000001</v>
      </c>
      <c r="K25" s="17"/>
    </row>
    <row r="26" spans="2:11" ht="21.6" customHeight="1" thickTop="1">
      <c r="B26" s="2">
        <v>17</v>
      </c>
      <c r="C26" s="2" t="s">
        <v>24</v>
      </c>
      <c r="E26" s="20">
        <v>0</v>
      </c>
      <c r="F26" s="20">
        <v>0</v>
      </c>
      <c r="G26" s="20">
        <v>0</v>
      </c>
      <c r="H26" s="20"/>
      <c r="I26" s="20">
        <v>0</v>
      </c>
      <c r="J26" s="20">
        <v>0</v>
      </c>
      <c r="K26" s="17"/>
    </row>
    <row r="27" spans="2:11" ht="21.6" customHeight="1">
      <c r="B27" s="2">
        <v>18</v>
      </c>
      <c r="C27" s="2" t="s">
        <v>25</v>
      </c>
      <c r="E27" s="20">
        <f>+E25</f>
        <v>-128096.70000000001</v>
      </c>
      <c r="F27" s="20">
        <f>+F25</f>
        <v>0</v>
      </c>
      <c r="G27" s="20">
        <f>+G25</f>
        <v>-128096.70000000001</v>
      </c>
      <c r="H27" s="20"/>
      <c r="I27" s="20">
        <f>+I25</f>
        <v>143485.75</v>
      </c>
      <c r="J27" s="20">
        <f>+J25</f>
        <v>15389.050000000001</v>
      </c>
      <c r="K27" s="17"/>
    </row>
    <row r="28" spans="2:11" ht="21.6" customHeight="1">
      <c r="B28" s="2">
        <v>19</v>
      </c>
      <c r="C28" s="2" t="s">
        <v>26</v>
      </c>
      <c r="E28" s="20">
        <v>0</v>
      </c>
      <c r="F28" s="20">
        <v>0</v>
      </c>
      <c r="G28" s="20">
        <v>0</v>
      </c>
      <c r="H28" s="20"/>
      <c r="I28" s="20">
        <v>0</v>
      </c>
      <c r="J28" s="20">
        <v>0</v>
      </c>
      <c r="K28" s="17"/>
    </row>
    <row r="29" spans="2:11" ht="21.6" customHeight="1">
      <c r="B29" s="2">
        <v>20</v>
      </c>
      <c r="C29" s="2" t="s">
        <v>16</v>
      </c>
      <c r="E29" s="20">
        <v>0</v>
      </c>
      <c r="F29" s="20">
        <v>0</v>
      </c>
      <c r="G29" s="20">
        <v>0</v>
      </c>
      <c r="H29" s="20"/>
      <c r="I29" s="20">
        <v>0</v>
      </c>
      <c r="J29" s="20">
        <v>0</v>
      </c>
      <c r="K29" s="17"/>
    </row>
    <row r="30" spans="2:11" ht="21.6" customHeight="1">
      <c r="B30" s="2">
        <v>21</v>
      </c>
      <c r="C30" s="2" t="s">
        <v>27</v>
      </c>
      <c r="E30" s="20">
        <v>0</v>
      </c>
      <c r="F30" s="20">
        <v>0</v>
      </c>
      <c r="G30" s="20">
        <v>0</v>
      </c>
      <c r="H30" s="20"/>
      <c r="I30" s="20">
        <v>0</v>
      </c>
      <c r="J30" s="20">
        <v>0</v>
      </c>
      <c r="K30" s="17"/>
    </row>
    <row r="31" spans="2:11" ht="21.6" customHeight="1">
      <c r="B31" s="2">
        <v>22</v>
      </c>
      <c r="C31" s="2" t="s">
        <v>28</v>
      </c>
      <c r="E31" s="20">
        <v>0</v>
      </c>
      <c r="F31" s="20">
        <v>0</v>
      </c>
      <c r="G31" s="20">
        <v>0</v>
      </c>
      <c r="H31" s="20"/>
      <c r="I31" s="20">
        <v>0</v>
      </c>
      <c r="J31" s="20">
        <v>0</v>
      </c>
      <c r="K31" s="17"/>
    </row>
    <row r="32" spans="2:11" ht="21.6" customHeight="1">
      <c r="B32" s="2">
        <v>23</v>
      </c>
      <c r="C32" s="2" t="s">
        <v>29</v>
      </c>
      <c r="E32" s="20">
        <v>0</v>
      </c>
      <c r="F32" s="20">
        <v>0</v>
      </c>
      <c r="G32" s="20">
        <v>0</v>
      </c>
      <c r="H32" s="20"/>
      <c r="I32" s="20">
        <v>0</v>
      </c>
      <c r="J32" s="20">
        <v>0</v>
      </c>
      <c r="K32" s="17"/>
    </row>
    <row r="33" spans="2:11" ht="21.6" customHeight="1">
      <c r="B33" s="2">
        <v>24</v>
      </c>
      <c r="C33" s="2" t="s">
        <v>30</v>
      </c>
      <c r="E33" s="20">
        <v>0</v>
      </c>
      <c r="F33" s="20">
        <v>0</v>
      </c>
      <c r="G33" s="20">
        <v>0</v>
      </c>
      <c r="H33" s="20"/>
      <c r="I33" s="20">
        <v>0</v>
      </c>
      <c r="J33" s="20">
        <v>0</v>
      </c>
      <c r="K33" s="17"/>
    </row>
    <row r="34" spans="2:11" ht="21.6" customHeight="1">
      <c r="B34" s="2">
        <v>25</v>
      </c>
      <c r="C34" s="2" t="s">
        <v>31</v>
      </c>
      <c r="E34" s="20">
        <v>0</v>
      </c>
      <c r="F34" s="20">
        <v>0</v>
      </c>
      <c r="G34" s="20">
        <v>0</v>
      </c>
      <c r="H34" s="20"/>
      <c r="I34" s="20">
        <v>0</v>
      </c>
      <c r="J34" s="20">
        <v>0</v>
      </c>
      <c r="K34" s="17"/>
    </row>
    <row r="35" spans="2:11" ht="21.6" customHeight="1">
      <c r="B35" s="2">
        <v>26</v>
      </c>
      <c r="C35" s="2" t="s">
        <v>32</v>
      </c>
      <c r="E35" s="20">
        <v>0</v>
      </c>
      <c r="F35" s="20">
        <v>0</v>
      </c>
      <c r="G35" s="20">
        <v>0</v>
      </c>
      <c r="H35" s="20"/>
      <c r="I35" s="20">
        <v>0</v>
      </c>
      <c r="J35" s="20">
        <v>0</v>
      </c>
      <c r="K35" s="17"/>
    </row>
    <row r="36" spans="2:11" ht="21.6" customHeight="1">
      <c r="B36" s="2">
        <v>27</v>
      </c>
      <c r="C36" s="2" t="s">
        <v>33</v>
      </c>
      <c r="E36" s="20">
        <v>0</v>
      </c>
      <c r="F36" s="20">
        <v>0</v>
      </c>
      <c r="G36" s="20">
        <v>0</v>
      </c>
      <c r="H36" s="20"/>
      <c r="I36" s="20">
        <v>0</v>
      </c>
      <c r="J36" s="20">
        <v>0</v>
      </c>
      <c r="K36" s="17"/>
    </row>
    <row r="37" spans="2:11" ht="21.6" customHeight="1">
      <c r="B37" s="2">
        <v>28</v>
      </c>
      <c r="C37" s="2" t="s">
        <v>34</v>
      </c>
      <c r="E37" s="20">
        <v>0</v>
      </c>
      <c r="F37" s="20">
        <v>0</v>
      </c>
      <c r="G37" s="20">
        <v>0</v>
      </c>
      <c r="H37" s="20"/>
      <c r="I37" s="20">
        <v>0</v>
      </c>
      <c r="J37" s="20">
        <v>0</v>
      </c>
      <c r="K37" s="17"/>
    </row>
    <row r="38" spans="2:11" ht="21.6" customHeight="1">
      <c r="B38" s="2">
        <v>29</v>
      </c>
      <c r="C38" s="2" t="s">
        <v>35</v>
      </c>
      <c r="E38" s="20">
        <v>0</v>
      </c>
      <c r="F38" s="20">
        <v>0</v>
      </c>
      <c r="G38" s="20">
        <v>0</v>
      </c>
      <c r="H38" s="20"/>
      <c r="I38" s="20">
        <v>0</v>
      </c>
      <c r="J38" s="20">
        <v>0</v>
      </c>
      <c r="K38" s="17"/>
    </row>
    <row r="39" spans="2:11" ht="21.6" customHeight="1">
      <c r="B39" s="2">
        <v>30</v>
      </c>
      <c r="C39" s="2" t="s">
        <v>36</v>
      </c>
      <c r="E39" s="20">
        <v>0</v>
      </c>
      <c r="F39" s="20">
        <v>0</v>
      </c>
      <c r="G39" s="20">
        <v>0</v>
      </c>
      <c r="H39" s="20"/>
      <c r="I39" s="20">
        <v>0</v>
      </c>
      <c r="J39" s="20">
        <v>0</v>
      </c>
      <c r="K39" s="17"/>
    </row>
    <row r="40" spans="2:11" ht="21.6" customHeight="1" thickBot="1">
      <c r="B40" s="2">
        <v>31</v>
      </c>
      <c r="C40" s="2" t="s">
        <v>37</v>
      </c>
      <c r="E40" s="23">
        <f>+E39+E27</f>
        <v>-128096.70000000001</v>
      </c>
      <c r="F40" s="23">
        <f t="shared" ref="F40:J40" si="6">+F39+F27</f>
        <v>0</v>
      </c>
      <c r="G40" s="23">
        <f t="shared" si="6"/>
        <v>-128096.70000000001</v>
      </c>
      <c r="H40" s="24"/>
      <c r="I40" s="23">
        <f t="shared" si="6"/>
        <v>143485.75</v>
      </c>
      <c r="J40" s="23">
        <f t="shared" si="6"/>
        <v>15389.050000000001</v>
      </c>
      <c r="K40" s="17"/>
    </row>
    <row r="41" spans="2:11" ht="12.95" thickTop="1">
      <c r="E41" s="18"/>
      <c r="F41" s="18"/>
      <c r="G41" s="18"/>
      <c r="H41" s="18"/>
      <c r="I41" s="18"/>
      <c r="J41" s="18"/>
      <c r="K41" s="17"/>
    </row>
    <row r="42" spans="2:11">
      <c r="E42" s="18"/>
      <c r="F42" s="18"/>
      <c r="G42" s="18"/>
      <c r="H42" s="18"/>
      <c r="I42" s="18"/>
      <c r="J42" s="18"/>
      <c r="K42" s="17"/>
    </row>
    <row r="43" spans="2:11">
      <c r="E43" s="18"/>
      <c r="F43" s="18"/>
      <c r="G43" s="18"/>
      <c r="H43" s="18"/>
      <c r="I43" s="18"/>
      <c r="J43" s="18"/>
      <c r="K43" s="17"/>
    </row>
    <row r="44" spans="2:11">
      <c r="E44" s="18"/>
      <c r="F44" s="18"/>
      <c r="G44" s="18"/>
      <c r="H44" s="18"/>
      <c r="I44" s="18"/>
      <c r="J44" s="18"/>
      <c r="K44" s="17"/>
    </row>
    <row r="45" spans="2:11">
      <c r="E45" s="17"/>
      <c r="F45" s="17"/>
      <c r="G45" s="17"/>
      <c r="H45" s="17"/>
      <c r="I45" s="17"/>
      <c r="J45" s="17"/>
      <c r="K45" s="17"/>
    </row>
    <row r="46" spans="2:11">
      <c r="E46" s="17"/>
      <c r="F46" s="17"/>
      <c r="G46" s="17"/>
      <c r="H46" s="17"/>
      <c r="I46" s="17"/>
      <c r="J46" s="17"/>
      <c r="K46" s="17"/>
    </row>
    <row r="47" spans="2:11">
      <c r="E47" s="17"/>
      <c r="F47" s="17"/>
      <c r="G47" s="17"/>
      <c r="H47" s="17"/>
      <c r="I47" s="17"/>
      <c r="J47" s="17"/>
      <c r="K47" s="17"/>
    </row>
    <row r="48" spans="2:11">
      <c r="E48" s="17"/>
      <c r="F48" s="17"/>
      <c r="G48" s="17"/>
      <c r="H48" s="17"/>
      <c r="I48" s="17"/>
      <c r="J48" s="17"/>
      <c r="K48" s="17"/>
    </row>
    <row r="49" spans="5:11">
      <c r="E49" s="17"/>
      <c r="F49" s="17"/>
      <c r="G49" s="17"/>
      <c r="H49" s="17"/>
      <c r="I49" s="17"/>
      <c r="J49" s="17"/>
      <c r="K49" s="17"/>
    </row>
    <row r="50" spans="5:11">
      <c r="E50" s="17"/>
      <c r="F50" s="17"/>
      <c r="G50" s="17"/>
      <c r="H50" s="17"/>
      <c r="I50" s="17"/>
      <c r="J50" s="17"/>
      <c r="K50" s="17"/>
    </row>
    <row r="51" spans="5:11">
      <c r="E51" s="17"/>
      <c r="F51" s="17"/>
      <c r="G51" s="17"/>
      <c r="H51" s="17"/>
      <c r="I51" s="17"/>
      <c r="J51" s="17"/>
      <c r="K51" s="17"/>
    </row>
    <row r="52" spans="5:11">
      <c r="E52" s="17"/>
      <c r="F52" s="17"/>
      <c r="G52" s="17"/>
      <c r="H52" s="17"/>
      <c r="I52" s="17"/>
      <c r="J52" s="17"/>
      <c r="K52" s="17"/>
    </row>
    <row r="53" spans="5:11">
      <c r="E53" s="17"/>
      <c r="F53" s="17"/>
      <c r="G53" s="17"/>
      <c r="H53" s="17"/>
      <c r="I53" s="17"/>
      <c r="J53" s="17"/>
      <c r="K53" s="17"/>
    </row>
    <row r="54" spans="5:11">
      <c r="E54" s="17"/>
      <c r="F54" s="17"/>
      <c r="G54" s="17"/>
      <c r="H54" s="17"/>
      <c r="I54" s="17"/>
      <c r="J54" s="17"/>
      <c r="K54" s="17"/>
    </row>
    <row r="55" spans="5:11">
      <c r="E55" s="17"/>
      <c r="F55" s="17"/>
      <c r="G55" s="17"/>
      <c r="H55" s="17"/>
      <c r="I55" s="17"/>
      <c r="J55" s="17"/>
      <c r="K55" s="17"/>
    </row>
  </sheetData>
  <mergeCells count="6">
    <mergeCell ref="E7:G7"/>
    <mergeCell ref="I7:J7"/>
    <mergeCell ref="B1:J1"/>
    <mergeCell ref="B2:J2"/>
    <mergeCell ref="B4:J4"/>
    <mergeCell ref="B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BC37-EC2C-45C7-AA82-9F6DF71E41D6}">
  <dimension ref="B1:K55"/>
  <sheetViews>
    <sheetView showGridLines="0" tabSelected="1" workbookViewId="0">
      <selection activeCell="M27" sqref="M27"/>
    </sheetView>
  </sheetViews>
  <sheetFormatPr defaultColWidth="8.83203125" defaultRowHeight="12.6"/>
  <cols>
    <col min="1" max="1" width="8.83203125" style="2"/>
    <col min="2" max="2" width="6.1640625" style="2" customWidth="1"/>
    <col min="3" max="3" width="39.6640625" style="2" customWidth="1"/>
    <col min="4" max="4" width="14.83203125" style="2" customWidth="1"/>
    <col min="5" max="5" width="15.5" style="2" customWidth="1"/>
    <col min="6" max="6" width="15.6640625" style="2" customWidth="1"/>
    <col min="7" max="7" width="14" style="2" customWidth="1"/>
    <col min="8" max="8" width="9.33203125" style="2" customWidth="1"/>
    <col min="9" max="9" width="14.6640625" style="2" customWidth="1"/>
    <col min="10" max="10" width="14.1640625" style="2" customWidth="1"/>
    <col min="11" max="11" width="12" style="2" bestFit="1" customWidth="1"/>
    <col min="12" max="16384" width="8.83203125" style="2"/>
  </cols>
  <sheetData>
    <row r="1" spans="2:11" ht="15.95" customHeight="1">
      <c r="B1" s="27" t="s">
        <v>0</v>
      </c>
      <c r="C1" s="27"/>
      <c r="D1" s="27"/>
      <c r="E1" s="27"/>
      <c r="F1" s="27"/>
      <c r="G1" s="27"/>
      <c r="H1" s="27"/>
      <c r="I1" s="27"/>
      <c r="J1" s="27"/>
    </row>
    <row r="2" spans="2:11" ht="12.6" customHeight="1">
      <c r="B2" s="28" t="s">
        <v>1</v>
      </c>
      <c r="C2" s="28"/>
      <c r="D2" s="28"/>
      <c r="E2" s="28"/>
      <c r="F2" s="28"/>
      <c r="G2" s="28"/>
      <c r="H2" s="28"/>
      <c r="I2" s="28"/>
      <c r="J2" s="28"/>
    </row>
    <row r="3" spans="2:11">
      <c r="B3" s="1"/>
      <c r="C3" s="1"/>
      <c r="D3" s="1"/>
      <c r="E3" s="1"/>
      <c r="F3" s="1"/>
      <c r="G3" s="1"/>
      <c r="H3" s="1"/>
      <c r="I3" s="1"/>
    </row>
    <row r="4" spans="2:11" ht="12.6" customHeight="1">
      <c r="B4" s="28" t="s">
        <v>38</v>
      </c>
      <c r="C4" s="28"/>
      <c r="D4" s="28"/>
      <c r="E4" s="28"/>
      <c r="F4" s="28"/>
      <c r="G4" s="28"/>
      <c r="H4" s="28"/>
      <c r="I4" s="28"/>
      <c r="J4" s="28"/>
    </row>
    <row r="5" spans="2:11" ht="12.6" customHeight="1">
      <c r="B5" s="28" t="s">
        <v>3</v>
      </c>
      <c r="C5" s="28"/>
      <c r="D5" s="28"/>
      <c r="E5" s="28"/>
      <c r="F5" s="28"/>
      <c r="G5" s="28"/>
      <c r="H5" s="28"/>
      <c r="I5" s="28"/>
      <c r="J5" s="28"/>
    </row>
    <row r="6" spans="2:11">
      <c r="B6" s="1"/>
      <c r="C6" s="1"/>
      <c r="D6" s="1"/>
      <c r="E6" s="1"/>
      <c r="F6" s="1"/>
      <c r="G6" s="1"/>
      <c r="H6" s="1"/>
      <c r="I6" s="1"/>
    </row>
    <row r="7" spans="2:11" ht="12.6" customHeight="1">
      <c r="B7" s="9"/>
      <c r="C7" s="9"/>
      <c r="D7" s="9"/>
      <c r="E7" s="25" t="s">
        <v>4</v>
      </c>
      <c r="F7" s="26"/>
      <c r="G7" s="26"/>
      <c r="H7" s="9"/>
      <c r="I7" s="25" t="s">
        <v>5</v>
      </c>
      <c r="J7" s="25"/>
      <c r="K7" s="14"/>
    </row>
    <row r="8" spans="2:11" ht="46.5" customHeight="1">
      <c r="B8" s="5" t="s">
        <v>6</v>
      </c>
      <c r="C8" s="6" t="s">
        <v>7</v>
      </c>
      <c r="D8" s="7"/>
      <c r="E8" s="13" t="s">
        <v>8</v>
      </c>
      <c r="F8" s="13" t="s">
        <v>9</v>
      </c>
      <c r="G8" s="13" t="s">
        <v>10</v>
      </c>
      <c r="H8" s="13"/>
      <c r="I8" s="13" t="s">
        <v>11</v>
      </c>
      <c r="J8" s="13" t="s">
        <v>12</v>
      </c>
      <c r="K8" s="8"/>
    </row>
    <row r="9" spans="2:11">
      <c r="B9" s="10"/>
      <c r="C9" s="11"/>
      <c r="D9" s="12"/>
      <c r="G9" s="12"/>
      <c r="H9" s="12"/>
    </row>
    <row r="10" spans="2:11" ht="21.6" customHeight="1">
      <c r="B10" s="2">
        <v>1</v>
      </c>
      <c r="C10" s="3" t="s">
        <v>13</v>
      </c>
      <c r="E10" s="20">
        <v>-1734783</v>
      </c>
      <c r="F10" s="20">
        <v>0</v>
      </c>
      <c r="G10" s="20">
        <f>SUM(E10:F10)</f>
        <v>-1734783</v>
      </c>
      <c r="H10" s="20"/>
      <c r="I10" s="20">
        <v>2869715</v>
      </c>
      <c r="J10" s="20">
        <f>G10+I10</f>
        <v>1134932</v>
      </c>
      <c r="K10" s="17"/>
    </row>
    <row r="11" spans="2:11" ht="21.6" customHeight="1">
      <c r="B11" s="2">
        <v>2</v>
      </c>
      <c r="C11" s="4" t="s">
        <v>14</v>
      </c>
      <c r="E11" s="20"/>
      <c r="F11" s="20"/>
      <c r="G11" s="20"/>
      <c r="H11" s="20"/>
      <c r="I11" s="20"/>
      <c r="J11" s="20">
        <f t="shared" ref="J11:J14" si="0">G11+I11</f>
        <v>0</v>
      </c>
      <c r="K11" s="17"/>
    </row>
    <row r="12" spans="2:11" ht="21.6" customHeight="1">
      <c r="B12" s="2">
        <v>3</v>
      </c>
      <c r="C12" s="2" t="s">
        <v>15</v>
      </c>
      <c r="E12" s="20">
        <v>-827151</v>
      </c>
      <c r="F12" s="20">
        <v>0</v>
      </c>
      <c r="G12" s="20">
        <f t="shared" ref="G12:G16" si="1">SUM(E12:F12)</f>
        <v>-827151</v>
      </c>
      <c r="H12" s="20"/>
      <c r="I12" s="20">
        <v>0</v>
      </c>
      <c r="J12" s="20">
        <f t="shared" si="0"/>
        <v>-827151</v>
      </c>
      <c r="K12" s="17"/>
    </row>
    <row r="13" spans="2:11" ht="21.6" customHeight="1">
      <c r="B13" s="2">
        <v>4</v>
      </c>
      <c r="C13" s="4" t="s">
        <v>16</v>
      </c>
      <c r="E13" s="20">
        <v>0</v>
      </c>
      <c r="F13" s="20">
        <v>0</v>
      </c>
      <c r="G13" s="20">
        <f t="shared" si="1"/>
        <v>0</v>
      </c>
      <c r="H13" s="20"/>
      <c r="I13" s="20">
        <v>0</v>
      </c>
      <c r="J13" s="20">
        <f t="shared" si="0"/>
        <v>0</v>
      </c>
      <c r="K13" s="17"/>
    </row>
    <row r="14" spans="2:11" ht="21.6" customHeight="1">
      <c r="B14" s="2">
        <v>5</v>
      </c>
      <c r="C14" s="2" t="s">
        <v>17</v>
      </c>
      <c r="E14" s="21">
        <v>0</v>
      </c>
      <c r="F14" s="21">
        <v>0</v>
      </c>
      <c r="G14" s="21">
        <f t="shared" si="1"/>
        <v>0</v>
      </c>
      <c r="H14" s="20"/>
      <c r="I14" s="21">
        <v>0</v>
      </c>
      <c r="J14" s="21">
        <f t="shared" si="0"/>
        <v>0</v>
      </c>
      <c r="K14" s="17"/>
    </row>
    <row r="15" spans="2:11" ht="21.6" customHeight="1">
      <c r="B15" s="2">
        <v>6</v>
      </c>
      <c r="C15" s="4" t="s">
        <v>18</v>
      </c>
      <c r="E15" s="20">
        <f>SUM(E13:E14)</f>
        <v>0</v>
      </c>
      <c r="F15" s="20">
        <f t="shared" ref="F15:G15" si="2">SUM(F13:F14)</f>
        <v>0</v>
      </c>
      <c r="G15" s="20">
        <f t="shared" si="2"/>
        <v>0</v>
      </c>
      <c r="H15" s="20"/>
      <c r="I15" s="20">
        <f t="shared" ref="I15:J15" si="3">SUM(I13:I14)</f>
        <v>0</v>
      </c>
      <c r="J15" s="20">
        <f t="shared" si="3"/>
        <v>0</v>
      </c>
      <c r="K15" s="17"/>
    </row>
    <row r="16" spans="2:11" ht="21.6" customHeight="1">
      <c r="B16" s="2">
        <v>7</v>
      </c>
      <c r="C16" s="2" t="s">
        <v>39</v>
      </c>
      <c r="E16" s="21">
        <f>State!E27</f>
        <v>-128096.70000000001</v>
      </c>
      <c r="F16" s="21">
        <f>State!F27</f>
        <v>0</v>
      </c>
      <c r="G16" s="21">
        <f t="shared" si="1"/>
        <v>-128096.70000000001</v>
      </c>
      <c r="H16" s="20"/>
      <c r="I16" s="21">
        <f>State!I27</f>
        <v>143485.75</v>
      </c>
      <c r="J16" s="21">
        <f>G16+I16</f>
        <v>15389.049999999988</v>
      </c>
      <c r="K16" s="17"/>
    </row>
    <row r="17" spans="2:11" ht="21.6" customHeight="1">
      <c r="B17" s="2">
        <v>8</v>
      </c>
      <c r="C17" s="2" t="s">
        <v>20</v>
      </c>
      <c r="E17" s="20">
        <f>E12+E15+E16</f>
        <v>-955247.7</v>
      </c>
      <c r="F17" s="20">
        <f t="shared" ref="F17:J17" si="4">F12+F15+F16</f>
        <v>0</v>
      </c>
      <c r="G17" s="20">
        <f t="shared" si="4"/>
        <v>-955247.7</v>
      </c>
      <c r="H17" s="20"/>
      <c r="I17" s="20">
        <f t="shared" si="4"/>
        <v>143485.75</v>
      </c>
      <c r="J17" s="20">
        <f t="shared" si="4"/>
        <v>-811761.95</v>
      </c>
      <c r="K17" s="17"/>
    </row>
    <row r="18" spans="2:11" ht="21.6" customHeight="1">
      <c r="B18" s="2">
        <v>9</v>
      </c>
      <c r="C18" s="2" t="s">
        <v>21</v>
      </c>
      <c r="E18" s="21">
        <f>E10+E17</f>
        <v>-2690030.7</v>
      </c>
      <c r="F18" s="21">
        <f t="shared" ref="F18:J18" si="5">F10+F17</f>
        <v>0</v>
      </c>
      <c r="G18" s="21">
        <f t="shared" si="5"/>
        <v>-2690030.7</v>
      </c>
      <c r="H18" s="20"/>
      <c r="I18" s="21">
        <f t="shared" si="5"/>
        <v>3013200.75</v>
      </c>
      <c r="J18" s="21">
        <f t="shared" si="5"/>
        <v>323170.05000000005</v>
      </c>
      <c r="K18" s="17"/>
    </row>
    <row r="19" spans="2:11" ht="21.6" customHeight="1">
      <c r="B19" s="2">
        <v>10</v>
      </c>
      <c r="C19" s="2" t="s">
        <v>40</v>
      </c>
      <c r="E19" s="20"/>
      <c r="F19" s="20"/>
      <c r="G19" s="20"/>
      <c r="H19" s="20"/>
      <c r="I19" s="20"/>
      <c r="J19" s="20"/>
      <c r="K19" s="17"/>
    </row>
    <row r="20" spans="2:11" ht="21.6" customHeight="1">
      <c r="B20" s="2">
        <v>11</v>
      </c>
      <c r="C20" s="19">
        <v>0.21</v>
      </c>
      <c r="E20" s="20"/>
      <c r="F20" s="20"/>
      <c r="G20" s="20"/>
      <c r="H20" s="20"/>
      <c r="I20" s="20"/>
      <c r="J20" s="20"/>
      <c r="K20" s="17"/>
    </row>
    <row r="21" spans="2:11" ht="21.6" customHeight="1">
      <c r="B21" s="2">
        <v>12</v>
      </c>
      <c r="C21" s="16"/>
      <c r="E21" s="20"/>
      <c r="F21" s="20"/>
      <c r="G21" s="20"/>
      <c r="H21" s="20"/>
      <c r="I21" s="20"/>
      <c r="J21" s="20"/>
    </row>
    <row r="22" spans="2:11" ht="21.6" customHeight="1">
      <c r="B22" s="2">
        <v>13</v>
      </c>
      <c r="E22" s="20"/>
      <c r="F22" s="20"/>
      <c r="G22" s="20"/>
      <c r="H22" s="20"/>
      <c r="I22" s="20"/>
      <c r="J22" s="20"/>
      <c r="K22" s="17"/>
    </row>
    <row r="23" spans="2:11" ht="21.6" customHeight="1">
      <c r="B23" s="2">
        <v>14</v>
      </c>
      <c r="C23" s="15"/>
      <c r="E23" s="20"/>
      <c r="F23" s="20"/>
      <c r="G23" s="20"/>
      <c r="H23" s="20"/>
      <c r="I23" s="20"/>
      <c r="J23" s="20"/>
      <c r="K23" s="17"/>
    </row>
    <row r="24" spans="2:11" ht="21.6" customHeight="1">
      <c r="B24" s="2">
        <v>15</v>
      </c>
      <c r="C24" s="16"/>
      <c r="E24" s="20"/>
      <c r="F24" s="20"/>
      <c r="G24" s="20"/>
      <c r="H24" s="20"/>
      <c r="I24" s="20"/>
      <c r="J24" s="20"/>
      <c r="K24" s="17"/>
    </row>
    <row r="25" spans="2:11" ht="21.6" customHeight="1" thickBot="1">
      <c r="B25" s="2">
        <v>16</v>
      </c>
      <c r="C25" s="4" t="s">
        <v>41</v>
      </c>
      <c r="E25" s="23">
        <f>+E18*(0.21)</f>
        <v>-564906.44700000004</v>
      </c>
      <c r="F25" s="23">
        <f t="shared" ref="F25:J25" si="6">+F18*(0.21)</f>
        <v>0</v>
      </c>
      <c r="G25" s="23">
        <f t="shared" si="6"/>
        <v>-564906.44700000004</v>
      </c>
      <c r="H25" s="23"/>
      <c r="I25" s="23">
        <f t="shared" si="6"/>
        <v>632772.15749999997</v>
      </c>
      <c r="J25" s="23">
        <f t="shared" si="6"/>
        <v>67865.710500000001</v>
      </c>
      <c r="K25" s="17"/>
    </row>
    <row r="26" spans="2:11" ht="21.6" customHeight="1" thickTop="1">
      <c r="B26" s="2">
        <v>17</v>
      </c>
      <c r="C26" s="2" t="s">
        <v>24</v>
      </c>
      <c r="E26" s="20">
        <v>0</v>
      </c>
      <c r="F26" s="20">
        <v>0</v>
      </c>
      <c r="G26" s="20">
        <v>0</v>
      </c>
      <c r="H26" s="20"/>
      <c r="I26" s="20">
        <v>0</v>
      </c>
      <c r="J26" s="20">
        <v>0</v>
      </c>
      <c r="K26" s="17"/>
    </row>
    <row r="27" spans="2:11" ht="21.6" customHeight="1">
      <c r="B27" s="2">
        <v>18</v>
      </c>
      <c r="C27" s="2" t="s">
        <v>42</v>
      </c>
      <c r="E27" s="20">
        <f>+E25</f>
        <v>-564906.44700000004</v>
      </c>
      <c r="F27" s="20">
        <f>+F25</f>
        <v>0</v>
      </c>
      <c r="G27" s="20">
        <f>+G25</f>
        <v>-564906.44700000004</v>
      </c>
      <c r="H27" s="20"/>
      <c r="I27" s="20">
        <f>+I25</f>
        <v>632772.15749999997</v>
      </c>
      <c r="J27" s="20">
        <f>+J25</f>
        <v>67865.710500000001</v>
      </c>
      <c r="K27" s="17"/>
    </row>
    <row r="28" spans="2:11" ht="21.6" customHeight="1">
      <c r="B28" s="2">
        <v>19</v>
      </c>
      <c r="C28" s="2" t="s">
        <v>26</v>
      </c>
      <c r="E28" s="20">
        <v>0</v>
      </c>
      <c r="F28" s="20">
        <v>0</v>
      </c>
      <c r="G28" s="20">
        <v>0</v>
      </c>
      <c r="H28" s="20"/>
      <c r="I28" s="20">
        <v>0</v>
      </c>
      <c r="J28" s="20">
        <v>0</v>
      </c>
      <c r="K28" s="17"/>
    </row>
    <row r="29" spans="2:11" ht="21.6" customHeight="1">
      <c r="B29" s="2">
        <v>20</v>
      </c>
      <c r="C29" s="2" t="s">
        <v>16</v>
      </c>
      <c r="E29" s="20">
        <v>0</v>
      </c>
      <c r="F29" s="20">
        <v>0</v>
      </c>
      <c r="G29" s="20">
        <v>0</v>
      </c>
      <c r="H29" s="20"/>
      <c r="I29" s="20">
        <v>0</v>
      </c>
      <c r="J29" s="20">
        <v>0</v>
      </c>
      <c r="K29" s="17"/>
    </row>
    <row r="30" spans="2:11" ht="21.6" customHeight="1">
      <c r="B30" s="2">
        <v>21</v>
      </c>
      <c r="C30" s="2" t="s">
        <v>43</v>
      </c>
      <c r="E30" s="20">
        <v>0</v>
      </c>
      <c r="F30" s="20">
        <v>0</v>
      </c>
      <c r="G30" s="20">
        <v>0</v>
      </c>
      <c r="H30" s="20"/>
      <c r="I30" s="20">
        <v>0</v>
      </c>
      <c r="J30" s="20">
        <v>0</v>
      </c>
      <c r="K30" s="17"/>
    </row>
    <row r="31" spans="2:11" ht="21.6" customHeight="1">
      <c r="B31" s="2">
        <v>22</v>
      </c>
      <c r="C31" s="2" t="s">
        <v>28</v>
      </c>
      <c r="E31" s="20">
        <v>0</v>
      </c>
      <c r="F31" s="20">
        <v>0</v>
      </c>
      <c r="G31" s="20">
        <v>0</v>
      </c>
      <c r="H31" s="20"/>
      <c r="I31" s="20">
        <v>0</v>
      </c>
      <c r="J31" s="20">
        <v>0</v>
      </c>
      <c r="K31" s="17"/>
    </row>
    <row r="32" spans="2:11" ht="21.6" customHeight="1">
      <c r="B32" s="2">
        <v>23</v>
      </c>
      <c r="C32" s="2" t="s">
        <v>29</v>
      </c>
      <c r="E32" s="20">
        <v>0</v>
      </c>
      <c r="F32" s="20">
        <v>0</v>
      </c>
      <c r="G32" s="20">
        <v>0</v>
      </c>
      <c r="H32" s="20"/>
      <c r="I32" s="20">
        <v>0</v>
      </c>
      <c r="J32" s="20">
        <v>0</v>
      </c>
      <c r="K32" s="17"/>
    </row>
    <row r="33" spans="2:11" ht="21.6" customHeight="1">
      <c r="B33" s="2">
        <v>24</v>
      </c>
      <c r="C33" s="2" t="s">
        <v>30</v>
      </c>
      <c r="E33" s="20">
        <v>0</v>
      </c>
      <c r="F33" s="20">
        <v>0</v>
      </c>
      <c r="G33" s="20">
        <v>0</v>
      </c>
      <c r="H33" s="20"/>
      <c r="I33" s="20">
        <v>0</v>
      </c>
      <c r="J33" s="20">
        <v>0</v>
      </c>
      <c r="K33" s="17"/>
    </row>
    <row r="34" spans="2:11" ht="21.6" customHeight="1">
      <c r="B34" s="2">
        <v>25</v>
      </c>
      <c r="C34" s="2" t="s">
        <v>31</v>
      </c>
      <c r="E34" s="20">
        <v>0</v>
      </c>
      <c r="F34" s="20">
        <v>0</v>
      </c>
      <c r="G34" s="20">
        <v>0</v>
      </c>
      <c r="H34" s="20"/>
      <c r="I34" s="20">
        <v>0</v>
      </c>
      <c r="J34" s="20">
        <v>0</v>
      </c>
      <c r="K34" s="17"/>
    </row>
    <row r="35" spans="2:11" ht="21.6" customHeight="1">
      <c r="B35" s="2">
        <v>26</v>
      </c>
      <c r="C35" s="2" t="s">
        <v>32</v>
      </c>
      <c r="E35" s="20">
        <v>0</v>
      </c>
      <c r="F35" s="20">
        <v>0</v>
      </c>
      <c r="G35" s="20">
        <v>0</v>
      </c>
      <c r="H35" s="20"/>
      <c r="I35" s="20">
        <v>0</v>
      </c>
      <c r="J35" s="20">
        <v>0</v>
      </c>
      <c r="K35" s="17"/>
    </row>
    <row r="36" spans="2:11" ht="21.6" customHeight="1">
      <c r="B36" s="2">
        <v>27</v>
      </c>
      <c r="C36" s="2" t="s">
        <v>33</v>
      </c>
      <c r="E36" s="20">
        <v>0</v>
      </c>
      <c r="F36" s="20">
        <v>0</v>
      </c>
      <c r="G36" s="20">
        <v>0</v>
      </c>
      <c r="H36" s="20"/>
      <c r="I36" s="20">
        <v>0</v>
      </c>
      <c r="J36" s="20">
        <v>0</v>
      </c>
      <c r="K36" s="17"/>
    </row>
    <row r="37" spans="2:11" ht="21.6" customHeight="1">
      <c r="B37" s="2">
        <v>28</v>
      </c>
      <c r="C37" s="2" t="s">
        <v>34</v>
      </c>
      <c r="E37" s="20">
        <v>0</v>
      </c>
      <c r="F37" s="20">
        <v>0</v>
      </c>
      <c r="G37" s="20">
        <v>0</v>
      </c>
      <c r="H37" s="20"/>
      <c r="I37" s="20">
        <v>0</v>
      </c>
      <c r="J37" s="20">
        <v>0</v>
      </c>
      <c r="K37" s="17"/>
    </row>
    <row r="38" spans="2:11" ht="21.6" customHeight="1">
      <c r="B38" s="2">
        <v>29</v>
      </c>
      <c r="C38" s="2" t="s">
        <v>35</v>
      </c>
      <c r="E38" s="20">
        <v>0</v>
      </c>
      <c r="F38" s="20">
        <v>0</v>
      </c>
      <c r="G38" s="20">
        <v>0</v>
      </c>
      <c r="H38" s="20"/>
      <c r="I38" s="20">
        <v>0</v>
      </c>
      <c r="J38" s="20">
        <v>0</v>
      </c>
      <c r="K38" s="17"/>
    </row>
    <row r="39" spans="2:11" ht="21.6" customHeight="1">
      <c r="B39" s="2">
        <v>30</v>
      </c>
      <c r="C39" s="2" t="s">
        <v>36</v>
      </c>
      <c r="E39" s="20">
        <v>0</v>
      </c>
      <c r="F39" s="20">
        <v>0</v>
      </c>
      <c r="G39" s="20">
        <v>0</v>
      </c>
      <c r="H39" s="20"/>
      <c r="I39" s="20">
        <v>0</v>
      </c>
      <c r="J39" s="20">
        <v>0</v>
      </c>
      <c r="K39" s="17"/>
    </row>
    <row r="40" spans="2:11" ht="21.6" customHeight="1" thickBot="1">
      <c r="B40" s="2">
        <v>31</v>
      </c>
      <c r="C40" s="2" t="s">
        <v>44</v>
      </c>
      <c r="E40" s="23">
        <f>+E39+E27</f>
        <v>-564906.44700000004</v>
      </c>
      <c r="F40" s="23">
        <f t="shared" ref="F40:J40" si="7">+F39+F27</f>
        <v>0</v>
      </c>
      <c r="G40" s="23">
        <f t="shared" si="7"/>
        <v>-564906.44700000004</v>
      </c>
      <c r="H40" s="24"/>
      <c r="I40" s="23">
        <f t="shared" si="7"/>
        <v>632772.15749999997</v>
      </c>
      <c r="J40" s="23">
        <f t="shared" si="7"/>
        <v>67865.710500000001</v>
      </c>
      <c r="K40" s="17"/>
    </row>
    <row r="41" spans="2:11" ht="12.95" thickTop="1">
      <c r="E41" s="18"/>
      <c r="F41" s="18"/>
      <c r="G41" s="18"/>
      <c r="H41" s="18"/>
      <c r="I41" s="18"/>
      <c r="J41" s="18"/>
      <c r="K41" s="17"/>
    </row>
    <row r="42" spans="2:11">
      <c r="E42" s="18"/>
      <c r="F42" s="18"/>
      <c r="G42" s="18"/>
      <c r="H42" s="18"/>
      <c r="I42" s="18"/>
      <c r="J42" s="18"/>
      <c r="K42" s="17"/>
    </row>
    <row r="43" spans="2:11">
      <c r="C43" s="2" t="s">
        <v>45</v>
      </c>
      <c r="E43" s="18"/>
      <c r="F43" s="18"/>
      <c r="G43" s="18"/>
      <c r="H43" s="18"/>
      <c r="I43" s="18"/>
      <c r="J43" s="18"/>
      <c r="K43" s="17"/>
    </row>
    <row r="44" spans="2:11">
      <c r="E44" s="18"/>
      <c r="F44" s="18"/>
      <c r="G44" s="18"/>
      <c r="H44" s="18"/>
      <c r="I44" s="18"/>
      <c r="J44" s="18"/>
      <c r="K44" s="17"/>
    </row>
    <row r="45" spans="2:11">
      <c r="E45" s="17"/>
      <c r="F45" s="17"/>
      <c r="G45" s="17"/>
      <c r="H45" s="17"/>
      <c r="I45" s="17"/>
      <c r="J45" s="17"/>
      <c r="K45" s="17"/>
    </row>
    <row r="46" spans="2:11">
      <c r="E46" s="17"/>
      <c r="F46" s="17"/>
      <c r="G46" s="17"/>
      <c r="H46" s="17"/>
      <c r="I46" s="17"/>
      <c r="J46" s="17"/>
      <c r="K46" s="17"/>
    </row>
    <row r="47" spans="2:11">
      <c r="E47" s="17"/>
      <c r="F47" s="17"/>
      <c r="G47" s="17"/>
      <c r="H47" s="17"/>
      <c r="I47" s="17"/>
      <c r="J47" s="17"/>
      <c r="K47" s="17"/>
    </row>
    <row r="48" spans="2:11">
      <c r="E48" s="17"/>
      <c r="F48" s="17"/>
      <c r="G48" s="17"/>
      <c r="H48" s="17"/>
      <c r="I48" s="17"/>
      <c r="J48" s="17"/>
      <c r="K48" s="17"/>
    </row>
    <row r="49" spans="5:11">
      <c r="E49" s="17"/>
      <c r="F49" s="17"/>
      <c r="G49" s="17"/>
      <c r="H49" s="17"/>
      <c r="I49" s="17"/>
      <c r="J49" s="17"/>
      <c r="K49" s="17"/>
    </row>
    <row r="50" spans="5:11">
      <c r="E50" s="17"/>
      <c r="F50" s="17"/>
      <c r="G50" s="17"/>
      <c r="H50" s="17"/>
      <c r="I50" s="17"/>
      <c r="J50" s="17"/>
      <c r="K50" s="17"/>
    </row>
    <row r="51" spans="5:11">
      <c r="E51" s="17"/>
      <c r="F51" s="17"/>
      <c r="G51" s="17"/>
      <c r="H51" s="17"/>
      <c r="I51" s="17"/>
      <c r="J51" s="17"/>
      <c r="K51" s="17"/>
    </row>
    <row r="52" spans="5:11">
      <c r="E52" s="17"/>
      <c r="F52" s="17"/>
      <c r="G52" s="17"/>
      <c r="H52" s="17"/>
      <c r="I52" s="17"/>
      <c r="J52" s="17"/>
      <c r="K52" s="17"/>
    </row>
    <row r="53" spans="5:11">
      <c r="E53" s="17"/>
      <c r="F53" s="17"/>
      <c r="G53" s="17"/>
      <c r="H53" s="17"/>
      <c r="I53" s="17"/>
      <c r="J53" s="17"/>
      <c r="K53" s="17"/>
    </row>
    <row r="54" spans="5:11">
      <c r="E54" s="17"/>
      <c r="F54" s="17"/>
      <c r="G54" s="17"/>
      <c r="H54" s="17"/>
      <c r="I54" s="17"/>
      <c r="J54" s="17"/>
      <c r="K54" s="17"/>
    </row>
    <row r="55" spans="5:11">
      <c r="E55" s="17"/>
      <c r="F55" s="17"/>
      <c r="G55" s="17"/>
      <c r="H55" s="17"/>
      <c r="I55" s="17"/>
      <c r="J55" s="17"/>
      <c r="K55" s="17"/>
    </row>
  </sheetData>
  <mergeCells count="6">
    <mergeCell ref="B1:J1"/>
    <mergeCell ref="B2:J2"/>
    <mergeCell ref="B4:J4"/>
    <mergeCell ref="B5:J5"/>
    <mergeCell ref="E7:G7"/>
    <mergeCell ref="I7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4EPV5CSZ2ZPH-2104175878-279885</_dlc_DocId>
    <_dlc_DocIdUrl xmlns="219c5758-d311-4f49-8eb7-a0c37216249c">
      <Url>https://cswrgroup.sharepoint.com/_layouts/15/DocIdRedir.aspx?ID=4EPV5CSZ2ZPH-2104175878-279885</Url>
      <Description>4EPV5CSZ2ZPH-2104175878-279885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431a850e2900aa2af2b5b11c32d8e0cb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91662091352c51657f1a6be87da12cd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8D6BC-6F92-4E1A-9E5A-91173C9A1DF7}"/>
</file>

<file path=customXml/itemProps2.xml><?xml version="1.0" encoding="utf-8"?>
<ds:datastoreItem xmlns:ds="http://schemas.openxmlformats.org/officeDocument/2006/customXml" ds:itemID="{5DB185CC-D300-4B83-8477-C6035B673756}"/>
</file>

<file path=customXml/itemProps3.xml><?xml version="1.0" encoding="utf-8"?>
<ds:datastoreItem xmlns:ds="http://schemas.openxmlformats.org/officeDocument/2006/customXml" ds:itemID="{380811F3-CD8C-4D32-B87B-A510B50D1AC0}"/>
</file>

<file path=customXml/itemProps4.xml><?xml version="1.0" encoding="utf-8"?>
<ds:datastoreItem xmlns:ds="http://schemas.openxmlformats.org/officeDocument/2006/customXml" ds:itemID="{795CC570-60A8-4C0E-9CD6-3C76E53A9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</dc:title>
  <dc:subject/>
  <dc:creator>Colyer, Jason (PSC)</dc:creator>
  <cp:keywords/>
  <dc:description/>
  <cp:lastModifiedBy>hannah.thompson@dinsmore.com</cp:lastModifiedBy>
  <cp:revision/>
  <dcterms:created xsi:type="dcterms:W3CDTF">2023-04-18T19:57:17Z</dcterms:created>
  <dcterms:modified xsi:type="dcterms:W3CDTF">2025-12-22T17:02:31Z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2023-04-17T00:00:00Z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2023-04-18T00:00:00Z</vt:filetime>
  </property>
  <property fmtid="{D5CDD505-2E9C-101B-9397-08002B2CF9AE}" pid="5" name="Producer">
    <vt:lpwstr>DynamicPDF for .NET v8.0.0.40 (Build 29393)</vt:lpwstr>
  </property>
  <property fmtid="{D5CDD505-2E9C-101B-9397-08002B2CF9AE}" pid="6" name="ContentTypeId">
    <vt:lpwstr>0x01010035F955E8F06CBD48B7814246FB9E203E</vt:lpwstr>
  </property>
  <property fmtid="{D5CDD505-2E9C-101B-9397-08002B2CF9AE}" pid="7" name="_dlc_DocIdItemGuid">
    <vt:lpwstr>818aba83-3e2a-42f3-b06f-0e0050a11131</vt:lpwstr>
  </property>
  <property fmtid="{D5CDD505-2E9C-101B-9397-08002B2CF9AE}" pid="8" name="MediaServiceImageTags">
    <vt:lpwstr/>
  </property>
</Properties>
</file>