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1st OAG DRs Supplemental\Exhibits\"/>
    </mc:Choice>
  </mc:AlternateContent>
  <xr:revisionPtr revIDLastSave="0" documentId="8_{B27ADE40-B0EF-4D92-9261-F56D0860C5B6}" xr6:coauthVersionLast="47" xr6:coauthVersionMax="47" xr10:uidLastSave="{00000000-0000-0000-0000-000000000000}"/>
  <bookViews>
    <workbookView xWindow="-28920" yWindow="-120" windowWidth="29040" windowHeight="15720" xr2:uid="{B4376FB4-76FD-4037-8BA7-1C8E18558B28}"/>
  </bookViews>
  <sheets>
    <sheet name="UPIS Water" sheetId="2" r:id="rId1"/>
    <sheet name="UPIS WW" sheetId="3" r:id="rId2"/>
  </sheets>
  <externalReferences>
    <externalReference r:id="rId3"/>
  </externalReferences>
  <definedNames>
    <definedName name="_xlnm._FilterDatabase" localSheetId="0" hidden="1">'UPIS Water'!$A$7:$L$75</definedName>
    <definedName name="_xlnm._FilterDatabase" localSheetId="1" hidden="1">'UPIS WW'!$A$7:$K$47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'UPIS WW'!$A$1:$K$46</definedName>
    <definedName name="_xlnm.Print_Titles" localSheetId="0">'UPIS Water'!$1:$6</definedName>
    <definedName name="_xlnm.Print_Titles" localSheetId="1">'UPIS WW'!$1:$6</definedName>
    <definedName name="VersionNumber" hidden="1">"4.11.8796"</definedName>
    <definedName name="xdif" hidden="1">"4.11.8796"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8" i="2"/>
  <c r="A17" i="2"/>
  <c r="D47" i="3" l="1"/>
  <c r="J77" i="2" l="1"/>
  <c r="H77" i="2"/>
  <c r="H47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" i="3"/>
  <c r="A1" i="3"/>
  <c r="I77" i="2"/>
  <c r="A8" i="2"/>
  <c r="A9" i="2" s="1"/>
  <c r="A10" i="2" s="1"/>
  <c r="A11" i="2" s="1"/>
  <c r="A12" i="2" s="1"/>
  <c r="A13" i="2" s="1"/>
  <c r="A14" i="2" s="1"/>
  <c r="A15" i="2" s="1"/>
  <c r="A16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2" i="2"/>
  <c r="G77" i="2" l="1"/>
  <c r="F47" i="3"/>
  <c r="G47" i="3"/>
  <c r="A21" i="3"/>
  <c r="A20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5" i="3" l="1"/>
  <c r="A34" i="3"/>
  <c r="A37" i="3" l="1"/>
  <c r="A36" i="3"/>
  <c r="A38" i="3" l="1"/>
  <c r="A40" i="3" s="1"/>
  <c r="A41" i="3" s="1"/>
  <c r="A42" i="3" s="1"/>
  <c r="A43" i="3" s="1"/>
  <c r="A44" i="3" s="1"/>
  <c r="A45" i="3" s="1"/>
  <c r="A46" i="3" s="1"/>
  <c r="A47" i="3" s="1"/>
  <c r="A39" i="3"/>
  <c r="E77" i="2" l="1"/>
  <c r="F77" i="2"/>
  <c r="E47" i="3" l="1"/>
  <c r="D77" i="2"/>
</calcChain>
</file>

<file path=xl/sharedStrings.xml><?xml version="1.0" encoding="utf-8"?>
<sst xmlns="http://schemas.openxmlformats.org/spreadsheetml/2006/main" count="250" uniqueCount="235">
  <si>
    <t>Utility Plant In Service - Water</t>
  </si>
  <si>
    <t>Line Number</t>
  </si>
  <si>
    <t>NARUC Acct. No</t>
  </si>
  <si>
    <t>Account Title</t>
  </si>
  <si>
    <t>12/31/2021 Actual</t>
  </si>
  <si>
    <t>12/31/2022 Actual</t>
  </si>
  <si>
    <t>12/31/2023 Actual</t>
  </si>
  <si>
    <t>12/31/2024 Actual</t>
  </si>
  <si>
    <t>12/31/2025 Actual</t>
  </si>
  <si>
    <t>3/31/2026 Base Year</t>
  </si>
  <si>
    <t>07/31/2027 Test Year</t>
  </si>
  <si>
    <t>(A)</t>
  </si>
  <si>
    <t>(B)</t>
  </si>
  <si>
    <t>(C)</t>
  </si>
  <si>
    <t>(E)</t>
  </si>
  <si>
    <t>(F)</t>
  </si>
  <si>
    <t>(G)</t>
  </si>
  <si>
    <t>(H)</t>
  </si>
  <si>
    <t>(I)</t>
  </si>
  <si>
    <t>(J)</t>
  </si>
  <si>
    <t>(K)</t>
  </si>
  <si>
    <t>301.000</t>
  </si>
  <si>
    <t>Water - Organization</t>
  </si>
  <si>
    <t>301.001</t>
  </si>
  <si>
    <t>Water - Organization - 0 Years</t>
  </si>
  <si>
    <t>302.000</t>
  </si>
  <si>
    <t>Water - Franchise - 10 Years</t>
  </si>
  <si>
    <t>302.001</t>
  </si>
  <si>
    <t>Water - Franchise - 0 Years</t>
  </si>
  <si>
    <t>303.000</t>
  </si>
  <si>
    <t>Water - Land and Land Rights</t>
  </si>
  <si>
    <t>304.000</t>
  </si>
  <si>
    <t>Water - S&amp;I</t>
  </si>
  <si>
    <t>304.005</t>
  </si>
  <si>
    <t>Water - S&amp;I - 30 Years</t>
  </si>
  <si>
    <t>304.006</t>
  </si>
  <si>
    <t>Water - S&amp;I - 40 Years</t>
  </si>
  <si>
    <t>304.007</t>
  </si>
  <si>
    <t>Water - S&amp;I - 50 Years</t>
  </si>
  <si>
    <t>304.100</t>
  </si>
  <si>
    <t>Water - S&amp;I Source of Supply</t>
  </si>
  <si>
    <t>304.300</t>
  </si>
  <si>
    <t>Water - S&amp;I Treatment Plant</t>
  </si>
  <si>
    <t>307.000</t>
  </si>
  <si>
    <t>Water - Wells and Springs</t>
  </si>
  <si>
    <t>307.001</t>
  </si>
  <si>
    <t>Water - Wells and Springs - 30 Years</t>
  </si>
  <si>
    <t>307.003</t>
  </si>
  <si>
    <t>Water - Wells and Springs - 50 Years</t>
  </si>
  <si>
    <t>309.000</t>
  </si>
  <si>
    <t>Water - Supply Mains</t>
  </si>
  <si>
    <t>310.000</t>
  </si>
  <si>
    <t>Water - Power Generation Equip</t>
  </si>
  <si>
    <t>310.003</t>
  </si>
  <si>
    <t>Water - Power Generation Equip - 20 Years</t>
  </si>
  <si>
    <t>311.000</t>
  </si>
  <si>
    <t>Water - Pumping Equip</t>
  </si>
  <si>
    <t>311.002</t>
  </si>
  <si>
    <t>Water - Pumping Equip - 10 Years</t>
  </si>
  <si>
    <t>311.007</t>
  </si>
  <si>
    <t>Water - Pumping Equip - 12 Years</t>
  </si>
  <si>
    <t>311.011</t>
  </si>
  <si>
    <t>Water - Pumping Equip - 8 Years</t>
  </si>
  <si>
    <t>320.000</t>
  </si>
  <si>
    <t>Water - Treatment Equip</t>
  </si>
  <si>
    <t>320.001</t>
  </si>
  <si>
    <t>Water - Treatment Equip - 5 Years</t>
  </si>
  <si>
    <t>320.002</t>
  </si>
  <si>
    <t>Water - Treatment Equip - 20 Years</t>
  </si>
  <si>
    <t>320.007</t>
  </si>
  <si>
    <t>Water - Treatment Equip - 10 Years</t>
  </si>
  <si>
    <t>320.009</t>
  </si>
  <si>
    <t>Water - Treatment Equip - 30 Years</t>
  </si>
  <si>
    <t>330.000</t>
  </si>
  <si>
    <t>Water - Dist, Resevoirs, Standpipes</t>
  </si>
  <si>
    <t>330.002</t>
  </si>
  <si>
    <t>Water - Dist, Resevoirs, Standpipes - 40 Years</t>
  </si>
  <si>
    <t>330.003</t>
  </si>
  <si>
    <t>Water - Dist, Resevoirs, Standpipes - 50 Years</t>
  </si>
  <si>
    <t>330.006</t>
  </si>
  <si>
    <t>Water - Dist, Resevoirs, Standpipes - 45 Years</t>
  </si>
  <si>
    <t>330.007</t>
  </si>
  <si>
    <t>Water - Dist, Resevoirs, Standpipes - 20 Years</t>
  </si>
  <si>
    <t>331.000</t>
  </si>
  <si>
    <t>Water - Transmission &amp; Distribution Mains</t>
  </si>
  <si>
    <t>331.002</t>
  </si>
  <si>
    <t>Water - Transmission &amp; Distribution Mains - 50 Years</t>
  </si>
  <si>
    <t>331.003</t>
  </si>
  <si>
    <t>Water - Transmission &amp; Distribution Mains - 30 Years</t>
  </si>
  <si>
    <t>333.000</t>
  </si>
  <si>
    <t>Water - Services to Customers</t>
  </si>
  <si>
    <t>333.001</t>
  </si>
  <si>
    <t>Water - Services to Customers - 20 Years</t>
  </si>
  <si>
    <t>333.002</t>
  </si>
  <si>
    <t>Water - Services to Customers - 40 Years</t>
  </si>
  <si>
    <t>333.003</t>
  </si>
  <si>
    <t>Water - Services to Customers - 50 Years</t>
  </si>
  <si>
    <t>333.007</t>
  </si>
  <si>
    <t>Water - Services to Customers - 30 Years</t>
  </si>
  <si>
    <t>333.008</t>
  </si>
  <si>
    <t>Water - Services to Customers - 12 Years</t>
  </si>
  <si>
    <t>334.000</t>
  </si>
  <si>
    <t>Water - Meters and Installation</t>
  </si>
  <si>
    <t>334.001</t>
  </si>
  <si>
    <t>Water - Meters and Installation - 10 Years</t>
  </si>
  <si>
    <t>334.008</t>
  </si>
  <si>
    <t>Water - Meters and Installation - 12 Years</t>
  </si>
  <si>
    <t>334.009</t>
  </si>
  <si>
    <t>Water - Meters and Installation - 50 Years</t>
  </si>
  <si>
    <t>335.000</t>
  </si>
  <si>
    <t>Water - Hydrants</t>
  </si>
  <si>
    <t>335.002</t>
  </si>
  <si>
    <t>Water - Hydrants - 50 Years</t>
  </si>
  <si>
    <t>336.000</t>
  </si>
  <si>
    <t>Water - Backflow Prevention Devices</t>
  </si>
  <si>
    <t>339.000</t>
  </si>
  <si>
    <t>Water - Other Plant and Misc Equip</t>
  </si>
  <si>
    <t>339.001</t>
  </si>
  <si>
    <t>Water - Other Plant and Misc Equip - 15 Years</t>
  </si>
  <si>
    <t>340.000</t>
  </si>
  <si>
    <t>Water - Office Furniture and Equip</t>
  </si>
  <si>
    <t>340.001</t>
  </si>
  <si>
    <t>Water - Office Furniture and Equip - 5 Years</t>
  </si>
  <si>
    <t>340.003</t>
  </si>
  <si>
    <t>Water - Office Furniture and Equip - 15 Years</t>
  </si>
  <si>
    <t>341.000</t>
  </si>
  <si>
    <t>Water - Transportation Equip</t>
  </si>
  <si>
    <t>341.001</t>
  </si>
  <si>
    <t>Water - Transportation Equip - 5 Years</t>
  </si>
  <si>
    <t>341.002</t>
  </si>
  <si>
    <t>Water - Transportation Equip - 10 Years</t>
  </si>
  <si>
    <t>343.000</t>
  </si>
  <si>
    <t>Water - Tools, Shop, Garage Equip</t>
  </si>
  <si>
    <t>343.001</t>
  </si>
  <si>
    <t>Water - Tools, Shop, Garage Equip - 10 Years</t>
  </si>
  <si>
    <t>343.002</t>
  </si>
  <si>
    <t>Water - Tools, Shop, Garage Equip - 20 Years</t>
  </si>
  <si>
    <t>345.000</t>
  </si>
  <si>
    <t>Water - Power Operated Equip</t>
  </si>
  <si>
    <t>345.001</t>
  </si>
  <si>
    <t>Water - Power Operated Equip - 15 Years</t>
  </si>
  <si>
    <t>345.003</t>
  </si>
  <si>
    <t>Water - Power Operated Equip - 20 Years</t>
  </si>
  <si>
    <t>346.000</t>
  </si>
  <si>
    <t>Water - Communication Equip</t>
  </si>
  <si>
    <t>346.001</t>
  </si>
  <si>
    <t>Water - Communication Equip - 10 Years</t>
  </si>
  <si>
    <t>347.001</t>
  </si>
  <si>
    <t>Water - Misc Equip - 10 Years</t>
  </si>
  <si>
    <t>348.000</t>
  </si>
  <si>
    <t>Water - Other Tangible Plant</t>
  </si>
  <si>
    <t>348.002</t>
  </si>
  <si>
    <t>Water - Other Tangible Plant - 10 Years</t>
  </si>
  <si>
    <t>348.004</t>
  </si>
  <si>
    <t>Water - Other Tangible Plant - 50 Years</t>
  </si>
  <si>
    <t>Utility Plant In Service - Wastewater</t>
  </si>
  <si>
    <t>(D)</t>
  </si>
  <si>
    <t>351.000</t>
  </si>
  <si>
    <t>Sewer - Organization</t>
  </si>
  <si>
    <t>351.001</t>
  </si>
  <si>
    <t>Sewer - Organization - 0 Years</t>
  </si>
  <si>
    <t>353.000</t>
  </si>
  <si>
    <t>Sewer - Land and Land Rights</t>
  </si>
  <si>
    <t>354.000</t>
  </si>
  <si>
    <t>Sewer - S&amp;I</t>
  </si>
  <si>
    <t>354.004</t>
  </si>
  <si>
    <t>Sewer - S&amp;I - 30 Years</t>
  </si>
  <si>
    <t>354.005</t>
  </si>
  <si>
    <t>Sewer - S&amp;I - 40 Years</t>
  </si>
  <si>
    <t>360.000</t>
  </si>
  <si>
    <t>Sewer - Collection Sewers - Force</t>
  </si>
  <si>
    <t>360.001</t>
  </si>
  <si>
    <t>Sewer - Collection Sewers - Force - 50 Years</t>
  </si>
  <si>
    <t>361.000</t>
  </si>
  <si>
    <t>Sewer - Collection Sewers - Gravity</t>
  </si>
  <si>
    <t>361.001</t>
  </si>
  <si>
    <t>Sewer - Collection Sewers - Gravity - 50 Years</t>
  </si>
  <si>
    <t>363.000</t>
  </si>
  <si>
    <t>Sewer - Services to Customers</t>
  </si>
  <si>
    <t>363.001</t>
  </si>
  <si>
    <t>Sewer - Services to Customers - 38 Years</t>
  </si>
  <si>
    <t>364.000</t>
  </si>
  <si>
    <t>Sewer - Flow Measuring Devices</t>
  </si>
  <si>
    <t>364.001</t>
  </si>
  <si>
    <t>Sewer - Flow Measuring Devices - 10 Years</t>
  </si>
  <si>
    <t>364.002</t>
  </si>
  <si>
    <t>Sewer - Flow Measuring Devices - 30 Years</t>
  </si>
  <si>
    <t>364.004</t>
  </si>
  <si>
    <t>Sewer - Flow Measuring Devices - 5 Years</t>
  </si>
  <si>
    <t>370.000</t>
  </si>
  <si>
    <t>Sewer - Receiving Wells</t>
  </si>
  <si>
    <t>371.000</t>
  </si>
  <si>
    <t>Sewer - Pumping Equip</t>
  </si>
  <si>
    <t>371.002</t>
  </si>
  <si>
    <t>Sewer - Pumping Equip - 10 Years</t>
  </si>
  <si>
    <t>380.000</t>
  </si>
  <si>
    <t>Sewer - Treatment &amp; Disposal Equip</t>
  </si>
  <si>
    <t>380.003</t>
  </si>
  <si>
    <t>Sewer - Treatment &amp; Disposal Equip - 20 Years</t>
  </si>
  <si>
    <t>381.001</t>
  </si>
  <si>
    <t>Sewer - Plant Sewers - 40 Years</t>
  </si>
  <si>
    <t>381.003</t>
  </si>
  <si>
    <t>Sewer - Plant Sewers - 20 Years</t>
  </si>
  <si>
    <t>382.000</t>
  </si>
  <si>
    <t>Sewer - Outfall Sewer Lines</t>
  </si>
  <si>
    <t>382.001</t>
  </si>
  <si>
    <t>Sewer - Outfall Sewer Lines - 50 Years</t>
  </si>
  <si>
    <t>390.000</t>
  </si>
  <si>
    <t>Sewer - Office Furniture and Equipment</t>
  </si>
  <si>
    <t>390.003</t>
  </si>
  <si>
    <t>Sewer - Office Furniture and Equip - 15 Years</t>
  </si>
  <si>
    <t>390.004</t>
  </si>
  <si>
    <t>Sewer - Office Furniture and Equip - 20 Years</t>
  </si>
  <si>
    <t>393.002</t>
  </si>
  <si>
    <t>Sewer - Tools, Shop, and Garage Equip - 10 Years</t>
  </si>
  <si>
    <t>394.000</t>
  </si>
  <si>
    <t>Sewer - Lab Equip</t>
  </si>
  <si>
    <t>394.001</t>
  </si>
  <si>
    <t>Sewer - Lab Equip - 10 Years</t>
  </si>
  <si>
    <t>395.000</t>
  </si>
  <si>
    <t>Sewer - Power Operated Equip</t>
  </si>
  <si>
    <t>395.002</t>
  </si>
  <si>
    <t>Sewer - Power Operated Equip - 10 Years</t>
  </si>
  <si>
    <t>396.001</t>
  </si>
  <si>
    <t>Sewer - Communication Equip - 15 Years</t>
  </si>
  <si>
    <t>396.002</t>
  </si>
  <si>
    <t>Sewer - Communication Equip - 10 Years</t>
  </si>
  <si>
    <t>397.001</t>
  </si>
  <si>
    <t>Sewer - Misc Equipment - 10 Years</t>
  </si>
  <si>
    <t>347.002</t>
  </si>
  <si>
    <t>Water - Misc Equip - 15 Years</t>
  </si>
  <si>
    <t>354.003</t>
  </si>
  <si>
    <t>Sewer - S&amp;I - 25 Years</t>
  </si>
  <si>
    <t>380.002</t>
  </si>
  <si>
    <t>Sewer - Treatment &amp; Disposal Equip - 10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</si>
</sst>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&quot;$&quot;#,##0"/>
    <numFmt numFmtId="167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2" fillId="0" borderId="0" xfId="0" applyFont="1" applyAlignment="1">
      <alignment horizontal="left"/>
    </xf>
    <xf numFmtId="6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165" fontId="2" fillId="0" borderId="0" xfId="0" applyNumberFormat="1" applyFont="1"/>
    <xf numFmtId="166" fontId="3" fillId="0" borderId="3" xfId="0" applyNumberFormat="1" applyFont="1" applyBorder="1"/>
    <xf numFmtId="164" fontId="2" fillId="0" borderId="0" xfId="1" applyNumberFormat="1" applyFont="1"/>
    <xf numFmtId="6" fontId="2" fillId="0" borderId="0" xfId="1" applyNumberFormat="1" applyFont="1" applyBorder="1" applyAlignment="1">
      <alignment horizontal="right"/>
    </xf>
    <xf numFmtId="8" fontId="2" fillId="0" borderId="0" xfId="0" applyNumberFormat="1" applyFont="1"/>
    <xf numFmtId="167" fontId="2" fillId="0" borderId="0" xfId="0" applyNumberFormat="1" applyFont="1"/>
    <xf numFmtId="0" fontId="2" fillId="0" borderId="0" xfId="0" quotePrefix="1" applyFont="1"/>
    <xf numFmtId="0" fontId="4" fillId="0" borderId="0" xfId="0" applyFont="1" applyAlignment="1">
      <alignment horizontal="left" vertical="top"/>
    </xf>
    <xf numFmtId="4" fontId="0" fillId="0" borderId="0" xfId="0" applyNumberFormat="1"/>
    <xf numFmtId="166" fontId="2" fillId="0" borderId="0" xfId="0" applyNumberFormat="1" applyFont="1"/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wrgroup.sharepoint.com/Rate%20Cases/Kentucky/BGUOC%20Rate%20Case%202025-00354/KY%20Rate%20Case%20Financial%20Workbook.xlsx" TargetMode="External"/><Relationship Id="rId1" Type="http://schemas.openxmlformats.org/officeDocument/2006/relationships/externalLinkPath" Target="https://cswrgroup.sharepoint.com/Rate%20Cases/Kentucky/BGUOC%20Rate%20Case%202025-00354/KY%20Rate%20Case%20Financial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"/>
      <sheetName val="Schedules-&gt;"/>
      <sheetName val="Historical IS "/>
      <sheetName val="Historical BS"/>
      <sheetName val="Historical Rev"/>
      <sheetName val="Depr Schedule"/>
      <sheetName val="Summary IS"/>
      <sheetName val="Income Statement Detail"/>
      <sheetName val="Balance Sheet Summary"/>
      <sheetName val="Balance Sheet Detail"/>
      <sheetName val="Cash Flow"/>
      <sheetName val="CSWR Schedules-&gt;"/>
      <sheetName val=" Rate Design - Water"/>
      <sheetName val=" Rate Design - WW"/>
      <sheetName val="Revenue Requirement"/>
      <sheetName val="Revenue Requirement Water"/>
      <sheetName val="Revenue Requirement WW"/>
      <sheetName val="Summary IS Water"/>
      <sheetName val="Summary IS WW"/>
      <sheetName val="Income Statement Detail WW"/>
      <sheetName val="Income Statement Detail Water"/>
      <sheetName val="RB Summary"/>
      <sheetName val="RB Summary Water"/>
      <sheetName val="RB Summary WW"/>
      <sheetName val="RB TY 13-Month Avg "/>
      <sheetName val="UPIS"/>
      <sheetName val="UPIS Water"/>
      <sheetName val="UPIS WW"/>
      <sheetName val="CIAC"/>
      <sheetName val="CIAC Water"/>
      <sheetName val="CIAC WW"/>
      <sheetName val="Working Capital"/>
      <sheetName val="Working Capital Water"/>
      <sheetName val="Working Capital WW"/>
      <sheetName val="Working Capital 13-Month Avg"/>
      <sheetName val="Income Tax Summary"/>
      <sheetName val="Income Tax Summary Water"/>
      <sheetName val="Income Tax Summary WW"/>
      <sheetName val="Capital Structure"/>
      <sheetName val="Income Conv Factor"/>
      <sheetName val="Revenue Conv Factor"/>
      <sheetName val="Support Sheets-&gt;"/>
      <sheetName val="Historical Budget"/>
      <sheetName val="IS Water Forecast"/>
      <sheetName val="IS WW Forecast"/>
      <sheetName val="Balance Sheet Forecast"/>
      <sheetName val="Inflationary Factors"/>
      <sheetName val="Service Area Map"/>
      <sheetName val="Allocation Matrix"/>
      <sheetName val="ChartofAccounts"/>
      <sheetName val="SA Level BS Accounts"/>
      <sheetName val="Section 16(7)f"/>
      <sheetName val="Raw Data-&gt;"/>
      <sheetName val="GL Data Pull"/>
    </sheetNames>
    <sheetDataSet>
      <sheetData sheetId="0" refreshError="1">
        <row r="9">
          <cell r="B9" t="str">
            <v>Bluegrass Operating Company, LLC</v>
          </cell>
        </row>
        <row r="10">
          <cell r="B10" t="str">
            <v>2025-00354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8665-6D18-4654-802D-AA8D2C67646D}">
  <sheetPr>
    <pageSetUpPr autoPageBreaks="0" fitToPage="1"/>
  </sheetPr>
  <dimension ref="A1:K81"/>
  <sheetViews>
    <sheetView showGridLines="0" tabSelected="1" zoomScaleNormal="100" zoomScaleSheetLayoutView="100" workbookViewId="0">
      <selection activeCell="F17" sqref="F17"/>
    </sheetView>
  </sheetViews>
  <sheetFormatPr defaultColWidth="9.42578125" defaultRowHeight="12.75" x14ac:dyDescent="0.2"/>
  <cols>
    <col min="1" max="1" width="8.42578125" style="1" customWidth="1"/>
    <col min="2" max="2" width="9.42578125" style="1" customWidth="1"/>
    <col min="3" max="3" width="41.140625" style="1" bestFit="1" customWidth="1"/>
    <col min="4" max="5" width="12.85546875" style="1" customWidth="1"/>
    <col min="6" max="11" width="13" style="1" customWidth="1"/>
    <col min="12" max="16384" width="9.42578125" style="1"/>
  </cols>
  <sheetData>
    <row r="1" spans="1:11" ht="13.5" customHeight="1" x14ac:dyDescent="0.2">
      <c r="A1" s="26" t="str">
        <f>[1]Control!$B$9</f>
        <v>Bluegrass Operating Company, LLC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2">
      <c r="A2" s="26" t="str">
        <f>[1]Control!$B$10</f>
        <v>2025-00354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">
      <c r="A4" s="3"/>
      <c r="B4" s="3"/>
      <c r="C4" s="3"/>
      <c r="D4" s="3"/>
    </row>
    <row r="5" spans="1:11" s="4" customFormat="1" ht="25.5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</row>
    <row r="6" spans="1:11" s="2" customFormat="1" x14ac:dyDescent="0.2">
      <c r="A6" s="6" t="s">
        <v>11</v>
      </c>
      <c r="B6" s="6" t="s">
        <v>12</v>
      </c>
      <c r="C6" s="6" t="s">
        <v>13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7" t="s">
        <v>19</v>
      </c>
      <c r="J6" s="7" t="s">
        <v>20</v>
      </c>
    </row>
    <row r="7" spans="1:11" s="3" customFormat="1" x14ac:dyDescent="0.2">
      <c r="A7" s="8">
        <v>1</v>
      </c>
      <c r="C7" s="9"/>
      <c r="D7" s="10"/>
      <c r="E7" s="10"/>
      <c r="F7" s="10"/>
      <c r="G7" s="10"/>
      <c r="H7" s="10"/>
      <c r="I7" s="10"/>
      <c r="J7" s="10"/>
    </row>
    <row r="8" spans="1:11" ht="12.95" customHeight="1" x14ac:dyDescent="0.2">
      <c r="A8" s="8">
        <f t="shared" ref="A8:A75" si="0">A7+1</f>
        <v>2</v>
      </c>
      <c r="B8" s="1" t="s">
        <v>21</v>
      </c>
      <c r="C8" s="11" t="s">
        <v>22</v>
      </c>
      <c r="D8" s="12">
        <v>65413.43</v>
      </c>
      <c r="E8" s="12">
        <v>65413.43</v>
      </c>
      <c r="F8" s="12">
        <v>0</v>
      </c>
      <c r="G8" s="12">
        <v>0</v>
      </c>
      <c r="H8" s="12">
        <v>0</v>
      </c>
      <c r="I8" s="17">
        <v>0</v>
      </c>
      <c r="J8" s="17">
        <v>0</v>
      </c>
    </row>
    <row r="9" spans="1:11" x14ac:dyDescent="0.2">
      <c r="A9" s="8">
        <f t="shared" si="0"/>
        <v>3</v>
      </c>
      <c r="B9" s="1" t="s">
        <v>23</v>
      </c>
      <c r="C9" s="11" t="s">
        <v>24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7">
        <v>0</v>
      </c>
      <c r="J9" s="17">
        <v>0</v>
      </c>
    </row>
    <row r="10" spans="1:11" x14ac:dyDescent="0.2">
      <c r="A10" s="8">
        <f t="shared" si="0"/>
        <v>4</v>
      </c>
      <c r="B10" s="1" t="s">
        <v>25</v>
      </c>
      <c r="C10" s="11" t="s">
        <v>26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7">
        <v>0</v>
      </c>
      <c r="J10" s="17">
        <v>0</v>
      </c>
    </row>
    <row r="11" spans="1:11" x14ac:dyDescent="0.2">
      <c r="A11" s="8">
        <f t="shared" si="0"/>
        <v>5</v>
      </c>
      <c r="B11" s="1" t="s">
        <v>27</v>
      </c>
      <c r="C11" s="11" t="s">
        <v>28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7">
        <v>0</v>
      </c>
      <c r="J11" s="17">
        <v>0</v>
      </c>
    </row>
    <row r="12" spans="1:11" x14ac:dyDescent="0.2">
      <c r="A12" s="8">
        <f t="shared" si="0"/>
        <v>6</v>
      </c>
      <c r="B12" s="1" t="s">
        <v>29</v>
      </c>
      <c r="C12" s="11" t="s">
        <v>30</v>
      </c>
      <c r="D12" s="12">
        <v>762540.13</v>
      </c>
      <c r="E12" s="12">
        <v>784540.13</v>
      </c>
      <c r="F12" s="12">
        <v>45090.430000000008</v>
      </c>
      <c r="G12" s="12">
        <v>45090.430000000008</v>
      </c>
      <c r="H12" s="12">
        <v>50590.01</v>
      </c>
      <c r="I12" s="17">
        <v>50590.01</v>
      </c>
      <c r="J12" s="17">
        <v>50590.01</v>
      </c>
    </row>
    <row r="13" spans="1:11" x14ac:dyDescent="0.2">
      <c r="A13" s="8">
        <f t="shared" si="0"/>
        <v>7</v>
      </c>
      <c r="B13" s="1" t="s">
        <v>31</v>
      </c>
      <c r="C13" s="11" t="s">
        <v>32</v>
      </c>
      <c r="D13" s="12">
        <v>102593.01</v>
      </c>
      <c r="E13" s="12">
        <v>110711.31999999999</v>
      </c>
      <c r="F13" s="12">
        <v>1.4551915228366852E-11</v>
      </c>
      <c r="G13" s="12">
        <v>1.4551915228366852E-11</v>
      </c>
      <c r="H13" s="12">
        <v>0</v>
      </c>
      <c r="I13" s="17">
        <v>0</v>
      </c>
      <c r="J13" s="17">
        <v>0</v>
      </c>
    </row>
    <row r="14" spans="1:11" x14ac:dyDescent="0.2">
      <c r="A14" s="8">
        <f t="shared" si="0"/>
        <v>8</v>
      </c>
      <c r="B14" s="1" t="s">
        <v>33</v>
      </c>
      <c r="C14" s="11" t="s">
        <v>34</v>
      </c>
      <c r="D14" s="12">
        <v>0</v>
      </c>
      <c r="E14" s="12">
        <v>0</v>
      </c>
      <c r="F14" s="12">
        <v>300184.77</v>
      </c>
      <c r="G14" s="12">
        <v>300184.77</v>
      </c>
      <c r="H14" s="12">
        <v>461869.17999999993</v>
      </c>
      <c r="I14" s="17">
        <v>461869.17999999993</v>
      </c>
      <c r="J14" s="17">
        <v>461869.17999999993</v>
      </c>
    </row>
    <row r="15" spans="1:11" x14ac:dyDescent="0.2">
      <c r="A15" s="8">
        <f t="shared" si="0"/>
        <v>9</v>
      </c>
      <c r="B15" s="1" t="s">
        <v>35</v>
      </c>
      <c r="C15" s="11" t="s">
        <v>36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7">
        <v>0</v>
      </c>
      <c r="J15" s="17">
        <v>0</v>
      </c>
    </row>
    <row r="16" spans="1:11" x14ac:dyDescent="0.2">
      <c r="A16" s="8">
        <f t="shared" si="0"/>
        <v>10</v>
      </c>
      <c r="B16" s="1" t="s">
        <v>37</v>
      </c>
      <c r="C16" s="11" t="s">
        <v>38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7">
        <v>0</v>
      </c>
      <c r="J16" s="17">
        <v>0</v>
      </c>
    </row>
    <row r="17" spans="1:10" x14ac:dyDescent="0.2">
      <c r="A17" s="8">
        <f t="shared" si="0"/>
        <v>11</v>
      </c>
      <c r="B17" s="20" t="s">
        <v>39</v>
      </c>
      <c r="C17" s="11" t="s">
        <v>40</v>
      </c>
      <c r="D17" s="12">
        <v>785621.89</v>
      </c>
      <c r="E17" s="12">
        <v>970386.79</v>
      </c>
      <c r="F17" s="12">
        <v>0</v>
      </c>
      <c r="G17" s="12">
        <v>0</v>
      </c>
      <c r="H17" s="12">
        <v>0</v>
      </c>
      <c r="I17" s="17">
        <v>0</v>
      </c>
      <c r="J17" s="17">
        <v>0</v>
      </c>
    </row>
    <row r="18" spans="1:10" x14ac:dyDescent="0.2">
      <c r="A18" s="8">
        <f t="shared" si="0"/>
        <v>12</v>
      </c>
      <c r="B18" s="20" t="s">
        <v>41</v>
      </c>
      <c r="C18" s="11" t="s">
        <v>42</v>
      </c>
      <c r="D18" s="12">
        <v>439318.98</v>
      </c>
      <c r="E18" s="12">
        <v>473450.26</v>
      </c>
      <c r="F18" s="12">
        <v>0</v>
      </c>
      <c r="G18" s="12">
        <v>0</v>
      </c>
      <c r="H18" s="12">
        <v>0</v>
      </c>
      <c r="I18" s="17">
        <v>0</v>
      </c>
      <c r="J18" s="17">
        <v>0</v>
      </c>
    </row>
    <row r="19" spans="1:10" x14ac:dyDescent="0.2">
      <c r="A19" s="8">
        <f t="shared" si="0"/>
        <v>13</v>
      </c>
      <c r="B19" s="1" t="s">
        <v>43</v>
      </c>
      <c r="C19" s="11" t="s">
        <v>44</v>
      </c>
      <c r="D19" s="12">
        <v>1110</v>
      </c>
      <c r="E19" s="12">
        <v>1110</v>
      </c>
      <c r="F19" s="12">
        <v>0</v>
      </c>
      <c r="G19" s="12">
        <v>0</v>
      </c>
      <c r="H19" s="12">
        <v>0</v>
      </c>
      <c r="I19" s="17">
        <v>0</v>
      </c>
      <c r="J19" s="17">
        <v>0</v>
      </c>
    </row>
    <row r="20" spans="1:10" x14ac:dyDescent="0.2">
      <c r="A20" s="8">
        <f t="shared" si="0"/>
        <v>14</v>
      </c>
      <c r="B20" s="1" t="s">
        <v>45</v>
      </c>
      <c r="C20" s="11" t="s">
        <v>46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7">
        <v>0</v>
      </c>
      <c r="J20" s="17">
        <v>0</v>
      </c>
    </row>
    <row r="21" spans="1:10" x14ac:dyDescent="0.2">
      <c r="A21" s="8">
        <f t="shared" si="0"/>
        <v>15</v>
      </c>
      <c r="B21" s="1" t="s">
        <v>47</v>
      </c>
      <c r="C21" s="11" t="s">
        <v>48</v>
      </c>
      <c r="D21" s="12">
        <v>0</v>
      </c>
      <c r="E21" s="12">
        <v>0</v>
      </c>
      <c r="F21" s="12">
        <v>2542</v>
      </c>
      <c r="G21" s="12">
        <v>2542</v>
      </c>
      <c r="H21" s="12">
        <v>6851.9699999999993</v>
      </c>
      <c r="I21" s="17">
        <v>6851.9699999999993</v>
      </c>
      <c r="J21" s="17">
        <v>6851.9699999999993</v>
      </c>
    </row>
    <row r="22" spans="1:10" x14ac:dyDescent="0.2">
      <c r="A22" s="8">
        <f t="shared" si="0"/>
        <v>16</v>
      </c>
      <c r="B22" s="1" t="s">
        <v>49</v>
      </c>
      <c r="C22" s="11" t="s">
        <v>50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7">
        <v>0</v>
      </c>
      <c r="J22" s="17">
        <v>0</v>
      </c>
    </row>
    <row r="23" spans="1:10" x14ac:dyDescent="0.2">
      <c r="A23" s="8">
        <f t="shared" si="0"/>
        <v>17</v>
      </c>
      <c r="B23" s="1" t="s">
        <v>51</v>
      </c>
      <c r="C23" s="11" t="s">
        <v>52</v>
      </c>
      <c r="D23" s="12">
        <v>0</v>
      </c>
      <c r="E23" s="12">
        <v>0</v>
      </c>
      <c r="F23" s="12">
        <v>2528</v>
      </c>
      <c r="G23" s="12">
        <v>2528</v>
      </c>
      <c r="H23" s="12">
        <v>0</v>
      </c>
      <c r="I23" s="17">
        <v>0</v>
      </c>
      <c r="J23" s="17">
        <v>0</v>
      </c>
    </row>
    <row r="24" spans="1:10" x14ac:dyDescent="0.2">
      <c r="A24" s="8">
        <f t="shared" si="0"/>
        <v>18</v>
      </c>
      <c r="B24" s="1" t="s">
        <v>53</v>
      </c>
      <c r="C24" s="11" t="s">
        <v>54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7">
        <v>0</v>
      </c>
      <c r="J24" s="17">
        <v>0</v>
      </c>
    </row>
    <row r="25" spans="1:10" x14ac:dyDescent="0.2">
      <c r="A25" s="8">
        <f t="shared" si="0"/>
        <v>19</v>
      </c>
      <c r="B25" s="1" t="s">
        <v>55</v>
      </c>
      <c r="C25" s="11" t="s">
        <v>56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7">
        <v>0</v>
      </c>
      <c r="J25" s="17">
        <v>0</v>
      </c>
    </row>
    <row r="26" spans="1:10" x14ac:dyDescent="0.2">
      <c r="A26" s="8">
        <f t="shared" si="0"/>
        <v>20</v>
      </c>
      <c r="B26" s="1" t="s">
        <v>57</v>
      </c>
      <c r="C26" s="11" t="s">
        <v>58</v>
      </c>
      <c r="D26" s="12">
        <v>0</v>
      </c>
      <c r="E26" s="12">
        <v>0</v>
      </c>
      <c r="F26" s="12">
        <v>11761</v>
      </c>
      <c r="G26" s="12">
        <v>11761</v>
      </c>
      <c r="H26" s="12">
        <v>3631.130000000001</v>
      </c>
      <c r="I26" s="17">
        <v>3631.130000000001</v>
      </c>
      <c r="J26" s="17">
        <v>3631.130000000001</v>
      </c>
    </row>
    <row r="27" spans="1:10" x14ac:dyDescent="0.2">
      <c r="A27" s="8">
        <f t="shared" si="0"/>
        <v>21</v>
      </c>
      <c r="B27" s="1" t="s">
        <v>59</v>
      </c>
      <c r="C27" s="11" t="s">
        <v>60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7">
        <v>0</v>
      </c>
      <c r="J27" s="17">
        <v>0</v>
      </c>
    </row>
    <row r="28" spans="1:10" x14ac:dyDescent="0.2">
      <c r="A28" s="8">
        <f t="shared" si="0"/>
        <v>22</v>
      </c>
      <c r="B28" s="1" t="s">
        <v>61</v>
      </c>
      <c r="C28" s="11" t="s">
        <v>62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7">
        <v>0</v>
      </c>
      <c r="J28" s="17">
        <v>0</v>
      </c>
    </row>
    <row r="29" spans="1:10" x14ac:dyDescent="0.2">
      <c r="A29" s="8">
        <f t="shared" si="0"/>
        <v>23</v>
      </c>
      <c r="B29" s="1" t="s">
        <v>63</v>
      </c>
      <c r="C29" s="11" t="s">
        <v>64</v>
      </c>
      <c r="D29" s="12">
        <v>9914.2199999999993</v>
      </c>
      <c r="E29" s="12">
        <v>29802.61</v>
      </c>
      <c r="F29" s="12">
        <v>0</v>
      </c>
      <c r="G29" s="12">
        <v>0</v>
      </c>
      <c r="H29" s="12">
        <v>0</v>
      </c>
      <c r="I29" s="17">
        <v>0</v>
      </c>
      <c r="J29" s="17">
        <v>0</v>
      </c>
    </row>
    <row r="30" spans="1:10" x14ac:dyDescent="0.2">
      <c r="A30" s="8">
        <f t="shared" si="0"/>
        <v>24</v>
      </c>
      <c r="B30" s="1" t="s">
        <v>65</v>
      </c>
      <c r="C30" s="11" t="s">
        <v>66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7">
        <v>0</v>
      </c>
      <c r="J30" s="17">
        <v>0</v>
      </c>
    </row>
    <row r="31" spans="1:10" x14ac:dyDescent="0.2">
      <c r="A31" s="8">
        <f t="shared" si="0"/>
        <v>25</v>
      </c>
      <c r="B31" s="1" t="s">
        <v>67</v>
      </c>
      <c r="C31" s="11" t="s">
        <v>68</v>
      </c>
      <c r="D31" s="12">
        <v>0</v>
      </c>
      <c r="E31" s="12">
        <v>0</v>
      </c>
      <c r="F31" s="12">
        <v>30166.39</v>
      </c>
      <c r="G31" s="12">
        <v>30166.39</v>
      </c>
      <c r="H31" s="12">
        <v>91915.7</v>
      </c>
      <c r="I31" s="17">
        <v>91915.7</v>
      </c>
      <c r="J31" s="17">
        <v>91915.7</v>
      </c>
    </row>
    <row r="32" spans="1:10" x14ac:dyDescent="0.2">
      <c r="A32" s="8">
        <f t="shared" si="0"/>
        <v>26</v>
      </c>
      <c r="B32" s="1" t="s">
        <v>69</v>
      </c>
      <c r="C32" s="11" t="s">
        <v>70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7">
        <v>0</v>
      </c>
      <c r="J32" s="17">
        <v>0</v>
      </c>
    </row>
    <row r="33" spans="1:10" x14ac:dyDescent="0.2">
      <c r="A33" s="8">
        <f t="shared" si="0"/>
        <v>27</v>
      </c>
      <c r="B33" s="20" t="s">
        <v>71</v>
      </c>
      <c r="C33" s="11" t="s">
        <v>72</v>
      </c>
      <c r="D33" s="12">
        <v>0</v>
      </c>
      <c r="E33" s="12">
        <v>0</v>
      </c>
      <c r="F33" s="12">
        <v>12530.22</v>
      </c>
      <c r="G33" s="12">
        <v>12530.22</v>
      </c>
      <c r="H33" s="12">
        <v>0</v>
      </c>
      <c r="I33" s="17">
        <v>0</v>
      </c>
      <c r="J33" s="17">
        <v>0</v>
      </c>
    </row>
    <row r="34" spans="1:10" x14ac:dyDescent="0.2">
      <c r="A34" s="8">
        <f t="shared" si="0"/>
        <v>28</v>
      </c>
      <c r="B34" s="1" t="s">
        <v>73</v>
      </c>
      <c r="C34" s="11" t="s">
        <v>74</v>
      </c>
      <c r="D34" s="12">
        <v>54530</v>
      </c>
      <c r="E34" s="12">
        <v>54530</v>
      </c>
      <c r="F34" s="12">
        <v>0</v>
      </c>
      <c r="G34" s="12">
        <v>0</v>
      </c>
      <c r="H34" s="12">
        <v>0</v>
      </c>
      <c r="I34" s="17">
        <v>0</v>
      </c>
      <c r="J34" s="17">
        <v>0</v>
      </c>
    </row>
    <row r="35" spans="1:10" x14ac:dyDescent="0.2">
      <c r="A35" s="8">
        <f t="shared" si="0"/>
        <v>29</v>
      </c>
      <c r="B35" s="1" t="s">
        <v>75</v>
      </c>
      <c r="C35" s="11" t="s">
        <v>76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7">
        <v>0</v>
      </c>
      <c r="J35" s="17">
        <v>0</v>
      </c>
    </row>
    <row r="36" spans="1:10" x14ac:dyDescent="0.2">
      <c r="A36" s="8">
        <f t="shared" si="0"/>
        <v>30</v>
      </c>
      <c r="B36" s="1" t="s">
        <v>77</v>
      </c>
      <c r="C36" s="11" t="s">
        <v>78</v>
      </c>
      <c r="D36" s="12">
        <v>0</v>
      </c>
      <c r="E36" s="12">
        <v>0</v>
      </c>
      <c r="F36" s="12">
        <v>57750</v>
      </c>
      <c r="G36" s="12">
        <v>57750</v>
      </c>
      <c r="H36" s="12">
        <v>126092.47</v>
      </c>
      <c r="I36" s="17">
        <v>126092.47</v>
      </c>
      <c r="J36" s="17">
        <v>126092.47</v>
      </c>
    </row>
    <row r="37" spans="1:10" x14ac:dyDescent="0.2">
      <c r="A37" s="8">
        <f t="shared" si="0"/>
        <v>31</v>
      </c>
      <c r="B37" s="1" t="s">
        <v>79</v>
      </c>
      <c r="C37" s="11" t="s">
        <v>80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7">
        <v>0</v>
      </c>
      <c r="J37" s="17">
        <v>0</v>
      </c>
    </row>
    <row r="38" spans="1:10" x14ac:dyDescent="0.2">
      <c r="A38" s="8">
        <f t="shared" si="0"/>
        <v>32</v>
      </c>
      <c r="B38" s="1" t="s">
        <v>81</v>
      </c>
      <c r="C38" s="11" t="s">
        <v>82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7">
        <v>0</v>
      </c>
      <c r="J38" s="17">
        <v>0</v>
      </c>
    </row>
    <row r="39" spans="1:10" x14ac:dyDescent="0.2">
      <c r="A39" s="8">
        <f t="shared" si="0"/>
        <v>33</v>
      </c>
      <c r="B39" s="1" t="s">
        <v>83</v>
      </c>
      <c r="C39" s="11" t="s">
        <v>84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7">
        <v>0</v>
      </c>
      <c r="J39" s="17">
        <v>0</v>
      </c>
    </row>
    <row r="40" spans="1:10" x14ac:dyDescent="0.2">
      <c r="A40" s="8">
        <f t="shared" si="0"/>
        <v>34</v>
      </c>
      <c r="B40" s="1" t="s">
        <v>85</v>
      </c>
      <c r="C40" s="11" t="s">
        <v>86</v>
      </c>
      <c r="D40" s="12">
        <v>0</v>
      </c>
      <c r="E40" s="12">
        <v>0</v>
      </c>
      <c r="F40" s="12">
        <v>468963.56</v>
      </c>
      <c r="G40" s="12">
        <v>468963.56</v>
      </c>
      <c r="H40" s="12">
        <v>534470.20000000007</v>
      </c>
      <c r="I40" s="17">
        <v>534470.20000000007</v>
      </c>
      <c r="J40" s="17">
        <v>534470.20000000007</v>
      </c>
    </row>
    <row r="41" spans="1:10" x14ac:dyDescent="0.2">
      <c r="A41" s="8">
        <f t="shared" si="0"/>
        <v>35</v>
      </c>
      <c r="B41" s="1" t="s">
        <v>87</v>
      </c>
      <c r="C41" s="11" t="s">
        <v>88</v>
      </c>
      <c r="D41" s="12">
        <v>0</v>
      </c>
      <c r="E41" s="12">
        <v>0</v>
      </c>
      <c r="F41" s="12">
        <v>4486.7</v>
      </c>
      <c r="G41" s="12">
        <v>4486.7</v>
      </c>
      <c r="H41" s="12">
        <v>0</v>
      </c>
      <c r="I41" s="17">
        <v>0</v>
      </c>
      <c r="J41" s="17">
        <v>0</v>
      </c>
    </row>
    <row r="42" spans="1:10" x14ac:dyDescent="0.2">
      <c r="A42" s="8">
        <f t="shared" si="0"/>
        <v>36</v>
      </c>
      <c r="B42" s="1" t="s">
        <v>89</v>
      </c>
      <c r="C42" s="11" t="s">
        <v>90</v>
      </c>
      <c r="D42" s="12">
        <v>20208.490000000002</v>
      </c>
      <c r="E42" s="12">
        <v>18808.490000000002</v>
      </c>
      <c r="F42" s="12">
        <v>0</v>
      </c>
      <c r="G42" s="12">
        <v>0</v>
      </c>
      <c r="H42" s="12">
        <v>0</v>
      </c>
      <c r="I42" s="17">
        <v>0</v>
      </c>
      <c r="J42" s="17">
        <v>0</v>
      </c>
    </row>
    <row r="43" spans="1:10" x14ac:dyDescent="0.2">
      <c r="A43" s="8">
        <f t="shared" si="0"/>
        <v>37</v>
      </c>
      <c r="B43" s="1" t="s">
        <v>91</v>
      </c>
      <c r="C43" s="11" t="s">
        <v>92</v>
      </c>
      <c r="D43" s="12">
        <v>0</v>
      </c>
      <c r="E43" s="12">
        <v>0</v>
      </c>
      <c r="F43" s="12">
        <v>18808.489999999998</v>
      </c>
      <c r="G43" s="12">
        <v>18808.489999999998</v>
      </c>
      <c r="H43" s="12">
        <v>44335.68</v>
      </c>
      <c r="I43" s="17">
        <v>44335.68</v>
      </c>
      <c r="J43" s="17">
        <v>44335.68</v>
      </c>
    </row>
    <row r="44" spans="1:10" x14ac:dyDescent="0.2">
      <c r="A44" s="8">
        <f t="shared" si="0"/>
        <v>38</v>
      </c>
      <c r="B44" s="1" t="s">
        <v>93</v>
      </c>
      <c r="C44" s="11" t="s">
        <v>94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7">
        <v>0</v>
      </c>
      <c r="J44" s="17">
        <v>0</v>
      </c>
    </row>
    <row r="45" spans="1:10" x14ac:dyDescent="0.2">
      <c r="A45" s="8">
        <f t="shared" si="0"/>
        <v>39</v>
      </c>
      <c r="B45" s="1" t="s">
        <v>95</v>
      </c>
      <c r="C45" s="11" t="s">
        <v>96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7">
        <v>0</v>
      </c>
      <c r="J45" s="17">
        <v>0</v>
      </c>
    </row>
    <row r="46" spans="1:10" x14ac:dyDescent="0.2">
      <c r="A46" s="8">
        <f t="shared" si="0"/>
        <v>40</v>
      </c>
      <c r="B46" s="1" t="s">
        <v>97</v>
      </c>
      <c r="C46" s="11" t="s">
        <v>98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7">
        <v>0</v>
      </c>
      <c r="J46" s="17">
        <v>0</v>
      </c>
    </row>
    <row r="47" spans="1:10" x14ac:dyDescent="0.2">
      <c r="A47" s="8">
        <f t="shared" si="0"/>
        <v>41</v>
      </c>
      <c r="B47" s="1" t="s">
        <v>99</v>
      </c>
      <c r="C47" s="11" t="s">
        <v>100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7">
        <v>0</v>
      </c>
      <c r="J47" s="17">
        <v>0</v>
      </c>
    </row>
    <row r="48" spans="1:10" x14ac:dyDescent="0.2">
      <c r="A48" s="8">
        <f t="shared" si="0"/>
        <v>42</v>
      </c>
      <c r="B48" s="1" t="s">
        <v>101</v>
      </c>
      <c r="C48" s="11" t="s">
        <v>102</v>
      </c>
      <c r="D48" s="12">
        <v>72713.97</v>
      </c>
      <c r="E48" s="12">
        <v>19301.410000000003</v>
      </c>
      <c r="F48" s="12">
        <v>3.637978807091713E-12</v>
      </c>
      <c r="G48" s="12">
        <v>3.637978807091713E-12</v>
      </c>
      <c r="H48" s="12">
        <v>0</v>
      </c>
      <c r="I48" s="17">
        <v>0</v>
      </c>
      <c r="J48" s="17">
        <v>0</v>
      </c>
    </row>
    <row r="49" spans="1:10" x14ac:dyDescent="0.2">
      <c r="A49" s="8">
        <f t="shared" si="0"/>
        <v>43</v>
      </c>
      <c r="B49" s="1" t="s">
        <v>103</v>
      </c>
      <c r="C49" s="11" t="s">
        <v>104</v>
      </c>
      <c r="D49" s="12">
        <v>0</v>
      </c>
      <c r="E49" s="12">
        <v>0</v>
      </c>
      <c r="F49" s="12">
        <v>6807.94</v>
      </c>
      <c r="G49" s="12">
        <v>6807.94</v>
      </c>
      <c r="H49" s="12">
        <v>26577.940000000002</v>
      </c>
      <c r="I49" s="17">
        <v>26577.940000000002</v>
      </c>
      <c r="J49" s="17">
        <v>26577.940000000002</v>
      </c>
    </row>
    <row r="50" spans="1:10" x14ac:dyDescent="0.2">
      <c r="A50" s="8">
        <f t="shared" si="0"/>
        <v>44</v>
      </c>
      <c r="B50" s="1" t="s">
        <v>105</v>
      </c>
      <c r="C50" s="11" t="s">
        <v>106</v>
      </c>
      <c r="D50" s="12">
        <v>0</v>
      </c>
      <c r="E50" s="12">
        <v>0</v>
      </c>
      <c r="F50" s="12">
        <v>4908.47</v>
      </c>
      <c r="G50" s="12">
        <v>4908.47</v>
      </c>
      <c r="H50" s="12">
        <v>0</v>
      </c>
      <c r="I50" s="17">
        <v>0</v>
      </c>
      <c r="J50" s="17">
        <v>0</v>
      </c>
    </row>
    <row r="51" spans="1:10" x14ac:dyDescent="0.2">
      <c r="A51" s="8">
        <f t="shared" si="0"/>
        <v>45</v>
      </c>
      <c r="B51" s="1" t="s">
        <v>107</v>
      </c>
      <c r="C51" s="11" t="s">
        <v>108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7">
        <v>0</v>
      </c>
      <c r="J51" s="17">
        <v>0</v>
      </c>
    </row>
    <row r="52" spans="1:10" x14ac:dyDescent="0.2">
      <c r="A52" s="8">
        <f t="shared" si="0"/>
        <v>46</v>
      </c>
      <c r="B52" s="20" t="s">
        <v>109</v>
      </c>
      <c r="C52" s="11" t="s">
        <v>110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7">
        <v>0</v>
      </c>
      <c r="J52" s="17">
        <v>0</v>
      </c>
    </row>
    <row r="53" spans="1:10" x14ac:dyDescent="0.2">
      <c r="A53" s="8">
        <f t="shared" si="0"/>
        <v>47</v>
      </c>
      <c r="B53" s="1" t="s">
        <v>111</v>
      </c>
      <c r="C53" s="11" t="s">
        <v>112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7">
        <v>0</v>
      </c>
      <c r="J53" s="17">
        <v>0</v>
      </c>
    </row>
    <row r="54" spans="1:10" x14ac:dyDescent="0.2">
      <c r="A54" s="8">
        <f t="shared" si="0"/>
        <v>48</v>
      </c>
      <c r="B54" s="1" t="s">
        <v>113</v>
      </c>
      <c r="C54" s="11" t="s">
        <v>114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7">
        <v>0</v>
      </c>
      <c r="J54" s="17">
        <v>0</v>
      </c>
    </row>
    <row r="55" spans="1:10" x14ac:dyDescent="0.2">
      <c r="A55" s="8">
        <f t="shared" si="0"/>
        <v>49</v>
      </c>
      <c r="B55" s="1" t="s">
        <v>115</v>
      </c>
      <c r="C55" s="11" t="s">
        <v>116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7">
        <v>0</v>
      </c>
      <c r="J55" s="17">
        <v>0</v>
      </c>
    </row>
    <row r="56" spans="1:10" x14ac:dyDescent="0.2">
      <c r="A56" s="8">
        <f t="shared" si="0"/>
        <v>50</v>
      </c>
      <c r="B56" s="1" t="s">
        <v>117</v>
      </c>
      <c r="C56" s="11" t="s">
        <v>118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7">
        <v>0</v>
      </c>
      <c r="J56" s="17">
        <v>0</v>
      </c>
    </row>
    <row r="57" spans="1:10" x14ac:dyDescent="0.2">
      <c r="A57" s="8">
        <f t="shared" si="0"/>
        <v>51</v>
      </c>
      <c r="B57" s="1" t="s">
        <v>119</v>
      </c>
      <c r="C57" s="11" t="s">
        <v>120</v>
      </c>
      <c r="D57" s="12">
        <v>4795.41</v>
      </c>
      <c r="E57" s="12">
        <v>4795.41</v>
      </c>
      <c r="F57" s="12">
        <v>4795.41</v>
      </c>
      <c r="G57" s="12">
        <v>4795.41</v>
      </c>
      <c r="H57" s="12">
        <v>0</v>
      </c>
      <c r="I57" s="17">
        <v>0</v>
      </c>
      <c r="J57" s="17">
        <v>0</v>
      </c>
    </row>
    <row r="58" spans="1:10" x14ac:dyDescent="0.2">
      <c r="A58" s="8">
        <f t="shared" si="0"/>
        <v>52</v>
      </c>
      <c r="B58" s="1" t="s">
        <v>121</v>
      </c>
      <c r="C58" s="11" t="s">
        <v>122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7">
        <v>0</v>
      </c>
      <c r="J58" s="17">
        <v>0</v>
      </c>
    </row>
    <row r="59" spans="1:10" x14ac:dyDescent="0.2">
      <c r="A59" s="8">
        <f t="shared" si="0"/>
        <v>53</v>
      </c>
      <c r="B59" s="1" t="s">
        <v>123</v>
      </c>
      <c r="C59" s="11" t="s">
        <v>124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7">
        <v>0</v>
      </c>
      <c r="J59" s="17">
        <v>0</v>
      </c>
    </row>
    <row r="60" spans="1:10" x14ac:dyDescent="0.2">
      <c r="A60" s="8">
        <f t="shared" si="0"/>
        <v>54</v>
      </c>
      <c r="B60" s="1" t="s">
        <v>125</v>
      </c>
      <c r="C60" s="11" t="s">
        <v>126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7">
        <v>0</v>
      </c>
      <c r="J60" s="17">
        <v>0</v>
      </c>
    </row>
    <row r="61" spans="1:10" x14ac:dyDescent="0.2">
      <c r="A61" s="8">
        <f t="shared" si="0"/>
        <v>55</v>
      </c>
      <c r="B61" s="1" t="s">
        <v>127</v>
      </c>
      <c r="C61" s="11" t="s">
        <v>128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7">
        <v>0</v>
      </c>
      <c r="J61" s="17">
        <v>0</v>
      </c>
    </row>
    <row r="62" spans="1:10" x14ac:dyDescent="0.2">
      <c r="A62" s="8">
        <f t="shared" si="0"/>
        <v>56</v>
      </c>
      <c r="B62" s="1" t="s">
        <v>129</v>
      </c>
      <c r="C62" s="11" t="s">
        <v>130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7">
        <v>0</v>
      </c>
      <c r="J62" s="17">
        <v>0</v>
      </c>
    </row>
    <row r="63" spans="1:10" x14ac:dyDescent="0.2">
      <c r="A63" s="8">
        <f t="shared" si="0"/>
        <v>57</v>
      </c>
      <c r="B63" s="20" t="s">
        <v>131</v>
      </c>
      <c r="C63" s="21" t="s">
        <v>132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7">
        <v>0</v>
      </c>
      <c r="J63" s="17">
        <v>0</v>
      </c>
    </row>
    <row r="64" spans="1:10" x14ac:dyDescent="0.2">
      <c r="A64" s="8">
        <f t="shared" si="0"/>
        <v>58</v>
      </c>
      <c r="B64" s="1" t="s">
        <v>133</v>
      </c>
      <c r="C64" s="11" t="s">
        <v>134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7">
        <v>0</v>
      </c>
      <c r="J64" s="17">
        <v>0</v>
      </c>
    </row>
    <row r="65" spans="1:11" x14ac:dyDescent="0.2">
      <c r="A65" s="8">
        <f t="shared" si="0"/>
        <v>59</v>
      </c>
      <c r="B65" s="1" t="s">
        <v>135</v>
      </c>
      <c r="C65" s="11" t="s">
        <v>136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7">
        <v>0</v>
      </c>
      <c r="J65" s="17">
        <v>0</v>
      </c>
    </row>
    <row r="66" spans="1:11" x14ac:dyDescent="0.2">
      <c r="A66" s="8">
        <f t="shared" si="0"/>
        <v>60</v>
      </c>
      <c r="B66" s="1" t="s">
        <v>137</v>
      </c>
      <c r="C66" s="11" t="s">
        <v>138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7">
        <v>0</v>
      </c>
      <c r="J66" s="17">
        <v>0</v>
      </c>
    </row>
    <row r="67" spans="1:11" x14ac:dyDescent="0.2">
      <c r="A67" s="8">
        <f t="shared" si="0"/>
        <v>61</v>
      </c>
      <c r="B67" s="1" t="s">
        <v>139</v>
      </c>
      <c r="C67" s="11" t="s">
        <v>140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7">
        <v>0</v>
      </c>
      <c r="J67" s="17">
        <v>0</v>
      </c>
    </row>
    <row r="68" spans="1:11" x14ac:dyDescent="0.2">
      <c r="A68" s="8">
        <f t="shared" si="0"/>
        <v>62</v>
      </c>
      <c r="B68" s="1" t="s">
        <v>141</v>
      </c>
      <c r="C68" s="11" t="s">
        <v>142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7">
        <v>0</v>
      </c>
      <c r="J68" s="17">
        <v>0</v>
      </c>
    </row>
    <row r="69" spans="1:11" x14ac:dyDescent="0.2">
      <c r="A69" s="8">
        <f t="shared" si="0"/>
        <v>63</v>
      </c>
      <c r="B69" s="1" t="s">
        <v>143</v>
      </c>
      <c r="C69" s="11" t="s">
        <v>144</v>
      </c>
      <c r="D69" s="12">
        <v>0</v>
      </c>
      <c r="E69" s="12">
        <v>0</v>
      </c>
      <c r="F69" s="12">
        <v>7585</v>
      </c>
      <c r="G69" s="12">
        <v>7585</v>
      </c>
      <c r="H69" s="12">
        <v>7980.9</v>
      </c>
      <c r="I69" s="17">
        <v>7980.9</v>
      </c>
      <c r="J69" s="17">
        <v>7980.9</v>
      </c>
    </row>
    <row r="70" spans="1:11" x14ac:dyDescent="0.2">
      <c r="A70" s="8">
        <f t="shared" si="0"/>
        <v>64</v>
      </c>
      <c r="B70" s="1" t="s">
        <v>145</v>
      </c>
      <c r="C70" s="11" t="s">
        <v>146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7">
        <v>0</v>
      </c>
      <c r="J70" s="17">
        <v>0</v>
      </c>
    </row>
    <row r="71" spans="1:11" x14ac:dyDescent="0.2">
      <c r="A71" s="8">
        <f t="shared" si="0"/>
        <v>65</v>
      </c>
      <c r="B71" s="1" t="s">
        <v>147</v>
      </c>
      <c r="C71" s="11" t="s">
        <v>148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7">
        <v>0</v>
      </c>
      <c r="J71" s="17">
        <v>0</v>
      </c>
    </row>
    <row r="72" spans="1:11" x14ac:dyDescent="0.2">
      <c r="A72" s="8">
        <f t="shared" si="0"/>
        <v>66</v>
      </c>
      <c r="B72" s="1" t="s">
        <v>229</v>
      </c>
      <c r="C72" s="11" t="s">
        <v>230</v>
      </c>
      <c r="D72" s="12">
        <v>0</v>
      </c>
      <c r="E72" s="12">
        <v>0</v>
      </c>
      <c r="F72" s="12">
        <v>0</v>
      </c>
      <c r="G72" s="12">
        <v>0</v>
      </c>
      <c r="H72" s="12">
        <v>300</v>
      </c>
      <c r="I72" s="17">
        <v>300</v>
      </c>
      <c r="J72" s="17">
        <v>300</v>
      </c>
    </row>
    <row r="73" spans="1:11" x14ac:dyDescent="0.2">
      <c r="A73" s="8">
        <f t="shared" si="0"/>
        <v>67</v>
      </c>
      <c r="B73" s="1" t="s">
        <v>149</v>
      </c>
      <c r="C73" s="11" t="s">
        <v>150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7">
        <v>0</v>
      </c>
      <c r="J73" s="17">
        <v>0</v>
      </c>
    </row>
    <row r="74" spans="1:11" x14ac:dyDescent="0.2">
      <c r="A74" s="8">
        <f t="shared" si="0"/>
        <v>68</v>
      </c>
      <c r="B74" s="1" t="s">
        <v>151</v>
      </c>
      <c r="C74" s="11" t="s">
        <v>152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7">
        <v>0</v>
      </c>
      <c r="J74" s="17">
        <v>0</v>
      </c>
    </row>
    <row r="75" spans="1:11" x14ac:dyDescent="0.2">
      <c r="A75" s="8">
        <f t="shared" si="0"/>
        <v>69</v>
      </c>
      <c r="B75" s="1" t="s">
        <v>153</v>
      </c>
      <c r="C75" s="11" t="s">
        <v>154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7">
        <v>0</v>
      </c>
      <c r="J75" s="17">
        <v>0</v>
      </c>
    </row>
    <row r="76" spans="1:11" x14ac:dyDescent="0.2">
      <c r="A76" s="8"/>
      <c r="C76" s="13"/>
      <c r="D76" s="12"/>
      <c r="E76" s="12"/>
      <c r="F76" s="12"/>
      <c r="G76" s="12"/>
      <c r="H76" s="12"/>
      <c r="I76" s="17"/>
      <c r="J76" s="12"/>
    </row>
    <row r="77" spans="1:11" x14ac:dyDescent="0.2">
      <c r="A77" s="8"/>
      <c r="B77" s="14"/>
      <c r="C77" s="11"/>
      <c r="D77" s="15">
        <f t="shared" ref="D77:J77" si="1">SUM(D8:D76)</f>
        <v>2318759.5300000007</v>
      </c>
      <c r="E77" s="15">
        <f t="shared" si="1"/>
        <v>2532849.85</v>
      </c>
      <c r="F77" s="15">
        <f t="shared" si="1"/>
        <v>978908.38</v>
      </c>
      <c r="G77" s="15">
        <f t="shared" si="1"/>
        <v>978908.38</v>
      </c>
      <c r="H77" s="15">
        <f t="shared" si="1"/>
        <v>1354615.1799999997</v>
      </c>
      <c r="I77" s="15">
        <f t="shared" si="1"/>
        <v>1354615.1799999997</v>
      </c>
      <c r="J77" s="15">
        <f t="shared" si="1"/>
        <v>1354615.1799999997</v>
      </c>
    </row>
    <row r="78" spans="1:11" x14ac:dyDescent="0.2">
      <c r="A78" s="8"/>
    </row>
    <row r="79" spans="1:11" x14ac:dyDescent="0.2">
      <c r="E79" s="16"/>
      <c r="F79" s="16"/>
      <c r="G79" s="16"/>
      <c r="H79" s="16"/>
      <c r="I79" s="16"/>
      <c r="J79" s="16"/>
      <c r="K79" s="16"/>
    </row>
    <row r="80" spans="1:11" x14ac:dyDescent="0.2">
      <c r="E80" s="23"/>
      <c r="G80" s="18"/>
    </row>
    <row r="81" spans="7:7" x14ac:dyDescent="0.2">
      <c r="G81" s="19"/>
    </row>
  </sheetData>
  <mergeCells count="3">
    <mergeCell ref="A1:K1"/>
    <mergeCell ref="A2:K2"/>
    <mergeCell ref="A3:K3"/>
  </mergeCells>
  <pageMargins left="0.7" right="0.7" top="0.75" bottom="0.75" header="0.3" footer="0.3"/>
  <pageSetup scale="75" fitToHeight="0" orientation="landscape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7B24-5A85-48E8-ACF0-57B662D82442}">
  <sheetPr>
    <pageSetUpPr autoPageBreaks="0" fitToPage="1"/>
  </sheetPr>
  <dimension ref="A1:K49"/>
  <sheetViews>
    <sheetView showGridLines="0" topLeftCell="A14" zoomScaleNormal="100" zoomScaleSheetLayoutView="100" workbookViewId="0">
      <selection activeCell="H20" sqref="H20"/>
    </sheetView>
  </sheetViews>
  <sheetFormatPr defaultColWidth="9.42578125" defaultRowHeight="12.75" x14ac:dyDescent="0.2"/>
  <cols>
    <col min="1" max="1" width="8.42578125" style="1" customWidth="1"/>
    <col min="2" max="2" width="9.42578125" style="1" customWidth="1"/>
    <col min="3" max="3" width="43.42578125" style="1" bestFit="1" customWidth="1"/>
    <col min="4" max="10" width="14" style="1" customWidth="1"/>
    <col min="11" max="11" width="12.28515625" style="1" customWidth="1"/>
    <col min="12" max="16384" width="9.42578125" style="1"/>
  </cols>
  <sheetData>
    <row r="1" spans="1:11" ht="13.5" customHeight="1" x14ac:dyDescent="0.2">
      <c r="A1" s="26" t="str">
        <f>[1]Control!$B$9</f>
        <v>Bluegrass Operating Company, LLC</v>
      </c>
      <c r="B1" s="26"/>
      <c r="C1" s="26"/>
      <c r="D1" s="26"/>
      <c r="E1" s="26"/>
      <c r="F1" s="26"/>
      <c r="G1" s="26"/>
      <c r="H1" s="26"/>
      <c r="I1" s="3"/>
      <c r="J1" s="3"/>
      <c r="K1" s="3"/>
    </row>
    <row r="2" spans="1:11" x14ac:dyDescent="0.2">
      <c r="A2" s="26" t="str">
        <f>[1]Control!$B$10</f>
        <v>2025-00354</v>
      </c>
      <c r="B2" s="26"/>
      <c r="C2" s="26"/>
      <c r="D2" s="26"/>
      <c r="E2" s="26"/>
      <c r="F2" s="26"/>
      <c r="G2" s="26"/>
      <c r="H2" s="26"/>
      <c r="I2" s="3"/>
      <c r="J2" s="3"/>
      <c r="K2" s="2"/>
    </row>
    <row r="3" spans="1:11" x14ac:dyDescent="0.2">
      <c r="A3" s="26" t="s">
        <v>155</v>
      </c>
      <c r="B3" s="26"/>
      <c r="C3" s="26"/>
      <c r="D3" s="26"/>
      <c r="E3" s="26"/>
      <c r="F3" s="26"/>
      <c r="G3" s="26"/>
      <c r="H3" s="26"/>
      <c r="I3" s="3"/>
      <c r="J3" s="3"/>
      <c r="K3" s="2"/>
    </row>
    <row r="4" spans="1:11" x14ac:dyDescent="0.2">
      <c r="A4" s="3"/>
      <c r="B4" s="3"/>
      <c r="C4" s="3"/>
    </row>
    <row r="5" spans="1:11" s="4" customFormat="1" ht="25.5" x14ac:dyDescent="0.25">
      <c r="A5" s="5" t="s">
        <v>1</v>
      </c>
      <c r="B5" s="5" t="s">
        <v>2</v>
      </c>
      <c r="C5" s="5" t="s">
        <v>3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11" s="2" customFormat="1" x14ac:dyDescent="0.2">
      <c r="A6" s="6" t="s">
        <v>11</v>
      </c>
      <c r="B6" s="6" t="s">
        <v>12</v>
      </c>
      <c r="C6" s="6" t="s">
        <v>13</v>
      </c>
      <c r="D6" s="7" t="s">
        <v>156</v>
      </c>
      <c r="E6" s="7" t="s">
        <v>14</v>
      </c>
      <c r="F6" s="7" t="s">
        <v>15</v>
      </c>
      <c r="G6" s="7" t="s">
        <v>16</v>
      </c>
      <c r="H6" s="7" t="s">
        <v>17</v>
      </c>
    </row>
    <row r="7" spans="1:11" s="3" customFormat="1" x14ac:dyDescent="0.2">
      <c r="A7" s="8">
        <v>1</v>
      </c>
      <c r="C7" s="9"/>
      <c r="D7" s="10"/>
      <c r="E7" s="10"/>
      <c r="F7" s="10"/>
      <c r="G7" s="10"/>
      <c r="H7" s="10"/>
    </row>
    <row r="8" spans="1:11" x14ac:dyDescent="0.2">
      <c r="A8" s="8">
        <f>A7+1</f>
        <v>2</v>
      </c>
      <c r="B8" s="1" t="s">
        <v>157</v>
      </c>
      <c r="C8" s="11" t="s">
        <v>158</v>
      </c>
      <c r="D8" s="12">
        <v>0</v>
      </c>
      <c r="E8" s="12">
        <v>0</v>
      </c>
      <c r="F8" s="12">
        <v>0</v>
      </c>
      <c r="G8" s="17">
        <v>0</v>
      </c>
      <c r="H8" s="17">
        <v>0</v>
      </c>
      <c r="J8" s="11"/>
    </row>
    <row r="9" spans="1:11" ht="15" x14ac:dyDescent="0.25">
      <c r="A9" s="8">
        <f t="shared" ref="A9:A47" si="0">A8+1</f>
        <v>3</v>
      </c>
      <c r="B9" s="1" t="s">
        <v>159</v>
      </c>
      <c r="C9" s="11" t="s">
        <v>160</v>
      </c>
      <c r="D9" s="12">
        <v>20323</v>
      </c>
      <c r="E9" s="12">
        <v>20323</v>
      </c>
      <c r="F9" s="12">
        <v>20323</v>
      </c>
      <c r="G9" s="17">
        <v>20323</v>
      </c>
      <c r="H9" s="17">
        <v>20323</v>
      </c>
      <c r="J9" s="25"/>
      <c r="K9" s="22"/>
    </row>
    <row r="10" spans="1:11" ht="15" x14ac:dyDescent="0.25">
      <c r="A10" s="8">
        <f t="shared" si="0"/>
        <v>4</v>
      </c>
      <c r="B10" s="1" t="s">
        <v>161</v>
      </c>
      <c r="C10" s="11" t="s">
        <v>162</v>
      </c>
      <c r="D10" s="12">
        <v>888795.02999999991</v>
      </c>
      <c r="E10" s="12">
        <v>908257.61</v>
      </c>
      <c r="F10" s="12">
        <v>234793.21999999991</v>
      </c>
      <c r="G10" s="17">
        <v>234793.21999999991</v>
      </c>
      <c r="H10" s="17">
        <v>234793.21999999991</v>
      </c>
      <c r="J10" s="24"/>
      <c r="K10" s="22"/>
    </row>
    <row r="11" spans="1:11" ht="15" x14ac:dyDescent="0.25">
      <c r="A11" s="8">
        <f t="shared" si="0"/>
        <v>5</v>
      </c>
      <c r="B11" s="1" t="s">
        <v>163</v>
      </c>
      <c r="C11" s="11" t="s">
        <v>164</v>
      </c>
      <c r="D11" s="12">
        <v>0</v>
      </c>
      <c r="E11" s="12">
        <v>0</v>
      </c>
      <c r="F11" s="12">
        <v>0</v>
      </c>
      <c r="G11" s="17">
        <v>0</v>
      </c>
      <c r="H11" s="17">
        <v>0</v>
      </c>
      <c r="J11" s="24"/>
      <c r="K11" s="22"/>
    </row>
    <row r="12" spans="1:11" ht="15" x14ac:dyDescent="0.25">
      <c r="A12" s="8">
        <f t="shared" si="0"/>
        <v>6</v>
      </c>
      <c r="B12" s="1" t="s">
        <v>231</v>
      </c>
      <c r="C12" s="11" t="s">
        <v>232</v>
      </c>
      <c r="D12" s="12">
        <v>0</v>
      </c>
      <c r="E12" s="12">
        <v>0</v>
      </c>
      <c r="F12" s="12">
        <v>0</v>
      </c>
      <c r="G12" s="17">
        <v>0</v>
      </c>
      <c r="H12" s="17">
        <v>0</v>
      </c>
      <c r="J12" s="24"/>
      <c r="K12" s="22"/>
    </row>
    <row r="13" spans="1:11" ht="15" x14ac:dyDescent="0.25">
      <c r="A13" s="8">
        <f t="shared" si="0"/>
        <v>7</v>
      </c>
      <c r="B13" s="1" t="s">
        <v>165</v>
      </c>
      <c r="C13" s="11" t="s">
        <v>166</v>
      </c>
      <c r="D13" s="12">
        <v>1247093.3099999996</v>
      </c>
      <c r="E13" s="12">
        <v>1247093.3099999996</v>
      </c>
      <c r="F13" s="12">
        <v>2699919.7299999995</v>
      </c>
      <c r="G13" s="17">
        <v>3280919.7299999995</v>
      </c>
      <c r="H13" s="17">
        <v>3351939.7299999995</v>
      </c>
      <c r="J13" s="24"/>
      <c r="K13" s="22"/>
    </row>
    <row r="14" spans="1:11" ht="15" x14ac:dyDescent="0.25">
      <c r="A14" s="8">
        <f t="shared" si="0"/>
        <v>8</v>
      </c>
      <c r="B14" s="1" t="s">
        <v>167</v>
      </c>
      <c r="C14" s="11" t="s">
        <v>168</v>
      </c>
      <c r="D14" s="12">
        <v>0</v>
      </c>
      <c r="E14" s="12">
        <v>0</v>
      </c>
      <c r="F14" s="12">
        <v>0</v>
      </c>
      <c r="G14" s="17">
        <v>0</v>
      </c>
      <c r="H14" s="17">
        <v>0</v>
      </c>
      <c r="J14" s="24"/>
      <c r="K14" s="22"/>
    </row>
    <row r="15" spans="1:11" ht="15" x14ac:dyDescent="0.25">
      <c r="A15" s="8">
        <f t="shared" si="0"/>
        <v>9</v>
      </c>
      <c r="B15" s="1" t="s">
        <v>169</v>
      </c>
      <c r="C15" s="11" t="s">
        <v>170</v>
      </c>
      <c r="D15" s="12">
        <v>6.184563972055912E-11</v>
      </c>
      <c r="E15" s="12">
        <v>6.184563972055912E-11</v>
      </c>
      <c r="F15" s="12">
        <v>0</v>
      </c>
      <c r="G15" s="17">
        <v>0</v>
      </c>
      <c r="H15" s="17">
        <v>0</v>
      </c>
      <c r="J15" s="24"/>
      <c r="K15" s="22"/>
    </row>
    <row r="16" spans="1:11" ht="15" x14ac:dyDescent="0.25">
      <c r="A16" s="8">
        <f t="shared" si="0"/>
        <v>10</v>
      </c>
      <c r="B16" s="1" t="s">
        <v>171</v>
      </c>
      <c r="C16" s="11" t="s">
        <v>172</v>
      </c>
      <c r="D16" s="12">
        <v>1540309.22</v>
      </c>
      <c r="E16" s="12">
        <v>1540309.22</v>
      </c>
      <c r="F16" s="12">
        <v>1324291.2700000003</v>
      </c>
      <c r="G16" s="17">
        <v>2202291.2700000005</v>
      </c>
      <c r="H16" s="17">
        <v>2231291.2700000005</v>
      </c>
      <c r="J16" s="24"/>
      <c r="K16" s="22"/>
    </row>
    <row r="17" spans="1:11" ht="15" x14ac:dyDescent="0.25">
      <c r="A17" s="8">
        <f t="shared" si="0"/>
        <v>11</v>
      </c>
      <c r="B17" s="1" t="s">
        <v>173</v>
      </c>
      <c r="C17" s="11" t="s">
        <v>174</v>
      </c>
      <c r="D17" s="12">
        <v>0</v>
      </c>
      <c r="E17" s="12">
        <v>0</v>
      </c>
      <c r="F17" s="12">
        <v>0</v>
      </c>
      <c r="G17" s="17">
        <v>0</v>
      </c>
      <c r="H17" s="17">
        <v>0</v>
      </c>
      <c r="J17" s="24"/>
      <c r="K17" s="22"/>
    </row>
    <row r="18" spans="1:11" ht="15" x14ac:dyDescent="0.25">
      <c r="A18" s="8">
        <f t="shared" si="0"/>
        <v>12</v>
      </c>
      <c r="B18" s="1" t="s">
        <v>175</v>
      </c>
      <c r="C18" s="11" t="s">
        <v>176</v>
      </c>
      <c r="D18" s="12">
        <v>2057509.9999999995</v>
      </c>
      <c r="E18" s="12">
        <v>2057509.9999999995</v>
      </c>
      <c r="F18" s="12">
        <v>1696169.0799999998</v>
      </c>
      <c r="G18" s="17">
        <v>1696169.0799999998</v>
      </c>
      <c r="H18" s="17">
        <v>1696169.0799999998</v>
      </c>
      <c r="J18" s="24"/>
      <c r="K18" s="22"/>
    </row>
    <row r="19" spans="1:11" ht="15" x14ac:dyDescent="0.25">
      <c r="A19" s="8">
        <f t="shared" si="0"/>
        <v>13</v>
      </c>
      <c r="B19" s="1" t="s">
        <v>177</v>
      </c>
      <c r="C19" s="11" t="s">
        <v>178</v>
      </c>
      <c r="D19" s="12">
        <v>706870.49</v>
      </c>
      <c r="E19" s="12">
        <v>706870.49</v>
      </c>
      <c r="F19" s="12">
        <v>767423.09</v>
      </c>
      <c r="G19" s="17">
        <v>767423.09</v>
      </c>
      <c r="H19" s="17">
        <v>767423.09</v>
      </c>
      <c r="J19" s="24"/>
      <c r="K19" s="22"/>
    </row>
    <row r="20" spans="1:11" ht="15" x14ac:dyDescent="0.25">
      <c r="A20" s="8">
        <f t="shared" si="0"/>
        <v>14</v>
      </c>
      <c r="B20" s="1" t="s">
        <v>179</v>
      </c>
      <c r="C20" s="11" t="s">
        <v>180</v>
      </c>
      <c r="D20" s="12">
        <v>0</v>
      </c>
      <c r="E20" s="12">
        <v>0</v>
      </c>
      <c r="F20" s="12">
        <v>0</v>
      </c>
      <c r="G20" s="17">
        <v>0</v>
      </c>
      <c r="H20" s="17">
        <v>0</v>
      </c>
      <c r="J20" s="24"/>
      <c r="K20" s="22"/>
    </row>
    <row r="21" spans="1:11" ht="15" x14ac:dyDescent="0.25">
      <c r="A21" s="8">
        <f>A19+1</f>
        <v>14</v>
      </c>
      <c r="B21" s="1" t="s">
        <v>181</v>
      </c>
      <c r="C21" s="11" t="s">
        <v>182</v>
      </c>
      <c r="D21" s="12">
        <v>0</v>
      </c>
      <c r="E21" s="12">
        <v>0</v>
      </c>
      <c r="F21" s="12">
        <v>0</v>
      </c>
      <c r="G21" s="17">
        <v>0</v>
      </c>
      <c r="H21" s="17">
        <v>0</v>
      </c>
      <c r="J21" s="24"/>
      <c r="K21" s="22"/>
    </row>
    <row r="22" spans="1:11" ht="15" x14ac:dyDescent="0.25">
      <c r="A22" s="8">
        <f>A20+1</f>
        <v>15</v>
      </c>
      <c r="B22" s="1" t="s">
        <v>183</v>
      </c>
      <c r="C22" s="11" t="s">
        <v>184</v>
      </c>
      <c r="D22" s="12">
        <v>0</v>
      </c>
      <c r="E22" s="12">
        <v>0</v>
      </c>
      <c r="F22" s="12">
        <v>0</v>
      </c>
      <c r="G22" s="17">
        <v>0</v>
      </c>
      <c r="H22" s="17">
        <v>0</v>
      </c>
      <c r="J22" s="24"/>
      <c r="K22" s="22"/>
    </row>
    <row r="23" spans="1:11" ht="15" x14ac:dyDescent="0.25">
      <c r="A23" s="8">
        <f t="shared" si="0"/>
        <v>16</v>
      </c>
      <c r="B23" s="1" t="s">
        <v>185</v>
      </c>
      <c r="C23" s="11" t="s">
        <v>186</v>
      </c>
      <c r="D23" s="12">
        <v>18814.080000000002</v>
      </c>
      <c r="E23" s="12">
        <v>18814.080000000002</v>
      </c>
      <c r="F23" s="12">
        <v>99683.25</v>
      </c>
      <c r="G23" s="17">
        <v>99683.25</v>
      </c>
      <c r="H23" s="17">
        <v>135683.25</v>
      </c>
      <c r="J23" s="24"/>
      <c r="K23" s="22"/>
    </row>
    <row r="24" spans="1:11" ht="15" x14ac:dyDescent="0.25">
      <c r="A24" s="8">
        <f t="shared" si="0"/>
        <v>17</v>
      </c>
      <c r="B24" s="1" t="s">
        <v>187</v>
      </c>
      <c r="C24" s="11" t="s">
        <v>188</v>
      </c>
      <c r="D24" s="12">
        <v>0</v>
      </c>
      <c r="E24" s="12">
        <v>0</v>
      </c>
      <c r="F24" s="12">
        <v>0</v>
      </c>
      <c r="G24" s="17">
        <v>0</v>
      </c>
      <c r="H24" s="17">
        <v>0</v>
      </c>
      <c r="J24" s="24"/>
      <c r="K24" s="22"/>
    </row>
    <row r="25" spans="1:11" ht="15" x14ac:dyDescent="0.25">
      <c r="A25" s="8">
        <f t="shared" si="0"/>
        <v>18</v>
      </c>
      <c r="B25" s="1" t="s">
        <v>189</v>
      </c>
      <c r="C25" s="11" t="s">
        <v>190</v>
      </c>
      <c r="D25" s="12">
        <v>0</v>
      </c>
      <c r="E25" s="12">
        <v>0</v>
      </c>
      <c r="F25" s="12">
        <v>0</v>
      </c>
      <c r="G25" s="17">
        <v>0</v>
      </c>
      <c r="H25" s="17">
        <v>0</v>
      </c>
      <c r="J25" s="24"/>
      <c r="K25" s="22"/>
    </row>
    <row r="26" spans="1:11" ht="15" x14ac:dyDescent="0.25">
      <c r="A26" s="8">
        <f t="shared" si="0"/>
        <v>19</v>
      </c>
      <c r="B26" s="1" t="s">
        <v>191</v>
      </c>
      <c r="C26" s="11" t="s">
        <v>192</v>
      </c>
      <c r="D26" s="12">
        <v>0</v>
      </c>
      <c r="E26" s="12">
        <v>0</v>
      </c>
      <c r="F26" s="12">
        <v>0</v>
      </c>
      <c r="G26" s="17">
        <v>0</v>
      </c>
      <c r="H26" s="17">
        <v>0</v>
      </c>
      <c r="J26" s="24"/>
      <c r="K26" s="22"/>
    </row>
    <row r="27" spans="1:11" x14ac:dyDescent="0.2">
      <c r="A27" s="8">
        <f t="shared" si="0"/>
        <v>20</v>
      </c>
      <c r="B27" s="1" t="s">
        <v>193</v>
      </c>
      <c r="C27" s="11" t="s">
        <v>194</v>
      </c>
      <c r="D27" s="12">
        <v>291555.84000000003</v>
      </c>
      <c r="E27" s="12">
        <v>291555.84000000003</v>
      </c>
      <c r="F27" s="12">
        <v>1181649.2400000002</v>
      </c>
      <c r="G27" s="17">
        <v>1181649.2400000002</v>
      </c>
      <c r="H27" s="17">
        <v>1184894.1400000001</v>
      </c>
      <c r="J27" s="11"/>
    </row>
    <row r="28" spans="1:11" x14ac:dyDescent="0.2">
      <c r="A28" s="8">
        <f t="shared" si="0"/>
        <v>21</v>
      </c>
      <c r="B28" s="1" t="s">
        <v>195</v>
      </c>
      <c r="C28" s="11" t="s">
        <v>196</v>
      </c>
      <c r="D28" s="12">
        <v>2.9103830456733704E-11</v>
      </c>
      <c r="E28" s="12">
        <v>2.9103830456733704E-11</v>
      </c>
      <c r="F28" s="12">
        <v>0</v>
      </c>
      <c r="G28" s="17">
        <v>0</v>
      </c>
      <c r="H28" s="17">
        <v>0</v>
      </c>
      <c r="J28" s="11"/>
    </row>
    <row r="29" spans="1:11" x14ac:dyDescent="0.2">
      <c r="A29" s="8">
        <f t="shared" si="0"/>
        <v>22</v>
      </c>
      <c r="B29" s="1" t="s">
        <v>233</v>
      </c>
      <c r="C29" s="11" t="s">
        <v>234</v>
      </c>
      <c r="D29" s="12">
        <v>0</v>
      </c>
      <c r="E29" s="12">
        <v>0</v>
      </c>
      <c r="F29" s="12">
        <v>0</v>
      </c>
      <c r="G29" s="17">
        <v>0</v>
      </c>
      <c r="H29" s="17">
        <v>0</v>
      </c>
      <c r="J29" s="11"/>
    </row>
    <row r="30" spans="1:11" x14ac:dyDescent="0.2">
      <c r="A30" s="8">
        <f t="shared" si="0"/>
        <v>23</v>
      </c>
      <c r="B30" s="1" t="s">
        <v>197</v>
      </c>
      <c r="C30" s="11" t="s">
        <v>198</v>
      </c>
      <c r="D30" s="12">
        <v>1969363.6100000003</v>
      </c>
      <c r="E30" s="12">
        <v>2045463.6100000003</v>
      </c>
      <c r="F30" s="12">
        <v>2849590.4600000004</v>
      </c>
      <c r="G30" s="17">
        <v>3664590.4600000004</v>
      </c>
      <c r="H30" s="17">
        <v>4327160.58</v>
      </c>
      <c r="J30" s="11"/>
    </row>
    <row r="31" spans="1:11" x14ac:dyDescent="0.2">
      <c r="A31" s="8">
        <f t="shared" si="0"/>
        <v>24</v>
      </c>
      <c r="B31" s="1" t="s">
        <v>199</v>
      </c>
      <c r="C31" s="11" t="s">
        <v>200</v>
      </c>
      <c r="D31" s="12">
        <v>205734</v>
      </c>
      <c r="E31" s="12">
        <v>205734</v>
      </c>
      <c r="F31" s="12">
        <v>4778.8</v>
      </c>
      <c r="G31" s="17">
        <v>4778.8</v>
      </c>
      <c r="H31" s="17">
        <v>4778.8</v>
      </c>
      <c r="J31" s="11"/>
    </row>
    <row r="32" spans="1:11" x14ac:dyDescent="0.2">
      <c r="A32" s="8">
        <f t="shared" si="0"/>
        <v>25</v>
      </c>
      <c r="B32" s="1" t="s">
        <v>201</v>
      </c>
      <c r="C32" s="11" t="s">
        <v>202</v>
      </c>
      <c r="D32" s="12">
        <v>0</v>
      </c>
      <c r="E32" s="12">
        <v>0</v>
      </c>
      <c r="F32" s="12">
        <v>0</v>
      </c>
      <c r="G32" s="17">
        <v>0</v>
      </c>
      <c r="H32" s="17">
        <v>0</v>
      </c>
      <c r="J32" s="11"/>
    </row>
    <row r="33" spans="1:10" x14ac:dyDescent="0.2">
      <c r="A33" s="8">
        <f t="shared" si="0"/>
        <v>26</v>
      </c>
      <c r="B33" s="1" t="s">
        <v>203</v>
      </c>
      <c r="C33" s="11" t="s">
        <v>204</v>
      </c>
      <c r="D33" s="12">
        <v>0</v>
      </c>
      <c r="E33" s="12">
        <v>0</v>
      </c>
      <c r="F33" s="12">
        <v>0</v>
      </c>
      <c r="G33" s="17">
        <v>0</v>
      </c>
      <c r="H33" s="17">
        <v>0</v>
      </c>
      <c r="J33" s="11"/>
    </row>
    <row r="34" spans="1:10" x14ac:dyDescent="0.2">
      <c r="A34" s="8">
        <f t="shared" si="0"/>
        <v>27</v>
      </c>
      <c r="B34" s="1" t="s">
        <v>205</v>
      </c>
      <c r="C34" s="11" t="s">
        <v>206</v>
      </c>
      <c r="D34" s="12">
        <v>91926.040000000008</v>
      </c>
      <c r="E34" s="12">
        <v>91926.040000000008</v>
      </c>
      <c r="F34" s="12">
        <v>110904.04000000001</v>
      </c>
      <c r="G34" s="17">
        <v>110904.04000000001</v>
      </c>
      <c r="H34" s="17">
        <v>120904.04000000001</v>
      </c>
      <c r="J34" s="11"/>
    </row>
    <row r="35" spans="1:10" x14ac:dyDescent="0.2">
      <c r="A35" s="8">
        <f>A33+1</f>
        <v>27</v>
      </c>
      <c r="B35" s="1" t="s">
        <v>207</v>
      </c>
      <c r="C35" s="11" t="s">
        <v>208</v>
      </c>
      <c r="D35" s="12">
        <v>0</v>
      </c>
      <c r="E35" s="12">
        <v>0</v>
      </c>
      <c r="F35" s="12">
        <v>0</v>
      </c>
      <c r="G35" s="17">
        <v>0</v>
      </c>
      <c r="H35" s="17">
        <v>0</v>
      </c>
      <c r="J35" s="11"/>
    </row>
    <row r="36" spans="1:10" x14ac:dyDescent="0.2">
      <c r="A36" s="8">
        <f>A34+1</f>
        <v>28</v>
      </c>
      <c r="B36" s="1" t="s">
        <v>209</v>
      </c>
      <c r="C36" s="11" t="s">
        <v>210</v>
      </c>
      <c r="D36" s="12">
        <v>0</v>
      </c>
      <c r="E36" s="12">
        <v>0</v>
      </c>
      <c r="F36" s="12">
        <v>0</v>
      </c>
      <c r="G36" s="17">
        <v>0</v>
      </c>
      <c r="H36" s="17">
        <v>0</v>
      </c>
      <c r="J36" s="11"/>
    </row>
    <row r="37" spans="1:10" x14ac:dyDescent="0.2">
      <c r="A37" s="8">
        <f>A34+1</f>
        <v>28</v>
      </c>
      <c r="B37" s="1" t="s">
        <v>211</v>
      </c>
      <c r="C37" s="11" t="s">
        <v>212</v>
      </c>
      <c r="D37" s="12">
        <v>2440</v>
      </c>
      <c r="E37" s="12">
        <v>2440</v>
      </c>
      <c r="F37" s="12">
        <v>2440</v>
      </c>
      <c r="G37" s="17">
        <v>2440</v>
      </c>
      <c r="H37" s="17">
        <v>2440</v>
      </c>
      <c r="J37" s="11"/>
    </row>
    <row r="38" spans="1:10" x14ac:dyDescent="0.2">
      <c r="A38" s="8">
        <f>A37+1</f>
        <v>29</v>
      </c>
      <c r="B38" s="1" t="s">
        <v>213</v>
      </c>
      <c r="C38" s="11" t="s">
        <v>214</v>
      </c>
      <c r="D38" s="12">
        <v>0</v>
      </c>
      <c r="E38" s="12">
        <v>0</v>
      </c>
      <c r="F38" s="12">
        <v>13444.28</v>
      </c>
      <c r="G38" s="17">
        <v>13444.28</v>
      </c>
      <c r="H38" s="17">
        <v>13444.28</v>
      </c>
      <c r="J38" s="11"/>
    </row>
    <row r="39" spans="1:10" x14ac:dyDescent="0.2">
      <c r="A39" s="8">
        <f>A37+1</f>
        <v>29</v>
      </c>
      <c r="B39" s="1" t="s">
        <v>215</v>
      </c>
      <c r="C39" s="11" t="s">
        <v>216</v>
      </c>
      <c r="D39" s="12">
        <v>0</v>
      </c>
      <c r="E39" s="12">
        <v>0</v>
      </c>
      <c r="F39" s="12">
        <v>0</v>
      </c>
      <c r="G39" s="17">
        <v>0</v>
      </c>
      <c r="H39" s="17">
        <v>0</v>
      </c>
      <c r="J39" s="11"/>
    </row>
    <row r="40" spans="1:10" x14ac:dyDescent="0.2">
      <c r="A40" s="8">
        <f>A38+1</f>
        <v>30</v>
      </c>
      <c r="B40" s="1" t="s">
        <v>217</v>
      </c>
      <c r="C40" s="11" t="s">
        <v>218</v>
      </c>
      <c r="D40" s="12">
        <v>0</v>
      </c>
      <c r="E40" s="12">
        <v>0</v>
      </c>
      <c r="F40" s="12">
        <v>0</v>
      </c>
      <c r="G40" s="17">
        <v>0</v>
      </c>
      <c r="H40" s="17">
        <v>0</v>
      </c>
      <c r="J40" s="11"/>
    </row>
    <row r="41" spans="1:10" x14ac:dyDescent="0.2">
      <c r="A41" s="8">
        <f t="shared" si="0"/>
        <v>31</v>
      </c>
      <c r="B41" s="1" t="s">
        <v>219</v>
      </c>
      <c r="C41" s="11" t="s">
        <v>220</v>
      </c>
      <c r="D41" s="12">
        <v>0</v>
      </c>
      <c r="E41" s="12">
        <v>0</v>
      </c>
      <c r="F41" s="12">
        <v>0</v>
      </c>
      <c r="G41" s="17">
        <v>0</v>
      </c>
      <c r="H41" s="17">
        <v>0</v>
      </c>
      <c r="J41" s="11"/>
    </row>
    <row r="42" spans="1:10" x14ac:dyDescent="0.2">
      <c r="A42" s="8">
        <f t="shared" si="0"/>
        <v>32</v>
      </c>
      <c r="B42" s="1" t="s">
        <v>221</v>
      </c>
      <c r="C42" s="11" t="s">
        <v>222</v>
      </c>
      <c r="D42" s="12">
        <v>0</v>
      </c>
      <c r="E42" s="12">
        <v>0</v>
      </c>
      <c r="F42" s="12">
        <v>4478.8</v>
      </c>
      <c r="G42" s="17">
        <v>4478.8</v>
      </c>
      <c r="H42" s="17">
        <v>4478.8</v>
      </c>
      <c r="J42" s="11"/>
    </row>
    <row r="43" spans="1:10" x14ac:dyDescent="0.2">
      <c r="A43" s="8">
        <f t="shared" si="0"/>
        <v>33</v>
      </c>
      <c r="B43" s="1" t="s">
        <v>223</v>
      </c>
      <c r="C43" s="11" t="s">
        <v>224</v>
      </c>
      <c r="D43" s="12">
        <v>123363.28000000004</v>
      </c>
      <c r="E43" s="12">
        <v>123363.27999999994</v>
      </c>
      <c r="F43" s="12">
        <v>225454.71999999997</v>
      </c>
      <c r="G43" s="17">
        <v>225454.71999999997</v>
      </c>
      <c r="H43" s="17">
        <v>225454.71999999997</v>
      </c>
      <c r="J43" s="11"/>
    </row>
    <row r="44" spans="1:10" x14ac:dyDescent="0.2">
      <c r="A44" s="8">
        <f t="shared" si="0"/>
        <v>34</v>
      </c>
      <c r="B44" s="1" t="s">
        <v>225</v>
      </c>
      <c r="C44" s="11" t="s">
        <v>226</v>
      </c>
      <c r="D44" s="12">
        <v>0</v>
      </c>
      <c r="E44" s="12">
        <v>0</v>
      </c>
      <c r="F44" s="12">
        <v>0</v>
      </c>
      <c r="G44" s="17">
        <v>0</v>
      </c>
      <c r="H44" s="17">
        <v>0</v>
      </c>
      <c r="J44" s="11"/>
    </row>
    <row r="45" spans="1:10" x14ac:dyDescent="0.2">
      <c r="A45" s="8">
        <f t="shared" si="0"/>
        <v>35</v>
      </c>
      <c r="B45" s="14" t="s">
        <v>227</v>
      </c>
      <c r="C45" s="11" t="s">
        <v>228</v>
      </c>
      <c r="D45" s="12">
        <v>0</v>
      </c>
      <c r="E45" s="12">
        <v>0</v>
      </c>
      <c r="F45" s="12">
        <v>0</v>
      </c>
      <c r="G45" s="17">
        <v>0</v>
      </c>
      <c r="H45" s="17">
        <v>0</v>
      </c>
      <c r="J45" s="11"/>
    </row>
    <row r="46" spans="1:10" x14ac:dyDescent="0.2">
      <c r="A46" s="8">
        <f t="shared" si="0"/>
        <v>36</v>
      </c>
      <c r="D46" s="12"/>
      <c r="E46" s="12"/>
      <c r="F46" s="12"/>
      <c r="G46" s="17"/>
      <c r="H46" s="17"/>
    </row>
    <row r="47" spans="1:10" ht="13.5" thickBot="1" x14ac:dyDescent="0.25">
      <c r="A47" s="8">
        <f t="shared" si="0"/>
        <v>37</v>
      </c>
      <c r="D47" s="15">
        <f>SUM(D8:D46)</f>
        <v>9164097.8999999966</v>
      </c>
      <c r="E47" s="15">
        <f>SUM(E8:E46)</f>
        <v>9259660.4799999986</v>
      </c>
      <c r="F47" s="15">
        <f>SUM(F8:F46)</f>
        <v>11235342.98</v>
      </c>
      <c r="G47" s="15">
        <f>SUM(G8:G46)</f>
        <v>13509342.98</v>
      </c>
      <c r="H47" s="15">
        <f>SUM(H8:H46)</f>
        <v>14321178.000000002</v>
      </c>
    </row>
    <row r="48" spans="1:10" ht="13.5" thickTop="1" x14ac:dyDescent="0.2"/>
    <row r="49" spans="4:8" x14ac:dyDescent="0.2">
      <c r="D49" s="16"/>
      <c r="E49" s="16"/>
      <c r="F49" s="16"/>
      <c r="G49" s="16"/>
      <c r="H49" s="16"/>
    </row>
  </sheetData>
  <mergeCells count="3">
    <mergeCell ref="A1:H1"/>
    <mergeCell ref="A2:H2"/>
    <mergeCell ref="A3:H3"/>
  </mergeCells>
  <pageMargins left="0.7" right="0.7" top="0.75" bottom="0.75" header="0.3" footer="0.3"/>
  <pageSetup scale="71" fitToHeight="0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4EPV5CSZ2ZPH-2104175878-295340</_dlc_DocId>
    <_dlc_DocIdUrl xmlns="219c5758-d311-4f49-8eb7-a0c37216249c">
      <Url>https://cswrgroup.sharepoint.com/_layouts/15/DocIdRedir.aspx?ID=4EPV5CSZ2ZPH-2104175878-295340</Url>
      <Description>4EPV5CSZ2ZPH-2104175878-295340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AB6927-972A-48A2-8F85-57009E6FB7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876ED9-2698-4FAE-A6A2-7907DFBEADA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E2BC84D-FF08-4CD2-8BAC-EB74F4710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96A152-3F3F-4F5B-9C24-175FA6E565B4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e426531-eb52-4602-919d-027a2a672310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UPIS Water</vt:lpstr>
      <vt:lpstr>UPIS WW</vt:lpstr>
      <vt:lpstr>'UPIS WW'!Print_Area</vt:lpstr>
      <vt:lpstr>'UPIS Water'!Print_Titles</vt:lpstr>
      <vt:lpstr>'UPIS WW'!Print_Titles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2026-03-03T21:11:34Z</dcterms:created>
  <dcterms:modified xsi:type="dcterms:W3CDTF">2026-05-08T02:25:37Z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715bba2e-4dd1-4a73-aabf-d340c019596a</vt:lpwstr>
  </property>
</Properties>
</file>