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M:\Bluegrass Water 2025 Rate Case\2nd PSC DRs Supplemental\Exhibits\OneDrive_3_5-7-2026\"/>
    </mc:Choice>
  </mc:AlternateContent>
  <xr:revisionPtr revIDLastSave="0" documentId="8_{0D2E3C12-C87C-486A-BD0F-D8DE8652488E}" xr6:coauthVersionLast="47" xr6:coauthVersionMax="47" xr10:uidLastSave="{00000000-0000-0000-0000-000000000000}"/>
  <bookViews>
    <workbookView xWindow="-120" yWindow="-120" windowWidth="29040" windowHeight="15720" xr2:uid="{09E5302D-AED2-4A29-B67F-6A0F6AE0303F}"/>
  </bookViews>
  <sheets>
    <sheet name="Balance Sheet Summary-W" sheetId="4" r:id="rId1"/>
    <sheet name="Balance Sheet Summary-WW" sheetId="5" r:id="rId2"/>
  </sheets>
  <definedNames>
    <definedName name="AveBODperConn">#REF!</definedName>
    <definedName name="averageflow">#REF!</definedName>
    <definedName name="connection2yr">#REF!</definedName>
    <definedName name="Connections">#REF!</definedName>
    <definedName name="Const_cost_heads1">#REF!</definedName>
    <definedName name="Const_cost_heads2">#REF!</definedName>
    <definedName name="Const_cost_heads3">#REF!</definedName>
    <definedName name="CONSTRUCTION_PERCENTAGE">#REF!</definedName>
    <definedName name="Design_Flow__GPD">#REF!</definedName>
    <definedName name="dsd">#REF!</definedName>
    <definedName name="End_Bal">#REF!</definedName>
    <definedName name="ENGINEERING_PERCENTAGE">#REF!</definedName>
    <definedName name="er">#REF!</definedName>
    <definedName name="ExtraPayments">#REF!</definedName>
    <definedName name="Full_Print">#REF!</definedName>
    <definedName name="GPDperConn">#REF!</definedName>
    <definedName name="Header_Row">ROW(#REF!)</definedName>
    <definedName name="Interest_Rate">#REF!</definedName>
    <definedName name="InterestRate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Last_Row">IF(Values_Entered,Header_Row+Number_of_Payments,Header_Row)</definedName>
    <definedName name="LastCol">MATCH(REPT("z",255),#REF!)</definedName>
    <definedName name="LastRow">MATCH(9.99E+307,#REF!)</definedName>
    <definedName name="Loan_Amount">#REF!</definedName>
    <definedName name="Loan_Start">#REF!</definedName>
    <definedName name="Loan_Years">#REF!</definedName>
    <definedName name="LoanAmount">#REF!</definedName>
    <definedName name="LoanAmt">#REF!</definedName>
    <definedName name="LoanGood">(#REF!*#REF!*#REF!*#REF!)&gt;0</definedName>
    <definedName name="LoanIsGood">(#REF!*#REF!*#REF!*#REF!)&gt;0</definedName>
    <definedName name="LoanPeriod">#REF!</definedName>
    <definedName name="LoanStartDate">#REF!</definedName>
    <definedName name="newdata">#REF!</definedName>
    <definedName name="Number_of_Payments">MATCH(0.01,End_Bal,-1)+1</definedName>
    <definedName name="Payment_Date" localSheetId="1">DATE(YEAR([0]!Loan_Start),MONTH([0]!Loan_Start)+Payment_Number,DAY([0]!Loan_Start))</definedName>
    <definedName name="Payment_Date">DATE(YEAR(Loan_Start),MONTH(Loan_Start)+Payment_Number,DAY(Loan_Start))</definedName>
    <definedName name="PaymentsPerYear">#REF!</definedName>
    <definedName name="_xlnm.Print_Area" localSheetId="0">'Balance Sheet Summary-W'!$B$1:$N$54</definedName>
    <definedName name="_xlnm.Print_Area" localSheetId="1">'Balance Sheet Summary-WW'!$B$1:$N$54</definedName>
    <definedName name="_xlnm.Print_Area">#REF!</definedName>
    <definedName name="Print_Area_MI">#REF!</definedName>
    <definedName name="Print_Area_Reset">OFFSET(Full_Print,0,0,Last_Row)</definedName>
    <definedName name="_xlnm.Print_Titles">#REF!</definedName>
    <definedName name="Print_Titles_MI">#REF!,#REF!</definedName>
    <definedName name="PrintArea_SET">OFFSET(#REF!,,,LastRow,LastCol)</definedName>
    <definedName name="SANPIPE">#REF!</definedName>
    <definedName name="ScheduledNumberOfPayments">#REF!</definedName>
    <definedName name="ScheduledPayment">#REF!</definedName>
    <definedName name="sevendayavg">#REF!</definedName>
    <definedName name="SURVEY_PERCENTAGE">#REF!</definedName>
    <definedName name="Total_Payment" localSheetId="1">Scheduled_Payment+Extra_Payment</definedName>
    <definedName name="Total_Payment">Scheduled_Payment+Extra_Payment</definedName>
    <definedName name="v" localSheetId="1">Scheduled_Payment+Extra_Payment</definedName>
    <definedName name="v">Scheduled_Payment+Extra_Payment</definedName>
    <definedName name="Values_Entered">IF(Loan_Amount*Interest_Rate*Loan_Years*Loan_Start&gt;0,1,0)</definedName>
    <definedName name="VersionNumber" hidden="1">"4.11.8796"</definedName>
    <definedName name="x">#REF!</definedName>
    <definedName name="xdif" hidden="1">"4.11.8796"</definedName>
    <definedName name="z">#REF!</definedName>
  </definedNames>
  <calcPr calcId="191028" concurrentManualCount="2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5" l="1"/>
  <c r="I26" i="5"/>
  <c r="J26" i="5"/>
  <c r="K26" i="5"/>
  <c r="L26" i="5"/>
  <c r="M26" i="5"/>
  <c r="N26" i="5"/>
  <c r="K19" i="5"/>
  <c r="J43" i="5"/>
  <c r="H19" i="5"/>
  <c r="N49" i="5"/>
  <c r="M49" i="5"/>
  <c r="L49" i="5"/>
  <c r="K49" i="5"/>
  <c r="J49" i="5"/>
  <c r="I49" i="5"/>
  <c r="H49" i="5"/>
  <c r="N43" i="5"/>
  <c r="M43" i="5"/>
  <c r="I43" i="5"/>
  <c r="H43" i="5"/>
  <c r="K35" i="5"/>
  <c r="J35" i="5"/>
  <c r="I35" i="5"/>
  <c r="H35" i="5"/>
  <c r="N35" i="5"/>
  <c r="L35" i="5"/>
  <c r="N19" i="5"/>
  <c r="M19" i="5"/>
  <c r="L19" i="5"/>
  <c r="J19" i="5"/>
  <c r="I19" i="5"/>
  <c r="L14" i="5"/>
  <c r="K14" i="5"/>
  <c r="J14" i="5"/>
  <c r="H14" i="5"/>
  <c r="N49" i="4"/>
  <c r="N43" i="4"/>
  <c r="N35" i="4"/>
  <c r="N26" i="4"/>
  <c r="N19" i="4"/>
  <c r="N14" i="4"/>
  <c r="M49" i="4"/>
  <c r="M43" i="4"/>
  <c r="M35" i="4"/>
  <c r="M26" i="4"/>
  <c r="M19" i="4"/>
  <c r="M14" i="4"/>
  <c r="L49" i="4"/>
  <c r="L43" i="4"/>
  <c r="L35" i="4"/>
  <c r="L26" i="4"/>
  <c r="L19" i="4"/>
  <c r="L14" i="4"/>
  <c r="K49" i="4"/>
  <c r="K43" i="4"/>
  <c r="K35" i="4"/>
  <c r="K26" i="4"/>
  <c r="K19" i="4"/>
  <c r="K14" i="4"/>
  <c r="J49" i="4"/>
  <c r="J43" i="4"/>
  <c r="J35" i="4"/>
  <c r="J26" i="4"/>
  <c r="J19" i="4"/>
  <c r="J14" i="4"/>
  <c r="I49" i="4"/>
  <c r="I43" i="4"/>
  <c r="I35" i="4"/>
  <c r="I26" i="4"/>
  <c r="I19" i="4"/>
  <c r="I14" i="4"/>
  <c r="H49" i="4"/>
  <c r="H43" i="4"/>
  <c r="H35" i="4"/>
  <c r="H26" i="4"/>
  <c r="H19" i="4"/>
  <c r="H14" i="4"/>
  <c r="K51" i="4" l="1"/>
  <c r="M51" i="4"/>
  <c r="N28" i="4"/>
  <c r="L28" i="4"/>
  <c r="K28" i="4"/>
  <c r="I28" i="4"/>
  <c r="H28" i="4"/>
  <c r="J51" i="4"/>
  <c r="I51" i="4"/>
  <c r="N51" i="4"/>
  <c r="L51" i="4"/>
  <c r="H51" i="4"/>
  <c r="M28" i="4"/>
  <c r="J28" i="4"/>
  <c r="N14" i="5"/>
  <c r="N28" i="5" s="1"/>
  <c r="M35" i="5"/>
  <c r="M51" i="5" s="1"/>
  <c r="M14" i="5"/>
  <c r="M28" i="5" s="1"/>
  <c r="L43" i="5"/>
  <c r="L51" i="5" s="1"/>
  <c r="L28" i="5"/>
  <c r="K43" i="5"/>
  <c r="K51" i="5"/>
  <c r="K28" i="5"/>
  <c r="J51" i="5"/>
  <c r="J28" i="5"/>
  <c r="I51" i="5"/>
  <c r="I14" i="5"/>
  <c r="I28" i="5" s="1"/>
  <c r="H28" i="5"/>
  <c r="H51" i="5"/>
  <c r="N51" i="5"/>
</calcChain>
</file>

<file path=xl/sharedStrings.xml><?xml version="1.0" encoding="utf-8"?>
<sst xmlns="http://schemas.openxmlformats.org/spreadsheetml/2006/main" count="98" uniqueCount="45">
  <si>
    <t xml:space="preserve">Line </t>
  </si>
  <si>
    <t>Number</t>
  </si>
  <si>
    <t>Description</t>
  </si>
  <si>
    <t>Assets</t>
  </si>
  <si>
    <t>Current Assets</t>
  </si>
  <si>
    <t>Cash &amp; Equivalents</t>
  </si>
  <si>
    <t>Accounts Receivable</t>
  </si>
  <si>
    <t>Other Current Assets</t>
  </si>
  <si>
    <t>Total Current Assets</t>
  </si>
  <si>
    <t>Non-Current Assets</t>
  </si>
  <si>
    <t>Preliminary Survey &amp; Investigation</t>
  </si>
  <si>
    <t>Other Non-Current Assets</t>
  </si>
  <si>
    <t>Total Non-Current Assets</t>
  </si>
  <si>
    <t>Utility Plant in Service</t>
  </si>
  <si>
    <t>Total Plant in Service</t>
  </si>
  <si>
    <t>Construction Work in Progress</t>
  </si>
  <si>
    <t>Utility Plant Acquisition Adjustment</t>
  </si>
  <si>
    <t>Less: Depreciation Reserve</t>
  </si>
  <si>
    <t>Net Plant in Service</t>
  </si>
  <si>
    <t>Total Assets</t>
  </si>
  <si>
    <t>Liabilities &amp; Equity</t>
  </si>
  <si>
    <t>Current Liabilities</t>
  </si>
  <si>
    <t>Accounts Payable</t>
  </si>
  <si>
    <t>Other Current Liabilities</t>
  </si>
  <si>
    <t>Total Current Liabilities</t>
  </si>
  <si>
    <t>Long-Term Liabilties</t>
  </si>
  <si>
    <t>Advances in Aid of Construction</t>
  </si>
  <si>
    <t>Contributions in Aid of Construction</t>
  </si>
  <si>
    <t>Notes Payable</t>
  </si>
  <si>
    <t>Payable to Associated Companies</t>
  </si>
  <si>
    <t>Total Long-Term Liabilities</t>
  </si>
  <si>
    <t>Equity</t>
  </si>
  <si>
    <t>Paid-in Capital</t>
  </si>
  <si>
    <t>Retained Earnings</t>
  </si>
  <si>
    <t>Total Equity</t>
  </si>
  <si>
    <t>Total Liabilities &amp; Equity</t>
  </si>
  <si>
    <t>Bluegrass Water Operating Company, LLC</t>
  </si>
  <si>
    <t>2025-00354</t>
  </si>
  <si>
    <t>Historical</t>
  </si>
  <si>
    <t>Forecasted</t>
  </si>
  <si>
    <t>Base Year</t>
  </si>
  <si>
    <t>Test Year</t>
  </si>
  <si>
    <t>Balance Sheet - Summary-Water</t>
  </si>
  <si>
    <t>Balance Sheet - Summary-Wastewater</t>
  </si>
  <si>
    <t>Bluegrass Water Utility Operating Company,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</si>
</sst>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3" formatCode="_(* #,##0.00_);_(* \(#,##0.00\);_(* &quot;-&quot;??_);_(@_)"/>
    <numFmt numFmtId="164" formatCode="[$-409]mmmm\ d\,\ yyyy;@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6" fontId="4" fillId="0" borderId="0" xfId="1" applyNumberFormat="1" applyFont="1" applyFill="1" applyBorder="1" applyAlignment="1">
      <alignment horizontal="right" vertical="top"/>
    </xf>
    <xf numFmtId="6" fontId="4" fillId="0" borderId="4" xfId="1" applyNumberFormat="1" applyFont="1" applyFill="1" applyBorder="1" applyAlignment="1">
      <alignment horizontal="right" vertical="top"/>
    </xf>
    <xf numFmtId="6" fontId="4" fillId="0" borderId="6" xfId="1" applyNumberFormat="1" applyFont="1" applyFill="1" applyBorder="1" applyAlignment="1">
      <alignment horizontal="right" vertical="top"/>
    </xf>
    <xf numFmtId="6" fontId="4" fillId="0" borderId="7" xfId="1" applyNumberFormat="1" applyFont="1" applyFill="1" applyBorder="1" applyAlignment="1">
      <alignment horizontal="right" vertical="top"/>
    </xf>
    <xf numFmtId="6" fontId="4" fillId="0" borderId="2" xfId="1" applyNumberFormat="1" applyFont="1" applyFill="1" applyBorder="1" applyAlignment="1">
      <alignment horizontal="right" vertical="top"/>
    </xf>
    <xf numFmtId="6" fontId="4" fillId="0" borderId="3" xfId="1" applyNumberFormat="1" applyFont="1" applyFill="1" applyBorder="1" applyAlignment="1">
      <alignment horizontal="right" vertical="top"/>
    </xf>
    <xf numFmtId="6" fontId="2" fillId="0" borderId="8" xfId="1" applyNumberFormat="1" applyFont="1" applyFill="1" applyBorder="1" applyAlignment="1">
      <alignment horizontal="right" vertical="top"/>
    </xf>
    <xf numFmtId="6" fontId="2" fillId="0" borderId="9" xfId="1" applyNumberFormat="1" applyFont="1" applyFill="1" applyBorder="1" applyAlignment="1">
      <alignment horizontal="right" vertical="top"/>
    </xf>
    <xf numFmtId="6" fontId="2" fillId="0" borderId="0" xfId="1" applyNumberFormat="1" applyFont="1" applyFill="1" applyBorder="1" applyAlignment="1">
      <alignment horizontal="right" vertical="top"/>
    </xf>
    <xf numFmtId="0" fontId="2" fillId="0" borderId="1" xfId="0" quotePrefix="1" applyFont="1" applyBorder="1"/>
    <xf numFmtId="0" fontId="0" fillId="0" borderId="1" xfId="0" applyBorder="1"/>
    <xf numFmtId="0" fontId="3" fillId="0" borderId="2" xfId="0" quotePrefix="1" applyFont="1" applyBorder="1" applyAlignment="1">
      <alignment horizontal="center"/>
    </xf>
    <xf numFmtId="0" fontId="4" fillId="0" borderId="0" xfId="0" quotePrefix="1" applyFont="1"/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164" fontId="2" fillId="0" borderId="0" xfId="0" applyNumberFormat="1" applyFont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6" fontId="2" fillId="0" borderId="0" xfId="0" applyNumberFormat="1" applyFont="1" applyAlignment="1">
      <alignment horizontal="center"/>
    </xf>
    <xf numFmtId="6" fontId="2" fillId="0" borderId="4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4" fillId="0" borderId="1" xfId="0" quotePrefix="1" applyFont="1" applyBorder="1"/>
    <xf numFmtId="0" fontId="2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6" fontId="2" fillId="0" borderId="1" xfId="0" applyNumberFormat="1" applyFont="1" applyBorder="1" applyAlignment="1">
      <alignment horizontal="center"/>
    </xf>
    <xf numFmtId="6" fontId="2" fillId="0" borderId="5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/>
    <xf numFmtId="6" fontId="0" fillId="0" borderId="0" xfId="0" applyNumberFormat="1"/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CA8D4-E294-4E41-AE0D-250A357145BF}">
  <dimension ref="A1:P54"/>
  <sheetViews>
    <sheetView tabSelected="1" zoomScale="90" zoomScaleNormal="90" workbookViewId="0">
      <selection activeCell="U17" sqref="U17"/>
    </sheetView>
  </sheetViews>
  <sheetFormatPr defaultColWidth="8.85546875" defaultRowHeight="15" x14ac:dyDescent="0.25"/>
  <cols>
    <col min="1" max="1" width="3.42578125" customWidth="1"/>
    <col min="2" max="2" width="9.42578125" customWidth="1"/>
    <col min="3" max="3" width="1.42578125" customWidth="1"/>
    <col min="4" max="4" width="3.42578125" customWidth="1"/>
    <col min="5" max="5" width="27.42578125" customWidth="1"/>
    <col min="6" max="6" width="2.42578125" customWidth="1"/>
    <col min="7" max="7" width="17" hidden="1" customWidth="1"/>
    <col min="8" max="9" width="16.28515625" bestFit="1" customWidth="1"/>
    <col min="10" max="14" width="16.42578125" bestFit="1" customWidth="1"/>
    <col min="15" max="15" width="10.5703125" bestFit="1" customWidth="1"/>
    <col min="16" max="16" width="3.5703125" bestFit="1" customWidth="1"/>
    <col min="17" max="17" width="3.5703125" customWidth="1"/>
  </cols>
  <sheetData>
    <row r="1" spans="1:16" x14ac:dyDescent="0.25">
      <c r="C1" s="31" t="s">
        <v>44</v>
      </c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6" x14ac:dyDescent="0.25">
      <c r="C2" s="31" t="s">
        <v>37</v>
      </c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6" x14ac:dyDescent="0.25">
      <c r="C3" s="31" t="s">
        <v>42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6" x14ac:dyDescent="0.25">
      <c r="C4" s="10"/>
      <c r="D4" s="10"/>
      <c r="E4" s="10"/>
      <c r="F4" s="10"/>
      <c r="G4" s="10"/>
      <c r="H4" s="11"/>
      <c r="I4" s="11"/>
      <c r="J4" s="11"/>
      <c r="K4" s="11"/>
      <c r="L4" s="11"/>
      <c r="M4" s="11"/>
      <c r="N4" s="11"/>
    </row>
    <row r="5" spans="1:16" x14ac:dyDescent="0.25">
      <c r="B5" s="12" t="s">
        <v>0</v>
      </c>
      <c r="C5" s="13"/>
      <c r="D5" s="14"/>
      <c r="E5" s="15"/>
      <c r="F5" s="15"/>
      <c r="G5" s="16">
        <v>45291</v>
      </c>
      <c r="H5" s="16">
        <v>45657</v>
      </c>
      <c r="I5" s="16">
        <v>46022</v>
      </c>
      <c r="J5" s="16">
        <v>46387</v>
      </c>
      <c r="K5" s="16">
        <v>46752</v>
      </c>
      <c r="L5" s="16">
        <v>47118</v>
      </c>
      <c r="M5" s="17">
        <v>46111</v>
      </c>
      <c r="N5" s="16">
        <v>46599</v>
      </c>
    </row>
    <row r="6" spans="1:16" x14ac:dyDescent="0.25">
      <c r="B6" s="18" t="s">
        <v>1</v>
      </c>
      <c r="C6" s="13"/>
      <c r="D6" s="14"/>
      <c r="E6" s="18" t="s">
        <v>2</v>
      </c>
      <c r="F6" s="15"/>
      <c r="G6" s="19" t="s">
        <v>38</v>
      </c>
      <c r="H6" s="19" t="s">
        <v>38</v>
      </c>
      <c r="I6" s="19" t="s">
        <v>39</v>
      </c>
      <c r="J6" s="19" t="s">
        <v>39</v>
      </c>
      <c r="K6" s="19" t="s">
        <v>39</v>
      </c>
      <c r="L6" s="19" t="s">
        <v>39</v>
      </c>
      <c r="M6" s="20" t="s">
        <v>39</v>
      </c>
      <c r="N6" s="19" t="s">
        <v>39</v>
      </c>
    </row>
    <row r="7" spans="1:16" x14ac:dyDescent="0.25">
      <c r="B7" s="21"/>
      <c r="C7" s="22"/>
      <c r="D7" s="23"/>
      <c r="E7" s="24"/>
      <c r="F7" s="24"/>
      <c r="G7" s="25"/>
      <c r="H7" s="25"/>
      <c r="I7" s="25"/>
      <c r="J7" s="25"/>
      <c r="K7" s="25"/>
      <c r="L7" s="25"/>
      <c r="M7" s="26" t="s">
        <v>40</v>
      </c>
      <c r="N7" s="25" t="s">
        <v>41</v>
      </c>
    </row>
    <row r="8" spans="1:16" x14ac:dyDescent="0.25">
      <c r="B8" s="27">
        <v>1</v>
      </c>
      <c r="C8" s="14" t="s">
        <v>3</v>
      </c>
      <c r="D8" s="14"/>
      <c r="E8" s="15"/>
      <c r="F8" s="15"/>
      <c r="G8" s="1"/>
      <c r="H8" s="1"/>
      <c r="I8" s="1"/>
      <c r="J8" s="1"/>
      <c r="K8" s="1"/>
      <c r="L8" s="1"/>
      <c r="M8" s="2"/>
      <c r="N8" s="1"/>
    </row>
    <row r="9" spans="1:16" x14ac:dyDescent="0.25">
      <c r="A9" s="28"/>
      <c r="B9" s="27">
        <v>2</v>
      </c>
      <c r="C9" s="14"/>
      <c r="D9" s="14" t="s">
        <v>4</v>
      </c>
      <c r="E9" s="15"/>
      <c r="F9" s="15"/>
      <c r="G9" s="1"/>
      <c r="H9" s="1"/>
      <c r="I9" s="1"/>
      <c r="J9" s="1"/>
      <c r="K9" s="1"/>
      <c r="L9" s="1"/>
      <c r="M9" s="2"/>
      <c r="N9" s="1"/>
    </row>
    <row r="10" spans="1:16" x14ac:dyDescent="0.25">
      <c r="A10" s="28"/>
      <c r="B10" s="27">
        <v>3</v>
      </c>
      <c r="C10" s="14"/>
      <c r="D10" s="14"/>
      <c r="E10" s="15" t="s">
        <v>5</v>
      </c>
      <c r="F10" s="15"/>
      <c r="G10" s="1">
        <v>0</v>
      </c>
      <c r="H10" s="1">
        <v>12058.099375000214</v>
      </c>
      <c r="I10" s="1">
        <v>17890.780435737935</v>
      </c>
      <c r="J10" s="1">
        <v>17890.780435737935</v>
      </c>
      <c r="K10" s="1">
        <v>17890.780435737935</v>
      </c>
      <c r="L10" s="1">
        <v>17890.780435737935</v>
      </c>
      <c r="M10" s="2">
        <v>17890.780435737935</v>
      </c>
      <c r="N10" s="1">
        <v>17890.780435737935</v>
      </c>
      <c r="P10" s="30"/>
    </row>
    <row r="11" spans="1:16" x14ac:dyDescent="0.25">
      <c r="A11" s="28"/>
      <c r="B11" s="27">
        <v>4</v>
      </c>
      <c r="C11" s="14"/>
      <c r="D11" s="14"/>
      <c r="E11" s="15" t="s">
        <v>6</v>
      </c>
      <c r="F11" s="15"/>
      <c r="G11" s="1">
        <v>0</v>
      </c>
      <c r="H11" s="1">
        <v>81761.294166666616</v>
      </c>
      <c r="I11" s="1">
        <v>99761.045272793868</v>
      </c>
      <c r="J11" s="1">
        <v>96243.829113877713</v>
      </c>
      <c r="K11" s="1">
        <v>92765.492625411949</v>
      </c>
      <c r="L11" s="1">
        <v>89287.154961552573</v>
      </c>
      <c r="M11" s="2">
        <v>98857.222815818401</v>
      </c>
      <c r="N11" s="1">
        <v>94225.878070303937</v>
      </c>
      <c r="P11" s="30"/>
    </row>
    <row r="12" spans="1:16" x14ac:dyDescent="0.25">
      <c r="A12" s="28"/>
      <c r="B12" s="27">
        <v>5</v>
      </c>
      <c r="C12" s="14"/>
      <c r="D12" s="14"/>
      <c r="E12" s="15" t="s">
        <v>7</v>
      </c>
      <c r="F12" s="15"/>
      <c r="G12" s="1">
        <v>0</v>
      </c>
      <c r="H12" s="1">
        <v>45612.008310605976</v>
      </c>
      <c r="I12" s="1">
        <v>52248.685961149778</v>
      </c>
      <c r="J12" s="1">
        <v>52552.51725315908</v>
      </c>
      <c r="K12" s="1">
        <v>52804.299907683395</v>
      </c>
      <c r="L12" s="1">
        <v>53049.128565082756</v>
      </c>
      <c r="M12" s="2">
        <v>46548.969969556951</v>
      </c>
      <c r="N12" s="1">
        <v>45081.733224802985</v>
      </c>
      <c r="P12" s="30"/>
    </row>
    <row r="13" spans="1:16" x14ac:dyDescent="0.25">
      <c r="A13" s="28"/>
      <c r="B13" s="27">
        <v>6</v>
      </c>
      <c r="C13" s="14"/>
      <c r="D13" s="14"/>
      <c r="E13" s="15"/>
      <c r="F13" s="15"/>
      <c r="G13" s="1"/>
      <c r="H13" s="1"/>
      <c r="I13" s="1"/>
      <c r="J13" s="1"/>
      <c r="K13" s="1"/>
      <c r="L13" s="1"/>
      <c r="M13" s="2"/>
      <c r="N13" s="1"/>
      <c r="P13" s="30"/>
    </row>
    <row r="14" spans="1:16" x14ac:dyDescent="0.25">
      <c r="A14" s="28"/>
      <c r="B14" s="27">
        <v>7</v>
      </c>
      <c r="C14" s="14"/>
      <c r="D14" s="14" t="s">
        <v>8</v>
      </c>
      <c r="E14" s="15"/>
      <c r="F14" s="15"/>
      <c r="G14" s="3">
        <v>0</v>
      </c>
      <c r="H14" s="3">
        <f>SUM(H10:H13)</f>
        <v>139431.4018522728</v>
      </c>
      <c r="I14" s="3">
        <f>SUM(I10:I13)</f>
        <v>169900.51166968158</v>
      </c>
      <c r="J14" s="3">
        <f>SUM(J10:J12)</f>
        <v>166687.12680277473</v>
      </c>
      <c r="K14" s="3">
        <f>SUM(K10:K12)</f>
        <v>163460.57296883326</v>
      </c>
      <c r="L14" s="3">
        <f>SUM(L10:L12)</f>
        <v>160227.06396237327</v>
      </c>
      <c r="M14" s="4">
        <f>SUM(M10:M12)</f>
        <v>163296.97322111329</v>
      </c>
      <c r="N14" s="3">
        <f>SUM(N10:N12)</f>
        <v>157198.39173084486</v>
      </c>
      <c r="P14" s="30"/>
    </row>
    <row r="15" spans="1:16" x14ac:dyDescent="0.25">
      <c r="A15" s="28"/>
      <c r="B15" s="27">
        <v>8</v>
      </c>
      <c r="C15" s="14"/>
      <c r="D15" s="14"/>
      <c r="E15" s="15"/>
      <c r="F15" s="15"/>
      <c r="G15" s="1"/>
      <c r="H15" s="1"/>
      <c r="I15" s="1"/>
      <c r="J15" s="1"/>
      <c r="K15" s="1"/>
      <c r="L15" s="1"/>
      <c r="M15" s="2"/>
      <c r="N15" s="1"/>
      <c r="P15" s="30"/>
    </row>
    <row r="16" spans="1:16" x14ac:dyDescent="0.25">
      <c r="A16" s="28"/>
      <c r="B16" s="27">
        <v>9</v>
      </c>
      <c r="C16" s="14"/>
      <c r="D16" s="14" t="s">
        <v>9</v>
      </c>
      <c r="E16" s="15"/>
      <c r="F16" s="15"/>
      <c r="G16" s="1"/>
      <c r="H16" s="1"/>
      <c r="I16" s="1"/>
      <c r="J16" s="1"/>
      <c r="K16" s="1"/>
      <c r="L16" s="1"/>
      <c r="M16" s="2"/>
      <c r="N16" s="1"/>
      <c r="P16" s="30"/>
    </row>
    <row r="17" spans="1:16" x14ac:dyDescent="0.25">
      <c r="A17" s="28"/>
      <c r="B17" s="27">
        <v>10</v>
      </c>
      <c r="C17" s="14"/>
      <c r="D17" s="14"/>
      <c r="E17" s="15" t="s">
        <v>10</v>
      </c>
      <c r="F17" s="15"/>
      <c r="G17" s="1">
        <v>0</v>
      </c>
      <c r="H17" s="1">
        <v>32071.175458333331</v>
      </c>
      <c r="I17" s="1">
        <v>35165.411303551809</v>
      </c>
      <c r="J17" s="1">
        <v>35165.411303551809</v>
      </c>
      <c r="K17" s="1">
        <v>35165.411303551809</v>
      </c>
      <c r="L17" s="1">
        <v>35165.411303551809</v>
      </c>
      <c r="M17" s="2">
        <v>35165.411303551809</v>
      </c>
      <c r="N17" s="1">
        <v>35165.411303551809</v>
      </c>
      <c r="P17" s="30"/>
    </row>
    <row r="18" spans="1:16" x14ac:dyDescent="0.25">
      <c r="A18" s="28"/>
      <c r="B18" s="27">
        <v>11</v>
      </c>
      <c r="C18" s="14"/>
      <c r="D18" s="14"/>
      <c r="E18" s="15" t="s">
        <v>11</v>
      </c>
      <c r="F18" s="15"/>
      <c r="G18" s="1">
        <v>0</v>
      </c>
      <c r="H18" s="1">
        <v>149811.66926515146</v>
      </c>
      <c r="I18" s="1">
        <v>107425.51913584775</v>
      </c>
      <c r="J18" s="1">
        <v>49686.353926675278</v>
      </c>
      <c r="K18" s="1">
        <v>21571.068444068173</v>
      </c>
      <c r="L18" s="1">
        <v>19532.815649121269</v>
      </c>
      <c r="M18" s="2">
        <v>93203.045833028271</v>
      </c>
      <c r="N18" s="1">
        <v>22420.340441962719</v>
      </c>
      <c r="P18" s="30"/>
    </row>
    <row r="19" spans="1:16" x14ac:dyDescent="0.25">
      <c r="A19" s="28"/>
      <c r="B19" s="27">
        <v>12</v>
      </c>
      <c r="C19" s="14"/>
      <c r="D19" s="14" t="s">
        <v>12</v>
      </c>
      <c r="E19" s="15"/>
      <c r="F19" s="15"/>
      <c r="G19" s="3">
        <v>0</v>
      </c>
      <c r="H19" s="3">
        <f t="shared" ref="H19:N19" si="0">SUM(H17:H18)</f>
        <v>181882.8447234848</v>
      </c>
      <c r="I19" s="3">
        <f t="shared" si="0"/>
        <v>142590.93043939956</v>
      </c>
      <c r="J19" s="3">
        <f t="shared" si="0"/>
        <v>84851.765230227087</v>
      </c>
      <c r="K19" s="3">
        <f t="shared" si="0"/>
        <v>56736.479747619982</v>
      </c>
      <c r="L19" s="3">
        <f t="shared" si="0"/>
        <v>54698.226952673082</v>
      </c>
      <c r="M19" s="4">
        <f t="shared" si="0"/>
        <v>128368.45713658008</v>
      </c>
      <c r="N19" s="3">
        <f t="shared" si="0"/>
        <v>57585.751745514528</v>
      </c>
      <c r="P19" s="30"/>
    </row>
    <row r="20" spans="1:16" x14ac:dyDescent="0.25">
      <c r="A20" s="28"/>
      <c r="B20" s="27">
        <v>13</v>
      </c>
      <c r="C20" s="14"/>
      <c r="D20" s="14"/>
      <c r="E20" s="15"/>
      <c r="F20" s="15"/>
      <c r="G20" s="1"/>
      <c r="H20" s="1"/>
      <c r="I20" s="1"/>
      <c r="J20" s="1"/>
      <c r="K20" s="1"/>
      <c r="L20" s="1"/>
      <c r="M20" s="2"/>
      <c r="N20" s="1"/>
      <c r="P20" s="30"/>
    </row>
    <row r="21" spans="1:16" x14ac:dyDescent="0.25">
      <c r="A21" s="28"/>
      <c r="B21" s="27">
        <v>14</v>
      </c>
      <c r="C21" s="14"/>
      <c r="D21" s="14" t="s">
        <v>13</v>
      </c>
      <c r="E21" s="15"/>
      <c r="F21" s="15"/>
      <c r="G21" s="1"/>
      <c r="H21" s="1"/>
      <c r="I21" s="1"/>
      <c r="J21" s="1"/>
      <c r="K21" s="1"/>
      <c r="L21" s="1"/>
      <c r="M21" s="2"/>
      <c r="N21" s="1"/>
      <c r="P21" s="30"/>
    </row>
    <row r="22" spans="1:16" x14ac:dyDescent="0.25">
      <c r="A22" s="28"/>
      <c r="B22" s="27">
        <v>15</v>
      </c>
      <c r="C22" s="14"/>
      <c r="D22" s="14"/>
      <c r="E22" s="15" t="s">
        <v>14</v>
      </c>
      <c r="F22" s="15"/>
      <c r="G22" s="1">
        <v>0</v>
      </c>
      <c r="H22" s="1">
        <v>963166.75</v>
      </c>
      <c r="I22" s="1">
        <v>1365069.6</v>
      </c>
      <c r="J22" s="1">
        <v>1365069.6</v>
      </c>
      <c r="K22" s="1">
        <v>1365069.6</v>
      </c>
      <c r="L22" s="1">
        <v>1365069.6</v>
      </c>
      <c r="M22" s="2">
        <v>1365069.6</v>
      </c>
      <c r="N22" s="1">
        <v>1365069.6</v>
      </c>
      <c r="P22" s="30"/>
    </row>
    <row r="23" spans="1:16" x14ac:dyDescent="0.25">
      <c r="A23" s="28"/>
      <c r="B23" s="27">
        <v>16</v>
      </c>
      <c r="C23" s="14"/>
      <c r="D23" s="14"/>
      <c r="E23" s="15" t="s">
        <v>15</v>
      </c>
      <c r="F23" s="15"/>
      <c r="G23" s="1">
        <v>0</v>
      </c>
      <c r="H23" s="1">
        <v>725787.97240151512</v>
      </c>
      <c r="I23" s="1">
        <v>494322.54893079377</v>
      </c>
      <c r="J23" s="1">
        <v>494322.54893079377</v>
      </c>
      <c r="K23" s="1">
        <v>494322.54893079377</v>
      </c>
      <c r="L23" s="1">
        <v>494322.54893079377</v>
      </c>
      <c r="M23" s="2">
        <v>494322.54893079377</v>
      </c>
      <c r="N23" s="1">
        <v>494322.54893079377</v>
      </c>
      <c r="P23" s="30"/>
    </row>
    <row r="24" spans="1:16" x14ac:dyDescent="0.25">
      <c r="A24" s="28"/>
      <c r="B24" s="27">
        <v>17</v>
      </c>
      <c r="C24" s="14"/>
      <c r="D24" s="14"/>
      <c r="E24" s="15" t="s">
        <v>16</v>
      </c>
      <c r="F24" s="15"/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2">
        <v>0</v>
      </c>
      <c r="N24" s="1">
        <v>0</v>
      </c>
      <c r="P24" s="30"/>
    </row>
    <row r="25" spans="1:16" x14ac:dyDescent="0.25">
      <c r="A25" s="28"/>
      <c r="B25" s="27">
        <v>18</v>
      </c>
      <c r="C25" s="14"/>
      <c r="D25" s="14"/>
      <c r="E25" s="15" t="s">
        <v>17</v>
      </c>
      <c r="F25" s="15"/>
      <c r="G25" s="1">
        <v>0</v>
      </c>
      <c r="H25" s="1">
        <v>-296512.26</v>
      </c>
      <c r="I25" s="1">
        <v>-338282</v>
      </c>
      <c r="J25" s="1">
        <v>-374185</v>
      </c>
      <c r="K25" s="1">
        <v>-413088</v>
      </c>
      <c r="L25" s="1">
        <v>-451017.3</v>
      </c>
      <c r="M25" s="2">
        <v>-345007.51</v>
      </c>
      <c r="N25" s="1">
        <v>-396878.56</v>
      </c>
      <c r="P25" s="30"/>
    </row>
    <row r="26" spans="1:16" x14ac:dyDescent="0.25">
      <c r="A26" s="28"/>
      <c r="B26" s="27">
        <v>19</v>
      </c>
      <c r="C26" s="14"/>
      <c r="D26" s="14" t="s">
        <v>18</v>
      </c>
      <c r="E26" s="15"/>
      <c r="F26" s="15"/>
      <c r="G26" s="5">
        <v>0</v>
      </c>
      <c r="H26" s="5">
        <f t="shared" ref="H26:N26" si="1">SUM(H22:H25)</f>
        <v>1392442.4624015151</v>
      </c>
      <c r="I26" s="5">
        <f t="shared" si="1"/>
        <v>1521110.1489307939</v>
      </c>
      <c r="J26" s="5">
        <f t="shared" si="1"/>
        <v>1485207.1489307939</v>
      </c>
      <c r="K26" s="5">
        <f t="shared" si="1"/>
        <v>1446304.1489307939</v>
      </c>
      <c r="L26" s="5">
        <f t="shared" si="1"/>
        <v>1408374.8489307938</v>
      </c>
      <c r="M26" s="6">
        <f t="shared" si="1"/>
        <v>1514384.6389307939</v>
      </c>
      <c r="N26" s="5">
        <f t="shared" si="1"/>
        <v>1462513.5889307938</v>
      </c>
      <c r="P26" s="30"/>
    </row>
    <row r="27" spans="1:16" x14ac:dyDescent="0.25">
      <c r="A27" s="28"/>
      <c r="B27" s="27">
        <v>20</v>
      </c>
      <c r="C27" s="14"/>
      <c r="D27" s="14"/>
      <c r="E27" s="15"/>
      <c r="F27" s="15"/>
      <c r="G27" s="1"/>
      <c r="H27" s="1"/>
      <c r="I27" s="1"/>
      <c r="J27" s="1"/>
      <c r="K27" s="1"/>
      <c r="L27" s="1"/>
      <c r="M27" s="2"/>
      <c r="N27" s="1"/>
      <c r="P27" s="30"/>
    </row>
    <row r="28" spans="1:16" ht="15.75" thickBot="1" x14ac:dyDescent="0.3">
      <c r="A28" s="28"/>
      <c r="B28" s="27">
        <v>21</v>
      </c>
      <c r="C28" s="14" t="s">
        <v>19</v>
      </c>
      <c r="D28" s="14"/>
      <c r="E28" s="14"/>
      <c r="F28" s="14"/>
      <c r="G28" s="7">
        <v>0</v>
      </c>
      <c r="H28" s="7">
        <f t="shared" ref="H28:N28" si="2">H14+H19+H26</f>
        <v>1713756.7089772727</v>
      </c>
      <c r="I28" s="7">
        <f t="shared" si="2"/>
        <v>1833601.5910398751</v>
      </c>
      <c r="J28" s="7">
        <f t="shared" si="2"/>
        <v>1736746.0409637957</v>
      </c>
      <c r="K28" s="7">
        <f t="shared" si="2"/>
        <v>1666501.2016472472</v>
      </c>
      <c r="L28" s="7">
        <f t="shared" si="2"/>
        <v>1623300.1398458402</v>
      </c>
      <c r="M28" s="8">
        <f t="shared" si="2"/>
        <v>1806050.0692884871</v>
      </c>
      <c r="N28" s="7">
        <f t="shared" si="2"/>
        <v>1677297.7324071531</v>
      </c>
      <c r="P28" s="30"/>
    </row>
    <row r="29" spans="1:16" ht="15.75" thickTop="1" x14ac:dyDescent="0.25">
      <c r="A29" s="28"/>
      <c r="B29" s="27">
        <v>22</v>
      </c>
      <c r="C29" s="14"/>
      <c r="D29" s="14"/>
      <c r="E29" s="15"/>
      <c r="F29" s="15"/>
      <c r="G29" s="1"/>
      <c r="H29" s="1"/>
      <c r="I29" s="1"/>
      <c r="J29" s="1"/>
      <c r="K29" s="1"/>
      <c r="L29" s="1"/>
      <c r="M29" s="2"/>
      <c r="N29" s="1"/>
      <c r="P29" s="30"/>
    </row>
    <row r="30" spans="1:16" x14ac:dyDescent="0.25">
      <c r="A30" s="28"/>
      <c r="B30" s="27">
        <v>23</v>
      </c>
      <c r="C30" s="14" t="s">
        <v>20</v>
      </c>
      <c r="D30" s="14"/>
      <c r="E30" s="15"/>
      <c r="F30" s="15"/>
      <c r="G30" s="1"/>
      <c r="H30" s="1"/>
      <c r="I30" s="1"/>
      <c r="J30" s="1"/>
      <c r="K30" s="1"/>
      <c r="L30" s="1"/>
      <c r="M30" s="2"/>
      <c r="N30" s="1"/>
      <c r="P30" s="30"/>
    </row>
    <row r="31" spans="1:16" x14ac:dyDescent="0.25">
      <c r="A31" s="28"/>
      <c r="B31" s="27">
        <v>24</v>
      </c>
      <c r="C31" s="14"/>
      <c r="D31" s="14" t="s">
        <v>21</v>
      </c>
      <c r="E31" s="15"/>
      <c r="F31" s="15"/>
      <c r="G31" s="1"/>
      <c r="H31" s="1"/>
      <c r="I31" s="1"/>
      <c r="J31" s="1"/>
      <c r="K31" s="1"/>
      <c r="L31" s="1"/>
      <c r="M31" s="2"/>
      <c r="N31" s="1"/>
      <c r="P31" s="30"/>
    </row>
    <row r="32" spans="1:16" x14ac:dyDescent="0.25">
      <c r="A32" s="28"/>
      <c r="B32" s="27">
        <v>25</v>
      </c>
      <c r="C32" s="14"/>
      <c r="D32" s="14"/>
      <c r="E32" s="15" t="s">
        <v>22</v>
      </c>
      <c r="F32" s="15"/>
      <c r="G32" s="1">
        <v>0</v>
      </c>
      <c r="H32" s="1">
        <v>65553.977428030528</v>
      </c>
      <c r="I32" s="1">
        <v>55163.825316733797</v>
      </c>
      <c r="J32" s="1">
        <v>55163.825316733797</v>
      </c>
      <c r="K32" s="1">
        <v>55163.825316733797</v>
      </c>
      <c r="L32" s="1">
        <v>55163.825316733797</v>
      </c>
      <c r="M32" s="2">
        <v>55163.825316733797</v>
      </c>
      <c r="N32" s="1">
        <v>55163.825316733797</v>
      </c>
      <c r="P32" s="30"/>
    </row>
    <row r="33" spans="1:16" x14ac:dyDescent="0.25">
      <c r="A33" s="28"/>
      <c r="B33" s="27">
        <v>26</v>
      </c>
      <c r="C33" s="14"/>
      <c r="D33" s="14"/>
      <c r="E33" s="15" t="s">
        <v>23</v>
      </c>
      <c r="F33" s="15"/>
      <c r="G33" s="1">
        <v>0</v>
      </c>
      <c r="H33" s="1">
        <v>25752.863859848487</v>
      </c>
      <c r="I33" s="1">
        <v>67504.47696448199</v>
      </c>
      <c r="J33" s="1">
        <v>72739.957579641326</v>
      </c>
      <c r="K33" s="1">
        <v>77975.438194800663</v>
      </c>
      <c r="L33" s="1">
        <v>83210.91880996</v>
      </c>
      <c r="M33" s="2">
        <v>67504.47696448199</v>
      </c>
      <c r="N33" s="1">
        <v>72739.957579641326</v>
      </c>
      <c r="P33" s="30"/>
    </row>
    <row r="34" spans="1:16" x14ac:dyDescent="0.25">
      <c r="A34" s="28"/>
      <c r="B34" s="27">
        <v>27</v>
      </c>
      <c r="C34" s="14"/>
      <c r="D34" s="14"/>
      <c r="E34" s="15"/>
      <c r="F34" s="15"/>
      <c r="G34" s="1"/>
      <c r="H34" s="1"/>
      <c r="I34" s="1"/>
      <c r="J34" s="1"/>
      <c r="K34" s="1"/>
      <c r="L34" s="1"/>
      <c r="M34" s="2"/>
      <c r="N34" s="1"/>
      <c r="P34" s="30"/>
    </row>
    <row r="35" spans="1:16" x14ac:dyDescent="0.25">
      <c r="A35" s="28"/>
      <c r="B35" s="27">
        <v>28</v>
      </c>
      <c r="C35" s="14"/>
      <c r="D35" s="14" t="s">
        <v>24</v>
      </c>
      <c r="E35" s="15"/>
      <c r="F35" s="15"/>
      <c r="G35" s="3">
        <v>0</v>
      </c>
      <c r="H35" s="3">
        <f>SUM(H32:H34)</f>
        <v>91306.841287879011</v>
      </c>
      <c r="I35" s="3">
        <f>SUM(I32:I34)</f>
        <v>122668.30228121579</v>
      </c>
      <c r="J35" s="3">
        <f>SUM(J32:J33)</f>
        <v>127903.78289637512</v>
      </c>
      <c r="K35" s="3">
        <f>SUM(K32:K33)</f>
        <v>133139.26351153446</v>
      </c>
      <c r="L35" s="3">
        <f>SUM(L32:L33)</f>
        <v>138374.74412669381</v>
      </c>
      <c r="M35" s="4">
        <f>SUM(M32:M33)</f>
        <v>122668.30228121579</v>
      </c>
      <c r="N35" s="3">
        <f>SUM(N32:N33)</f>
        <v>127903.78289637512</v>
      </c>
      <c r="P35" s="30"/>
    </row>
    <row r="36" spans="1:16" x14ac:dyDescent="0.25">
      <c r="A36" s="28"/>
      <c r="B36" s="27">
        <v>29</v>
      </c>
      <c r="C36" s="14"/>
      <c r="D36" s="14"/>
      <c r="E36" s="15"/>
      <c r="F36" s="15"/>
      <c r="G36" s="1"/>
      <c r="H36" s="1"/>
      <c r="I36" s="1"/>
      <c r="J36" s="1"/>
      <c r="K36" s="1"/>
      <c r="L36" s="1"/>
      <c r="M36" s="2"/>
      <c r="N36" s="1"/>
      <c r="P36" s="30"/>
    </row>
    <row r="37" spans="1:16" x14ac:dyDescent="0.25">
      <c r="A37" s="28"/>
      <c r="B37" s="27">
        <v>30</v>
      </c>
      <c r="C37" s="14"/>
      <c r="D37" s="14" t="s">
        <v>25</v>
      </c>
      <c r="E37" s="15"/>
      <c r="F37" s="15"/>
      <c r="G37" s="1"/>
      <c r="H37" s="1"/>
      <c r="I37" s="1"/>
      <c r="J37" s="1"/>
      <c r="K37" s="1"/>
      <c r="L37" s="1"/>
      <c r="M37" s="2"/>
      <c r="N37" s="1"/>
      <c r="P37" s="30"/>
    </row>
    <row r="38" spans="1:16" x14ac:dyDescent="0.25">
      <c r="A38" s="28"/>
      <c r="B38" s="27">
        <v>31</v>
      </c>
      <c r="C38" s="14"/>
      <c r="D38" s="14"/>
      <c r="E38" s="15" t="s">
        <v>26</v>
      </c>
      <c r="F38" s="15"/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2">
        <v>0</v>
      </c>
      <c r="N38" s="1">
        <v>0</v>
      </c>
      <c r="P38" s="30"/>
    </row>
    <row r="39" spans="1:16" x14ac:dyDescent="0.25">
      <c r="A39" s="28"/>
      <c r="B39" s="27">
        <v>32</v>
      </c>
      <c r="C39" s="14"/>
      <c r="D39" s="14"/>
      <c r="E39" s="15" t="s">
        <v>27</v>
      </c>
      <c r="F39" s="15"/>
      <c r="G39" s="1">
        <v>0</v>
      </c>
      <c r="H39" s="1">
        <v>18080.57413636367</v>
      </c>
      <c r="I39" s="1">
        <v>16178.578659831595</v>
      </c>
      <c r="J39" s="1">
        <v>12448.062643720274</v>
      </c>
      <c r="K39" s="1">
        <v>8717.5466276089392</v>
      </c>
      <c r="L39" s="1">
        <v>4987.0306114976311</v>
      </c>
      <c r="M39" s="2">
        <v>15245.94965580377</v>
      </c>
      <c r="N39" s="1">
        <v>10271.928300988664</v>
      </c>
      <c r="P39" s="30"/>
    </row>
    <row r="40" spans="1:16" x14ac:dyDescent="0.25">
      <c r="A40" s="28"/>
      <c r="B40" s="27">
        <v>33</v>
      </c>
      <c r="C40" s="14"/>
      <c r="D40" s="14"/>
      <c r="E40" s="15" t="s">
        <v>28</v>
      </c>
      <c r="F40" s="15"/>
      <c r="G40" s="1">
        <v>0</v>
      </c>
      <c r="H40" s="1">
        <v>292915.52031060605</v>
      </c>
      <c r="I40" s="1">
        <v>311361.24331746611</v>
      </c>
      <c r="J40" s="1">
        <v>300858.51354815089</v>
      </c>
      <c r="K40" s="1">
        <v>289619.69116807031</v>
      </c>
      <c r="L40" s="1">
        <v>277651.4641669718</v>
      </c>
      <c r="M40" s="2">
        <v>308728.72008421819</v>
      </c>
      <c r="N40" s="1">
        <v>294343.01986818016</v>
      </c>
      <c r="P40" s="30"/>
    </row>
    <row r="41" spans="1:16" x14ac:dyDescent="0.25">
      <c r="A41" s="28"/>
      <c r="B41" s="27">
        <v>34</v>
      </c>
      <c r="C41" s="14"/>
      <c r="D41" s="14"/>
      <c r="E41" s="15" t="s">
        <v>29</v>
      </c>
      <c r="F41" s="15"/>
      <c r="G41" s="1">
        <v>3428923.5240251683</v>
      </c>
      <c r="H41" s="1">
        <v>715336.53457628086</v>
      </c>
      <c r="I41" s="1">
        <v>252308.68754667242</v>
      </c>
      <c r="J41" s="1">
        <v>245627.80189830519</v>
      </c>
      <c r="K41" s="1">
        <v>158291.30197488971</v>
      </c>
      <c r="L41" s="1">
        <v>82661.255676089204</v>
      </c>
      <c r="M41" s="2">
        <v>291963.43307308201</v>
      </c>
      <c r="N41" s="1">
        <v>180747.11251919519</v>
      </c>
      <c r="P41" s="30"/>
    </row>
    <row r="42" spans="1:16" x14ac:dyDescent="0.25">
      <c r="A42" s="28"/>
      <c r="B42" s="27">
        <v>35</v>
      </c>
      <c r="C42" s="14"/>
      <c r="D42" s="14"/>
      <c r="E42" s="15"/>
      <c r="F42" s="15"/>
      <c r="G42" s="1"/>
      <c r="H42" s="1"/>
      <c r="I42" s="1"/>
      <c r="J42" s="1"/>
      <c r="K42" s="1"/>
      <c r="L42" s="1"/>
      <c r="M42" s="2"/>
      <c r="N42" s="1"/>
      <c r="P42" s="30"/>
    </row>
    <row r="43" spans="1:16" x14ac:dyDescent="0.25">
      <c r="A43" s="28"/>
      <c r="B43" s="27">
        <v>36</v>
      </c>
      <c r="C43" s="14"/>
      <c r="D43" s="14" t="s">
        <v>30</v>
      </c>
      <c r="E43" s="14"/>
      <c r="F43" s="14"/>
      <c r="G43" s="3">
        <v>3428923.5240251683</v>
      </c>
      <c r="H43" s="3">
        <f>SUM(H38:H41)</f>
        <v>1026332.6290232507</v>
      </c>
      <c r="I43" s="3">
        <f>SUM(I38:I42)</f>
        <v>579848.50952397007</v>
      </c>
      <c r="J43" s="3">
        <f>SUM(J38:J41)</f>
        <v>558934.37809017638</v>
      </c>
      <c r="K43" s="3">
        <f>SUM(K38:K41)</f>
        <v>456628.53977056895</v>
      </c>
      <c r="L43" s="3">
        <f>SUM(L38:L41)</f>
        <v>365299.75045455864</v>
      </c>
      <c r="M43" s="4">
        <f>SUM(M38:M41)</f>
        <v>615938.10281310393</v>
      </c>
      <c r="N43" s="3">
        <f>SUM(N38:N41)</f>
        <v>485362.06068836403</v>
      </c>
      <c r="P43" s="30"/>
    </row>
    <row r="44" spans="1:16" x14ac:dyDescent="0.25">
      <c r="A44" s="28"/>
      <c r="B44" s="27">
        <v>37</v>
      </c>
      <c r="C44" s="14"/>
      <c r="D44" s="14"/>
      <c r="E44" s="15"/>
      <c r="F44" s="15"/>
      <c r="G44" s="1"/>
      <c r="H44" s="1"/>
      <c r="I44" s="1"/>
      <c r="J44" s="1"/>
      <c r="K44" s="1"/>
      <c r="L44" s="1"/>
      <c r="M44" s="2"/>
      <c r="N44" s="1"/>
      <c r="P44" s="30"/>
    </row>
    <row r="45" spans="1:16" x14ac:dyDescent="0.25">
      <c r="A45" s="28"/>
      <c r="B45" s="27">
        <v>38</v>
      </c>
      <c r="C45" s="14"/>
      <c r="D45" s="14" t="s">
        <v>31</v>
      </c>
      <c r="E45" s="15"/>
      <c r="F45" s="15"/>
      <c r="G45" s="1"/>
      <c r="H45" s="1"/>
      <c r="I45" s="1"/>
      <c r="J45" s="1"/>
      <c r="K45" s="1"/>
      <c r="L45" s="1"/>
      <c r="M45" s="2"/>
      <c r="N45" s="1"/>
      <c r="P45" s="30"/>
    </row>
    <row r="46" spans="1:16" x14ac:dyDescent="0.25">
      <c r="A46" s="28"/>
      <c r="B46" s="27">
        <v>39</v>
      </c>
      <c r="C46" s="14"/>
      <c r="D46" s="14"/>
      <c r="E46" s="15" t="s">
        <v>32</v>
      </c>
      <c r="F46" s="15"/>
      <c r="G46" s="1">
        <v>0</v>
      </c>
      <c r="H46" s="1">
        <v>1153005.0789848485</v>
      </c>
      <c r="I46" s="1">
        <v>1962437.4669534969</v>
      </c>
      <c r="J46" s="1">
        <v>2156253.4116623946</v>
      </c>
      <c r="K46" s="1">
        <v>2480506.901226657</v>
      </c>
      <c r="L46" s="1">
        <v>2799085.1201940682</v>
      </c>
      <c r="M46" s="2">
        <v>1962437.4669534969</v>
      </c>
      <c r="N46" s="1">
        <v>2325124.682625412</v>
      </c>
      <c r="P46" s="30"/>
    </row>
    <row r="47" spans="1:16" x14ac:dyDescent="0.25">
      <c r="A47" s="28"/>
      <c r="B47" s="27">
        <v>40</v>
      </c>
      <c r="C47" s="14"/>
      <c r="D47" s="14"/>
      <c r="E47" s="15" t="s">
        <v>33</v>
      </c>
      <c r="F47" s="15"/>
      <c r="G47" s="1">
        <v>-3428923.5240251683</v>
      </c>
      <c r="H47" s="1">
        <v>-556887.85415209329</v>
      </c>
      <c r="I47" s="1">
        <v>-831353.08173504903</v>
      </c>
      <c r="J47" s="1">
        <v>-1106345.5399927117</v>
      </c>
      <c r="K47" s="1">
        <v>-1403773.2642152912</v>
      </c>
      <c r="L47" s="1">
        <v>-1679459.7368005181</v>
      </c>
      <c r="M47" s="2">
        <v>-894993.61337779684</v>
      </c>
      <c r="N47" s="1">
        <v>-1261093.1325684045</v>
      </c>
      <c r="P47" s="30"/>
    </row>
    <row r="48" spans="1:16" x14ac:dyDescent="0.25">
      <c r="A48" s="28"/>
      <c r="B48" s="27">
        <v>41</v>
      </c>
      <c r="C48" s="14"/>
      <c r="D48" s="14"/>
      <c r="E48" s="15"/>
      <c r="F48" s="15"/>
      <c r="G48" s="1"/>
      <c r="H48" s="1"/>
      <c r="I48" s="1"/>
      <c r="J48" s="1"/>
      <c r="K48" s="1"/>
      <c r="L48" s="1"/>
      <c r="M48" s="2"/>
      <c r="N48" s="1"/>
      <c r="P48" s="30"/>
    </row>
    <row r="49" spans="2:16" x14ac:dyDescent="0.25">
      <c r="B49" s="27">
        <v>42</v>
      </c>
      <c r="C49" s="14"/>
      <c r="D49" s="14" t="s">
        <v>34</v>
      </c>
      <c r="E49" s="14"/>
      <c r="F49" s="14"/>
      <c r="G49" s="3">
        <v>-3428923.5240251683</v>
      </c>
      <c r="H49" s="3">
        <f>SUM(H46:H48)</f>
        <v>596117.22483275516</v>
      </c>
      <c r="I49" s="3">
        <f>SUM(I46:I48)</f>
        <v>1131084.385218448</v>
      </c>
      <c r="J49" s="3">
        <f>SUM(J46:J47)</f>
        <v>1049907.8716696829</v>
      </c>
      <c r="K49" s="3">
        <f>SUM(K46:K47)</f>
        <v>1076733.6370113657</v>
      </c>
      <c r="L49" s="3">
        <f>SUM(L46:L47)</f>
        <v>1119625.3833935501</v>
      </c>
      <c r="M49" s="4">
        <f>SUM(M46:M47)</f>
        <v>1067443.8535757</v>
      </c>
      <c r="N49" s="3">
        <f>SUM(N46:N47)</f>
        <v>1064031.5500570075</v>
      </c>
      <c r="P49" s="30"/>
    </row>
    <row r="50" spans="2:16" x14ac:dyDescent="0.25">
      <c r="B50" s="27">
        <v>43</v>
      </c>
      <c r="C50" s="14"/>
      <c r="D50" s="14"/>
      <c r="E50" s="15"/>
      <c r="F50" s="15"/>
      <c r="G50" s="1"/>
      <c r="H50" s="1"/>
      <c r="I50" s="1"/>
      <c r="J50" s="1"/>
      <c r="K50" s="1"/>
      <c r="L50" s="1"/>
      <c r="M50" s="2"/>
      <c r="N50" s="1"/>
    </row>
    <row r="51" spans="2:16" ht="15.75" thickBot="1" x14ac:dyDescent="0.3">
      <c r="B51" s="27">
        <v>44</v>
      </c>
      <c r="C51" s="14" t="s">
        <v>35</v>
      </c>
      <c r="D51" s="14"/>
      <c r="E51" s="14"/>
      <c r="F51" s="14"/>
      <c r="G51" s="7">
        <v>0</v>
      </c>
      <c r="H51" s="7">
        <f t="shared" ref="H51:N51" si="3">H35+H43+H49</f>
        <v>1713756.695143885</v>
      </c>
      <c r="I51" s="7">
        <f t="shared" si="3"/>
        <v>1833601.1970236339</v>
      </c>
      <c r="J51" s="7">
        <f t="shared" si="3"/>
        <v>1736746.0326562345</v>
      </c>
      <c r="K51" s="7">
        <f t="shared" si="3"/>
        <v>1666501.440293469</v>
      </c>
      <c r="L51" s="7">
        <f t="shared" si="3"/>
        <v>1623299.8779748026</v>
      </c>
      <c r="M51" s="8">
        <f t="shared" si="3"/>
        <v>1806050.2586700197</v>
      </c>
      <c r="N51" s="7">
        <f t="shared" si="3"/>
        <v>1677297.3936417466</v>
      </c>
    </row>
    <row r="52" spans="2:16" ht="15.75" thickTop="1" x14ac:dyDescent="0.25">
      <c r="B52" s="27">
        <v>45</v>
      </c>
      <c r="C52" s="14"/>
      <c r="D52" s="14"/>
      <c r="E52" s="14"/>
      <c r="F52" s="14"/>
      <c r="G52" s="9"/>
      <c r="H52" s="9"/>
      <c r="I52" s="9"/>
      <c r="J52" s="9"/>
      <c r="K52" s="9"/>
      <c r="L52" s="9"/>
      <c r="M52" s="9"/>
      <c r="N52" s="9"/>
    </row>
    <row r="53" spans="2:16" x14ac:dyDescent="0.25">
      <c r="B53" s="27"/>
      <c r="C53" s="14"/>
      <c r="D53" s="15"/>
      <c r="E53" s="14"/>
      <c r="F53" s="14"/>
      <c r="G53" s="9"/>
      <c r="H53" s="9"/>
      <c r="I53" s="9"/>
      <c r="J53" s="9"/>
      <c r="K53" s="9"/>
      <c r="L53" s="9"/>
      <c r="M53" s="9"/>
      <c r="N53" s="9"/>
    </row>
    <row r="54" spans="2:16" x14ac:dyDescent="0.25">
      <c r="C54" s="14"/>
      <c r="D54" s="29"/>
      <c r="E54" s="14"/>
      <c r="F54" s="14"/>
      <c r="G54" s="9"/>
      <c r="H54" s="9"/>
      <c r="I54" s="9"/>
      <c r="J54" s="9"/>
      <c r="K54" s="9"/>
      <c r="L54" s="9"/>
      <c r="M54" s="9"/>
      <c r="N54" s="9"/>
    </row>
  </sheetData>
  <mergeCells count="3">
    <mergeCell ref="C1:N1"/>
    <mergeCell ref="C2:N2"/>
    <mergeCell ref="C3:N3"/>
  </mergeCells>
  <pageMargins left="0.7" right="0.7" top="0.75" bottom="0.75" header="0.3" footer="0.3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F1F04-C81C-4876-8D83-6727B3BE4DF5}">
  <dimension ref="A1:N55"/>
  <sheetViews>
    <sheetView zoomScale="90" zoomScaleNormal="90" workbookViewId="0">
      <selection activeCell="T45" sqref="T45"/>
    </sheetView>
  </sheetViews>
  <sheetFormatPr defaultColWidth="8.85546875" defaultRowHeight="15" x14ac:dyDescent="0.25"/>
  <cols>
    <col min="1" max="1" width="3.42578125" customWidth="1"/>
    <col min="2" max="2" width="9.42578125" customWidth="1"/>
    <col min="3" max="3" width="1.42578125" customWidth="1"/>
    <col min="4" max="4" width="3.42578125" customWidth="1"/>
    <col min="5" max="5" width="27.42578125" customWidth="1"/>
    <col min="6" max="6" width="2.42578125" customWidth="1"/>
    <col min="7" max="7" width="17" hidden="1" customWidth="1"/>
    <col min="8" max="9" width="16.28515625" bestFit="1" customWidth="1"/>
    <col min="10" max="14" width="16.42578125" bestFit="1" customWidth="1"/>
    <col min="15" max="15" width="10.5703125" bestFit="1" customWidth="1"/>
    <col min="16" max="16" width="3.5703125" bestFit="1" customWidth="1"/>
    <col min="17" max="17" width="3.5703125" customWidth="1"/>
  </cols>
  <sheetData>
    <row r="1" spans="1:14" x14ac:dyDescent="0.25">
      <c r="C1" s="31" t="s">
        <v>36</v>
      </c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x14ac:dyDescent="0.25">
      <c r="C2" s="31" t="s">
        <v>37</v>
      </c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x14ac:dyDescent="0.25">
      <c r="C3" s="31" t="s">
        <v>43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x14ac:dyDescent="0.25">
      <c r="C4" s="10"/>
      <c r="D4" s="10"/>
      <c r="E4" s="10"/>
      <c r="F4" s="10"/>
      <c r="G4" s="10"/>
      <c r="H4" s="11"/>
      <c r="I4" s="11"/>
      <c r="J4" s="11"/>
      <c r="K4" s="11"/>
      <c r="L4" s="11"/>
      <c r="M4" s="11"/>
      <c r="N4" s="11"/>
    </row>
    <row r="5" spans="1:14" x14ac:dyDescent="0.25">
      <c r="B5" s="12" t="s">
        <v>0</v>
      </c>
      <c r="C5" s="13"/>
      <c r="D5" s="14"/>
      <c r="E5" s="15"/>
      <c r="F5" s="15"/>
      <c r="G5" s="16">
        <v>45291</v>
      </c>
      <c r="H5" s="16">
        <v>45657</v>
      </c>
      <c r="I5" s="16">
        <v>46022</v>
      </c>
      <c r="J5" s="16">
        <v>46387</v>
      </c>
      <c r="K5" s="16">
        <v>46752</v>
      </c>
      <c r="L5" s="16">
        <v>47118</v>
      </c>
      <c r="M5" s="17">
        <v>46111</v>
      </c>
      <c r="N5" s="16">
        <v>46599</v>
      </c>
    </row>
    <row r="6" spans="1:14" x14ac:dyDescent="0.25">
      <c r="B6" s="18" t="s">
        <v>1</v>
      </c>
      <c r="C6" s="13"/>
      <c r="D6" s="14"/>
      <c r="E6" s="18" t="s">
        <v>2</v>
      </c>
      <c r="F6" s="15"/>
      <c r="G6" s="19" t="s">
        <v>38</v>
      </c>
      <c r="H6" s="19" t="s">
        <v>38</v>
      </c>
      <c r="I6" s="19" t="s">
        <v>39</v>
      </c>
      <c r="J6" s="19" t="s">
        <v>39</v>
      </c>
      <c r="K6" s="19" t="s">
        <v>39</v>
      </c>
      <c r="L6" s="19" t="s">
        <v>39</v>
      </c>
      <c r="M6" s="20" t="s">
        <v>39</v>
      </c>
      <c r="N6" s="19" t="s">
        <v>39</v>
      </c>
    </row>
    <row r="7" spans="1:14" x14ac:dyDescent="0.25">
      <c r="B7" s="21"/>
      <c r="C7" s="22"/>
      <c r="D7" s="23"/>
      <c r="E7" s="24"/>
      <c r="F7" s="24"/>
      <c r="G7" s="25"/>
      <c r="H7" s="25"/>
      <c r="I7" s="25"/>
      <c r="J7" s="25"/>
      <c r="K7" s="25"/>
      <c r="L7" s="25"/>
      <c r="M7" s="26" t="s">
        <v>40</v>
      </c>
      <c r="N7" s="25" t="s">
        <v>41</v>
      </c>
    </row>
    <row r="8" spans="1:14" x14ac:dyDescent="0.25">
      <c r="B8" s="27">
        <v>1</v>
      </c>
      <c r="C8" s="14" t="s">
        <v>3</v>
      </c>
      <c r="D8" s="14"/>
      <c r="E8" s="15"/>
      <c r="F8" s="15"/>
      <c r="G8" s="1"/>
      <c r="H8" s="1"/>
      <c r="I8" s="1"/>
      <c r="J8" s="1"/>
      <c r="K8" s="1"/>
      <c r="L8" s="1"/>
      <c r="M8" s="2"/>
      <c r="N8" s="1"/>
    </row>
    <row r="9" spans="1:14" x14ac:dyDescent="0.25">
      <c r="A9" s="28"/>
      <c r="B9" s="27">
        <v>2</v>
      </c>
      <c r="C9" s="14"/>
      <c r="D9" s="14" t="s">
        <v>4</v>
      </c>
      <c r="E9" s="15"/>
      <c r="F9" s="15"/>
      <c r="G9" s="1"/>
      <c r="H9" s="1"/>
      <c r="I9" s="1"/>
      <c r="J9" s="1"/>
      <c r="K9" s="1"/>
      <c r="L9" s="1"/>
      <c r="M9" s="2"/>
      <c r="N9" s="1"/>
    </row>
    <row r="10" spans="1:14" x14ac:dyDescent="0.25">
      <c r="A10" s="28"/>
      <c r="B10" s="27">
        <v>3</v>
      </c>
      <c r="C10" s="14"/>
      <c r="D10" s="14"/>
      <c r="E10" s="15" t="s">
        <v>5</v>
      </c>
      <c r="F10" s="15"/>
      <c r="G10" s="1">
        <v>0</v>
      </c>
      <c r="H10" s="1">
        <v>100427.3506250018</v>
      </c>
      <c r="I10" s="1">
        <v>134320.18956426301</v>
      </c>
      <c r="J10" s="1">
        <v>134320.18956426301</v>
      </c>
      <c r="K10" s="1">
        <v>134320.18956426301</v>
      </c>
      <c r="L10" s="1">
        <v>134320.18956426301</v>
      </c>
      <c r="M10" s="2">
        <v>134320.18956426301</v>
      </c>
      <c r="N10" s="1">
        <v>134320.18956426301</v>
      </c>
    </row>
    <row r="11" spans="1:14" x14ac:dyDescent="0.25">
      <c r="A11" s="28"/>
      <c r="B11" s="27">
        <v>4</v>
      </c>
      <c r="C11" s="14"/>
      <c r="D11" s="14"/>
      <c r="E11" s="15" t="s">
        <v>6</v>
      </c>
      <c r="F11" s="15"/>
      <c r="G11" s="1">
        <v>0</v>
      </c>
      <c r="H11" s="1">
        <v>680958.90583333303</v>
      </c>
      <c r="I11" s="1">
        <v>748984.79472720635</v>
      </c>
      <c r="J11" s="1">
        <v>722578.28088612237</v>
      </c>
      <c r="K11" s="1">
        <v>696463.6673745882</v>
      </c>
      <c r="L11" s="1">
        <v>670349.0450384476</v>
      </c>
      <c r="M11" s="2">
        <v>742199.08718418179</v>
      </c>
      <c r="N11" s="1">
        <v>707427.93192969623</v>
      </c>
    </row>
    <row r="12" spans="1:14" x14ac:dyDescent="0.25">
      <c r="A12" s="28"/>
      <c r="B12" s="27">
        <v>5</v>
      </c>
      <c r="C12" s="14"/>
      <c r="D12" s="14"/>
      <c r="E12" s="15" t="s">
        <v>7</v>
      </c>
      <c r="F12" s="15"/>
      <c r="G12" s="1">
        <v>0</v>
      </c>
      <c r="H12" s="1">
        <v>379885.17168939329</v>
      </c>
      <c r="I12" s="1">
        <v>392272.0659388504</v>
      </c>
      <c r="J12" s="1">
        <v>394553.16691624105</v>
      </c>
      <c r="K12" s="1">
        <v>396443.49774927407</v>
      </c>
      <c r="L12" s="1">
        <v>398281.61944501387</v>
      </c>
      <c r="M12" s="2">
        <v>349479.80569044314</v>
      </c>
      <c r="N12" s="1">
        <v>338464.10302733706</v>
      </c>
    </row>
    <row r="13" spans="1:14" x14ac:dyDescent="0.25">
      <c r="A13" s="28"/>
      <c r="B13" s="27">
        <v>6</v>
      </c>
      <c r="C13" s="14"/>
      <c r="D13" s="14"/>
      <c r="E13" s="15"/>
      <c r="F13" s="15"/>
      <c r="G13" s="1"/>
      <c r="H13" s="1"/>
      <c r="I13" s="1"/>
      <c r="J13" s="1"/>
      <c r="K13" s="1"/>
      <c r="L13" s="1"/>
      <c r="M13" s="2"/>
      <c r="N13" s="1"/>
    </row>
    <row r="14" spans="1:14" x14ac:dyDescent="0.25">
      <c r="A14" s="28"/>
      <c r="B14" s="27">
        <v>7</v>
      </c>
      <c r="C14" s="14"/>
      <c r="D14" s="14" t="s">
        <v>8</v>
      </c>
      <c r="E14" s="15"/>
      <c r="F14" s="15"/>
      <c r="G14" s="3">
        <v>0</v>
      </c>
      <c r="H14" s="3">
        <f>SUM(H10:H13)</f>
        <v>1161271.4281477281</v>
      </c>
      <c r="I14" s="3">
        <f>SUM(I10:I13)</f>
        <v>1275577.0502303196</v>
      </c>
      <c r="J14" s="3">
        <f>SUM(J10:J12)</f>
        <v>1251451.6373666264</v>
      </c>
      <c r="K14" s="3">
        <f>SUM(K10:K12)</f>
        <v>1227227.3546881252</v>
      </c>
      <c r="L14" s="3">
        <f>SUM(L10:L12)</f>
        <v>1202950.8540477245</v>
      </c>
      <c r="M14" s="4">
        <f>SUM(M10:M12)</f>
        <v>1225999.082438888</v>
      </c>
      <c r="N14" s="3">
        <f>SUM(N10:N12)</f>
        <v>1180212.2245212963</v>
      </c>
    </row>
    <row r="15" spans="1:14" x14ac:dyDescent="0.25">
      <c r="A15" s="28"/>
      <c r="B15" s="27">
        <v>8</v>
      </c>
      <c r="C15" s="14"/>
      <c r="D15" s="14"/>
      <c r="E15" s="15"/>
      <c r="F15" s="15"/>
      <c r="G15" s="1"/>
      <c r="H15" s="1"/>
      <c r="I15" s="1"/>
      <c r="J15" s="1"/>
      <c r="K15" s="1"/>
      <c r="L15" s="1"/>
      <c r="M15" s="2"/>
      <c r="N15" s="1"/>
    </row>
    <row r="16" spans="1:14" x14ac:dyDescent="0.25">
      <c r="A16" s="28"/>
      <c r="B16" s="27">
        <v>9</v>
      </c>
      <c r="C16" s="14"/>
      <c r="D16" s="14" t="s">
        <v>9</v>
      </c>
      <c r="E16" s="15"/>
      <c r="F16" s="15"/>
      <c r="G16" s="1"/>
      <c r="H16" s="1"/>
      <c r="I16" s="1"/>
      <c r="J16" s="1"/>
      <c r="K16" s="1"/>
      <c r="L16" s="1"/>
      <c r="M16" s="2"/>
      <c r="N16" s="1"/>
    </row>
    <row r="17" spans="1:14" x14ac:dyDescent="0.25">
      <c r="A17" s="28"/>
      <c r="B17" s="27">
        <v>10</v>
      </c>
      <c r="C17" s="14"/>
      <c r="D17" s="14"/>
      <c r="E17" s="15" t="s">
        <v>10</v>
      </c>
      <c r="F17" s="15"/>
      <c r="G17" s="1">
        <v>0</v>
      </c>
      <c r="H17" s="1">
        <v>267108.69454166666</v>
      </c>
      <c r="I17" s="1">
        <v>264014.45869644819</v>
      </c>
      <c r="J17" s="1">
        <v>264014.45869644819</v>
      </c>
      <c r="K17" s="1">
        <v>264014.45869644819</v>
      </c>
      <c r="L17" s="1">
        <v>264014.45869644819</v>
      </c>
      <c r="M17" s="2">
        <v>264014.45869644819</v>
      </c>
      <c r="N17" s="1">
        <v>264014.45869644819</v>
      </c>
    </row>
    <row r="18" spans="1:14" x14ac:dyDescent="0.25">
      <c r="A18" s="28"/>
      <c r="B18" s="27">
        <v>11</v>
      </c>
      <c r="C18" s="14"/>
      <c r="D18" s="14"/>
      <c r="E18" s="15" t="s">
        <v>11</v>
      </c>
      <c r="F18" s="15"/>
      <c r="G18" s="1">
        <v>0</v>
      </c>
      <c r="H18" s="1">
        <v>1247724.750734848</v>
      </c>
      <c r="I18" s="1">
        <v>806528.04086415295</v>
      </c>
      <c r="J18" s="1">
        <v>373034.61982332531</v>
      </c>
      <c r="K18" s="1">
        <v>161951.01230593238</v>
      </c>
      <c r="L18" s="1">
        <v>146648.24210087929</v>
      </c>
      <c r="M18" s="2">
        <v>699748.72416697233</v>
      </c>
      <c r="N18" s="1">
        <v>168327.16655803786</v>
      </c>
    </row>
    <row r="19" spans="1:14" x14ac:dyDescent="0.25">
      <c r="A19" s="28"/>
      <c r="B19" s="27">
        <v>12</v>
      </c>
      <c r="C19" s="14"/>
      <c r="D19" s="14" t="s">
        <v>12</v>
      </c>
      <c r="E19" s="15"/>
      <c r="F19" s="15"/>
      <c r="G19" s="3">
        <v>0</v>
      </c>
      <c r="H19" s="3">
        <f t="shared" ref="H19:N19" si="0">SUM(H17:H18)</f>
        <v>1514833.4452765146</v>
      </c>
      <c r="I19" s="3">
        <f t="shared" si="0"/>
        <v>1070542.4995606011</v>
      </c>
      <c r="J19" s="3">
        <f t="shared" si="0"/>
        <v>637049.07851977344</v>
      </c>
      <c r="K19" s="3">
        <f t="shared" si="0"/>
        <v>425965.4710023806</v>
      </c>
      <c r="L19" s="3">
        <f t="shared" si="0"/>
        <v>410662.70079732744</v>
      </c>
      <c r="M19" s="4">
        <f t="shared" si="0"/>
        <v>963763.18286342057</v>
      </c>
      <c r="N19" s="3">
        <f t="shared" si="0"/>
        <v>432341.62525448605</v>
      </c>
    </row>
    <row r="20" spans="1:14" x14ac:dyDescent="0.25">
      <c r="A20" s="28"/>
      <c r="B20" s="27">
        <v>13</v>
      </c>
      <c r="C20" s="14"/>
      <c r="D20" s="14"/>
      <c r="E20" s="15"/>
      <c r="F20" s="15"/>
      <c r="G20" s="1"/>
      <c r="H20" s="1"/>
      <c r="I20" s="1"/>
      <c r="J20" s="1"/>
      <c r="K20" s="1"/>
      <c r="L20" s="1"/>
      <c r="M20" s="2"/>
      <c r="N20" s="1"/>
    </row>
    <row r="21" spans="1:14" x14ac:dyDescent="0.25">
      <c r="A21" s="28"/>
      <c r="B21" s="27">
        <v>14</v>
      </c>
      <c r="C21" s="14"/>
      <c r="D21" s="14" t="s">
        <v>13</v>
      </c>
      <c r="E21" s="15"/>
      <c r="F21" s="15"/>
      <c r="G21" s="1"/>
      <c r="H21" s="1"/>
      <c r="I21" s="1"/>
      <c r="J21" s="1"/>
      <c r="K21" s="1"/>
      <c r="L21" s="1"/>
      <c r="M21" s="2"/>
      <c r="N21" s="1"/>
    </row>
    <row r="22" spans="1:14" x14ac:dyDescent="0.25">
      <c r="A22" s="28"/>
      <c r="B22" s="27">
        <v>15</v>
      </c>
      <c r="C22" s="14"/>
      <c r="D22" s="14"/>
      <c r="E22" s="15" t="s">
        <v>14</v>
      </c>
      <c r="F22" s="15"/>
      <c r="G22" s="1">
        <v>0</v>
      </c>
      <c r="H22" s="1">
        <v>9275402.1099999975</v>
      </c>
      <c r="I22" s="1">
        <v>13126321.560000001</v>
      </c>
      <c r="J22" s="1">
        <v>15719756.58</v>
      </c>
      <c r="K22" s="1">
        <v>16508156.58</v>
      </c>
      <c r="L22" s="1">
        <v>17211391.43</v>
      </c>
      <c r="M22" s="2">
        <v>15400321.560000001</v>
      </c>
      <c r="N22" s="1">
        <v>16212156.58</v>
      </c>
    </row>
    <row r="23" spans="1:14" x14ac:dyDescent="0.25">
      <c r="A23" s="28"/>
      <c r="B23" s="27">
        <v>16</v>
      </c>
      <c r="C23" s="14"/>
      <c r="D23" s="14"/>
      <c r="E23" s="15" t="s">
        <v>15</v>
      </c>
      <c r="F23" s="15"/>
      <c r="G23" s="1">
        <v>0</v>
      </c>
      <c r="H23" s="1">
        <v>6044813.6075984854</v>
      </c>
      <c r="I23" s="1">
        <v>3711268.9810691993</v>
      </c>
      <c r="J23" s="1">
        <v>3711268.9810691993</v>
      </c>
      <c r="K23" s="1">
        <v>3711268.9810691993</v>
      </c>
      <c r="L23" s="1">
        <v>3711268.9810691993</v>
      </c>
      <c r="M23" s="2">
        <v>3711268.9810691993</v>
      </c>
      <c r="N23" s="1">
        <v>3711268.9810691993</v>
      </c>
    </row>
    <row r="24" spans="1:14" x14ac:dyDescent="0.25">
      <c r="A24" s="28"/>
      <c r="B24" s="27">
        <v>17</v>
      </c>
      <c r="C24" s="14"/>
      <c r="D24" s="14"/>
      <c r="E24" s="15" t="s">
        <v>16</v>
      </c>
      <c r="F24" s="15"/>
      <c r="G24" s="1">
        <v>0</v>
      </c>
      <c r="H24" s="1">
        <v>112926.47</v>
      </c>
      <c r="I24" s="1">
        <v>112926.47</v>
      </c>
      <c r="J24" s="1">
        <v>112926.47</v>
      </c>
      <c r="K24" s="1">
        <v>112926.47</v>
      </c>
      <c r="L24" s="1">
        <v>112926.47</v>
      </c>
      <c r="M24" s="2">
        <v>112926.47</v>
      </c>
      <c r="N24" s="1">
        <v>112926.47</v>
      </c>
    </row>
    <row r="25" spans="1:14" x14ac:dyDescent="0.25">
      <c r="A25" s="28"/>
      <c r="B25" s="27">
        <v>18</v>
      </c>
      <c r="C25" s="14"/>
      <c r="D25" s="14"/>
      <c r="E25" s="15" t="s">
        <v>17</v>
      </c>
      <c r="F25" s="15"/>
      <c r="G25" s="1">
        <v>0</v>
      </c>
      <c r="H25" s="1">
        <v>-2667148.0520146415</v>
      </c>
      <c r="I25" s="1">
        <v>-3139472.094586391</v>
      </c>
      <c r="J25" s="1">
        <v>-3668667.419744391</v>
      </c>
      <c r="K25" s="1">
        <v>-4119317.7517357236</v>
      </c>
      <c r="L25" s="1">
        <v>-4706834.8974137241</v>
      </c>
      <c r="M25" s="2">
        <v>-3278037.6620842246</v>
      </c>
      <c r="N25" s="1">
        <v>-3879438.3950726683</v>
      </c>
    </row>
    <row r="26" spans="1:14" x14ac:dyDescent="0.25">
      <c r="A26" s="28"/>
      <c r="B26" s="27">
        <v>19</v>
      </c>
      <c r="C26" s="14"/>
      <c r="D26" s="14" t="s">
        <v>18</v>
      </c>
      <c r="E26" s="15"/>
      <c r="F26" s="15"/>
      <c r="G26" s="5">
        <v>0</v>
      </c>
      <c r="H26" s="5">
        <f t="shared" ref="H26:N26" si="1">SUM(H22:H25)</f>
        <v>12765994.135583842</v>
      </c>
      <c r="I26" s="5">
        <f t="shared" si="1"/>
        <v>13811044.916482806</v>
      </c>
      <c r="J26" s="5">
        <f t="shared" si="1"/>
        <v>15875284.611324806</v>
      </c>
      <c r="K26" s="5">
        <f t="shared" si="1"/>
        <v>16213034.279333472</v>
      </c>
      <c r="L26" s="5">
        <f t="shared" si="1"/>
        <v>16328751.983655475</v>
      </c>
      <c r="M26" s="6">
        <f t="shared" si="1"/>
        <v>15946479.348984972</v>
      </c>
      <c r="N26" s="5">
        <f t="shared" si="1"/>
        <v>16156913.635996528</v>
      </c>
    </row>
    <row r="27" spans="1:14" x14ac:dyDescent="0.25">
      <c r="A27" s="28"/>
      <c r="B27" s="27">
        <v>20</v>
      </c>
      <c r="C27" s="14"/>
      <c r="D27" s="14"/>
      <c r="E27" s="15"/>
      <c r="F27" s="15"/>
      <c r="G27" s="1"/>
      <c r="H27" s="1"/>
      <c r="I27" s="1"/>
      <c r="J27" s="1"/>
      <c r="K27" s="1"/>
      <c r="L27" s="1"/>
      <c r="M27" s="2"/>
      <c r="N27" s="1"/>
    </row>
    <row r="28" spans="1:14" ht="15.75" thickBot="1" x14ac:dyDescent="0.3">
      <c r="A28" s="28"/>
      <c r="B28" s="27">
        <v>21</v>
      </c>
      <c r="C28" s="14" t="s">
        <v>19</v>
      </c>
      <c r="D28" s="14"/>
      <c r="E28" s="14"/>
      <c r="F28" s="14"/>
      <c r="G28" s="7">
        <v>0</v>
      </c>
      <c r="H28" s="7">
        <f t="shared" ref="H28:N28" si="2">H14+H19+H26</f>
        <v>15442099.009008085</v>
      </c>
      <c r="I28" s="7">
        <f t="shared" si="2"/>
        <v>16157164.466273727</v>
      </c>
      <c r="J28" s="7">
        <f t="shared" si="2"/>
        <v>17763785.327211205</v>
      </c>
      <c r="K28" s="7">
        <f t="shared" si="2"/>
        <v>17866227.105023976</v>
      </c>
      <c r="L28" s="7">
        <f t="shared" si="2"/>
        <v>17942365.538500525</v>
      </c>
      <c r="M28" s="8">
        <f t="shared" si="2"/>
        <v>18136241.61428728</v>
      </c>
      <c r="N28" s="7">
        <f t="shared" si="2"/>
        <v>17769467.485772312</v>
      </c>
    </row>
    <row r="29" spans="1:14" ht="15.75" thickTop="1" x14ac:dyDescent="0.25">
      <c r="A29" s="28"/>
      <c r="B29" s="27">
        <v>22</v>
      </c>
      <c r="C29" s="14"/>
      <c r="D29" s="14"/>
      <c r="E29" s="15"/>
      <c r="F29" s="15"/>
      <c r="G29" s="1"/>
      <c r="H29" s="1"/>
      <c r="I29" s="1"/>
      <c r="J29" s="1"/>
      <c r="K29" s="1"/>
      <c r="L29" s="1"/>
      <c r="M29" s="2"/>
      <c r="N29" s="1"/>
    </row>
    <row r="30" spans="1:14" x14ac:dyDescent="0.25">
      <c r="A30" s="28"/>
      <c r="B30" s="27">
        <v>23</v>
      </c>
      <c r="C30" s="14" t="s">
        <v>20</v>
      </c>
      <c r="D30" s="14"/>
      <c r="E30" s="15"/>
      <c r="F30" s="15"/>
      <c r="G30" s="1"/>
      <c r="H30" s="1"/>
      <c r="I30" s="1"/>
      <c r="J30" s="1"/>
      <c r="K30" s="1"/>
      <c r="L30" s="1"/>
      <c r="M30" s="2"/>
      <c r="N30" s="1"/>
    </row>
    <row r="31" spans="1:14" x14ac:dyDescent="0.25">
      <c r="A31" s="28"/>
      <c r="B31" s="27">
        <v>24</v>
      </c>
      <c r="C31" s="14"/>
      <c r="D31" s="14" t="s">
        <v>21</v>
      </c>
      <c r="E31" s="15"/>
      <c r="F31" s="15"/>
      <c r="G31" s="1"/>
      <c r="H31" s="1"/>
      <c r="I31" s="1"/>
      <c r="J31" s="1"/>
      <c r="K31" s="1"/>
      <c r="L31" s="1"/>
      <c r="M31" s="2"/>
      <c r="N31" s="1"/>
    </row>
    <row r="32" spans="1:14" x14ac:dyDescent="0.25">
      <c r="A32" s="28"/>
      <c r="B32" s="27">
        <v>25</v>
      </c>
      <c r="C32" s="14"/>
      <c r="D32" s="14"/>
      <c r="E32" s="15" t="s">
        <v>22</v>
      </c>
      <c r="F32" s="15"/>
      <c r="G32" s="1">
        <v>0</v>
      </c>
      <c r="H32" s="1">
        <v>545974.29257197154</v>
      </c>
      <c r="I32" s="1">
        <v>414158.31468326622</v>
      </c>
      <c r="J32" s="1">
        <v>414158.31468326622</v>
      </c>
      <c r="K32" s="1">
        <v>414158.31468326622</v>
      </c>
      <c r="L32" s="1">
        <v>414158.31468326622</v>
      </c>
      <c r="M32" s="2">
        <v>414158.31468326622</v>
      </c>
      <c r="N32" s="1">
        <v>414158.31468326622</v>
      </c>
    </row>
    <row r="33" spans="1:14" x14ac:dyDescent="0.25">
      <c r="A33" s="28"/>
      <c r="B33" s="27">
        <v>26</v>
      </c>
      <c r="C33" s="14"/>
      <c r="D33" s="14"/>
      <c r="E33" s="15" t="s">
        <v>23</v>
      </c>
      <c r="F33" s="15"/>
      <c r="G33" s="1">
        <v>0</v>
      </c>
      <c r="H33" s="1">
        <v>214485.86614015154</v>
      </c>
      <c r="I33" s="1">
        <v>506809.31303551898</v>
      </c>
      <c r="J33" s="1">
        <v>546116.19242036017</v>
      </c>
      <c r="K33" s="1">
        <v>585423.07180520124</v>
      </c>
      <c r="L33" s="1">
        <v>624729.95119004231</v>
      </c>
      <c r="M33" s="2">
        <v>506809.31303551898</v>
      </c>
      <c r="N33" s="1">
        <v>546116.19242036017</v>
      </c>
    </row>
    <row r="34" spans="1:14" x14ac:dyDescent="0.25">
      <c r="A34" s="28"/>
      <c r="B34" s="27">
        <v>27</v>
      </c>
      <c r="C34" s="14"/>
      <c r="D34" s="14"/>
      <c r="E34" s="15"/>
      <c r="F34" s="15"/>
      <c r="G34" s="1"/>
      <c r="H34" s="1"/>
      <c r="I34" s="1"/>
      <c r="J34" s="1"/>
      <c r="K34" s="1"/>
      <c r="L34" s="1"/>
      <c r="M34" s="2"/>
      <c r="N34" s="1"/>
    </row>
    <row r="35" spans="1:14" x14ac:dyDescent="0.25">
      <c r="A35" s="28"/>
      <c r="B35" s="27">
        <v>28</v>
      </c>
      <c r="C35" s="14"/>
      <c r="D35" s="14" t="s">
        <v>24</v>
      </c>
      <c r="E35" s="15"/>
      <c r="F35" s="15"/>
      <c r="G35" s="3">
        <v>0</v>
      </c>
      <c r="H35" s="3">
        <f>SUM(H32:H34)</f>
        <v>760460.15871212306</v>
      </c>
      <c r="I35" s="3">
        <f>SUM(I32:I34)</f>
        <v>920967.6277187852</v>
      </c>
      <c r="J35" s="3">
        <f>SUM(J32:J33)</f>
        <v>960274.50710362638</v>
      </c>
      <c r="K35" s="3">
        <f>SUM(K32:K33)</f>
        <v>999581.38648846745</v>
      </c>
      <c r="L35" s="3">
        <f>SUM(L32:L33)</f>
        <v>1038888.2658733085</v>
      </c>
      <c r="M35" s="4">
        <f>SUM(M32:M33)</f>
        <v>920967.6277187852</v>
      </c>
      <c r="N35" s="3">
        <f>SUM(N32:N33)</f>
        <v>960274.50710362638</v>
      </c>
    </row>
    <row r="36" spans="1:14" x14ac:dyDescent="0.25">
      <c r="A36" s="28"/>
      <c r="B36" s="27">
        <v>29</v>
      </c>
      <c r="C36" s="14"/>
      <c r="D36" s="14"/>
      <c r="E36" s="15"/>
      <c r="F36" s="15"/>
      <c r="G36" s="1"/>
      <c r="H36" s="1"/>
      <c r="I36" s="1"/>
      <c r="J36" s="1"/>
      <c r="K36" s="1"/>
      <c r="L36" s="1"/>
      <c r="M36" s="2"/>
      <c r="N36" s="1"/>
    </row>
    <row r="37" spans="1:14" x14ac:dyDescent="0.25">
      <c r="A37" s="28"/>
      <c r="B37" s="27">
        <v>30</v>
      </c>
      <c r="C37" s="14"/>
      <c r="D37" s="14" t="s">
        <v>25</v>
      </c>
      <c r="E37" s="15"/>
      <c r="F37" s="15"/>
      <c r="G37" s="1"/>
      <c r="H37" s="1"/>
      <c r="I37" s="1"/>
      <c r="J37" s="1"/>
      <c r="K37" s="1"/>
      <c r="L37" s="1"/>
      <c r="M37" s="2"/>
      <c r="N37" s="1"/>
    </row>
    <row r="38" spans="1:14" x14ac:dyDescent="0.25">
      <c r="A38" s="28"/>
      <c r="B38" s="27">
        <v>31</v>
      </c>
      <c r="C38" s="14"/>
      <c r="D38" s="14"/>
      <c r="E38" s="15" t="s">
        <v>26</v>
      </c>
      <c r="F38" s="15"/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2">
        <v>0</v>
      </c>
      <c r="N38" s="1">
        <v>0</v>
      </c>
    </row>
    <row r="39" spans="1:14" x14ac:dyDescent="0.25">
      <c r="A39" s="28"/>
      <c r="B39" s="27">
        <v>32</v>
      </c>
      <c r="C39" s="14"/>
      <c r="D39" s="14"/>
      <c r="E39" s="15" t="s">
        <v>27</v>
      </c>
      <c r="F39" s="15"/>
      <c r="G39" s="1">
        <v>0</v>
      </c>
      <c r="H39" s="1">
        <v>150586.26586363665</v>
      </c>
      <c r="I39" s="1">
        <v>121465.34134016868</v>
      </c>
      <c r="J39" s="1">
        <v>93457.417356279941</v>
      </c>
      <c r="K39" s="1">
        <v>65449.493372391102</v>
      </c>
      <c r="L39" s="1">
        <v>37441.569388502467</v>
      </c>
      <c r="M39" s="2">
        <v>114463.36034419652</v>
      </c>
      <c r="N39" s="1">
        <v>77119.461699011474</v>
      </c>
    </row>
    <row r="40" spans="1:14" x14ac:dyDescent="0.25">
      <c r="A40" s="28"/>
      <c r="B40" s="27">
        <v>33</v>
      </c>
      <c r="C40" s="14"/>
      <c r="D40" s="14"/>
      <c r="E40" s="15" t="s">
        <v>28</v>
      </c>
      <c r="F40" s="15"/>
      <c r="G40" s="1">
        <v>0</v>
      </c>
      <c r="H40" s="1">
        <v>2439582.6196893943</v>
      </c>
      <c r="I40" s="1">
        <v>2337634.2566825338</v>
      </c>
      <c r="J40" s="1">
        <v>2258781.9864518493</v>
      </c>
      <c r="K40" s="1">
        <v>2174403.2888319297</v>
      </c>
      <c r="L40" s="1">
        <v>2084548.3758330282</v>
      </c>
      <c r="M40" s="2">
        <v>2317869.8299157815</v>
      </c>
      <c r="N40" s="1">
        <v>2209865.0401318199</v>
      </c>
    </row>
    <row r="41" spans="1:14" x14ac:dyDescent="0.25">
      <c r="A41" s="28"/>
      <c r="B41" s="27">
        <v>34</v>
      </c>
      <c r="C41" s="14"/>
      <c r="D41" s="14"/>
      <c r="E41" s="15" t="s">
        <v>29</v>
      </c>
      <c r="F41" s="15"/>
      <c r="G41" s="1">
        <v>3428923.5240251683</v>
      </c>
      <c r="H41" s="1">
        <v>7126634.5300222402</v>
      </c>
      <c r="I41" s="1">
        <v>4285154.8223909047</v>
      </c>
      <c r="J41" s="1">
        <v>6568785.5345012946</v>
      </c>
      <c r="K41" s="1">
        <v>6542904.6441105427</v>
      </c>
      <c r="L41" s="1">
        <v>6375577.3899669005</v>
      </c>
      <c r="M41" s="2">
        <v>6768798.2794583412</v>
      </c>
      <c r="N41" s="1">
        <v>6533685.3400973845</v>
      </c>
    </row>
    <row r="42" spans="1:14" x14ac:dyDescent="0.25">
      <c r="A42" s="28"/>
      <c r="B42" s="27">
        <v>35</v>
      </c>
      <c r="C42" s="14"/>
      <c r="D42" s="14"/>
      <c r="E42" s="15"/>
      <c r="F42" s="15"/>
      <c r="G42" s="1"/>
      <c r="H42" s="1"/>
      <c r="I42" s="1"/>
      <c r="J42" s="1"/>
      <c r="K42" s="1"/>
      <c r="L42" s="1"/>
      <c r="M42" s="2"/>
      <c r="N42" s="1"/>
    </row>
    <row r="43" spans="1:14" x14ac:dyDescent="0.25">
      <c r="A43" s="28"/>
      <c r="B43" s="27">
        <v>36</v>
      </c>
      <c r="C43" s="14"/>
      <c r="D43" s="14" t="s">
        <v>30</v>
      </c>
      <c r="E43" s="14"/>
      <c r="F43" s="14"/>
      <c r="G43" s="3">
        <v>3428923.5240251683</v>
      </c>
      <c r="H43" s="3">
        <f>SUM(H38:H41)</f>
        <v>9716803.4155752715</v>
      </c>
      <c r="I43" s="3">
        <f>SUM(I38:I42)</f>
        <v>6744254.4204136077</v>
      </c>
      <c r="J43" s="3">
        <f>SUM(J38:J41)</f>
        <v>8921024.9383094236</v>
      </c>
      <c r="K43" s="3">
        <f>SUM(K38:K41)</f>
        <v>8782757.4263148643</v>
      </c>
      <c r="L43" s="3">
        <f>SUM(L38:L41)</f>
        <v>8497567.3351884317</v>
      </c>
      <c r="M43" s="4">
        <f>SUM(M38:M41)</f>
        <v>9201131.4697183184</v>
      </c>
      <c r="N43" s="3">
        <f>SUM(N38:N41)</f>
        <v>8820669.8419282157</v>
      </c>
    </row>
    <row r="44" spans="1:14" x14ac:dyDescent="0.25">
      <c r="A44" s="28"/>
      <c r="B44" s="27">
        <v>37</v>
      </c>
      <c r="C44" s="14"/>
      <c r="D44" s="14"/>
      <c r="E44" s="15"/>
      <c r="F44" s="15"/>
      <c r="G44" s="1"/>
      <c r="H44" s="1"/>
      <c r="I44" s="1"/>
      <c r="J44" s="1"/>
      <c r="K44" s="1"/>
      <c r="L44" s="1"/>
      <c r="M44" s="2"/>
      <c r="N44" s="1"/>
    </row>
    <row r="45" spans="1:14" x14ac:dyDescent="0.25">
      <c r="A45" s="28"/>
      <c r="B45" s="27">
        <v>38</v>
      </c>
      <c r="C45" s="14"/>
      <c r="D45" s="14" t="s">
        <v>31</v>
      </c>
      <c r="E45" s="15"/>
      <c r="F45" s="15"/>
      <c r="G45" s="1"/>
      <c r="H45" s="1"/>
      <c r="I45" s="1"/>
      <c r="J45" s="1"/>
      <c r="K45" s="1"/>
      <c r="L45" s="1"/>
      <c r="M45" s="2"/>
      <c r="N45" s="1"/>
    </row>
    <row r="46" spans="1:14" x14ac:dyDescent="0.25">
      <c r="A46" s="28"/>
      <c r="B46" s="27">
        <v>39</v>
      </c>
      <c r="C46" s="14"/>
      <c r="D46" s="14"/>
      <c r="E46" s="15" t="s">
        <v>32</v>
      </c>
      <c r="F46" s="15"/>
      <c r="G46" s="1">
        <v>0</v>
      </c>
      <c r="H46" s="1">
        <v>9602943.3610151503</v>
      </c>
      <c r="I46" s="1">
        <v>14733564.783046503</v>
      </c>
      <c r="J46" s="1">
        <v>16188693.838337606</v>
      </c>
      <c r="K46" s="1">
        <v>18623120.348773345</v>
      </c>
      <c r="L46" s="1">
        <v>21014938.129805934</v>
      </c>
      <c r="M46" s="2">
        <v>14733564.783046503</v>
      </c>
      <c r="N46" s="1">
        <v>17456543.567374587</v>
      </c>
    </row>
    <row r="47" spans="1:14" x14ac:dyDescent="0.25">
      <c r="A47" s="28"/>
      <c r="B47" s="27">
        <v>40</v>
      </c>
      <c r="C47" s="14"/>
      <c r="D47" s="14"/>
      <c r="E47" s="15" t="s">
        <v>33</v>
      </c>
      <c r="F47" s="15"/>
      <c r="G47" s="1">
        <v>-3428923.5240251683</v>
      </c>
      <c r="H47" s="1">
        <v>-4638108.3824610738</v>
      </c>
      <c r="I47" s="1">
        <v>-6241622.8254874405</v>
      </c>
      <c r="J47" s="1">
        <v>-8306207.9482318861</v>
      </c>
      <c r="K47" s="1">
        <v>-10539232.295198916</v>
      </c>
      <c r="L47" s="1">
        <v>-12609027.930496102</v>
      </c>
      <c r="M47" s="2">
        <v>-6719422.4555778522</v>
      </c>
      <c r="N47" s="1">
        <v>-9468020.0918687079</v>
      </c>
    </row>
    <row r="48" spans="1:14" x14ac:dyDescent="0.25">
      <c r="A48" s="28"/>
      <c r="B48" s="27">
        <v>41</v>
      </c>
      <c r="C48" s="14"/>
      <c r="D48" s="14"/>
      <c r="E48" s="15"/>
      <c r="F48" s="15"/>
      <c r="G48" s="1"/>
      <c r="H48" s="1"/>
      <c r="I48" s="1"/>
      <c r="J48" s="1"/>
      <c r="K48" s="1"/>
      <c r="L48" s="1"/>
      <c r="M48" s="2"/>
      <c r="N48" s="1"/>
    </row>
    <row r="49" spans="2:14" x14ac:dyDescent="0.25">
      <c r="B49" s="27">
        <v>42</v>
      </c>
      <c r="C49" s="14"/>
      <c r="D49" s="14" t="s">
        <v>34</v>
      </c>
      <c r="E49" s="14"/>
      <c r="F49" s="14"/>
      <c r="G49" s="3">
        <v>-3428923.5240251683</v>
      </c>
      <c r="H49" s="3">
        <f>SUM(H46:H48)</f>
        <v>4964834.9785540765</v>
      </c>
      <c r="I49" s="3">
        <f>SUM(I46:I48)</f>
        <v>8491941.9575590622</v>
      </c>
      <c r="J49" s="3">
        <f>SUM(J46:J47)</f>
        <v>7882485.8901057197</v>
      </c>
      <c r="K49" s="3">
        <f>SUM(K46:K47)</f>
        <v>8083888.0535744298</v>
      </c>
      <c r="L49" s="3">
        <f>SUM(L46:L47)</f>
        <v>8405910.1993098315</v>
      </c>
      <c r="M49" s="4">
        <f>SUM(M46:M47)</f>
        <v>8014142.3274686504</v>
      </c>
      <c r="N49" s="3">
        <f>SUM(N46:N47)</f>
        <v>7988523.4755058791</v>
      </c>
    </row>
    <row r="50" spans="2:14" x14ac:dyDescent="0.25">
      <c r="B50" s="27">
        <v>43</v>
      </c>
      <c r="C50" s="14"/>
      <c r="D50" s="14"/>
      <c r="E50" s="15"/>
      <c r="F50" s="15"/>
      <c r="G50" s="1"/>
      <c r="H50" s="1"/>
      <c r="I50" s="1"/>
      <c r="J50" s="1"/>
      <c r="K50" s="1"/>
      <c r="L50" s="1"/>
      <c r="M50" s="2"/>
      <c r="N50" s="1"/>
    </row>
    <row r="51" spans="2:14" ht="15.75" thickBot="1" x14ac:dyDescent="0.3">
      <c r="B51" s="27">
        <v>44</v>
      </c>
      <c r="C51" s="14" t="s">
        <v>35</v>
      </c>
      <c r="D51" s="14"/>
      <c r="E51" s="14"/>
      <c r="F51" s="14"/>
      <c r="G51" s="7">
        <v>0</v>
      </c>
      <c r="H51" s="7">
        <f t="shared" ref="H51:N51" si="3">H35+H43+H49</f>
        <v>15442098.55284147</v>
      </c>
      <c r="I51" s="7">
        <f t="shared" si="3"/>
        <v>16157164.005691454</v>
      </c>
      <c r="J51" s="7">
        <f t="shared" si="3"/>
        <v>17763785.33551877</v>
      </c>
      <c r="K51" s="7">
        <f t="shared" si="3"/>
        <v>17866226.866377763</v>
      </c>
      <c r="L51" s="7">
        <f t="shared" si="3"/>
        <v>17942365.800371572</v>
      </c>
      <c r="M51" s="8">
        <f t="shared" si="3"/>
        <v>18136241.424905755</v>
      </c>
      <c r="N51" s="7">
        <f t="shared" si="3"/>
        <v>17769467.824537721</v>
      </c>
    </row>
    <row r="52" spans="2:14" ht="15.75" thickTop="1" x14ac:dyDescent="0.25">
      <c r="B52" s="27">
        <v>45</v>
      </c>
      <c r="C52" s="14"/>
      <c r="D52" s="14"/>
      <c r="E52" s="14"/>
      <c r="F52" s="14"/>
      <c r="G52" s="9"/>
      <c r="H52" s="9"/>
      <c r="I52" s="9"/>
      <c r="J52" s="9"/>
      <c r="K52" s="9"/>
      <c r="L52" s="9"/>
      <c r="M52" s="9"/>
      <c r="N52" s="9"/>
    </row>
    <row r="53" spans="2:14" x14ac:dyDescent="0.25">
      <c r="B53" s="27"/>
      <c r="C53" s="14"/>
      <c r="D53" s="15"/>
      <c r="E53" s="14"/>
      <c r="F53" s="14"/>
      <c r="G53" s="9"/>
      <c r="H53" s="9"/>
      <c r="I53" s="9"/>
      <c r="J53" s="9"/>
      <c r="K53" s="9"/>
      <c r="L53" s="9"/>
      <c r="M53" s="9"/>
      <c r="N53" s="9"/>
    </row>
    <row r="54" spans="2:14" x14ac:dyDescent="0.25">
      <c r="C54" s="14"/>
      <c r="D54" s="29"/>
      <c r="E54" s="14"/>
      <c r="F54" s="14"/>
      <c r="G54" s="9"/>
      <c r="H54" s="9"/>
      <c r="I54" s="9"/>
      <c r="J54" s="9"/>
      <c r="K54" s="9"/>
      <c r="L54" s="9"/>
      <c r="M54" s="9"/>
      <c r="N54" s="9"/>
    </row>
    <row r="55" spans="2:14" x14ac:dyDescent="0.25">
      <c r="H55" s="30"/>
      <c r="I55" s="30"/>
      <c r="J55" s="30"/>
      <c r="K55" s="30"/>
      <c r="L55" s="30"/>
      <c r="M55" s="30"/>
      <c r="N55" s="30"/>
    </row>
  </sheetData>
  <mergeCells count="3">
    <mergeCell ref="C1:N1"/>
    <mergeCell ref="C2:N2"/>
    <mergeCell ref="C3:N3"/>
  </mergeCells>
  <pageMargins left="0.7" right="0.7" top="0.75" bottom="0.75" header="0.3" footer="0.3"/>
  <pageSetup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219c5758-d311-4f49-8eb7-a0c37216249c">4EPV5CSZ2ZPH-2104175878-294326</_dlc_DocId>
    <_dlc_DocIdUrl xmlns="219c5758-d311-4f49-8eb7-a0c37216249c">
      <Url>https://cswrgroup.sharepoint.com/_layouts/15/DocIdRedir.aspx?ID=4EPV5CSZ2ZPH-2104175878-294326</Url>
      <Description>4EPV5CSZ2ZPH-2104175878-294326</Description>
    </_dlc_DocIdUrl>
    <TaxCatchAll xmlns="219c5758-d311-4f49-8eb7-a0c37216249c" xsi:nil="true"/>
    <lcf76f155ced4ddcb4097134ff3c332f xmlns="cc29f954-72e5-4988-94c8-6074c4013efb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F955E8F06CBD48B7814246FB9E203E" ma:contentTypeVersion="19" ma:contentTypeDescription="Create a new document." ma:contentTypeScope="" ma:versionID="e1a17be135a8c574eeea1b6fd5991699">
  <xsd:schema xmlns:xsd="http://www.w3.org/2001/XMLSchema" xmlns:xs="http://www.w3.org/2001/XMLSchema" xmlns:p="http://schemas.microsoft.com/office/2006/metadata/properties" xmlns:ns2="cc29f954-72e5-4988-94c8-6074c4013efb" xmlns:ns3="219c5758-d311-4f49-8eb7-a0c37216249c" targetNamespace="http://schemas.microsoft.com/office/2006/metadata/properties" ma:root="true" ma:fieldsID="b0a942a83c4045d740979212bcb68bdc" ns2:_="" ns3:_="">
    <xsd:import namespace="cc29f954-72e5-4988-94c8-6074c4013efb"/>
    <xsd:import namespace="219c5758-d311-4f49-8eb7-a0c3721624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3:_dlc_DocId" minOccurs="0"/>
                <xsd:element ref="ns3:_dlc_DocIdUrl" minOccurs="0"/>
                <xsd:element ref="ns3:_dlc_DocIdPersistId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29f954-72e5-4988-94c8-6074c4013e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62767db-9004-4066-9da7-4de23b7540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9c5758-d311-4f49-8eb7-a0c37216249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79e4543-e545-4fed-93c0-f904398e43be}" ma:internalName="TaxCatchAll" ma:showField="CatchAllData" ma:web="219c5758-d311-4f49-8eb7-a0c3721624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B6CDBC-F4D7-4238-89AA-0DFFE6331F5E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2A211D5B-5719-4F61-851D-A875C9ADE1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7B7CD5-ABE7-4D3E-AB1E-44AA044F9398}">
  <ds:schemaRefs>
    <ds:schemaRef ds:uri="http://schemas.microsoft.com/office/2006/metadata/properties"/>
    <ds:schemaRef ds:uri="http://schemas.microsoft.com/office/infopath/2007/PartnerControls"/>
    <ds:schemaRef ds:uri="219c5758-d311-4f49-8eb7-a0c37216249c"/>
    <ds:schemaRef ds:uri="cc29f954-72e5-4988-94c8-6074c4013efb"/>
    <ds:schemaRef ds:uri="ce426531-eb52-4602-919d-027a2a672310"/>
  </ds:schemaRefs>
</ds:datastoreItem>
</file>

<file path=customXml/itemProps4.xml><?xml version="1.0" encoding="utf-8"?>
<ds:datastoreItem xmlns:ds="http://schemas.openxmlformats.org/officeDocument/2006/customXml" ds:itemID="{7E7E3686-0A6A-4C57-A993-B65E15B6BD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29f954-72e5-4988-94c8-6074c4013efb"/>
    <ds:schemaRef ds:uri="219c5758-d311-4f49-8eb7-a0c3721624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Balance Sheet Summary-W</vt:lpstr>
      <vt:lpstr>Balance Sheet Summary-WW</vt:lpstr>
      <vt:lpstr>'Balance Sheet Summary-W'!Print_Area</vt:lpstr>
      <vt:lpstr>'Balance Sheet Summary-WW'!Print_Area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Clare Donovan</dc:creator>
  <cp:keywords/>
  <dc:description/>
  <cp:lastModifiedBy>Thompson, Hannah</cp:lastModifiedBy>
  <cp:revision/>
  <dcterms:created xsi:type="dcterms:W3CDTF">2026-02-19T21:06:49Z</dcterms:created>
  <dcterms:modified xsi:type="dcterms:W3CDTF">2026-05-07T21:17:44Z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0x01010035F955E8F06CBD48B7814246FB9E203E</vt:lpwstr>
  </property>
  <property fmtid="{D5CDD505-2E9C-101B-9397-08002B2CF9AE}" pid="4" name="_dlc_DocIdItemGuid">
    <vt:lpwstr>02492833-10e7-479a-90f0-9e169dafc316</vt:lpwstr>
  </property>
</Properties>
</file>