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hthompson\Bluegrass Water 2025 Rate Case\OAG 1st DRs\RBH Folder for 3.2.2026\Exhibits\"/>
    </mc:Choice>
  </mc:AlternateContent>
  <xr:revisionPtr revIDLastSave="0" documentId="8_{CD635A64-9498-480C-9316-3C3EEC39AFD0}" xr6:coauthVersionLast="47" xr6:coauthVersionMax="47" xr10:uidLastSave="{00000000-0000-0000-0000-000000000000}"/>
  <bookViews>
    <workbookView xWindow="-120" yWindow="-120" windowWidth="24240" windowHeight="13020" xr2:uid="{85DD7183-E6EF-442C-A27C-E92A1A5033C0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4" i="1"/>
  <c r="I23" i="1"/>
  <c r="I22" i="1"/>
  <c r="I21" i="1"/>
  <c r="I20" i="1"/>
  <c r="I19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</calcChain>
</file>

<file path=xl/sharedStrings.xml><?xml version="1.0" encoding="utf-8"?>
<sst xmlns="http://schemas.openxmlformats.org/spreadsheetml/2006/main" count="50" uniqueCount="35">
  <si>
    <t xml:space="preserve">Bluegrass Water Utility Operating Company </t>
  </si>
  <si>
    <t>Insurance &amp; Retirement Benefits</t>
  </si>
  <si>
    <t>Benefits:</t>
  </si>
  <si>
    <t>Copays</t>
  </si>
  <si>
    <t>Individual Deductibles</t>
  </si>
  <si>
    <t>Family Deductible</t>
  </si>
  <si>
    <t>Annual Max Out of Pocket</t>
  </si>
  <si>
    <t>Premium Paid by Company/month</t>
  </si>
  <si>
    <t>Premium paid by Employee/month</t>
  </si>
  <si>
    <t>401k</t>
  </si>
  <si>
    <t>Health-Employee</t>
  </si>
  <si>
    <t>$25 PCP/ $75 Specialist</t>
  </si>
  <si>
    <t>$3,500 individual/ $7,000 Family</t>
  </si>
  <si>
    <t>5% contribution from the Company</t>
  </si>
  <si>
    <t>Health-Employee/Spouse</t>
  </si>
  <si>
    <t>Health-Family</t>
  </si>
  <si>
    <t>Health-Employee/Child</t>
  </si>
  <si>
    <t>Health-Employee HSA</t>
  </si>
  <si>
    <t>$3,300 individual/ $6,600 Family</t>
  </si>
  <si>
    <t>Health-Employee/Spouse HSA</t>
  </si>
  <si>
    <t>Health-Family HSA</t>
  </si>
  <si>
    <t>Health-Employee/Child HSA</t>
  </si>
  <si>
    <t>Dental-Employee</t>
  </si>
  <si>
    <t>$1,500/person</t>
  </si>
  <si>
    <t>Dental-Employee/Spouse</t>
  </si>
  <si>
    <t>Dental-Family</t>
  </si>
  <si>
    <t>Dental-Employee/Child</t>
  </si>
  <si>
    <t>Vision-Employee</t>
  </si>
  <si>
    <t>$10/exam</t>
  </si>
  <si>
    <t>Vision-Employee/Spouse</t>
  </si>
  <si>
    <t>Vision-Family</t>
  </si>
  <si>
    <t>Vision-Employee/Child</t>
  </si>
  <si>
    <t>* These benefits are provided to all CSWR LLC employees and are the same for executives, salaried employees, and non-salaried employees.</t>
  </si>
  <si>
    <t>Case No. 2025-00354</t>
  </si>
  <si>
    <t>Exhibit AG 1-24(e)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</si>
</sst>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wrapText="1"/>
    </xf>
    <xf numFmtId="44" fontId="0" fillId="0" borderId="2" xfId="1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0" fillId="0" borderId="0" xfId="1" applyFont="1" applyBorder="1"/>
    <xf numFmtId="0" fontId="0" fillId="0" borderId="0" xfId="0" applyAlignment="1">
      <alignment horizontal="center" vertical="center" wrapText="1"/>
    </xf>
    <xf numFmtId="44" fontId="0" fillId="0" borderId="0" xfId="0" applyNumberFormat="1"/>
    <xf numFmtId="0" fontId="0" fillId="0" borderId="2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7595-7DA5-4B26-B4F5-66D579F55C02}">
  <dimension ref="A1:K30"/>
  <sheetViews>
    <sheetView tabSelected="1" workbookViewId="0">
      <selection activeCell="B8" sqref="B8"/>
    </sheetView>
  </sheetViews>
  <sheetFormatPr defaultRowHeight="15" x14ac:dyDescent="0.25"/>
  <cols>
    <col min="4" max="4" width="31.28515625" customWidth="1"/>
    <col min="5" max="5" width="27.42578125" customWidth="1"/>
    <col min="6" max="6" width="19.140625" customWidth="1"/>
    <col min="7" max="7" width="16" customWidth="1"/>
    <col min="8" max="8" width="29.85546875" customWidth="1"/>
    <col min="9" max="9" width="20.7109375" customWidth="1"/>
    <col min="10" max="10" width="18" customWidth="1"/>
    <col min="11" max="11" width="16.5703125" customWidth="1"/>
    <col min="12" max="12" width="26.85546875" customWidth="1"/>
    <col min="13" max="13" width="19.28515625" customWidth="1"/>
  </cols>
  <sheetData>
    <row r="1" spans="1:11" x14ac:dyDescent="0.25">
      <c r="A1" s="1" t="s">
        <v>0</v>
      </c>
    </row>
    <row r="2" spans="1:11" x14ac:dyDescent="0.25">
      <c r="A2" s="1" t="s">
        <v>33</v>
      </c>
    </row>
    <row r="3" spans="1:11" x14ac:dyDescent="0.25">
      <c r="A3" s="1" t="s">
        <v>34</v>
      </c>
    </row>
    <row r="4" spans="1:11" x14ac:dyDescent="0.25">
      <c r="A4" s="1" t="s">
        <v>1</v>
      </c>
    </row>
    <row r="9" spans="1:11" ht="32.25" customHeight="1" x14ac:dyDescent="0.25">
      <c r="D9" s="7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</row>
    <row r="10" spans="1:11" ht="15" customHeight="1" x14ac:dyDescent="0.25">
      <c r="D10" s="4" t="s">
        <v>10</v>
      </c>
      <c r="E10" s="5" t="s">
        <v>11</v>
      </c>
      <c r="F10" s="5">
        <v>1000</v>
      </c>
      <c r="G10" s="5">
        <v>2000</v>
      </c>
      <c r="H10" s="5" t="s">
        <v>12</v>
      </c>
      <c r="I10" s="5">
        <f>1033.09*99%</f>
        <v>1022.7590999999999</v>
      </c>
      <c r="J10" s="5">
        <f>1033.09*1%</f>
        <v>10.3309</v>
      </c>
      <c r="K10" s="12" t="s">
        <v>13</v>
      </c>
    </row>
    <row r="11" spans="1:11" x14ac:dyDescent="0.25">
      <c r="D11" s="6" t="s">
        <v>14</v>
      </c>
      <c r="E11" s="5" t="s">
        <v>11</v>
      </c>
      <c r="F11" s="5">
        <v>1000</v>
      </c>
      <c r="G11" s="5">
        <v>2000</v>
      </c>
      <c r="H11" s="5" t="s">
        <v>12</v>
      </c>
      <c r="I11" s="5">
        <f>2133.06*99%</f>
        <v>2111.7293999999997</v>
      </c>
      <c r="J11" s="5">
        <f>2133.06*1%</f>
        <v>21.3306</v>
      </c>
      <c r="K11" s="12"/>
    </row>
    <row r="12" spans="1:11" x14ac:dyDescent="0.25">
      <c r="D12" s="6" t="s">
        <v>15</v>
      </c>
      <c r="E12" s="5" t="s">
        <v>11</v>
      </c>
      <c r="F12" s="5">
        <v>1000</v>
      </c>
      <c r="G12" s="5">
        <v>2000</v>
      </c>
      <c r="H12" s="5" t="s">
        <v>12</v>
      </c>
      <c r="I12" s="5">
        <f>3126.58*99%</f>
        <v>3095.3141999999998</v>
      </c>
      <c r="J12" s="5">
        <f>3126.58*1%</f>
        <v>31.265799999999999</v>
      </c>
      <c r="K12" s="12"/>
    </row>
    <row r="13" spans="1:11" x14ac:dyDescent="0.25">
      <c r="D13" s="6" t="s">
        <v>16</v>
      </c>
      <c r="E13" s="5" t="s">
        <v>11</v>
      </c>
      <c r="F13" s="5">
        <v>1000</v>
      </c>
      <c r="G13" s="5">
        <v>2000</v>
      </c>
      <c r="H13" s="5" t="s">
        <v>12</v>
      </c>
      <c r="I13" s="5">
        <f>2016.81*99%</f>
        <v>1996.6418999999999</v>
      </c>
      <c r="J13" s="5">
        <f>2016.81*1%</f>
        <v>20.168099999999999</v>
      </c>
      <c r="K13" s="12"/>
    </row>
    <row r="14" spans="1:11" x14ac:dyDescent="0.25">
      <c r="D14" s="4" t="s">
        <v>17</v>
      </c>
      <c r="E14" s="5">
        <v>0</v>
      </c>
      <c r="F14" s="5">
        <v>3300</v>
      </c>
      <c r="G14" s="5">
        <v>6600</v>
      </c>
      <c r="H14" s="5" t="s">
        <v>18</v>
      </c>
      <c r="I14" s="5">
        <f>920*99%</f>
        <v>910.8</v>
      </c>
      <c r="J14" s="5">
        <f>920*1%</f>
        <v>9.2000000000000011</v>
      </c>
      <c r="K14" s="12"/>
    </row>
    <row r="15" spans="1:11" x14ac:dyDescent="0.25">
      <c r="D15" s="6" t="s">
        <v>19</v>
      </c>
      <c r="E15" s="5">
        <v>0</v>
      </c>
      <c r="F15" s="5">
        <v>3300</v>
      </c>
      <c r="G15" s="5">
        <v>6600</v>
      </c>
      <c r="H15" s="5" t="s">
        <v>18</v>
      </c>
      <c r="I15" s="5">
        <f>1896.82*99%</f>
        <v>1877.8517999999999</v>
      </c>
      <c r="J15" s="5">
        <f>1896.82*1%</f>
        <v>18.9682</v>
      </c>
      <c r="K15" s="12"/>
    </row>
    <row r="16" spans="1:11" x14ac:dyDescent="0.25">
      <c r="D16" s="6" t="s">
        <v>20</v>
      </c>
      <c r="E16" s="5">
        <v>0</v>
      </c>
      <c r="F16" s="5">
        <v>3300</v>
      </c>
      <c r="G16" s="5">
        <v>6600</v>
      </c>
      <c r="H16" s="5" t="s">
        <v>18</v>
      </c>
      <c r="I16" s="5">
        <f>2783.47*99%</f>
        <v>2755.6352999999999</v>
      </c>
      <c r="J16" s="5">
        <f>2783.47*1%</f>
        <v>27.834699999999998</v>
      </c>
      <c r="K16" s="12"/>
    </row>
    <row r="17" spans="4:11" x14ac:dyDescent="0.25">
      <c r="D17" s="6" t="s">
        <v>21</v>
      </c>
      <c r="E17" s="5">
        <v>0</v>
      </c>
      <c r="F17" s="5">
        <v>3300</v>
      </c>
      <c r="G17" s="5">
        <v>6600</v>
      </c>
      <c r="H17" s="5" t="s">
        <v>18</v>
      </c>
      <c r="I17" s="5">
        <f>2016.81*99%</f>
        <v>1996.6418999999999</v>
      </c>
      <c r="J17" s="5">
        <f>2016.81*1%</f>
        <v>20.168099999999999</v>
      </c>
      <c r="K17" s="12"/>
    </row>
    <row r="18" spans="4:11" x14ac:dyDescent="0.25">
      <c r="D18" s="4" t="s">
        <v>22</v>
      </c>
      <c r="E18" s="5">
        <v>0</v>
      </c>
      <c r="F18" s="5">
        <v>50</v>
      </c>
      <c r="G18" s="5">
        <v>150</v>
      </c>
      <c r="H18" s="5" t="s">
        <v>23</v>
      </c>
      <c r="I18" s="5">
        <f>J18/0.01</f>
        <v>46</v>
      </c>
      <c r="J18" s="5">
        <v>0.46</v>
      </c>
      <c r="K18" s="12"/>
    </row>
    <row r="19" spans="4:11" x14ac:dyDescent="0.25">
      <c r="D19" s="4" t="s">
        <v>24</v>
      </c>
      <c r="E19" s="5">
        <v>0</v>
      </c>
      <c r="F19" s="5">
        <v>50</v>
      </c>
      <c r="G19" s="5">
        <v>150</v>
      </c>
      <c r="H19" s="5" t="s">
        <v>23</v>
      </c>
      <c r="I19" s="5">
        <f t="shared" ref="I19:I25" si="0">(J19/0.01)*99%</f>
        <v>91.08</v>
      </c>
      <c r="J19" s="5">
        <v>0.92</v>
      </c>
      <c r="K19" s="12"/>
    </row>
    <row r="20" spans="4:11" x14ac:dyDescent="0.25">
      <c r="D20" s="4" t="s">
        <v>25</v>
      </c>
      <c r="E20" s="5">
        <v>0</v>
      </c>
      <c r="F20" s="5">
        <v>50</v>
      </c>
      <c r="G20" s="5">
        <v>150</v>
      </c>
      <c r="H20" s="5" t="s">
        <v>23</v>
      </c>
      <c r="I20" s="5">
        <f t="shared" si="0"/>
        <v>169.29</v>
      </c>
      <c r="J20" s="5">
        <v>1.71</v>
      </c>
      <c r="K20" s="12"/>
    </row>
    <row r="21" spans="4:11" x14ac:dyDescent="0.25">
      <c r="D21" s="4" t="s">
        <v>26</v>
      </c>
      <c r="E21" s="5">
        <v>0</v>
      </c>
      <c r="F21" s="5">
        <v>50</v>
      </c>
      <c r="G21" s="5">
        <v>150</v>
      </c>
      <c r="H21" s="5" t="s">
        <v>23</v>
      </c>
      <c r="I21" s="5">
        <f t="shared" si="0"/>
        <v>114.83999999999999</v>
      </c>
      <c r="J21" s="5">
        <v>1.1599999999999999</v>
      </c>
      <c r="K21" s="12"/>
    </row>
    <row r="22" spans="4:11" x14ac:dyDescent="0.25">
      <c r="D22" s="4" t="s">
        <v>27</v>
      </c>
      <c r="E22" s="5" t="s">
        <v>28</v>
      </c>
      <c r="F22" s="5">
        <v>0</v>
      </c>
      <c r="G22" s="5">
        <v>0</v>
      </c>
      <c r="H22" s="5">
        <v>0</v>
      </c>
      <c r="I22" s="5">
        <f t="shared" si="0"/>
        <v>5.9399999999999995</v>
      </c>
      <c r="J22" s="5">
        <v>0.06</v>
      </c>
      <c r="K22" s="12"/>
    </row>
    <row r="23" spans="4:11" x14ac:dyDescent="0.25">
      <c r="D23" s="4" t="s">
        <v>29</v>
      </c>
      <c r="E23" s="5" t="s">
        <v>28</v>
      </c>
      <c r="F23" s="5">
        <v>0</v>
      </c>
      <c r="G23" s="5">
        <v>0</v>
      </c>
      <c r="H23" s="5">
        <v>0</v>
      </c>
      <c r="I23" s="5">
        <f t="shared" si="0"/>
        <v>11.879999999999999</v>
      </c>
      <c r="J23" s="5">
        <v>0.12</v>
      </c>
      <c r="K23" s="12"/>
    </row>
    <row r="24" spans="4:11" x14ac:dyDescent="0.25">
      <c r="D24" s="4" t="s">
        <v>30</v>
      </c>
      <c r="E24" s="5" t="s">
        <v>28</v>
      </c>
      <c r="F24" s="5">
        <v>0</v>
      </c>
      <c r="G24" s="5">
        <v>0</v>
      </c>
      <c r="H24" s="5">
        <v>0</v>
      </c>
      <c r="I24" s="5">
        <f t="shared" si="0"/>
        <v>20.79</v>
      </c>
      <c r="J24" s="5">
        <v>0.21</v>
      </c>
      <c r="K24" s="12"/>
    </row>
    <row r="25" spans="4:11" x14ac:dyDescent="0.25">
      <c r="D25" s="4" t="s">
        <v>31</v>
      </c>
      <c r="E25" s="5" t="s">
        <v>28</v>
      </c>
      <c r="F25" s="5">
        <v>0</v>
      </c>
      <c r="G25" s="5">
        <v>0</v>
      </c>
      <c r="H25" s="5">
        <v>0</v>
      </c>
      <c r="I25" s="5">
        <f t="shared" si="0"/>
        <v>13.860000000000001</v>
      </c>
      <c r="J25" s="5">
        <v>0.14000000000000001</v>
      </c>
      <c r="K25" s="12"/>
    </row>
    <row r="26" spans="4:11" x14ac:dyDescent="0.25">
      <c r="D26" s="2"/>
      <c r="E26" s="9"/>
      <c r="F26" s="9"/>
      <c r="G26" s="9"/>
      <c r="H26" s="9"/>
      <c r="I26" s="9"/>
      <c r="J26" s="9"/>
      <c r="K26" s="10"/>
    </row>
    <row r="27" spans="4:11" x14ac:dyDescent="0.25">
      <c r="D27" s="2"/>
      <c r="E27" s="9"/>
      <c r="F27" s="9"/>
      <c r="G27" s="9"/>
      <c r="H27" s="9"/>
      <c r="I27" s="9"/>
      <c r="J27" s="9"/>
      <c r="K27" s="10"/>
    </row>
    <row r="28" spans="4:11" x14ac:dyDescent="0.25">
      <c r="D28" s="3" t="s">
        <v>32</v>
      </c>
      <c r="E28" s="9"/>
      <c r="F28" s="9"/>
      <c r="G28" s="9"/>
      <c r="H28" s="9"/>
      <c r="I28" s="9"/>
      <c r="J28" s="9"/>
      <c r="K28" s="10"/>
    </row>
    <row r="29" spans="4:11" x14ac:dyDescent="0.25">
      <c r="D29" s="2"/>
      <c r="E29" s="9"/>
      <c r="F29" s="9"/>
      <c r="G29" s="9"/>
      <c r="H29" s="9"/>
      <c r="I29" s="9"/>
      <c r="J29" s="9"/>
      <c r="K29" s="10"/>
    </row>
    <row r="30" spans="4:11" x14ac:dyDescent="0.25">
      <c r="J30" s="11"/>
    </row>
  </sheetData>
  <mergeCells count="1">
    <mergeCell ref="K10:K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4EPV5CSZ2ZPH-2104175878-283009</_dlc_DocId>
    <TaxCatchAll xmlns="219c5758-d311-4f49-8eb7-a0c37216249c" xsi:nil="true"/>
    <_dlc_DocIdUrl xmlns="219c5758-d311-4f49-8eb7-a0c37216249c">
      <Url>https://cswrgroup.sharepoint.com/_layouts/15/DocIdRedir.aspx?ID=4EPV5CSZ2ZPH-2104175878-283009</Url>
      <Description>4EPV5CSZ2ZPH-2104175878-283009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450EB64-6548-4773-B5F7-A1A5FFE6C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B3905F-A561-48E4-8A8C-6E25F2F9D86D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C8EEE0A8-D86A-4072-8D94-701C351785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D10D06-B8CD-404F-87EA-B2A18BB4B69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Herrick, Brooks</cp:lastModifiedBy>
  <cp:revision/>
  <dcterms:created xsi:type="dcterms:W3CDTF">2026-02-24T18:33:58Z</dcterms:created>
  <dcterms:modified xsi:type="dcterms:W3CDTF">2026-03-03T03:36:10Z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cec87e43-07df-45eb-8fe9-892cd899639a</vt:lpwstr>
  </property>
  <property fmtid="{D5CDD505-2E9C-101B-9397-08002B2CF9AE}" pid="4" name="MediaServiceImageTags">
    <vt:lpwstr/>
  </property>
</Properties>
</file>