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Northeast Woodford/2nd Data Request/"/>
    </mc:Choice>
  </mc:AlternateContent>
  <xr:revisionPtr revIDLastSave="0" documentId="8_{87AEC3ED-9BF0-4FEA-89BB-646FFCCA089D}" xr6:coauthVersionLast="47" xr6:coauthVersionMax="47" xr10:uidLastSave="{00000000-0000-0000-0000-000000000000}"/>
  <bookViews>
    <workbookView xWindow="-120" yWindow="-120" windowWidth="24240" windowHeight="13020" activeTab="4" xr2:uid="{FFB0F79F-752C-49DD-A9A4-3ADD721104F1}"/>
  </bookViews>
  <sheets>
    <sheet name="Jan 24" sheetId="1" r:id="rId1"/>
    <sheet name="Feb 24" sheetId="2" r:id="rId2"/>
    <sheet name="Mar 24" sheetId="3" r:id="rId3"/>
    <sheet name="Apr 24" sheetId="4" r:id="rId4"/>
    <sheet name="May 24" sheetId="5" r:id="rId5"/>
    <sheet name="June 24" sheetId="6" r:id="rId6"/>
    <sheet name="July 24" sheetId="7" r:id="rId7"/>
    <sheet name="Aug 24" sheetId="8" r:id="rId8"/>
    <sheet name="Sept 24" sheetId="9" r:id="rId9"/>
    <sheet name="Oct 24" sheetId="10" r:id="rId10"/>
    <sheet name="Nov 24" sheetId="11" r:id="rId11"/>
    <sheet name="Dec 24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5" l="1"/>
  <c r="I8" i="9"/>
  <c r="Q31" i="9"/>
  <c r="Q26" i="9"/>
  <c r="L25" i="9"/>
  <c r="L24" i="9"/>
  <c r="J23" i="9"/>
  <c r="J31" i="9" s="1"/>
  <c r="T22" i="9"/>
  <c r="T31" i="9" s="1"/>
  <c r="K21" i="9"/>
  <c r="L20" i="9"/>
  <c r="L19" i="9"/>
  <c r="U18" i="9"/>
  <c r="L17" i="9"/>
  <c r="U16" i="9"/>
  <c r="M15" i="9"/>
  <c r="M14" i="9"/>
  <c r="U13" i="9"/>
  <c r="H12" i="9"/>
  <c r="N11" i="9"/>
  <c r="I10" i="9"/>
  <c r="I9" i="9"/>
  <c r="O6" i="9"/>
  <c r="R24" i="5"/>
  <c r="U24" i="5"/>
  <c r="L22" i="5"/>
  <c r="L30" i="5" s="1"/>
  <c r="M21" i="5"/>
  <c r="M20" i="5"/>
  <c r="V19" i="5"/>
  <c r="H18" i="5"/>
  <c r="L17" i="5"/>
  <c r="L13" i="4"/>
  <c r="L12" i="4"/>
  <c r="J16" i="5"/>
  <c r="K14" i="5"/>
  <c r="U13" i="5"/>
  <c r="H11" i="5"/>
  <c r="H30" i="5" s="1"/>
  <c r="N10" i="5"/>
  <c r="I8" i="5"/>
  <c r="I9" i="5"/>
  <c r="I7" i="5"/>
  <c r="O6" i="5"/>
  <c r="Q28" i="4"/>
  <c r="O6" i="4"/>
  <c r="I7" i="4"/>
  <c r="I28" i="4" s="1"/>
  <c r="N8" i="4"/>
  <c r="K18" i="4"/>
  <c r="J17" i="4"/>
  <c r="J28" i="4" s="1"/>
  <c r="Q15" i="4"/>
  <c r="L14" i="4"/>
  <c r="M11" i="4"/>
  <c r="M28" i="4" s="1"/>
  <c r="M10" i="4"/>
  <c r="H9" i="4"/>
  <c r="H28" i="4" s="1"/>
  <c r="E31" i="9"/>
  <c r="G31" i="9"/>
  <c r="D31" i="9"/>
  <c r="Q31" i="8"/>
  <c r="P32" i="7"/>
  <c r="Q29" i="6"/>
  <c r="G30" i="5"/>
  <c r="F30" i="5" s="1"/>
  <c r="D30" i="5"/>
  <c r="E30" i="5"/>
  <c r="D28" i="4"/>
  <c r="E28" i="4"/>
  <c r="D32" i="3"/>
  <c r="E32" i="3"/>
  <c r="F33" i="2"/>
  <c r="P33" i="1"/>
  <c r="V31" i="12"/>
  <c r="U31" i="12"/>
  <c r="T31" i="12"/>
  <c r="R31" i="12"/>
  <c r="P31" i="12"/>
  <c r="O31" i="12"/>
  <c r="N31" i="12"/>
  <c r="M31" i="12"/>
  <c r="L31" i="12"/>
  <c r="K31" i="12"/>
  <c r="J31" i="12"/>
  <c r="I31" i="12"/>
  <c r="H31" i="12"/>
  <c r="G31" i="12"/>
  <c r="F31" i="12" s="1"/>
  <c r="V31" i="11"/>
  <c r="U31" i="11"/>
  <c r="T31" i="11"/>
  <c r="R31" i="11"/>
  <c r="P31" i="11"/>
  <c r="O31" i="11"/>
  <c r="N31" i="11"/>
  <c r="M31" i="11"/>
  <c r="L31" i="11"/>
  <c r="K31" i="11"/>
  <c r="J31" i="11"/>
  <c r="I31" i="11"/>
  <c r="H31" i="11"/>
  <c r="G31" i="11"/>
  <c r="F31" i="11" s="1"/>
  <c r="V31" i="10"/>
  <c r="U31" i="10"/>
  <c r="T31" i="10"/>
  <c r="R31" i="10"/>
  <c r="P31" i="10"/>
  <c r="O31" i="10"/>
  <c r="N31" i="10"/>
  <c r="M31" i="10"/>
  <c r="L31" i="10"/>
  <c r="K31" i="10"/>
  <c r="J31" i="10"/>
  <c r="I31" i="10"/>
  <c r="H31" i="10"/>
  <c r="G31" i="10"/>
  <c r="F31" i="10" s="1"/>
  <c r="V31" i="9"/>
  <c r="R31" i="9"/>
  <c r="P31" i="9"/>
  <c r="O31" i="9"/>
  <c r="N31" i="9"/>
  <c r="M31" i="9"/>
  <c r="K31" i="9"/>
  <c r="H31" i="9"/>
  <c r="V31" i="8"/>
  <c r="U31" i="8"/>
  <c r="T31" i="8"/>
  <c r="R31" i="8"/>
  <c r="P31" i="8"/>
  <c r="O31" i="8"/>
  <c r="N31" i="8"/>
  <c r="M31" i="8"/>
  <c r="L31" i="8"/>
  <c r="K31" i="8"/>
  <c r="J31" i="8"/>
  <c r="I31" i="8"/>
  <c r="H31" i="8"/>
  <c r="G31" i="8"/>
  <c r="F31" i="8" s="1"/>
  <c r="V32" i="7"/>
  <c r="U32" i="7"/>
  <c r="T32" i="7"/>
  <c r="R32" i="7"/>
  <c r="O32" i="7"/>
  <c r="N32" i="7"/>
  <c r="M32" i="7"/>
  <c r="L32" i="7"/>
  <c r="K32" i="7"/>
  <c r="J32" i="7"/>
  <c r="I32" i="7"/>
  <c r="H32" i="7"/>
  <c r="G32" i="7"/>
  <c r="F32" i="7" s="1"/>
  <c r="V29" i="6"/>
  <c r="U29" i="6"/>
  <c r="T29" i="6"/>
  <c r="P29" i="6"/>
  <c r="O29" i="6"/>
  <c r="N29" i="6"/>
  <c r="M29" i="6"/>
  <c r="L29" i="6"/>
  <c r="K29" i="6"/>
  <c r="J29" i="6"/>
  <c r="I29" i="6"/>
  <c r="H29" i="6"/>
  <c r="G29" i="6"/>
  <c r="F29" i="6" s="1"/>
  <c r="V30" i="5"/>
  <c r="T30" i="5"/>
  <c r="R30" i="5"/>
  <c r="P30" i="5"/>
  <c r="O30" i="5"/>
  <c r="N30" i="5"/>
  <c r="M30" i="5"/>
  <c r="K30" i="5"/>
  <c r="I30" i="5"/>
  <c r="V28" i="4"/>
  <c r="U28" i="4"/>
  <c r="T28" i="4"/>
  <c r="R28" i="4"/>
  <c r="P28" i="4"/>
  <c r="O28" i="4"/>
  <c r="N28" i="4"/>
  <c r="K28" i="4"/>
  <c r="G28" i="4"/>
  <c r="F28" i="4" s="1"/>
  <c r="V32" i="3"/>
  <c r="U32" i="3"/>
  <c r="T32" i="3"/>
  <c r="R32" i="3"/>
  <c r="P32" i="3"/>
  <c r="O32" i="3"/>
  <c r="N32" i="3"/>
  <c r="M32" i="3"/>
  <c r="L32" i="3"/>
  <c r="K32" i="3"/>
  <c r="J32" i="3"/>
  <c r="I32" i="3"/>
  <c r="H32" i="3"/>
  <c r="G32" i="3"/>
  <c r="V33" i="2"/>
  <c r="U33" i="2"/>
  <c r="T33" i="2"/>
  <c r="R33" i="2"/>
  <c r="P33" i="2"/>
  <c r="O33" i="2"/>
  <c r="N33" i="2"/>
  <c r="M33" i="2"/>
  <c r="L33" i="2"/>
  <c r="K33" i="2"/>
  <c r="J33" i="2"/>
  <c r="I33" i="2"/>
  <c r="H33" i="2"/>
  <c r="G33" i="2"/>
  <c r="V33" i="1"/>
  <c r="U33" i="1"/>
  <c r="T33" i="1"/>
  <c r="R33" i="1"/>
  <c r="O33" i="1"/>
  <c r="N33" i="1"/>
  <c r="M33" i="1"/>
  <c r="L33" i="1"/>
  <c r="K33" i="1"/>
  <c r="J33" i="1"/>
  <c r="I33" i="1"/>
  <c r="H33" i="1"/>
  <c r="G33" i="1"/>
  <c r="F33" i="1" s="1"/>
  <c r="I31" i="9" l="1"/>
  <c r="L31" i="9"/>
  <c r="U31" i="9"/>
  <c r="F31" i="9"/>
  <c r="U30" i="5"/>
  <c r="W30" i="5" s="1"/>
  <c r="L28" i="4"/>
  <c r="J30" i="5"/>
  <c r="F32" i="3"/>
  <c r="W31" i="12"/>
  <c r="W31" i="11"/>
  <c r="W31" i="10"/>
  <c r="W31" i="8"/>
  <c r="W32" i="7"/>
  <c r="W29" i="6"/>
  <c r="W28" i="4"/>
  <c r="W32" i="3"/>
  <c r="W33" i="2"/>
  <c r="W33" i="1"/>
  <c r="W31" i="9" l="1"/>
</calcChain>
</file>

<file path=xl/sharedStrings.xml><?xml version="1.0" encoding="utf-8"?>
<sst xmlns="http://schemas.openxmlformats.org/spreadsheetml/2006/main" count="610" uniqueCount="99">
  <si>
    <t>December</t>
  </si>
  <si>
    <t>Operation and Maintenance</t>
  </si>
  <si>
    <t>Date</t>
  </si>
  <si>
    <t>Explanation</t>
  </si>
  <si>
    <t>Check #</t>
  </si>
  <si>
    <t>Interest</t>
  </si>
  <si>
    <t>Income</t>
  </si>
  <si>
    <t xml:space="preserve">Bank </t>
  </si>
  <si>
    <t>Withdrawl</t>
  </si>
  <si>
    <t>Phone</t>
  </si>
  <si>
    <t>KU</t>
  </si>
  <si>
    <t>Gatewood</t>
  </si>
  <si>
    <t>Faust</t>
  </si>
  <si>
    <t>Misc</t>
  </si>
  <si>
    <t>City H2O</t>
  </si>
  <si>
    <t>FPB</t>
  </si>
  <si>
    <t>Commiss</t>
  </si>
  <si>
    <t>Insurance</t>
  </si>
  <si>
    <t>Taxes</t>
  </si>
  <si>
    <t>Customer</t>
  </si>
  <si>
    <t>Parts</t>
  </si>
  <si>
    <t>Computer</t>
  </si>
  <si>
    <t>Transfer</t>
  </si>
  <si>
    <t>Balance</t>
  </si>
  <si>
    <t>H2O</t>
  </si>
  <si>
    <t>Biller</t>
  </si>
  <si>
    <t>Salary</t>
  </si>
  <si>
    <t>Credit</t>
  </si>
  <si>
    <t>Labor</t>
  </si>
  <si>
    <t>Dec</t>
  </si>
  <si>
    <t>Dept of Revenue</t>
  </si>
  <si>
    <t>Windstream</t>
  </si>
  <si>
    <t>VMU</t>
  </si>
  <si>
    <t>Fouser</t>
  </si>
  <si>
    <t>Total</t>
  </si>
  <si>
    <t xml:space="preserve">January </t>
  </si>
  <si>
    <t>Jan</t>
  </si>
  <si>
    <t>February</t>
  </si>
  <si>
    <t>Feb</t>
  </si>
  <si>
    <t>March</t>
  </si>
  <si>
    <t>April</t>
  </si>
  <si>
    <t>Arpil</t>
  </si>
  <si>
    <t>May</t>
  </si>
  <si>
    <t>June</t>
  </si>
  <si>
    <t>July</t>
  </si>
  <si>
    <t>August</t>
  </si>
  <si>
    <t>September</t>
  </si>
  <si>
    <t>Sept</t>
  </si>
  <si>
    <t>October</t>
  </si>
  <si>
    <t>Oct</t>
  </si>
  <si>
    <t>November</t>
  </si>
  <si>
    <t>Nov</t>
  </si>
  <si>
    <t>Larry Moore</t>
  </si>
  <si>
    <t>Woodford Feed</t>
  </si>
  <si>
    <t>Hoffman and Barnes</t>
  </si>
  <si>
    <t>Hayes Pipes</t>
  </si>
  <si>
    <t>Ky Rural Water</t>
  </si>
  <si>
    <t xml:space="preserve">Faust </t>
  </si>
  <si>
    <t>United System</t>
  </si>
  <si>
    <t>Citco</t>
  </si>
  <si>
    <t>Ashton Garner</t>
  </si>
  <si>
    <t>KY Gov</t>
  </si>
  <si>
    <t>US Treasurey 941</t>
  </si>
  <si>
    <t>WC Tax Admin</t>
  </si>
  <si>
    <t>Gatewood Water</t>
  </si>
  <si>
    <t>Haye</t>
  </si>
  <si>
    <t>EBM</t>
  </si>
  <si>
    <t>Service Specialty</t>
  </si>
  <si>
    <t>LFUCG</t>
  </si>
  <si>
    <t>VOID</t>
  </si>
  <si>
    <t>Dale Sold 400 Meters</t>
  </si>
  <si>
    <t>Wire Fee</t>
  </si>
  <si>
    <t>MCI</t>
  </si>
  <si>
    <t>Faust Insurance</t>
  </si>
  <si>
    <t>Hayes Pipe</t>
  </si>
  <si>
    <t>KIA Loan</t>
  </si>
  <si>
    <t>RFH</t>
  </si>
  <si>
    <t>Lliberty Mutual</t>
  </si>
  <si>
    <t>Assurant</t>
  </si>
  <si>
    <t>United Systems</t>
  </si>
  <si>
    <t>CITCO</t>
  </si>
  <si>
    <t>KY State Treasurer</t>
  </si>
  <si>
    <t>CNA</t>
  </si>
  <si>
    <t>Meghan Hoover</t>
  </si>
  <si>
    <t>John Davis</t>
  </si>
  <si>
    <t>United State Treasury</t>
  </si>
  <si>
    <t>Woodford Tax Admin</t>
  </si>
  <si>
    <t>Auto Owners</t>
  </si>
  <si>
    <t>Edward Jones</t>
  </si>
  <si>
    <t>Hulette Printing</t>
  </si>
  <si>
    <t>Huffman and Barnes</t>
  </si>
  <si>
    <t>Workmans Water Service</t>
  </si>
  <si>
    <t>AutoOwners</t>
  </si>
  <si>
    <t>Deluxe Checks</t>
  </si>
  <si>
    <t>Hach</t>
  </si>
  <si>
    <t>CNA Surety</t>
  </si>
  <si>
    <t>Kentucky Rural Water Assoc.</t>
  </si>
  <si>
    <t>Kentucky State Treas</t>
  </si>
  <si>
    <t>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</si>
</sst>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4" fontId="0" fillId="0" borderId="14" xfId="1" applyFont="1" applyBorder="1"/>
    <xf numFmtId="44" fontId="0" fillId="0" borderId="15" xfId="1" applyFont="1" applyBorder="1"/>
    <xf numFmtId="16" fontId="0" fillId="0" borderId="15" xfId="0" applyNumberFormat="1" applyBorder="1"/>
    <xf numFmtId="16" fontId="0" fillId="0" borderId="14" xfId="0" applyNumberFormat="1" applyBorder="1"/>
    <xf numFmtId="44" fontId="0" fillId="3" borderId="14" xfId="1" applyFont="1" applyFill="1" applyBorder="1"/>
    <xf numFmtId="0" fontId="0" fillId="0" borderId="11" xfId="0" applyBorder="1"/>
    <xf numFmtId="0" fontId="0" fillId="0" borderId="6" xfId="0" applyBorder="1"/>
    <xf numFmtId="44" fontId="0" fillId="0" borderId="6" xfId="1" applyFont="1" applyBorder="1"/>
    <xf numFmtId="0" fontId="0" fillId="0" borderId="16" xfId="0" applyBorder="1"/>
    <xf numFmtId="0" fontId="0" fillId="0" borderId="17" xfId="0" applyBorder="1"/>
    <xf numFmtId="44" fontId="0" fillId="0" borderId="16" xfId="1" applyFont="1" applyBorder="1"/>
    <xf numFmtId="44" fontId="0" fillId="0" borderId="0" xfId="0" applyNumberFormat="1"/>
    <xf numFmtId="44" fontId="0" fillId="0" borderId="11" xfId="1" applyFont="1" applyBorder="1"/>
    <xf numFmtId="44" fontId="0" fillId="0" borderId="0" xfId="1" applyFont="1" applyBorder="1"/>
    <xf numFmtId="44" fontId="0" fillId="0" borderId="0" xfId="1" applyFont="1"/>
    <xf numFmtId="44" fontId="0" fillId="0" borderId="6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8" xfId="1" applyFont="1" applyBorder="1"/>
    <xf numFmtId="44" fontId="0" fillId="0" borderId="19" xfId="1" applyFont="1" applyBorder="1"/>
    <xf numFmtId="44" fontId="0" fillId="0" borderId="17" xfId="1" applyFont="1" applyBorder="1"/>
    <xf numFmtId="44" fontId="0" fillId="4" borderId="14" xfId="1" applyFont="1" applyFill="1" applyBorder="1"/>
    <xf numFmtId="44" fontId="0" fillId="0" borderId="14" xfId="0" applyNumberFormat="1" applyBorder="1"/>
    <xf numFmtId="43" fontId="0" fillId="0" borderId="14" xfId="3" applyFont="1" applyBorder="1"/>
    <xf numFmtId="44" fontId="0" fillId="0" borderId="14" xfId="1" applyFont="1" applyFill="1" applyBorder="1"/>
    <xf numFmtId="0" fontId="2" fillId="2" borderId="3" xfId="2" applyBorder="1" applyAlignment="1">
      <alignment horizontal="left"/>
    </xf>
    <xf numFmtId="0" fontId="2" fillId="2" borderId="4" xfId="2" applyBorder="1" applyAlignment="1">
      <alignment horizontal="left"/>
    </xf>
  </cellXfs>
  <cellStyles count="4">
    <cellStyle name="Check Cell" xfId="2" builtinId="23"/>
    <cellStyle name="Comma" xfId="3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30EA-79D2-4A3D-9EC2-A4610350CAC3}">
  <dimension ref="A1:W40"/>
  <sheetViews>
    <sheetView workbookViewId="0">
      <selection activeCell="J21" sqref="J21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35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36</v>
      </c>
      <c r="B5" s="14"/>
      <c r="C5" s="15"/>
      <c r="D5" s="16">
        <v>61.04</v>
      </c>
      <c r="E5" s="16">
        <v>56769.52</v>
      </c>
      <c r="F5" s="17">
        <v>262145.17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2262.9499999999998</v>
      </c>
      <c r="H6" s="17"/>
      <c r="I6" s="17"/>
      <c r="J6" s="17"/>
      <c r="K6" s="17"/>
      <c r="L6" s="17"/>
      <c r="M6" s="17"/>
      <c r="N6" s="17"/>
      <c r="O6" s="17">
        <v>2262.9499999999998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>
        <v>50.48</v>
      </c>
      <c r="H7" s="17"/>
      <c r="I7" s="17">
        <v>50.48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6">
        <v>119.4</v>
      </c>
      <c r="H8" s="17"/>
      <c r="I8" s="17">
        <v>119.4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6">
        <v>426.35</v>
      </c>
      <c r="H9" s="17"/>
      <c r="I9" s="17">
        <v>426.35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5"/>
      <c r="D10" s="17"/>
      <c r="E10" s="17"/>
      <c r="F10" s="14"/>
      <c r="G10" s="16">
        <v>855.24</v>
      </c>
      <c r="H10" s="17"/>
      <c r="I10" s="17">
        <v>855.24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 t="s">
        <v>10</v>
      </c>
      <c r="C11" s="15"/>
      <c r="D11" s="16"/>
      <c r="E11" s="17"/>
      <c r="F11" s="14"/>
      <c r="G11" s="16">
        <v>1083.07</v>
      </c>
      <c r="H11" s="17"/>
      <c r="I11" s="17">
        <v>1083.07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8"/>
      <c r="B12" s="15" t="s">
        <v>15</v>
      </c>
      <c r="C12" s="15"/>
      <c r="D12" s="14"/>
      <c r="E12" s="17"/>
      <c r="F12" s="14"/>
      <c r="G12" s="16">
        <v>9032.34</v>
      </c>
      <c r="H12" s="17"/>
      <c r="I12" s="17"/>
      <c r="J12" s="17"/>
      <c r="K12" s="17"/>
      <c r="L12" s="17"/>
      <c r="M12" s="17"/>
      <c r="N12" s="17">
        <v>9032.34</v>
      </c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18"/>
      <c r="B13" s="15" t="s">
        <v>61</v>
      </c>
      <c r="C13" s="15"/>
      <c r="D13" s="14"/>
      <c r="E13" s="17"/>
      <c r="F13" s="14"/>
      <c r="G13" s="16">
        <v>500</v>
      </c>
      <c r="H13" s="17"/>
      <c r="I13" s="17"/>
      <c r="J13" s="17"/>
      <c r="K13" s="17"/>
      <c r="L13" s="17">
        <v>500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x14ac:dyDescent="0.25">
      <c r="A14" s="19"/>
      <c r="B14" s="14" t="s">
        <v>31</v>
      </c>
      <c r="C14" s="14"/>
      <c r="D14" s="16"/>
      <c r="E14" s="16"/>
      <c r="F14" s="14"/>
      <c r="G14" s="16">
        <v>78.06</v>
      </c>
      <c r="H14" s="16">
        <v>78.06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20"/>
      <c r="V14" s="16"/>
    </row>
    <row r="15" spans="1:22" x14ac:dyDescent="0.25">
      <c r="A15" s="19"/>
      <c r="B15" s="14" t="s">
        <v>52</v>
      </c>
      <c r="C15" s="14">
        <v>3723</v>
      </c>
      <c r="D15" s="16"/>
      <c r="E15" s="16"/>
      <c r="F15" s="14"/>
      <c r="G15" s="16">
        <v>2816.35</v>
      </c>
      <c r="H15" s="16"/>
      <c r="I15" s="16"/>
      <c r="J15" s="16"/>
      <c r="K15" s="16"/>
      <c r="L15" s="16"/>
      <c r="M15" s="16"/>
      <c r="N15" s="16"/>
      <c r="O15" s="16"/>
      <c r="P15" s="16">
        <v>2816.35</v>
      </c>
      <c r="Q15" s="16"/>
      <c r="R15" s="16"/>
      <c r="S15" s="16"/>
      <c r="T15" s="16"/>
      <c r="U15" s="16"/>
      <c r="V15" s="16"/>
    </row>
    <row r="16" spans="1:22" x14ac:dyDescent="0.25">
      <c r="A16" s="14"/>
      <c r="B16" s="14" t="s">
        <v>53</v>
      </c>
      <c r="C16" s="14">
        <v>3727</v>
      </c>
      <c r="D16" s="16"/>
      <c r="E16" s="16"/>
      <c r="F16" s="14"/>
      <c r="G16" s="16">
        <v>430</v>
      </c>
      <c r="H16" s="16"/>
      <c r="I16" s="16"/>
      <c r="J16" s="16"/>
      <c r="K16" s="16"/>
      <c r="L16" s="16">
        <v>430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5">
      <c r="A17" s="14"/>
      <c r="B17" s="14" t="s">
        <v>54</v>
      </c>
      <c r="C17" s="14">
        <v>3728</v>
      </c>
      <c r="D17" s="16"/>
      <c r="E17" s="16"/>
      <c r="F17" s="14"/>
      <c r="G17" s="28">
        <v>260</v>
      </c>
      <c r="H17" s="16"/>
      <c r="I17" s="16"/>
      <c r="J17" s="16"/>
      <c r="K17" s="16"/>
      <c r="L17" s="16">
        <v>260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5">
      <c r="A18" s="14"/>
      <c r="B18" s="14" t="s">
        <v>33</v>
      </c>
      <c r="C18" s="14">
        <v>3729</v>
      </c>
      <c r="D18" s="16"/>
      <c r="E18" s="16"/>
      <c r="F18" s="14"/>
      <c r="G18" s="16">
        <v>450</v>
      </c>
      <c r="H18" s="16"/>
      <c r="I18" s="16"/>
      <c r="J18" s="16"/>
      <c r="K18" s="16"/>
      <c r="L18" s="16">
        <v>450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5">
      <c r="A19" s="14"/>
      <c r="B19" s="14" t="s">
        <v>55</v>
      </c>
      <c r="C19" s="14">
        <v>3730</v>
      </c>
      <c r="D19" s="16"/>
      <c r="E19" s="16"/>
      <c r="F19" s="14"/>
      <c r="G19" s="16">
        <v>124.66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>
        <v>124.66</v>
      </c>
      <c r="V19" s="16"/>
    </row>
    <row r="20" spans="1:22" x14ac:dyDescent="0.25">
      <c r="A20" s="14"/>
      <c r="B20" s="14" t="s">
        <v>56</v>
      </c>
      <c r="C20" s="14">
        <v>3731</v>
      </c>
      <c r="D20" s="16"/>
      <c r="E20" s="16"/>
      <c r="F20" s="14"/>
      <c r="G20" s="16">
        <v>1380</v>
      </c>
      <c r="H20" s="16"/>
      <c r="I20" s="16"/>
      <c r="J20" s="16"/>
      <c r="K20" s="16"/>
      <c r="L20" s="16">
        <v>1380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x14ac:dyDescent="0.25">
      <c r="A21" s="14"/>
      <c r="B21" s="21" t="s">
        <v>11</v>
      </c>
      <c r="C21" s="14">
        <v>3732</v>
      </c>
      <c r="D21" s="14"/>
      <c r="E21" s="14"/>
      <c r="F21" s="14"/>
      <c r="G21" s="16">
        <v>3874.5</v>
      </c>
      <c r="H21" s="16"/>
      <c r="I21" s="16"/>
      <c r="J21" s="38">
        <v>3874.5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5">
      <c r="A22" s="14"/>
      <c r="B22" s="14" t="s">
        <v>11</v>
      </c>
      <c r="C22" s="14">
        <v>3733</v>
      </c>
      <c r="D22" s="16"/>
      <c r="E22" s="16"/>
      <c r="F22" s="14"/>
      <c r="G22" s="16">
        <v>4675</v>
      </c>
      <c r="H22" s="16"/>
      <c r="I22" s="16"/>
      <c r="J22" s="14">
        <v>4675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14"/>
      <c r="B23" s="21" t="s">
        <v>57</v>
      </c>
      <c r="C23" s="14">
        <v>3734</v>
      </c>
      <c r="D23" s="14"/>
      <c r="E23" s="14"/>
      <c r="F23" s="14"/>
      <c r="G23" s="16">
        <v>3431.85</v>
      </c>
      <c r="H23" s="16"/>
      <c r="I23" s="16"/>
      <c r="J23" s="14"/>
      <c r="K23" s="16">
        <v>3431.85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5">
      <c r="A24" s="14"/>
      <c r="B24" s="14" t="s">
        <v>58</v>
      </c>
      <c r="C24" s="14">
        <v>3735</v>
      </c>
      <c r="D24" s="16"/>
      <c r="E24" s="16"/>
      <c r="F24" s="14"/>
      <c r="G24" s="16">
        <v>2005</v>
      </c>
      <c r="H24" s="16"/>
      <c r="I24" s="16"/>
      <c r="J24" s="14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>
        <v>2005</v>
      </c>
    </row>
    <row r="25" spans="1:22" x14ac:dyDescent="0.25">
      <c r="A25" s="14"/>
      <c r="B25" s="14" t="s">
        <v>32</v>
      </c>
      <c r="C25" s="14">
        <v>3736</v>
      </c>
      <c r="D25" s="16"/>
      <c r="E25" s="16"/>
      <c r="F25" s="14"/>
      <c r="G25" s="16">
        <v>502.15</v>
      </c>
      <c r="H25" s="16"/>
      <c r="I25" s="16"/>
      <c r="J25" s="14"/>
      <c r="K25" s="16"/>
      <c r="L25" s="16"/>
      <c r="M25" s="16">
        <v>502.15</v>
      </c>
      <c r="N25" s="16"/>
      <c r="O25" s="16"/>
      <c r="P25" s="16"/>
      <c r="Q25" s="16"/>
      <c r="R25" s="16"/>
      <c r="S25" s="16"/>
      <c r="T25" s="16"/>
      <c r="U25" s="16"/>
      <c r="V25" s="16"/>
    </row>
    <row r="26" spans="1:22" x14ac:dyDescent="0.25">
      <c r="A26" s="14"/>
      <c r="B26" s="14" t="s">
        <v>32</v>
      </c>
      <c r="C26" s="15">
        <v>3737</v>
      </c>
      <c r="D26" s="17"/>
      <c r="E26" s="17"/>
      <c r="F26" s="15"/>
      <c r="G26" s="17">
        <v>24220.81</v>
      </c>
      <c r="H26" s="17"/>
      <c r="I26" s="17"/>
      <c r="K26" s="16"/>
      <c r="L26" s="16"/>
      <c r="M26" s="16">
        <v>24220.81</v>
      </c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5">
      <c r="A27" s="22"/>
      <c r="B27" s="22" t="s">
        <v>59</v>
      </c>
      <c r="C27" s="22">
        <v>3738</v>
      </c>
      <c r="D27" s="23"/>
      <c r="E27" s="23"/>
      <c r="F27" s="14"/>
      <c r="G27" s="23">
        <v>309.58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>
        <v>309.58</v>
      </c>
      <c r="V27" s="23"/>
    </row>
    <row r="28" spans="1:22" x14ac:dyDescent="0.25">
      <c r="A28" s="22"/>
      <c r="B28" s="22" t="s">
        <v>60</v>
      </c>
      <c r="C28" s="22">
        <v>3739</v>
      </c>
      <c r="D28" s="23"/>
      <c r="E28" s="23"/>
      <c r="F28" s="14"/>
      <c r="G28" s="23">
        <v>1512.74</v>
      </c>
      <c r="H28" s="23"/>
      <c r="I28" s="23"/>
      <c r="J28" s="23"/>
      <c r="K28" s="23"/>
      <c r="L28" s="23"/>
      <c r="M28" s="23">
        <v>1512.74</v>
      </c>
      <c r="N28" s="23"/>
      <c r="O28" s="23"/>
      <c r="P28" s="23"/>
      <c r="Q28" s="23"/>
      <c r="R28" s="23"/>
      <c r="S28" s="23"/>
      <c r="T28" s="23"/>
      <c r="U28" s="23"/>
      <c r="V28" s="23"/>
    </row>
    <row r="29" spans="1:22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x14ac:dyDescent="0.25">
      <c r="A30" s="22"/>
      <c r="B30" s="22"/>
      <c r="C30" s="22"/>
      <c r="D30" s="23"/>
      <c r="E30" s="23"/>
      <c r="F30" s="14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x14ac:dyDescent="0.25">
      <c r="A31" s="22"/>
      <c r="B31" s="22"/>
      <c r="C31" s="22"/>
      <c r="D31" s="23"/>
      <c r="E31" s="23"/>
      <c r="F31" s="14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s="25" customFormat="1" ht="15.75" thickBot="1" x14ac:dyDescent="0.3">
      <c r="A32" s="24"/>
      <c r="B32" s="24"/>
      <c r="C32" s="24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3" ht="16.5" thickTop="1" thickBot="1" x14ac:dyDescent="0.3">
      <c r="A33" s="15"/>
      <c r="B33" s="15" t="s">
        <v>34</v>
      </c>
      <c r="C33" s="15"/>
      <c r="D33" s="26"/>
      <c r="E33" s="26"/>
      <c r="F33" s="26">
        <f>F5+E5+D5-G33</f>
        <v>258575.19999999998</v>
      </c>
      <c r="G33" s="17">
        <f>SUM(G6:G32)</f>
        <v>60400.530000000006</v>
      </c>
      <c r="H33" s="17">
        <f t="shared" ref="H33:O33" si="0">SUM(H6:H32)</f>
        <v>78.06</v>
      </c>
      <c r="I33" s="17">
        <f t="shared" si="0"/>
        <v>2534.54</v>
      </c>
      <c r="J33" s="17">
        <f t="shared" si="0"/>
        <v>8549.5</v>
      </c>
      <c r="K33" s="17">
        <f t="shared" si="0"/>
        <v>3431.85</v>
      </c>
      <c r="L33" s="17">
        <f t="shared" si="0"/>
        <v>3020</v>
      </c>
      <c r="M33" s="17">
        <f t="shared" si="0"/>
        <v>26235.700000000004</v>
      </c>
      <c r="N33" s="17">
        <f t="shared" si="0"/>
        <v>9032.34</v>
      </c>
      <c r="O33" s="17">
        <f t="shared" si="0"/>
        <v>2262.9499999999998</v>
      </c>
      <c r="P33" s="17">
        <f>SUM(P5:P32)</f>
        <v>2816.35</v>
      </c>
      <c r="Q33" s="17"/>
      <c r="R33" s="17">
        <f>SUM(R6:R32)</f>
        <v>0</v>
      </c>
      <c r="S33" s="17"/>
      <c r="T33" s="17">
        <f>SUM(T9:T32)</f>
        <v>0</v>
      </c>
      <c r="U33" s="17">
        <f>SUM(U12:U32)</f>
        <v>434.24</v>
      </c>
      <c r="V33" s="17">
        <f>SUM(V6:V32)</f>
        <v>2005</v>
      </c>
      <c r="W33" s="27">
        <f>SUM(H33:V33)</f>
        <v>60400.53</v>
      </c>
    </row>
    <row r="34" spans="1:23" ht="15.75" thickTop="1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3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3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3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3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3" x14ac:dyDescent="0.25">
      <c r="A39" s="14"/>
      <c r="B39" s="14"/>
      <c r="C39" s="14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3" x14ac:dyDescent="0.25">
      <c r="A40" s="14"/>
      <c r="B40" s="14"/>
      <c r="C40" s="14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</sheetData>
  <mergeCells count="1">
    <mergeCell ref="A2:B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3C64-871B-417B-A33C-88AAF33E4774}">
  <dimension ref="A1:W38"/>
  <sheetViews>
    <sheetView topLeftCell="A3" workbookViewId="0">
      <selection activeCell="F31" sqref="F31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48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49</v>
      </c>
      <c r="B5" s="14"/>
      <c r="C5" s="15"/>
      <c r="D5" s="16">
        <v>77.75</v>
      </c>
      <c r="E5" s="16">
        <v>144063.66</v>
      </c>
      <c r="F5" s="17">
        <v>289197.05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2347.71</v>
      </c>
      <c r="H6" s="17"/>
      <c r="I6" s="17"/>
      <c r="J6" s="17"/>
      <c r="K6" s="17"/>
      <c r="L6" s="17"/>
      <c r="M6" s="17"/>
      <c r="N6" s="17"/>
      <c r="O6" s="17">
        <v>2347.71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>
        <v>44.22</v>
      </c>
      <c r="H7" s="17"/>
      <c r="I7" s="17">
        <v>44.22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4">
        <v>46.06</v>
      </c>
      <c r="H8" s="17"/>
      <c r="I8" s="17">
        <v>46.06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4">
        <v>63.23</v>
      </c>
      <c r="H9" s="17"/>
      <c r="I9" s="17">
        <v>63.23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5"/>
      <c r="D10" s="17"/>
      <c r="E10" s="17"/>
      <c r="F10" s="14"/>
      <c r="G10" s="14">
        <v>969.98</v>
      </c>
      <c r="H10" s="17"/>
      <c r="I10" s="17">
        <v>969.98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/>
      <c r="C11" s="15"/>
      <c r="E11" s="17"/>
      <c r="F11" s="14"/>
      <c r="G11" s="14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9"/>
      <c r="B12" s="14" t="s">
        <v>31</v>
      </c>
      <c r="C12" s="14"/>
      <c r="D12" s="16"/>
      <c r="E12" s="16"/>
      <c r="F12" s="14"/>
      <c r="G12" s="14">
        <v>84.19</v>
      </c>
      <c r="H12" s="16">
        <v>84.19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0"/>
      <c r="V12" s="16"/>
    </row>
    <row r="13" spans="1:22" x14ac:dyDescent="0.25">
      <c r="A13" s="19"/>
      <c r="B13" s="14" t="s">
        <v>32</v>
      </c>
      <c r="C13" s="14">
        <v>3835</v>
      </c>
      <c r="D13" s="16"/>
      <c r="E13" s="16"/>
      <c r="F13" s="14"/>
      <c r="G13" s="14">
        <v>378.97</v>
      </c>
      <c r="H13" s="16"/>
      <c r="I13" s="16"/>
      <c r="J13" s="16"/>
      <c r="K13" s="16"/>
      <c r="L13" s="16"/>
      <c r="M13" s="16">
        <v>378.97</v>
      </c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A14" s="14"/>
      <c r="B14" s="14" t="s">
        <v>32</v>
      </c>
      <c r="C14" s="14">
        <v>3836</v>
      </c>
      <c r="D14" s="16"/>
      <c r="E14" s="16"/>
      <c r="F14" s="14"/>
      <c r="G14" s="14">
        <v>28502.03</v>
      </c>
      <c r="H14" s="16"/>
      <c r="I14" s="16"/>
      <c r="J14" s="16"/>
      <c r="K14" s="16"/>
      <c r="L14" s="16"/>
      <c r="M14" s="16">
        <v>28502.03</v>
      </c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11</v>
      </c>
      <c r="C15" s="14">
        <v>3837</v>
      </c>
      <c r="D15" s="16"/>
      <c r="E15" s="16"/>
      <c r="F15" s="14"/>
      <c r="G15" s="21">
        <v>2050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>
        <v>2050</v>
      </c>
      <c r="U15" s="16"/>
      <c r="V15" s="16"/>
    </row>
    <row r="16" spans="1:22" x14ac:dyDescent="0.25">
      <c r="A16" s="14"/>
      <c r="B16" s="14" t="s">
        <v>11</v>
      </c>
      <c r="C16" s="14">
        <v>3838</v>
      </c>
      <c r="D16" s="16"/>
      <c r="E16" s="16"/>
      <c r="F16" s="14"/>
      <c r="G16" s="14">
        <v>4675</v>
      </c>
      <c r="H16" s="16"/>
      <c r="I16" s="16"/>
      <c r="J16" s="16">
        <v>4675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3" x14ac:dyDescent="0.25">
      <c r="A17" s="14"/>
      <c r="B17" s="14" t="s">
        <v>12</v>
      </c>
      <c r="C17" s="14">
        <v>3839</v>
      </c>
      <c r="D17" s="16"/>
      <c r="E17" s="16"/>
      <c r="F17" s="14"/>
      <c r="G17" s="14">
        <v>4137.5</v>
      </c>
      <c r="H17" s="16"/>
      <c r="I17" s="16"/>
      <c r="J17" s="16"/>
      <c r="K17" s="16">
        <v>4137.5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14"/>
      <c r="B18" s="14" t="s">
        <v>59</v>
      </c>
      <c r="C18" s="14">
        <v>3840</v>
      </c>
      <c r="D18" s="16"/>
      <c r="E18" s="16"/>
      <c r="F18" s="14"/>
      <c r="G18" s="14">
        <v>785.36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785.36</v>
      </c>
      <c r="V18" s="16"/>
    </row>
    <row r="19" spans="1:23" x14ac:dyDescent="0.25">
      <c r="A19" s="14"/>
      <c r="B19" s="21" t="s">
        <v>33</v>
      </c>
      <c r="C19" s="14">
        <v>3841</v>
      </c>
      <c r="D19" s="14"/>
      <c r="E19" s="14"/>
      <c r="F19" s="14"/>
      <c r="G19" s="14">
        <v>450</v>
      </c>
      <c r="H19" s="16"/>
      <c r="I19" s="16"/>
      <c r="J19" s="14"/>
      <c r="K19" s="16"/>
      <c r="L19" s="16">
        <v>450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3" x14ac:dyDescent="0.25">
      <c r="A20" s="14"/>
      <c r="B20" s="14"/>
      <c r="C20" s="14"/>
      <c r="D20" s="16"/>
      <c r="E20" s="16"/>
      <c r="F20" s="14"/>
      <c r="G20" s="14"/>
      <c r="H20" s="16"/>
      <c r="I20" s="16"/>
      <c r="J20" s="1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3" x14ac:dyDescent="0.25">
      <c r="A21" s="14"/>
      <c r="B21" s="21"/>
      <c r="C21" s="14"/>
      <c r="D21" s="14"/>
      <c r="E21" s="14"/>
      <c r="F21" s="14"/>
      <c r="G21" s="14"/>
      <c r="H21" s="16"/>
      <c r="I21" s="16"/>
      <c r="J21" s="14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3" x14ac:dyDescent="0.25">
      <c r="A22" s="14"/>
      <c r="B22" s="14"/>
      <c r="C22" s="14"/>
      <c r="D22" s="16"/>
      <c r="E22" s="16"/>
      <c r="F22" s="14"/>
      <c r="G22" s="16"/>
      <c r="H22" s="16"/>
      <c r="I22" s="16"/>
      <c r="J22" s="14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3" x14ac:dyDescent="0.25">
      <c r="A23" s="14"/>
      <c r="B23" s="14"/>
      <c r="C23" s="14"/>
      <c r="D23" s="16"/>
      <c r="E23" s="16"/>
      <c r="F23" s="14"/>
      <c r="G23" s="16"/>
      <c r="H23" s="16"/>
      <c r="I23" s="16"/>
      <c r="J23" s="14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3" x14ac:dyDescent="0.25">
      <c r="A24" s="14"/>
      <c r="B24" s="14"/>
      <c r="C24" s="15"/>
      <c r="D24" s="17"/>
      <c r="E24" s="17"/>
      <c r="F24" s="15"/>
      <c r="G24" s="17"/>
      <c r="H24" s="17"/>
      <c r="I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3" x14ac:dyDescent="0.25">
      <c r="A25" s="22"/>
      <c r="B25" s="22"/>
      <c r="C25" s="22"/>
      <c r="D25" s="23"/>
      <c r="E25" s="23"/>
      <c r="F25" s="1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3" x14ac:dyDescent="0.25">
      <c r="A26" s="22"/>
      <c r="B26" s="22"/>
      <c r="C26" s="22"/>
      <c r="D26" s="23"/>
      <c r="E26" s="23"/>
      <c r="F26" s="1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25">
      <c r="A27" s="22"/>
      <c r="B27" s="22"/>
      <c r="C27" s="22"/>
      <c r="D27" s="23"/>
      <c r="E27" s="23"/>
      <c r="F27" s="1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 x14ac:dyDescent="0.25">
      <c r="A28" s="22"/>
      <c r="B28" s="22"/>
      <c r="C28" s="22"/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3" s="25" customFormat="1" ht="15.75" thickBot="1" x14ac:dyDescent="0.3">
      <c r="A30" s="24"/>
      <c r="B30" s="24"/>
      <c r="C30" s="24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3" ht="16.5" thickTop="1" thickBot="1" x14ac:dyDescent="0.3">
      <c r="A31" s="15"/>
      <c r="B31" s="15" t="s">
        <v>34</v>
      </c>
      <c r="C31" s="15"/>
      <c r="D31" s="26"/>
      <c r="E31" s="26"/>
      <c r="F31" s="26">
        <f>F5+E5+D5-G31</f>
        <v>388804.20999999996</v>
      </c>
      <c r="G31" s="17">
        <f>SUM(G6:G30)</f>
        <v>44534.25</v>
      </c>
      <c r="H31" s="17">
        <f t="shared" ref="H31:O31" si="0">SUM(H6:H30)</f>
        <v>84.19</v>
      </c>
      <c r="I31" s="17">
        <f t="shared" si="0"/>
        <v>1123.49</v>
      </c>
      <c r="J31" s="17">
        <f t="shared" si="0"/>
        <v>4675</v>
      </c>
      <c r="K31" s="17">
        <f t="shared" si="0"/>
        <v>4137.5</v>
      </c>
      <c r="L31" s="17">
        <f t="shared" si="0"/>
        <v>450</v>
      </c>
      <c r="M31" s="17">
        <f t="shared" si="0"/>
        <v>28881</v>
      </c>
      <c r="N31" s="17">
        <f t="shared" si="0"/>
        <v>0</v>
      </c>
      <c r="O31" s="17">
        <f t="shared" si="0"/>
        <v>2347.71</v>
      </c>
      <c r="P31" s="17">
        <f>SUM(P18:P30)</f>
        <v>0</v>
      </c>
      <c r="Q31" s="17"/>
      <c r="R31" s="17">
        <f>SUM(R6:R30)</f>
        <v>0</v>
      </c>
      <c r="S31" s="17"/>
      <c r="T31" s="17">
        <f>SUM(T9:T30)</f>
        <v>2050</v>
      </c>
      <c r="U31" s="17">
        <f>SUM(U11:U30)</f>
        <v>785.36</v>
      </c>
      <c r="V31" s="17">
        <f>SUM(V6:V30)</f>
        <v>0</v>
      </c>
      <c r="W31" s="27">
        <f>SUM(H31:V31)</f>
        <v>44534.25</v>
      </c>
    </row>
    <row r="32" spans="1:23" ht="15.75" thickTop="1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</sheetData>
  <mergeCells count="1"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514C-FF5C-40AC-B111-C9EFF452AA31}">
  <dimension ref="A1:W38"/>
  <sheetViews>
    <sheetView topLeftCell="A6" workbookViewId="0">
      <selection activeCell="V28" sqref="V28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50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51</v>
      </c>
      <c r="B5" s="14"/>
      <c r="C5" s="15"/>
      <c r="D5" s="16">
        <v>80.040000000000006</v>
      </c>
      <c r="E5" s="16">
        <v>84302.98</v>
      </c>
      <c r="F5" s="17">
        <v>388804.20999999996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2188.3200000000002</v>
      </c>
      <c r="H6" s="17"/>
      <c r="I6" s="17"/>
      <c r="J6" s="17"/>
      <c r="K6" s="17"/>
      <c r="L6" s="17"/>
      <c r="M6" s="17"/>
      <c r="N6" s="17"/>
      <c r="O6" s="17">
        <v>2188.3200000000002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>
        <v>40.76</v>
      </c>
      <c r="H7" s="17"/>
      <c r="I7" s="17">
        <v>40.76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6">
        <v>43.22</v>
      </c>
      <c r="H8" s="17"/>
      <c r="I8" s="17">
        <v>43.22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6">
        <v>65.680000000000007</v>
      </c>
      <c r="H9" s="17"/>
      <c r="I9" s="17">
        <v>65.680000000000007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5"/>
      <c r="D10" s="17"/>
      <c r="E10" s="17"/>
      <c r="F10" s="14"/>
      <c r="G10" s="16">
        <v>409.39</v>
      </c>
      <c r="H10" s="17"/>
      <c r="I10" s="17">
        <v>409.39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 t="s">
        <v>15</v>
      </c>
      <c r="C11" s="15"/>
      <c r="E11" s="17"/>
      <c r="F11" s="14"/>
      <c r="G11" s="16">
        <v>18971.11</v>
      </c>
      <c r="H11" s="17"/>
      <c r="I11" s="17"/>
      <c r="J11" s="17"/>
      <c r="K11" s="17"/>
      <c r="L11" s="17"/>
      <c r="M11" s="17"/>
      <c r="N11" s="17">
        <v>18971.11</v>
      </c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9"/>
      <c r="B12" s="14" t="s">
        <v>31</v>
      </c>
      <c r="C12" s="14"/>
      <c r="D12" s="16"/>
      <c r="E12" s="16"/>
      <c r="F12" s="14"/>
      <c r="G12" s="16">
        <v>84.36</v>
      </c>
      <c r="H12" s="16">
        <v>84.36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0"/>
      <c r="V12" s="16"/>
    </row>
    <row r="13" spans="1:22" x14ac:dyDescent="0.25">
      <c r="A13" s="19"/>
      <c r="B13" s="14" t="s">
        <v>15</v>
      </c>
      <c r="C13" s="14"/>
      <c r="D13" s="16"/>
      <c r="E13" s="16"/>
      <c r="F13" s="14"/>
      <c r="G13" s="16">
        <v>4519.17</v>
      </c>
      <c r="H13" s="16"/>
      <c r="I13" s="16"/>
      <c r="J13" s="16"/>
      <c r="K13" s="16"/>
      <c r="L13" s="16"/>
      <c r="M13" s="16"/>
      <c r="N13" s="16">
        <v>4519.17</v>
      </c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A14" s="14"/>
      <c r="B14" s="14" t="s">
        <v>93</v>
      </c>
      <c r="C14" s="14"/>
      <c r="D14" s="16"/>
      <c r="E14" s="16"/>
      <c r="F14" s="14"/>
      <c r="G14" s="16">
        <v>182.13</v>
      </c>
      <c r="H14" s="16"/>
      <c r="I14" s="16"/>
      <c r="J14" s="16"/>
      <c r="K14" s="16"/>
      <c r="L14" s="16">
        <v>182.13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33</v>
      </c>
      <c r="C15" s="14">
        <v>3845</v>
      </c>
      <c r="D15" s="16"/>
      <c r="E15" s="16"/>
      <c r="F15" s="14"/>
      <c r="G15" s="28">
        <v>100</v>
      </c>
      <c r="H15" s="16"/>
      <c r="I15" s="16"/>
      <c r="J15" s="16"/>
      <c r="K15" s="16"/>
      <c r="L15" s="16">
        <v>100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14"/>
      <c r="B16" s="14" t="s">
        <v>12</v>
      </c>
      <c r="C16" s="14">
        <v>3846</v>
      </c>
      <c r="D16" s="16"/>
      <c r="E16" s="16"/>
      <c r="F16" s="14"/>
      <c r="G16" s="16">
        <v>4292.5</v>
      </c>
      <c r="H16" s="16"/>
      <c r="I16" s="16"/>
      <c r="J16" s="16"/>
      <c r="K16" s="16">
        <v>4292.5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3" x14ac:dyDescent="0.25">
      <c r="A17" s="14"/>
      <c r="B17" s="14" t="s">
        <v>11</v>
      </c>
      <c r="C17" s="14">
        <v>3847</v>
      </c>
      <c r="D17" s="16"/>
      <c r="E17" s="16"/>
      <c r="F17" s="14"/>
      <c r="G17" s="16">
        <v>4675</v>
      </c>
      <c r="H17" s="16"/>
      <c r="I17" s="16"/>
      <c r="J17" s="16">
        <v>4675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14"/>
      <c r="B18" s="14" t="s">
        <v>32</v>
      </c>
      <c r="C18" s="14">
        <v>3848</v>
      </c>
      <c r="D18" s="16"/>
      <c r="E18" s="16"/>
      <c r="F18" s="14"/>
      <c r="G18" s="16">
        <v>40187.49</v>
      </c>
      <c r="H18" s="16"/>
      <c r="I18" s="16"/>
      <c r="J18" s="16"/>
      <c r="K18" s="16"/>
      <c r="L18" s="16"/>
      <c r="M18" s="16">
        <v>40187.49</v>
      </c>
      <c r="N18" s="16"/>
      <c r="O18" s="16"/>
      <c r="P18" s="16"/>
      <c r="Q18" s="16"/>
      <c r="R18" s="16"/>
      <c r="S18" s="16"/>
      <c r="T18" s="16"/>
      <c r="U18" s="16"/>
      <c r="V18" s="16"/>
    </row>
    <row r="19" spans="1:23" x14ac:dyDescent="0.25">
      <c r="A19" s="14"/>
      <c r="B19" s="21" t="s">
        <v>32</v>
      </c>
      <c r="C19" s="14">
        <v>3849</v>
      </c>
      <c r="D19" s="14"/>
      <c r="E19" s="14"/>
      <c r="F19" s="14"/>
      <c r="G19" s="16">
        <v>401.24</v>
      </c>
      <c r="H19" s="16"/>
      <c r="I19" s="16"/>
      <c r="J19" s="14"/>
      <c r="K19" s="16"/>
      <c r="L19" s="16"/>
      <c r="M19" s="16">
        <v>401.24</v>
      </c>
      <c r="N19" s="16"/>
      <c r="O19" s="16"/>
      <c r="P19" s="16"/>
      <c r="Q19" s="16"/>
      <c r="R19" s="16"/>
      <c r="S19" s="16"/>
      <c r="T19" s="16"/>
      <c r="U19" s="16"/>
      <c r="V19" s="16"/>
    </row>
    <row r="20" spans="1:23" x14ac:dyDescent="0.25">
      <c r="A20" s="14"/>
      <c r="B20" s="14" t="s">
        <v>94</v>
      </c>
      <c r="C20" s="14">
        <v>3850</v>
      </c>
      <c r="D20" s="16"/>
      <c r="E20" s="16"/>
      <c r="F20" s="14"/>
      <c r="G20" s="16">
        <v>338.15</v>
      </c>
      <c r="H20" s="16"/>
      <c r="I20" s="16"/>
      <c r="J20" s="1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338.15</v>
      </c>
      <c r="V20" s="16"/>
    </row>
    <row r="21" spans="1:23" x14ac:dyDescent="0.25">
      <c r="A21" s="14"/>
      <c r="B21" s="21" t="s">
        <v>74</v>
      </c>
      <c r="C21" s="14">
        <v>3851</v>
      </c>
      <c r="D21" s="14"/>
      <c r="E21" s="14"/>
      <c r="F21" s="14"/>
      <c r="G21" s="16">
        <v>246.82</v>
      </c>
      <c r="H21" s="16"/>
      <c r="I21" s="16"/>
      <c r="J21" s="14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246.82</v>
      </c>
      <c r="V21" s="16"/>
    </row>
    <row r="22" spans="1:23" x14ac:dyDescent="0.25">
      <c r="A22" s="14"/>
      <c r="B22" s="14" t="s">
        <v>95</v>
      </c>
      <c r="C22" s="14">
        <v>3852</v>
      </c>
      <c r="D22" s="16"/>
      <c r="E22" s="16"/>
      <c r="F22" s="14"/>
      <c r="G22" s="16">
        <v>101.8</v>
      </c>
      <c r="H22" s="16"/>
      <c r="I22" s="16"/>
      <c r="J22" s="14"/>
      <c r="K22" s="16"/>
      <c r="L22" s="16"/>
      <c r="M22" s="16"/>
      <c r="N22" s="16"/>
      <c r="O22" s="16"/>
      <c r="P22" s="16"/>
      <c r="Q22" s="16"/>
      <c r="R22" s="16">
        <v>101.8</v>
      </c>
      <c r="S22" s="16"/>
      <c r="T22" s="16"/>
      <c r="U22" s="16"/>
      <c r="V22" s="16"/>
    </row>
    <row r="23" spans="1:23" x14ac:dyDescent="0.25">
      <c r="A23" s="14"/>
      <c r="B23" s="14" t="s">
        <v>96</v>
      </c>
      <c r="C23" s="14">
        <v>3853</v>
      </c>
      <c r="D23" s="16"/>
      <c r="E23" s="16"/>
      <c r="F23" s="14"/>
      <c r="G23" s="16">
        <v>643.5</v>
      </c>
      <c r="H23" s="16"/>
      <c r="I23" s="16"/>
      <c r="J23" s="14"/>
      <c r="K23" s="16"/>
      <c r="L23" s="16">
        <v>643.5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3" x14ac:dyDescent="0.25">
      <c r="A24" s="14"/>
      <c r="B24" s="14" t="s">
        <v>59</v>
      </c>
      <c r="C24" s="15">
        <v>3854</v>
      </c>
      <c r="D24" s="17"/>
      <c r="E24" s="17"/>
      <c r="F24" s="15"/>
      <c r="G24" s="17">
        <v>417.44</v>
      </c>
      <c r="H24" s="17"/>
      <c r="I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v>417.44</v>
      </c>
      <c r="V24" s="16"/>
    </row>
    <row r="25" spans="1:23" x14ac:dyDescent="0.25">
      <c r="A25" s="22"/>
      <c r="B25" s="22" t="s">
        <v>67</v>
      </c>
      <c r="C25" s="22">
        <v>3855</v>
      </c>
      <c r="D25" s="23"/>
      <c r="E25" s="23"/>
      <c r="F25" s="14"/>
      <c r="G25" s="23">
        <v>1191.08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>
        <v>1191.08</v>
      </c>
      <c r="V25" s="23"/>
    </row>
    <row r="26" spans="1:23" x14ac:dyDescent="0.25">
      <c r="A26" s="22"/>
      <c r="B26" s="22" t="s">
        <v>72</v>
      </c>
      <c r="C26" s="22">
        <v>3856</v>
      </c>
      <c r="D26" s="23"/>
      <c r="E26" s="23"/>
      <c r="F26" s="14"/>
      <c r="G26" s="23">
        <v>8.2100000000000009</v>
      </c>
      <c r="H26" s="23">
        <v>8.2100000000000009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25">
      <c r="A27" s="22"/>
      <c r="B27" s="22" t="s">
        <v>79</v>
      </c>
      <c r="C27" s="22">
        <v>3857</v>
      </c>
      <c r="D27" s="23"/>
      <c r="E27" s="23"/>
      <c r="F27" s="14"/>
      <c r="G27" s="23">
        <v>593.54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>
        <v>593.54</v>
      </c>
    </row>
    <row r="28" spans="1:23" x14ac:dyDescent="0.25">
      <c r="A28" s="22"/>
      <c r="B28" s="22"/>
      <c r="C28" s="22"/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3" s="25" customFormat="1" ht="15.75" thickBot="1" x14ac:dyDescent="0.3">
      <c r="A30" s="24"/>
      <c r="B30" s="24"/>
      <c r="C30" s="24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3" ht="16.5" thickTop="1" thickBot="1" x14ac:dyDescent="0.3">
      <c r="A31" s="15"/>
      <c r="B31" s="15" t="s">
        <v>34</v>
      </c>
      <c r="C31" s="15"/>
      <c r="D31" s="26"/>
      <c r="E31" s="26"/>
      <c r="F31" s="26">
        <f>F5+E5+D5-G31</f>
        <v>393486.31999999989</v>
      </c>
      <c r="G31" s="17">
        <f>SUM(G6:G30)</f>
        <v>79700.910000000018</v>
      </c>
      <c r="H31" s="17">
        <f t="shared" ref="H31:O31" si="0">SUM(H6:H30)</f>
        <v>92.57</v>
      </c>
      <c r="I31" s="17">
        <f t="shared" si="0"/>
        <v>559.04999999999995</v>
      </c>
      <c r="J31" s="17">
        <f t="shared" si="0"/>
        <v>4675</v>
      </c>
      <c r="K31" s="17">
        <f t="shared" si="0"/>
        <v>4292.5</v>
      </c>
      <c r="L31" s="17">
        <f t="shared" si="0"/>
        <v>925.63</v>
      </c>
      <c r="M31" s="17">
        <f t="shared" si="0"/>
        <v>40588.729999999996</v>
      </c>
      <c r="N31" s="17">
        <f t="shared" si="0"/>
        <v>23490.28</v>
      </c>
      <c r="O31" s="17">
        <f t="shared" si="0"/>
        <v>2188.3200000000002</v>
      </c>
      <c r="P31" s="17">
        <f>SUM(P18:P30)</f>
        <v>0</v>
      </c>
      <c r="Q31" s="17"/>
      <c r="R31" s="17">
        <f>SUM(R6:R30)</f>
        <v>101.8</v>
      </c>
      <c r="S31" s="17"/>
      <c r="T31" s="17">
        <f>SUM(T9:T30)</f>
        <v>0</v>
      </c>
      <c r="U31" s="17">
        <f>SUM(U11:U30)</f>
        <v>2193.4899999999998</v>
      </c>
      <c r="V31" s="17">
        <f>SUM(V6:V30)</f>
        <v>593.54</v>
      </c>
      <c r="W31" s="27">
        <f>SUM(H31:V31)</f>
        <v>79700.91</v>
      </c>
    </row>
    <row r="32" spans="1:23" ht="15.75" thickTop="1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</sheetData>
  <mergeCells count="1"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1828-BEE9-437D-9A30-FFF444CF60CE}">
  <dimension ref="A1:W38"/>
  <sheetViews>
    <sheetView topLeftCell="A3" workbookViewId="0">
      <selection activeCell="J19" sqref="J19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0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29</v>
      </c>
      <c r="B5" s="14"/>
      <c r="C5" s="15"/>
      <c r="D5" s="16">
        <v>89.09</v>
      </c>
      <c r="E5" s="16">
        <v>69625.16</v>
      </c>
      <c r="F5" s="17">
        <v>393486.32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2280.88</v>
      </c>
      <c r="H6" s="17"/>
      <c r="I6" s="17"/>
      <c r="J6" s="17"/>
      <c r="K6" s="17"/>
      <c r="L6" s="17"/>
      <c r="M6" s="17"/>
      <c r="N6" s="17"/>
      <c r="O6" s="17">
        <v>2280.88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>
        <v>42.3</v>
      </c>
      <c r="H7" s="17"/>
      <c r="I7" s="17">
        <v>42.3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4">
        <v>119.21</v>
      </c>
      <c r="H8" s="17"/>
      <c r="I8" s="17">
        <v>119.21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4">
        <v>127.12</v>
      </c>
      <c r="H9" s="17"/>
      <c r="I9" s="17">
        <v>127.12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5"/>
      <c r="D10" s="17"/>
      <c r="E10" s="17"/>
      <c r="F10" s="14"/>
      <c r="G10" s="14">
        <v>498.01</v>
      </c>
      <c r="H10" s="17"/>
      <c r="I10" s="17">
        <v>498.01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 t="s">
        <v>15</v>
      </c>
      <c r="C11" s="15"/>
      <c r="E11" s="17"/>
      <c r="F11" s="14"/>
      <c r="G11" s="14">
        <v>4889.18</v>
      </c>
      <c r="H11" s="17"/>
      <c r="I11" s="17"/>
      <c r="J11" s="17"/>
      <c r="K11" s="17"/>
      <c r="L11" s="17"/>
      <c r="M11" s="17"/>
      <c r="N11" s="17">
        <v>4889.01</v>
      </c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9"/>
      <c r="B12" s="14" t="s">
        <v>31</v>
      </c>
      <c r="C12" s="14"/>
      <c r="D12" s="16"/>
      <c r="E12" s="16"/>
      <c r="F12" s="14"/>
      <c r="G12" s="14">
        <v>84.36</v>
      </c>
      <c r="H12" s="16">
        <v>84.36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0"/>
      <c r="V12" s="16"/>
    </row>
    <row r="13" spans="1:22" x14ac:dyDescent="0.25">
      <c r="A13" s="19"/>
      <c r="B13" s="14" t="s">
        <v>53</v>
      </c>
      <c r="C13" s="14"/>
      <c r="D13" s="16"/>
      <c r="E13" s="16"/>
      <c r="F13" s="14">
        <v>3858</v>
      </c>
      <c r="G13" s="14">
        <v>243.99</v>
      </c>
      <c r="H13" s="16"/>
      <c r="I13" s="16"/>
      <c r="J13" s="16"/>
      <c r="K13" s="16"/>
      <c r="L13" s="16">
        <v>243.99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A14" s="14"/>
      <c r="B14" s="14" t="s">
        <v>72</v>
      </c>
      <c r="C14" s="14"/>
      <c r="D14" s="16"/>
      <c r="E14" s="16"/>
      <c r="F14" s="14">
        <v>3859</v>
      </c>
      <c r="G14" s="14">
        <v>8.14</v>
      </c>
      <c r="H14" s="16">
        <v>8.14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64</v>
      </c>
      <c r="C15" s="14"/>
      <c r="D15" s="16"/>
      <c r="E15" s="16"/>
      <c r="F15" s="14">
        <v>3860</v>
      </c>
      <c r="G15" s="21">
        <v>4675</v>
      </c>
      <c r="H15" s="16"/>
      <c r="I15" s="16"/>
      <c r="J15" s="16">
        <v>4675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14"/>
      <c r="B16" s="14" t="s">
        <v>64</v>
      </c>
      <c r="C16" s="14"/>
      <c r="D16" s="16"/>
      <c r="E16" s="16"/>
      <c r="F16" s="14">
        <v>3861</v>
      </c>
      <c r="G16" s="14">
        <v>2225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>
        <v>2225</v>
      </c>
      <c r="U16" s="16"/>
      <c r="V16" s="16"/>
    </row>
    <row r="17" spans="1:23" x14ac:dyDescent="0.25">
      <c r="A17" s="14"/>
      <c r="B17" s="14" t="s">
        <v>32</v>
      </c>
      <c r="C17" s="14"/>
      <c r="D17" s="16"/>
      <c r="E17" s="16"/>
      <c r="F17" s="14">
        <v>3863</v>
      </c>
      <c r="G17" s="14">
        <v>27334.38</v>
      </c>
      <c r="H17" s="16"/>
      <c r="I17" s="16"/>
      <c r="J17" s="16"/>
      <c r="K17" s="16"/>
      <c r="L17" s="16"/>
      <c r="M17" s="16">
        <v>27334.38</v>
      </c>
      <c r="N17" s="16"/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14"/>
      <c r="B18" s="14" t="s">
        <v>32</v>
      </c>
      <c r="C18" s="14"/>
      <c r="D18" s="16"/>
      <c r="E18" s="16"/>
      <c r="F18" s="14">
        <v>3864</v>
      </c>
      <c r="G18" s="14">
        <v>510.38</v>
      </c>
      <c r="H18" s="16"/>
      <c r="I18" s="16"/>
      <c r="J18" s="16"/>
      <c r="K18" s="16"/>
      <c r="L18" s="16"/>
      <c r="M18" s="16">
        <v>510.38</v>
      </c>
      <c r="N18" s="16"/>
      <c r="O18" s="16"/>
      <c r="P18" s="16"/>
      <c r="Q18" s="16"/>
      <c r="R18" s="16"/>
      <c r="S18" s="16"/>
      <c r="T18" s="16"/>
      <c r="U18" s="16"/>
      <c r="V18" s="16"/>
    </row>
    <row r="19" spans="1:23" x14ac:dyDescent="0.25">
      <c r="A19" s="14"/>
      <c r="B19" s="21" t="s">
        <v>97</v>
      </c>
      <c r="C19" s="14"/>
      <c r="D19" s="14"/>
      <c r="E19" s="14"/>
      <c r="F19" s="14">
        <v>3865</v>
      </c>
      <c r="G19" s="14">
        <v>1255.72</v>
      </c>
      <c r="H19" s="16"/>
      <c r="I19" s="16"/>
      <c r="J19" s="14"/>
      <c r="K19" s="16"/>
      <c r="L19" s="16"/>
      <c r="M19" s="16"/>
      <c r="N19" s="16"/>
      <c r="O19" s="16"/>
      <c r="P19" s="16"/>
      <c r="Q19" s="16"/>
      <c r="R19" s="16">
        <v>1255.72</v>
      </c>
      <c r="S19" s="16"/>
      <c r="T19" s="16"/>
      <c r="U19" s="16"/>
      <c r="V19" s="16"/>
    </row>
    <row r="20" spans="1:23" x14ac:dyDescent="0.25">
      <c r="A20" s="14"/>
      <c r="B20" s="14" t="s">
        <v>33</v>
      </c>
      <c r="C20" s="14"/>
      <c r="D20" s="16"/>
      <c r="E20" s="16"/>
      <c r="F20" s="14">
        <v>3866</v>
      </c>
      <c r="G20" s="14">
        <v>120</v>
      </c>
      <c r="H20" s="16"/>
      <c r="I20" s="16"/>
      <c r="J20" s="14"/>
      <c r="K20" s="16"/>
      <c r="L20" s="16">
        <v>120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3" x14ac:dyDescent="0.25">
      <c r="A21" s="14"/>
      <c r="B21" s="21" t="s">
        <v>98</v>
      </c>
      <c r="C21" s="14"/>
      <c r="D21" s="14"/>
      <c r="E21" s="14"/>
      <c r="F21" s="14">
        <v>3867</v>
      </c>
      <c r="G21" s="14">
        <v>1048.8900000000001</v>
      </c>
      <c r="H21" s="16"/>
      <c r="I21" s="16"/>
      <c r="J21" s="14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1048.8900000000001</v>
      </c>
      <c r="V21" s="16"/>
    </row>
    <row r="22" spans="1:23" x14ac:dyDescent="0.25">
      <c r="A22" s="14"/>
      <c r="B22" s="14" t="s">
        <v>84</v>
      </c>
      <c r="C22" s="14"/>
      <c r="D22" s="16"/>
      <c r="E22" s="16"/>
      <c r="F22" s="14">
        <v>3868</v>
      </c>
      <c r="G22" s="16">
        <v>2725.25</v>
      </c>
      <c r="H22" s="16"/>
      <c r="I22" s="16"/>
      <c r="J22" s="14"/>
      <c r="K22" s="16"/>
      <c r="L22" s="16"/>
      <c r="M22" s="16"/>
      <c r="N22" s="16"/>
      <c r="O22" s="16"/>
      <c r="P22" s="16">
        <v>2725.25</v>
      </c>
      <c r="Q22" s="16"/>
      <c r="R22" s="16"/>
      <c r="S22" s="16"/>
      <c r="T22" s="16"/>
      <c r="U22" s="16"/>
      <c r="V22" s="16"/>
    </row>
    <row r="23" spans="1:23" x14ac:dyDescent="0.25">
      <c r="A23" s="14"/>
      <c r="B23" s="14" t="s">
        <v>83</v>
      </c>
      <c r="C23" s="14"/>
      <c r="D23" s="16"/>
      <c r="E23" s="16"/>
      <c r="F23" s="14">
        <v>3869</v>
      </c>
      <c r="G23" s="16">
        <v>2725.25</v>
      </c>
      <c r="H23" s="16"/>
      <c r="I23" s="16"/>
      <c r="J23" s="14"/>
      <c r="K23" s="16"/>
      <c r="L23" s="16"/>
      <c r="M23" s="16"/>
      <c r="N23" s="16"/>
      <c r="O23" s="16"/>
      <c r="P23" s="16">
        <v>2725.25</v>
      </c>
      <c r="Q23" s="16"/>
      <c r="R23" s="16"/>
      <c r="S23" s="16"/>
      <c r="T23" s="16"/>
      <c r="U23" s="16"/>
      <c r="V23" s="16"/>
    </row>
    <row r="24" spans="1:23" x14ac:dyDescent="0.25">
      <c r="A24" s="14"/>
      <c r="B24" s="14" t="s">
        <v>12</v>
      </c>
      <c r="C24" s="15"/>
      <c r="D24" s="17"/>
      <c r="E24" s="17"/>
      <c r="F24" s="15">
        <v>3871</v>
      </c>
      <c r="G24" s="17">
        <v>5450.35</v>
      </c>
      <c r="H24" s="17"/>
      <c r="I24" s="17"/>
      <c r="K24" s="16">
        <v>5450.35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3" x14ac:dyDescent="0.25">
      <c r="A25" s="22"/>
      <c r="B25" s="22"/>
      <c r="C25" s="22"/>
      <c r="D25" s="23"/>
      <c r="E25" s="23"/>
      <c r="F25" s="1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3" x14ac:dyDescent="0.25">
      <c r="A26" s="22"/>
      <c r="B26" s="22"/>
      <c r="C26" s="22"/>
      <c r="D26" s="23"/>
      <c r="E26" s="23"/>
      <c r="F26" s="1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25">
      <c r="A27" s="22"/>
      <c r="B27" s="22"/>
      <c r="C27" s="22"/>
      <c r="D27" s="23"/>
      <c r="E27" s="23"/>
      <c r="F27" s="1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 x14ac:dyDescent="0.25">
      <c r="A28" s="22"/>
      <c r="B28" s="22"/>
      <c r="C28" s="22"/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3" s="25" customFormat="1" ht="15.75" thickBot="1" x14ac:dyDescent="0.3">
      <c r="A30" s="24"/>
      <c r="B30" s="24"/>
      <c r="C30" s="24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3" ht="16.5" thickTop="1" thickBot="1" x14ac:dyDescent="0.3">
      <c r="A31" s="15"/>
      <c r="B31" s="15" t="s">
        <v>34</v>
      </c>
      <c r="C31" s="15"/>
      <c r="D31" s="26"/>
      <c r="E31" s="26"/>
      <c r="F31" s="26">
        <f>F5+E5+D5-G31</f>
        <v>406837.16000000003</v>
      </c>
      <c r="G31" s="17">
        <f>SUM(G6:G30)</f>
        <v>56363.409999999996</v>
      </c>
      <c r="H31" s="17">
        <f t="shared" ref="H31:O31" si="0">SUM(H6:H30)</f>
        <v>92.5</v>
      </c>
      <c r="I31" s="17">
        <f t="shared" si="0"/>
        <v>786.64</v>
      </c>
      <c r="J31" s="17">
        <f t="shared" si="0"/>
        <v>4675</v>
      </c>
      <c r="K31" s="17">
        <f t="shared" si="0"/>
        <v>5450.35</v>
      </c>
      <c r="L31" s="17">
        <f t="shared" si="0"/>
        <v>363.99</v>
      </c>
      <c r="M31" s="17">
        <f t="shared" si="0"/>
        <v>27844.760000000002</v>
      </c>
      <c r="N31" s="17">
        <f t="shared" si="0"/>
        <v>4889.01</v>
      </c>
      <c r="O31" s="17">
        <f t="shared" si="0"/>
        <v>2280.88</v>
      </c>
      <c r="P31" s="17">
        <f>SUM(P18:P30)</f>
        <v>5450.5</v>
      </c>
      <c r="Q31" s="17"/>
      <c r="R31" s="17">
        <f>SUM(R6:R30)</f>
        <v>1255.72</v>
      </c>
      <c r="S31" s="17"/>
      <c r="T31" s="17">
        <f>SUM(T9:T30)</f>
        <v>2225</v>
      </c>
      <c r="U31" s="17">
        <f>SUM(U11:U30)</f>
        <v>1048.8900000000001</v>
      </c>
      <c r="V31" s="17">
        <f>SUM(V6:V30)</f>
        <v>0</v>
      </c>
      <c r="W31" s="27">
        <f>SUM(H31:V31)</f>
        <v>56363.240000000005</v>
      </c>
    </row>
    <row r="32" spans="1:23" ht="15.75" thickTop="1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4CA4-FD25-4F01-A747-0111C7508A70}">
  <dimension ref="A1:W40"/>
  <sheetViews>
    <sheetView topLeftCell="A6" workbookViewId="0">
      <selection activeCell="J17" sqref="J17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6" width="12.5703125" bestFit="1" customWidth="1"/>
    <col min="7" max="7" width="14.28515625" style="30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37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1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32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38</v>
      </c>
      <c r="B5" s="14"/>
      <c r="C5" s="15"/>
      <c r="D5" s="16">
        <v>57.13</v>
      </c>
      <c r="E5" s="16">
        <v>75363.75</v>
      </c>
      <c r="F5" s="17">
        <v>258575.19999999998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5"/>
      <c r="B6" s="15" t="s">
        <v>70</v>
      </c>
      <c r="C6" s="15"/>
      <c r="D6" s="17"/>
      <c r="E6" s="17">
        <v>1700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30</v>
      </c>
      <c r="C7" s="15"/>
      <c r="D7" s="17"/>
      <c r="E7" s="17"/>
      <c r="F7" s="14"/>
      <c r="G7" s="17">
        <v>2260.9899999999998</v>
      </c>
      <c r="H7" s="17"/>
      <c r="I7" s="17"/>
      <c r="J7" s="17"/>
      <c r="K7" s="17"/>
      <c r="L7" s="17"/>
      <c r="M7" s="17"/>
      <c r="N7" s="17"/>
      <c r="O7" s="17">
        <v>2260.9899999999998</v>
      </c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7">
        <v>43.42</v>
      </c>
      <c r="H8" s="17"/>
      <c r="I8" s="17">
        <v>43.42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6">
        <v>76.14</v>
      </c>
      <c r="H9" s="17"/>
      <c r="I9" s="17">
        <v>76.14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5"/>
      <c r="D10" s="17"/>
      <c r="E10" s="17"/>
      <c r="F10" s="14"/>
      <c r="G10" s="16">
        <v>475.8</v>
      </c>
      <c r="H10" s="17"/>
      <c r="I10" s="17">
        <v>475.8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 t="s">
        <v>10</v>
      </c>
      <c r="C11" s="15"/>
      <c r="D11" s="17"/>
      <c r="E11" s="17"/>
      <c r="F11" s="14"/>
      <c r="G11" s="16">
        <v>48.43</v>
      </c>
      <c r="H11" s="17"/>
      <c r="I11" s="17">
        <v>48.43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8"/>
      <c r="B12" s="15" t="s">
        <v>10</v>
      </c>
      <c r="C12" s="15"/>
      <c r="D12" s="29"/>
      <c r="E12" s="17"/>
      <c r="F12" s="14"/>
      <c r="G12" s="16">
        <v>988.6</v>
      </c>
      <c r="H12" s="17"/>
      <c r="I12" s="17">
        <v>988.6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18"/>
      <c r="B13" s="15" t="s">
        <v>15</v>
      </c>
      <c r="C13" s="15"/>
      <c r="E13" s="17"/>
      <c r="F13" s="14"/>
      <c r="G13" s="16">
        <v>7471.24</v>
      </c>
      <c r="H13" s="17"/>
      <c r="I13" s="17"/>
      <c r="J13" s="17"/>
      <c r="K13" s="17"/>
      <c r="L13" s="17"/>
      <c r="M13" s="17"/>
      <c r="N13" s="17">
        <v>7471.24</v>
      </c>
      <c r="O13" s="17"/>
      <c r="P13" s="17"/>
      <c r="Q13" s="17"/>
      <c r="R13" s="17"/>
      <c r="S13" s="17"/>
      <c r="T13" s="17"/>
      <c r="U13" s="17"/>
      <c r="V13" s="17"/>
    </row>
    <row r="14" spans="1:22" x14ac:dyDescent="0.25">
      <c r="A14" s="19"/>
      <c r="B14" s="14" t="s">
        <v>31</v>
      </c>
      <c r="C14" s="14"/>
      <c r="D14" s="16"/>
      <c r="E14" s="16"/>
      <c r="F14" s="14"/>
      <c r="G14" s="16">
        <v>78.069999999999993</v>
      </c>
      <c r="H14" s="16">
        <v>78.069999999999993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20"/>
      <c r="V14" s="16"/>
    </row>
    <row r="15" spans="1:22" x14ac:dyDescent="0.25">
      <c r="A15" s="19"/>
      <c r="B15" s="14" t="s">
        <v>62</v>
      </c>
      <c r="C15" s="14">
        <v>3740</v>
      </c>
      <c r="D15" s="16"/>
      <c r="E15" s="16"/>
      <c r="F15" s="14"/>
      <c r="G15" s="16">
        <v>1392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>
        <v>1392</v>
      </c>
      <c r="S15" s="16"/>
      <c r="T15" s="16"/>
      <c r="U15" s="16"/>
      <c r="V15" s="16"/>
    </row>
    <row r="16" spans="1:22" x14ac:dyDescent="0.25">
      <c r="A16" s="14"/>
      <c r="B16" s="14" t="s">
        <v>63</v>
      </c>
      <c r="C16" s="14">
        <v>3741</v>
      </c>
      <c r="D16" s="16"/>
      <c r="E16" s="16"/>
      <c r="F16" s="14"/>
      <c r="G16" s="16">
        <v>136.5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>
        <v>136.5</v>
      </c>
      <c r="S16" s="16"/>
      <c r="T16" s="16"/>
      <c r="U16" s="16"/>
      <c r="V16" s="16"/>
    </row>
    <row r="17" spans="1:22" x14ac:dyDescent="0.25">
      <c r="A17" s="14"/>
      <c r="B17" s="14" t="s">
        <v>64</v>
      </c>
      <c r="C17" s="14">
        <v>3742</v>
      </c>
      <c r="D17" s="16"/>
      <c r="E17" s="16"/>
      <c r="F17" s="14"/>
      <c r="G17" s="28">
        <v>3630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>
        <v>3630</v>
      </c>
      <c r="U17" s="16"/>
      <c r="V17" s="16"/>
    </row>
    <row r="18" spans="1:22" x14ac:dyDescent="0.25">
      <c r="A18" s="14"/>
      <c r="B18" s="14" t="s">
        <v>64</v>
      </c>
      <c r="C18" s="14">
        <v>3743</v>
      </c>
      <c r="D18" s="16"/>
      <c r="E18" s="16"/>
      <c r="F18" s="14"/>
      <c r="G18" s="16">
        <v>4675</v>
      </c>
      <c r="H18" s="16"/>
      <c r="I18" s="16"/>
      <c r="J18" s="16">
        <v>4675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5">
      <c r="A19" s="14"/>
      <c r="B19" s="14" t="s">
        <v>12</v>
      </c>
      <c r="C19" s="14">
        <v>3744</v>
      </c>
      <c r="D19" s="16"/>
      <c r="E19" s="16"/>
      <c r="F19" s="14"/>
      <c r="G19" s="16">
        <v>3684</v>
      </c>
      <c r="H19" s="16"/>
      <c r="I19" s="16"/>
      <c r="J19" s="16"/>
      <c r="K19" s="16">
        <v>3684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x14ac:dyDescent="0.25">
      <c r="A20" s="14"/>
      <c r="B20" s="14" t="s">
        <v>59</v>
      </c>
      <c r="C20" s="14">
        <v>3745</v>
      </c>
      <c r="D20" s="16"/>
      <c r="E20" s="16"/>
      <c r="F20" s="14"/>
      <c r="G20" s="16">
        <v>309.58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309.58</v>
      </c>
      <c r="V20" s="16"/>
    </row>
    <row r="21" spans="1:22" x14ac:dyDescent="0.25">
      <c r="A21" s="14"/>
      <c r="B21" s="21" t="s">
        <v>33</v>
      </c>
      <c r="C21" s="14">
        <v>3746</v>
      </c>
      <c r="D21" s="14"/>
      <c r="E21" s="14"/>
      <c r="F21" s="14"/>
      <c r="G21" s="16">
        <v>85</v>
      </c>
      <c r="H21" s="16"/>
      <c r="I21" s="16"/>
      <c r="J21" s="14"/>
      <c r="K21" s="16"/>
      <c r="L21" s="16">
        <v>85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5">
      <c r="A22" s="14"/>
      <c r="B22" s="14" t="s">
        <v>65</v>
      </c>
      <c r="C22" s="14">
        <v>3747</v>
      </c>
      <c r="D22" s="16"/>
      <c r="E22" s="16"/>
      <c r="F22" s="14"/>
      <c r="G22" s="16">
        <v>275.55</v>
      </c>
      <c r="H22" s="16"/>
      <c r="I22" s="16"/>
      <c r="J22" s="14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v>275.55</v>
      </c>
      <c r="V22" s="16"/>
    </row>
    <row r="23" spans="1:22" x14ac:dyDescent="0.25">
      <c r="A23" s="14"/>
      <c r="B23" s="21" t="s">
        <v>66</v>
      </c>
      <c r="C23" s="14">
        <v>3748</v>
      </c>
      <c r="D23" s="14"/>
      <c r="E23" s="14"/>
      <c r="F23" s="14"/>
      <c r="G23" s="16">
        <v>45.65</v>
      </c>
      <c r="H23" s="16"/>
      <c r="I23" s="16"/>
      <c r="J23" s="14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>
        <v>45.65</v>
      </c>
    </row>
    <row r="24" spans="1:22" x14ac:dyDescent="0.25">
      <c r="A24" s="14"/>
      <c r="B24" s="14" t="s">
        <v>67</v>
      </c>
      <c r="C24" s="14">
        <v>3749</v>
      </c>
      <c r="D24" s="16"/>
      <c r="E24" s="16"/>
      <c r="F24" s="14"/>
      <c r="G24" s="16">
        <v>973.35</v>
      </c>
      <c r="H24" s="16"/>
      <c r="I24" s="16"/>
      <c r="J24" s="14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v>973.35</v>
      </c>
      <c r="V24" s="16"/>
    </row>
    <row r="25" spans="1:22" x14ac:dyDescent="0.25">
      <c r="A25" s="14"/>
      <c r="B25" s="14" t="s">
        <v>32</v>
      </c>
      <c r="C25" s="14">
        <v>3750</v>
      </c>
      <c r="D25" s="16"/>
      <c r="E25" s="16"/>
      <c r="F25" s="14"/>
      <c r="G25" s="16">
        <v>544.5</v>
      </c>
      <c r="H25" s="16"/>
      <c r="I25" s="16"/>
      <c r="J25" s="14"/>
      <c r="K25" s="16"/>
      <c r="L25" s="16"/>
      <c r="M25" s="16">
        <v>544.5</v>
      </c>
      <c r="N25" s="16"/>
      <c r="O25" s="16"/>
      <c r="P25" s="16"/>
      <c r="Q25" s="16"/>
      <c r="R25" s="16"/>
      <c r="S25" s="16"/>
      <c r="T25" s="16"/>
      <c r="U25" s="16"/>
      <c r="V25" s="16"/>
    </row>
    <row r="26" spans="1:22" x14ac:dyDescent="0.25">
      <c r="A26" s="14"/>
      <c r="B26" s="14" t="s">
        <v>32</v>
      </c>
      <c r="C26" s="15">
        <v>3751</v>
      </c>
      <c r="D26" s="17"/>
      <c r="E26" s="17"/>
      <c r="F26" s="15"/>
      <c r="G26" s="17">
        <v>32307</v>
      </c>
      <c r="H26" s="17"/>
      <c r="I26" s="17"/>
      <c r="K26" s="16"/>
      <c r="L26" s="16"/>
      <c r="M26" s="16">
        <v>32307</v>
      </c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5">
      <c r="A27" s="22"/>
      <c r="B27" s="22" t="s">
        <v>68</v>
      </c>
      <c r="C27" s="22">
        <v>3752</v>
      </c>
      <c r="D27" s="23"/>
      <c r="E27" s="23"/>
      <c r="F27" s="14"/>
      <c r="G27" s="23">
        <v>250</v>
      </c>
      <c r="H27" s="23"/>
      <c r="I27" s="23"/>
      <c r="J27" s="23"/>
      <c r="K27" s="23"/>
      <c r="L27" s="23">
        <v>250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 x14ac:dyDescent="0.25">
      <c r="A28" s="22"/>
      <c r="B28" s="22" t="s">
        <v>69</v>
      </c>
      <c r="C28" s="22">
        <v>3753</v>
      </c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2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x14ac:dyDescent="0.25">
      <c r="A30" s="22"/>
      <c r="B30" s="22"/>
      <c r="C30" s="22"/>
      <c r="D30" s="23"/>
      <c r="E30" s="23"/>
      <c r="F30" s="14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x14ac:dyDescent="0.25">
      <c r="A31" s="22"/>
      <c r="B31" s="22"/>
      <c r="C31" s="22"/>
      <c r="D31" s="23"/>
      <c r="E31" s="23"/>
      <c r="F31" s="14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s="25" customFormat="1" ht="15.75" thickBot="1" x14ac:dyDescent="0.3">
      <c r="A32" s="24"/>
      <c r="B32" s="24"/>
      <c r="C32" s="24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3" ht="16.5" thickTop="1" thickBot="1" x14ac:dyDescent="0.3">
      <c r="A33" s="15"/>
      <c r="B33" s="15" t="s">
        <v>34</v>
      </c>
      <c r="C33" s="15"/>
      <c r="D33" s="26"/>
      <c r="E33" s="26"/>
      <c r="F33" s="26">
        <f>F5+E5+E6+D5-G33</f>
        <v>275945.25999999995</v>
      </c>
      <c r="G33" s="17">
        <f>SUM(G7:G32)</f>
        <v>59750.82</v>
      </c>
      <c r="H33" s="17">
        <f t="shared" ref="H33:O33" si="0">SUM(H7:H32)</f>
        <v>78.069999999999993</v>
      </c>
      <c r="I33" s="17">
        <f t="shared" si="0"/>
        <v>1632.3899999999999</v>
      </c>
      <c r="J33" s="17">
        <f t="shared" si="0"/>
        <v>4675</v>
      </c>
      <c r="K33" s="17">
        <f t="shared" si="0"/>
        <v>3684</v>
      </c>
      <c r="L33" s="17">
        <f t="shared" si="0"/>
        <v>335</v>
      </c>
      <c r="M33" s="17">
        <f t="shared" si="0"/>
        <v>32851.5</v>
      </c>
      <c r="N33" s="17">
        <f t="shared" si="0"/>
        <v>7471.24</v>
      </c>
      <c r="O33" s="17">
        <f t="shared" si="0"/>
        <v>2260.9899999999998</v>
      </c>
      <c r="P33" s="17">
        <f>SUM(P20:P32)</f>
        <v>0</v>
      </c>
      <c r="Q33" s="17"/>
      <c r="R33" s="17">
        <f>SUM(R7:R32)</f>
        <v>1528.5</v>
      </c>
      <c r="S33" s="17"/>
      <c r="T33" s="17">
        <f>SUM(T10:T32)</f>
        <v>3630</v>
      </c>
      <c r="U33" s="17">
        <f>SUM(U13:U32)</f>
        <v>1558.48</v>
      </c>
      <c r="V33" s="17">
        <f>SUM(V7:V32)</f>
        <v>45.65</v>
      </c>
      <c r="W33" s="27">
        <f>SUM(H33:V33)</f>
        <v>59750.82</v>
      </c>
    </row>
    <row r="34" spans="1:23" ht="15.75" thickTop="1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3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3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3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3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3" x14ac:dyDescent="0.25">
      <c r="A39" s="14"/>
      <c r="B39" s="14"/>
      <c r="C39" s="14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3" x14ac:dyDescent="0.25">
      <c r="A40" s="14"/>
      <c r="B40" s="14"/>
      <c r="C40" s="14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5E8D-395D-438C-B2CA-481EFFF39007}">
  <dimension ref="A1:W39"/>
  <sheetViews>
    <sheetView topLeftCell="A6" workbookViewId="0">
      <selection activeCell="J21" sqref="J21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39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39</v>
      </c>
      <c r="B5" s="14"/>
      <c r="C5" s="15"/>
      <c r="D5" s="16">
        <v>59.72</v>
      </c>
      <c r="E5" s="16">
        <v>68879.77</v>
      </c>
      <c r="F5" s="17">
        <v>275945.25999999995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5"/>
      <c r="B6" s="15" t="s">
        <v>75</v>
      </c>
      <c r="C6" s="15"/>
      <c r="D6" s="33"/>
      <c r="E6" s="17">
        <v>25000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30</v>
      </c>
      <c r="C7" s="14"/>
      <c r="D7" s="33"/>
      <c r="E7" s="17"/>
      <c r="F7" s="14"/>
      <c r="G7" s="15">
        <v>2396.88</v>
      </c>
      <c r="H7" s="17"/>
      <c r="I7" s="17"/>
      <c r="J7" s="17"/>
      <c r="K7" s="17"/>
      <c r="L7" s="17"/>
      <c r="M7" s="17"/>
      <c r="N7" s="17"/>
      <c r="O7" s="17">
        <v>2396.88</v>
      </c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4"/>
      <c r="D8" s="33"/>
      <c r="E8" s="17"/>
      <c r="F8" s="14"/>
      <c r="G8" s="15">
        <v>75.62</v>
      </c>
      <c r="H8" s="17"/>
      <c r="I8" s="17">
        <v>72.62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4"/>
      <c r="D9" s="33"/>
      <c r="E9" s="17"/>
      <c r="F9" s="14"/>
      <c r="G9" s="15">
        <v>435.85</v>
      </c>
      <c r="H9" s="17"/>
      <c r="I9" s="17">
        <v>435.85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4"/>
      <c r="D10" s="33"/>
      <c r="E10" s="17"/>
      <c r="F10" s="14"/>
      <c r="G10" s="15">
        <v>419.57</v>
      </c>
      <c r="H10" s="17"/>
      <c r="I10" s="17">
        <v>419.57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 t="s">
        <v>10</v>
      </c>
      <c r="C11" s="14"/>
      <c r="D11" s="33"/>
      <c r="E11" s="17"/>
      <c r="F11" s="14"/>
      <c r="G11" s="15">
        <v>42.95</v>
      </c>
      <c r="H11" s="17"/>
      <c r="I11" s="17">
        <v>42.95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8"/>
      <c r="B12" s="15" t="s">
        <v>15</v>
      </c>
      <c r="C12" s="14"/>
      <c r="E12" s="17"/>
      <c r="F12" s="14"/>
      <c r="G12" s="15">
        <v>3057.72</v>
      </c>
      <c r="H12" s="17"/>
      <c r="I12" s="17"/>
      <c r="J12" s="17"/>
      <c r="K12" s="17"/>
      <c r="L12" s="17"/>
      <c r="M12" s="17"/>
      <c r="N12" s="17">
        <v>3057.72</v>
      </c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19"/>
      <c r="B13" s="14" t="s">
        <v>31</v>
      </c>
      <c r="C13" s="14"/>
      <c r="D13" s="34"/>
      <c r="E13" s="16"/>
      <c r="F13" s="14"/>
      <c r="G13" s="14">
        <v>84.31</v>
      </c>
      <c r="H13" s="16">
        <v>84.31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20"/>
      <c r="V13" s="16"/>
    </row>
    <row r="14" spans="1:22" x14ac:dyDescent="0.25">
      <c r="A14" s="19"/>
      <c r="B14" s="14" t="s">
        <v>71</v>
      </c>
      <c r="C14" s="14"/>
      <c r="D14" s="34"/>
      <c r="E14" s="16"/>
      <c r="F14" s="14"/>
      <c r="G14" s="14">
        <v>15</v>
      </c>
      <c r="H14" s="16"/>
      <c r="I14" s="16"/>
      <c r="J14" s="16"/>
      <c r="K14" s="16"/>
      <c r="L14" s="16">
        <v>15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72</v>
      </c>
      <c r="C15" s="14">
        <v>3754</v>
      </c>
      <c r="D15" s="16"/>
      <c r="E15" s="16"/>
      <c r="F15" s="14"/>
      <c r="G15" s="14">
        <v>20.86</v>
      </c>
      <c r="H15" s="16">
        <v>20.86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14"/>
      <c r="B16" s="14" t="s">
        <v>58</v>
      </c>
      <c r="C16" s="14">
        <v>3755</v>
      </c>
      <c r="D16" s="16"/>
      <c r="E16" s="16"/>
      <c r="F16" s="14"/>
      <c r="G16" s="21">
        <v>152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>
        <v>152</v>
      </c>
    </row>
    <row r="17" spans="1:23" x14ac:dyDescent="0.25">
      <c r="A17" s="14"/>
      <c r="B17" s="14" t="s">
        <v>32</v>
      </c>
      <c r="C17" s="14">
        <v>3756</v>
      </c>
      <c r="D17" s="16"/>
      <c r="E17" s="16"/>
      <c r="F17" s="14"/>
      <c r="G17" s="14">
        <v>30280.49</v>
      </c>
      <c r="H17" s="16"/>
      <c r="I17" s="16"/>
      <c r="J17" s="16"/>
      <c r="K17" s="16"/>
      <c r="L17" s="16"/>
      <c r="M17" s="16">
        <v>30280.49</v>
      </c>
      <c r="N17" s="16"/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14"/>
      <c r="B18" s="14" t="s">
        <v>32</v>
      </c>
      <c r="C18" s="14">
        <v>3757</v>
      </c>
      <c r="D18" s="16"/>
      <c r="E18" s="16"/>
      <c r="F18" s="14"/>
      <c r="G18" s="14">
        <v>462.22</v>
      </c>
      <c r="H18" s="16"/>
      <c r="I18" s="16"/>
      <c r="J18" s="16"/>
      <c r="K18" s="16"/>
      <c r="L18" s="16"/>
      <c r="M18" s="16">
        <v>462.22</v>
      </c>
      <c r="N18" s="16"/>
      <c r="O18" s="16"/>
      <c r="P18" s="16"/>
      <c r="Q18" s="16"/>
      <c r="R18" s="16"/>
      <c r="S18" s="16"/>
      <c r="T18" s="16"/>
      <c r="U18" s="16"/>
      <c r="V18" s="16"/>
    </row>
    <row r="19" spans="1:23" x14ac:dyDescent="0.25">
      <c r="A19" s="14"/>
      <c r="B19" s="14" t="s">
        <v>54</v>
      </c>
      <c r="C19" s="14">
        <v>3758</v>
      </c>
      <c r="D19" s="16"/>
      <c r="E19" s="16"/>
      <c r="F19" s="14"/>
      <c r="G19" s="14">
        <v>60</v>
      </c>
      <c r="H19" s="16"/>
      <c r="I19" s="16"/>
      <c r="J19" s="16"/>
      <c r="K19" s="16"/>
      <c r="L19" s="16">
        <v>60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3" x14ac:dyDescent="0.25">
      <c r="A20" s="14"/>
      <c r="B20" s="21" t="s">
        <v>73</v>
      </c>
      <c r="C20" s="14">
        <v>3759</v>
      </c>
      <c r="D20" s="14"/>
      <c r="E20" s="14"/>
      <c r="F20" s="14"/>
      <c r="G20" s="14">
        <v>3768</v>
      </c>
      <c r="H20" s="16"/>
      <c r="I20" s="16"/>
      <c r="J20" s="14"/>
      <c r="K20" s="16">
        <v>3768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3" x14ac:dyDescent="0.25">
      <c r="A21" s="14"/>
      <c r="B21" s="14" t="s">
        <v>64</v>
      </c>
      <c r="C21" s="14">
        <v>3760</v>
      </c>
      <c r="D21" s="16"/>
      <c r="E21" s="16"/>
      <c r="F21" s="14"/>
      <c r="G21" s="14">
        <v>4005</v>
      </c>
      <c r="H21" s="16"/>
      <c r="I21" s="16"/>
      <c r="J21" s="14"/>
      <c r="K21" s="16"/>
      <c r="L21" s="16"/>
      <c r="M21" s="16"/>
      <c r="N21" s="16"/>
      <c r="O21" s="16"/>
      <c r="P21" s="16"/>
      <c r="Q21" s="16"/>
      <c r="R21" s="16"/>
      <c r="S21" s="16"/>
      <c r="T21" s="16">
        <v>4005</v>
      </c>
      <c r="U21" s="16"/>
      <c r="V21" s="16"/>
    </row>
    <row r="22" spans="1:23" x14ac:dyDescent="0.25">
      <c r="A22" s="14"/>
      <c r="B22" s="21" t="s">
        <v>64</v>
      </c>
      <c r="C22" s="14">
        <v>3761</v>
      </c>
      <c r="D22" s="14"/>
      <c r="E22" s="14"/>
      <c r="F22" s="14"/>
      <c r="G22" s="14">
        <v>4675</v>
      </c>
      <c r="H22" s="16"/>
      <c r="I22" s="16"/>
      <c r="J22" s="14">
        <v>4675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3" x14ac:dyDescent="0.25">
      <c r="A23" s="14"/>
      <c r="B23" s="14" t="s">
        <v>74</v>
      </c>
      <c r="C23" s="14">
        <v>3762</v>
      </c>
      <c r="D23" s="16"/>
      <c r="E23" s="16"/>
      <c r="F23" s="14"/>
      <c r="G23" s="16">
        <v>357.22</v>
      </c>
      <c r="H23" s="16"/>
      <c r="I23" s="16"/>
      <c r="J23" s="14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v>357.22</v>
      </c>
      <c r="V23" s="16"/>
    </row>
    <row r="24" spans="1:23" x14ac:dyDescent="0.25">
      <c r="A24" s="14"/>
      <c r="B24" s="14" t="s">
        <v>33</v>
      </c>
      <c r="C24" s="14">
        <v>3763</v>
      </c>
      <c r="D24" s="16"/>
      <c r="E24" s="16"/>
      <c r="F24" s="14"/>
      <c r="G24" s="16">
        <v>60</v>
      </c>
      <c r="H24" s="16"/>
      <c r="I24" s="16"/>
      <c r="J24" s="14"/>
      <c r="K24" s="16"/>
      <c r="L24" s="16">
        <v>60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3" x14ac:dyDescent="0.25">
      <c r="A25" s="14"/>
      <c r="B25" s="14"/>
      <c r="C25" s="15"/>
      <c r="D25" s="17"/>
      <c r="E25" s="17"/>
      <c r="F25" s="15"/>
      <c r="G25" s="17"/>
      <c r="H25" s="17"/>
      <c r="I25" s="17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3" x14ac:dyDescent="0.25">
      <c r="A26" s="22"/>
      <c r="B26" s="22"/>
      <c r="C26" s="22"/>
      <c r="D26" s="23"/>
      <c r="E26" s="23"/>
      <c r="F26" s="1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25">
      <c r="A27" s="22"/>
      <c r="B27" s="22"/>
      <c r="C27" s="22"/>
      <c r="D27" s="23"/>
      <c r="E27" s="23"/>
      <c r="F27" s="1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 x14ac:dyDescent="0.25">
      <c r="A28" s="22"/>
      <c r="B28" s="22"/>
      <c r="C28" s="22"/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3" x14ac:dyDescent="0.25">
      <c r="A30" s="22"/>
      <c r="B30" s="22"/>
      <c r="C30" s="22"/>
      <c r="D30" s="23"/>
      <c r="E30" s="23"/>
      <c r="F30" s="14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3" s="25" customFormat="1" ht="15.75" thickBot="1" x14ac:dyDescent="0.3">
      <c r="A31" s="24"/>
      <c r="B31" s="24"/>
      <c r="C31" s="24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3" ht="16.5" thickTop="1" thickBot="1" x14ac:dyDescent="0.3">
      <c r="A32" s="15"/>
      <c r="B32" s="15" t="s">
        <v>34</v>
      </c>
      <c r="C32" s="15"/>
      <c r="D32" s="26">
        <f>SUM(D5:D31)</f>
        <v>59.72</v>
      </c>
      <c r="E32" s="26">
        <f>SUM(E5:E31)</f>
        <v>93879.77</v>
      </c>
      <c r="F32" s="26">
        <f>F5+E32+D32-G32</f>
        <v>319516.05999999994</v>
      </c>
      <c r="G32" s="17">
        <f>SUM(G7:G31)</f>
        <v>50368.69</v>
      </c>
      <c r="H32" s="17">
        <f t="shared" ref="H32:O32" si="0">SUM(H7:H31)</f>
        <v>105.17</v>
      </c>
      <c r="I32" s="17">
        <f t="shared" si="0"/>
        <v>970.99</v>
      </c>
      <c r="J32" s="17">
        <f t="shared" si="0"/>
        <v>4675</v>
      </c>
      <c r="K32" s="17">
        <f t="shared" si="0"/>
        <v>3768</v>
      </c>
      <c r="L32" s="17">
        <f t="shared" si="0"/>
        <v>135</v>
      </c>
      <c r="M32" s="17">
        <f t="shared" si="0"/>
        <v>30742.710000000003</v>
      </c>
      <c r="N32" s="17">
        <f t="shared" si="0"/>
        <v>3057.72</v>
      </c>
      <c r="O32" s="17">
        <f t="shared" si="0"/>
        <v>2396.88</v>
      </c>
      <c r="P32" s="17">
        <f>SUM(P19:P31)</f>
        <v>0</v>
      </c>
      <c r="Q32" s="17"/>
      <c r="R32" s="17">
        <f>SUM(R7:R31)</f>
        <v>0</v>
      </c>
      <c r="S32" s="17"/>
      <c r="T32" s="17">
        <f>SUM(T10:T31)</f>
        <v>4005</v>
      </c>
      <c r="U32" s="17">
        <f>SUM(U12:U31)</f>
        <v>357.22</v>
      </c>
      <c r="V32" s="17">
        <f>SUM(V7:V31)</f>
        <v>152</v>
      </c>
      <c r="W32" s="27">
        <f>SUM(H32:V32)</f>
        <v>50365.69</v>
      </c>
    </row>
    <row r="33" spans="1:22" ht="15.75" thickTop="1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25">
      <c r="A39" s="14"/>
      <c r="B39" s="14"/>
      <c r="C39" s="14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50F5-2CAF-420E-B07D-5BD74B823907}">
  <dimension ref="A1:W35"/>
  <sheetViews>
    <sheetView workbookViewId="0">
      <selection activeCell="J16" sqref="J16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40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41</v>
      </c>
      <c r="B5" s="14"/>
      <c r="C5" s="15"/>
      <c r="D5" s="16">
        <v>74.87</v>
      </c>
      <c r="E5" s="16">
        <v>80912.23</v>
      </c>
      <c r="F5" s="17">
        <v>319516.06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4">
        <v>1741.16</v>
      </c>
      <c r="H6" s="17"/>
      <c r="I6" s="17"/>
      <c r="J6" s="17"/>
      <c r="K6" s="17"/>
      <c r="L6" s="17"/>
      <c r="M6" s="17"/>
      <c r="N6" s="17"/>
      <c r="O6" s="17">
        <f>G6</f>
        <v>1741.16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4">
        <v>415.48</v>
      </c>
      <c r="H7" s="17"/>
      <c r="I7" s="17">
        <f>G7</f>
        <v>415.48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15</v>
      </c>
      <c r="C8" s="15"/>
      <c r="E8" s="17"/>
      <c r="F8" s="14"/>
      <c r="G8" s="14">
        <v>705.24</v>
      </c>
      <c r="H8" s="17"/>
      <c r="I8" s="17"/>
      <c r="J8" s="17"/>
      <c r="K8" s="17"/>
      <c r="L8" s="17"/>
      <c r="M8" s="17"/>
      <c r="N8" s="17">
        <f>G8</f>
        <v>705.24</v>
      </c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9"/>
      <c r="B9" s="14" t="s">
        <v>31</v>
      </c>
      <c r="C9" s="14"/>
      <c r="D9" s="16"/>
      <c r="E9" s="16"/>
      <c r="F9" s="14"/>
      <c r="G9" s="14">
        <v>84.68</v>
      </c>
      <c r="H9" s="16">
        <f>G9</f>
        <v>84.68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20"/>
      <c r="V9" s="16"/>
    </row>
    <row r="10" spans="1:22" x14ac:dyDescent="0.25">
      <c r="A10" s="19"/>
      <c r="B10" s="14" t="s">
        <v>32</v>
      </c>
      <c r="C10" s="14">
        <v>3764</v>
      </c>
      <c r="D10" s="16"/>
      <c r="E10" s="16"/>
      <c r="F10" s="14"/>
      <c r="G10" s="14">
        <v>509.17</v>
      </c>
      <c r="H10" s="16"/>
      <c r="I10" s="16"/>
      <c r="J10" s="16"/>
      <c r="K10" s="16"/>
      <c r="L10" s="16"/>
      <c r="M10" s="16">
        <f>G10</f>
        <v>509.17</v>
      </c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14"/>
      <c r="B11" s="14" t="s">
        <v>32</v>
      </c>
      <c r="C11" s="14">
        <v>3765</v>
      </c>
      <c r="D11" s="16"/>
      <c r="E11" s="16"/>
      <c r="F11" s="14"/>
      <c r="G11" s="14">
        <v>28348.61</v>
      </c>
      <c r="H11" s="16"/>
      <c r="I11" s="16"/>
      <c r="J11" s="16"/>
      <c r="K11" s="16"/>
      <c r="L11" s="16"/>
      <c r="M11" s="16">
        <f>G11</f>
        <v>28348.61</v>
      </c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5">
      <c r="A12" s="14"/>
      <c r="B12" s="14" t="s">
        <v>66</v>
      </c>
      <c r="C12" s="14">
        <v>3766</v>
      </c>
      <c r="D12" s="16"/>
      <c r="E12" s="16"/>
      <c r="F12" s="14"/>
      <c r="G12" s="14">
        <v>144</v>
      </c>
      <c r="H12" s="16"/>
      <c r="I12" s="16"/>
      <c r="J12" s="16"/>
      <c r="K12" s="16"/>
      <c r="L12" s="36">
        <f>G12</f>
        <v>144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25">
      <c r="A13" s="14"/>
      <c r="B13" s="14" t="s">
        <v>33</v>
      </c>
      <c r="C13" s="14">
        <v>3767</v>
      </c>
      <c r="D13" s="16"/>
      <c r="E13" s="16"/>
      <c r="F13" s="14"/>
      <c r="G13" s="14">
        <v>510</v>
      </c>
      <c r="H13" s="16"/>
      <c r="I13" s="16"/>
      <c r="J13" s="16"/>
      <c r="K13" s="16"/>
      <c r="L13" s="16">
        <f>G13</f>
        <v>510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A14" s="14"/>
      <c r="B14" s="14" t="s">
        <v>76</v>
      </c>
      <c r="C14" s="14">
        <v>3768</v>
      </c>
      <c r="D14" s="16"/>
      <c r="E14" s="16"/>
      <c r="F14" s="14"/>
      <c r="G14" s="14">
        <v>12500</v>
      </c>
      <c r="H14" s="16"/>
      <c r="I14" s="16"/>
      <c r="J14" s="16"/>
      <c r="K14" s="16"/>
      <c r="L14" s="16">
        <f>G14</f>
        <v>12500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77</v>
      </c>
      <c r="C15" s="14">
        <v>3769</v>
      </c>
      <c r="D15" s="16"/>
      <c r="E15" s="16"/>
      <c r="F15" s="14"/>
      <c r="G15" s="14">
        <v>137.43</v>
      </c>
      <c r="H15" s="16"/>
      <c r="I15" s="16"/>
      <c r="J15" s="16"/>
      <c r="K15" s="16"/>
      <c r="L15" s="16"/>
      <c r="M15" s="16"/>
      <c r="N15" s="16"/>
      <c r="O15" s="16"/>
      <c r="P15" s="16"/>
      <c r="Q15" s="16">
        <f>G15</f>
        <v>137.43</v>
      </c>
      <c r="R15" s="16"/>
      <c r="S15" s="16"/>
      <c r="T15" s="16"/>
      <c r="U15" s="16"/>
      <c r="V15" s="16"/>
    </row>
    <row r="16" spans="1:22" x14ac:dyDescent="0.25">
      <c r="A16" s="14"/>
      <c r="B16" s="21" t="s">
        <v>11</v>
      </c>
      <c r="C16" s="14">
        <v>3770</v>
      </c>
      <c r="D16" s="14"/>
      <c r="E16" s="14"/>
      <c r="F16" s="14"/>
      <c r="G16" s="14">
        <v>1300</v>
      </c>
      <c r="H16" s="16"/>
      <c r="I16" s="16"/>
      <c r="J16" s="14"/>
      <c r="K16" s="16"/>
      <c r="L16" s="16"/>
      <c r="M16" s="16"/>
      <c r="N16" s="16"/>
      <c r="O16" s="16"/>
      <c r="P16" s="16"/>
      <c r="Q16" s="16"/>
      <c r="R16" s="16"/>
      <c r="S16" s="16"/>
      <c r="T16" s="16">
        <v>1300</v>
      </c>
      <c r="U16" s="16"/>
      <c r="V16" s="16"/>
    </row>
    <row r="17" spans="1:23" x14ac:dyDescent="0.25">
      <c r="A17" s="14"/>
      <c r="B17" s="14" t="s">
        <v>11</v>
      </c>
      <c r="C17" s="14">
        <v>3771</v>
      </c>
      <c r="D17" s="16"/>
      <c r="E17" s="16"/>
      <c r="F17" s="14"/>
      <c r="G17" s="14">
        <v>4675</v>
      </c>
      <c r="H17" s="16"/>
      <c r="I17" s="16"/>
      <c r="J17" s="14">
        <f>G17</f>
        <v>4675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14"/>
      <c r="B18" s="21" t="s">
        <v>12</v>
      </c>
      <c r="C18" s="14">
        <v>3772</v>
      </c>
      <c r="D18" s="14"/>
      <c r="E18" s="14"/>
      <c r="F18" s="14"/>
      <c r="G18" s="14">
        <v>3728</v>
      </c>
      <c r="H18" s="16"/>
      <c r="I18" s="16"/>
      <c r="J18" s="14"/>
      <c r="K18" s="16">
        <f>G18</f>
        <v>3728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3" x14ac:dyDescent="0.25">
      <c r="A19" s="14"/>
      <c r="B19" s="14"/>
      <c r="C19" s="14"/>
      <c r="D19" s="16"/>
      <c r="E19" s="16"/>
      <c r="F19" s="14"/>
      <c r="G19" s="16"/>
      <c r="H19" s="16"/>
      <c r="I19" s="16"/>
      <c r="J19" s="14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3" x14ac:dyDescent="0.25">
      <c r="A20" s="14"/>
      <c r="B20" s="14"/>
      <c r="C20" s="14"/>
      <c r="D20" s="16"/>
      <c r="E20" s="16"/>
      <c r="F20" s="14"/>
      <c r="G20" s="16"/>
      <c r="H20" s="16"/>
      <c r="I20" s="16"/>
      <c r="J20" s="1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3" x14ac:dyDescent="0.25">
      <c r="A21" s="14"/>
      <c r="B21" s="14"/>
      <c r="C21" s="15"/>
      <c r="D21" s="17"/>
      <c r="E21" s="17"/>
      <c r="F21" s="15"/>
      <c r="G21" s="17"/>
      <c r="H21" s="17"/>
      <c r="I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3" x14ac:dyDescent="0.25">
      <c r="A22" s="22"/>
      <c r="B22" s="22"/>
      <c r="C22" s="22"/>
      <c r="D22" s="23"/>
      <c r="E22" s="23"/>
      <c r="F22" s="14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3" x14ac:dyDescent="0.25">
      <c r="A23" s="22"/>
      <c r="B23" s="22"/>
      <c r="C23" s="22"/>
      <c r="D23" s="23"/>
      <c r="E23" s="23"/>
      <c r="F23" s="14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3" x14ac:dyDescent="0.25">
      <c r="A24" s="22"/>
      <c r="B24" s="22"/>
      <c r="C24" s="22"/>
      <c r="D24" s="23"/>
      <c r="E24" s="23"/>
      <c r="F24" s="14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3" x14ac:dyDescent="0.25">
      <c r="A25" s="22"/>
      <c r="B25" s="22"/>
      <c r="C25" s="22"/>
      <c r="D25" s="23"/>
      <c r="E25" s="23"/>
      <c r="F25" s="1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3" x14ac:dyDescent="0.25">
      <c r="A26" s="22"/>
      <c r="B26" s="22"/>
      <c r="C26" s="22"/>
      <c r="D26" s="23"/>
      <c r="E26" s="23"/>
      <c r="F26" s="1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s="25" customFormat="1" ht="15.75" thickBot="1" x14ac:dyDescent="0.3">
      <c r="A27" s="24"/>
      <c r="B27" s="24"/>
      <c r="C27" s="2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3" ht="16.5" thickTop="1" thickBot="1" x14ac:dyDescent="0.3">
      <c r="A28" s="15"/>
      <c r="B28" s="15" t="s">
        <v>34</v>
      </c>
      <c r="C28" s="15"/>
      <c r="D28" s="26">
        <f>SUM(D5:D27)</f>
        <v>74.87</v>
      </c>
      <c r="E28" s="26">
        <f>SUM(E5:E27)</f>
        <v>80912.23</v>
      </c>
      <c r="F28" s="26">
        <f>F5+E5+D5-G28</f>
        <v>345704.38999999996</v>
      </c>
      <c r="G28" s="17">
        <f>SUM(G6:G27)</f>
        <v>54798.77</v>
      </c>
      <c r="H28" s="17">
        <f t="shared" ref="H28:O28" si="0">SUM(H6:H27)</f>
        <v>84.68</v>
      </c>
      <c r="I28" s="17">
        <f t="shared" si="0"/>
        <v>415.48</v>
      </c>
      <c r="J28" s="17">
        <f t="shared" si="0"/>
        <v>4675</v>
      </c>
      <c r="K28" s="17">
        <f t="shared" si="0"/>
        <v>3728</v>
      </c>
      <c r="L28" s="17">
        <f t="shared" si="0"/>
        <v>13154</v>
      </c>
      <c r="M28" s="17">
        <f t="shared" si="0"/>
        <v>28857.78</v>
      </c>
      <c r="N28" s="17">
        <f t="shared" si="0"/>
        <v>705.24</v>
      </c>
      <c r="O28" s="17">
        <f t="shared" si="0"/>
        <v>1741.16</v>
      </c>
      <c r="P28" s="17">
        <f>SUM(P15:P27)</f>
        <v>0</v>
      </c>
      <c r="Q28" s="17">
        <f>SUM(Q15:Q27)</f>
        <v>137.43</v>
      </c>
      <c r="R28" s="17">
        <f>SUM(R6:R27)</f>
        <v>0</v>
      </c>
      <c r="S28" s="17"/>
      <c r="T28" s="17">
        <f>SUM(T7:T27)</f>
        <v>1300</v>
      </c>
      <c r="U28" s="17">
        <f>SUM(U8:U27)</f>
        <v>0</v>
      </c>
      <c r="V28" s="17">
        <f>SUM(V6:V27)</f>
        <v>0</v>
      </c>
      <c r="W28" s="27">
        <f>SUM(H28:V28)</f>
        <v>54798.770000000004</v>
      </c>
    </row>
    <row r="29" spans="1:23" ht="15.75" thickTop="1" x14ac:dyDescent="0.25">
      <c r="A29" s="14"/>
      <c r="B29" s="14"/>
      <c r="C29" s="14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3" x14ac:dyDescent="0.25">
      <c r="A30" s="14"/>
      <c r="B30" s="14"/>
      <c r="C30" s="14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3" x14ac:dyDescent="0.25">
      <c r="A31" s="14"/>
      <c r="B31" s="14"/>
      <c r="C31" s="14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</sheetData>
  <mergeCells count="1"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8610-3896-454C-A4C9-228ECEFD29A1}">
  <dimension ref="A1:W37"/>
  <sheetViews>
    <sheetView tabSelected="1" workbookViewId="0">
      <selection activeCell="R24" sqref="R24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42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42</v>
      </c>
      <c r="B5" s="14"/>
      <c r="C5" s="15"/>
      <c r="D5" s="16">
        <v>76.86</v>
      </c>
      <c r="E5" s="16">
        <v>62082.42</v>
      </c>
      <c r="F5" s="17">
        <v>345704.39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1744.56</v>
      </c>
      <c r="H6" s="17"/>
      <c r="I6" s="17"/>
      <c r="J6" s="17"/>
      <c r="K6" s="17"/>
      <c r="L6" s="17"/>
      <c r="M6" s="17"/>
      <c r="N6" s="17"/>
      <c r="O6" s="17">
        <f>G6</f>
        <v>1744.56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>
        <v>42.75</v>
      </c>
      <c r="H7" s="17"/>
      <c r="I7" s="17">
        <f>G7</f>
        <v>42.75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4">
        <v>214.92</v>
      </c>
      <c r="H8" s="17"/>
      <c r="I8" s="17">
        <f t="shared" ref="I8:I9" si="0">G8</f>
        <v>214.92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4">
        <v>441.05</v>
      </c>
      <c r="H9" s="17"/>
      <c r="I9" s="17">
        <f t="shared" si="0"/>
        <v>441.05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15</v>
      </c>
      <c r="C10" s="15"/>
      <c r="E10" s="17"/>
      <c r="F10" s="14"/>
      <c r="G10" s="14">
        <v>2823.17</v>
      </c>
      <c r="H10" s="17"/>
      <c r="I10" s="17"/>
      <c r="J10" s="17"/>
      <c r="K10" s="17"/>
      <c r="L10" s="17"/>
      <c r="M10" s="17"/>
      <c r="N10" s="17">
        <f>G10</f>
        <v>2823.17</v>
      </c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9"/>
      <c r="B11" s="14" t="s">
        <v>31</v>
      </c>
      <c r="C11" s="14"/>
      <c r="D11" s="16"/>
      <c r="E11" s="16"/>
      <c r="F11" s="14"/>
      <c r="G11" s="14">
        <v>84.47</v>
      </c>
      <c r="H11" s="16">
        <f>G11</f>
        <v>84.47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20"/>
      <c r="V11" s="16"/>
    </row>
    <row r="12" spans="1:22" x14ac:dyDescent="0.25">
      <c r="A12" s="19"/>
      <c r="B12" s="14" t="s">
        <v>78</v>
      </c>
      <c r="C12" s="14">
        <v>3773</v>
      </c>
      <c r="D12" s="16"/>
      <c r="E12" s="16"/>
      <c r="F12" s="14"/>
      <c r="G12" s="14">
        <v>5514.2</v>
      </c>
      <c r="H12" s="16"/>
      <c r="I12" s="16"/>
      <c r="J12" s="16"/>
      <c r="K12" s="16"/>
      <c r="L12" s="16"/>
      <c r="M12" s="16"/>
      <c r="N12" s="16"/>
      <c r="O12" s="16"/>
      <c r="P12" s="16"/>
      <c r="Q12" s="16">
        <v>5514.2</v>
      </c>
      <c r="R12" s="16"/>
      <c r="S12" s="16"/>
      <c r="T12" s="16"/>
      <c r="U12" s="16"/>
      <c r="V12" s="16"/>
    </row>
    <row r="13" spans="1:22" x14ac:dyDescent="0.25">
      <c r="A13" s="14"/>
      <c r="B13" s="14" t="s">
        <v>74</v>
      </c>
      <c r="C13" s="14">
        <v>3774</v>
      </c>
      <c r="D13" s="16"/>
      <c r="E13" s="16"/>
      <c r="F13" s="14"/>
      <c r="G13" s="14">
        <v>178.08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G13</f>
        <v>178.08</v>
      </c>
      <c r="V13" s="16"/>
    </row>
    <row r="14" spans="1:22" x14ac:dyDescent="0.25">
      <c r="A14" s="14"/>
      <c r="B14" s="14" t="s">
        <v>12</v>
      </c>
      <c r="C14" s="14">
        <v>3776</v>
      </c>
      <c r="D14" s="16"/>
      <c r="E14" s="16"/>
      <c r="F14" s="14"/>
      <c r="G14" s="21">
        <v>3794</v>
      </c>
      <c r="H14" s="16"/>
      <c r="I14" s="16"/>
      <c r="J14" s="16"/>
      <c r="K14" s="16">
        <f>G14</f>
        <v>3794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11</v>
      </c>
      <c r="C15" s="14">
        <v>3777</v>
      </c>
      <c r="D15" s="16"/>
      <c r="E15" s="16"/>
      <c r="F15" s="14"/>
      <c r="G15" s="14">
        <v>1125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>
        <v>1125</v>
      </c>
      <c r="U15" s="16"/>
      <c r="V15" s="16"/>
    </row>
    <row r="16" spans="1:22" x14ac:dyDescent="0.25">
      <c r="A16" s="14"/>
      <c r="B16" s="14" t="s">
        <v>11</v>
      </c>
      <c r="C16" s="14">
        <v>3778</v>
      </c>
      <c r="D16" s="16"/>
      <c r="E16" s="16"/>
      <c r="F16" s="14"/>
      <c r="G16" s="14">
        <v>4675</v>
      </c>
      <c r="H16" s="16"/>
      <c r="I16" s="16"/>
      <c r="J16" s="16">
        <f>G16</f>
        <v>4675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3" x14ac:dyDescent="0.25">
      <c r="A17" s="14"/>
      <c r="B17" s="14" t="s">
        <v>66</v>
      </c>
      <c r="C17" s="14">
        <v>3779</v>
      </c>
      <c r="D17" s="16"/>
      <c r="E17" s="16"/>
      <c r="F17" s="14"/>
      <c r="G17" s="14">
        <v>506</v>
      </c>
      <c r="H17" s="16"/>
      <c r="I17" s="16"/>
      <c r="J17" s="16"/>
      <c r="K17" s="16"/>
      <c r="L17" s="39">
        <f>G17</f>
        <v>506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14"/>
      <c r="B18" s="21" t="s">
        <v>72</v>
      </c>
      <c r="C18" s="14">
        <v>3780</v>
      </c>
      <c r="D18" s="14"/>
      <c r="E18" s="14"/>
      <c r="F18" s="14"/>
      <c r="G18" s="14">
        <v>20.56</v>
      </c>
      <c r="H18" s="16">
        <f>G18</f>
        <v>20.56</v>
      </c>
      <c r="I18" s="16"/>
      <c r="J18" s="14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3" x14ac:dyDescent="0.25">
      <c r="A19" s="14"/>
      <c r="B19" s="14" t="s">
        <v>79</v>
      </c>
      <c r="C19" s="14">
        <v>3781</v>
      </c>
      <c r="D19" s="16"/>
      <c r="E19" s="16"/>
      <c r="F19" s="14"/>
      <c r="G19" s="14">
        <v>593.23</v>
      </c>
      <c r="H19" s="16"/>
      <c r="I19" s="16"/>
      <c r="J19" s="14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>
        <f>G19</f>
        <v>593.23</v>
      </c>
    </row>
    <row r="20" spans="1:23" x14ac:dyDescent="0.25">
      <c r="A20" s="14"/>
      <c r="B20" s="21" t="s">
        <v>32</v>
      </c>
      <c r="C20" s="14">
        <v>3782</v>
      </c>
      <c r="D20" s="14"/>
      <c r="E20" s="14"/>
      <c r="F20" s="14"/>
      <c r="G20" s="14">
        <v>494.16</v>
      </c>
      <c r="H20" s="16"/>
      <c r="I20" s="16"/>
      <c r="J20" s="14"/>
      <c r="K20" s="16"/>
      <c r="L20" s="16"/>
      <c r="M20" s="16">
        <f>G20</f>
        <v>494.16</v>
      </c>
      <c r="N20" s="16"/>
      <c r="O20" s="16"/>
      <c r="P20" s="16"/>
      <c r="Q20" s="16"/>
      <c r="R20" s="16"/>
      <c r="S20" s="16"/>
      <c r="T20" s="16"/>
      <c r="U20" s="16"/>
      <c r="V20" s="16"/>
    </row>
    <row r="21" spans="1:23" x14ac:dyDescent="0.25">
      <c r="A21" s="14"/>
      <c r="B21" s="21" t="s">
        <v>32</v>
      </c>
      <c r="C21" s="1">
        <v>3783</v>
      </c>
      <c r="D21" s="16"/>
      <c r="E21" s="16"/>
      <c r="F21" s="14"/>
      <c r="G21" s="16">
        <v>25047.97</v>
      </c>
      <c r="H21" s="16"/>
      <c r="I21" s="16"/>
      <c r="J21" s="14"/>
      <c r="K21" s="16"/>
      <c r="L21" s="16"/>
      <c r="M21" s="16">
        <f>G21</f>
        <v>25047.97</v>
      </c>
      <c r="N21" s="16"/>
      <c r="O21" s="16"/>
      <c r="P21" s="16"/>
      <c r="Q21" s="16"/>
      <c r="R21" s="16"/>
      <c r="S21" s="16"/>
      <c r="T21" s="16"/>
      <c r="U21" s="16"/>
      <c r="V21" s="16"/>
    </row>
    <row r="22" spans="1:23" x14ac:dyDescent="0.25">
      <c r="A22" s="14"/>
      <c r="B22" s="14" t="s">
        <v>53</v>
      </c>
      <c r="C22" s="14">
        <v>3784</v>
      </c>
      <c r="D22" s="16"/>
      <c r="E22" s="16"/>
      <c r="F22" s="14"/>
      <c r="G22" s="16">
        <v>16.3</v>
      </c>
      <c r="H22" s="16"/>
      <c r="I22" s="16"/>
      <c r="J22" s="14"/>
      <c r="K22" s="16"/>
      <c r="L22" s="16">
        <f>G22</f>
        <v>16.3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3" x14ac:dyDescent="0.25">
      <c r="A23" s="14"/>
      <c r="B23" s="14" t="s">
        <v>80</v>
      </c>
      <c r="C23" s="15">
        <v>3785</v>
      </c>
      <c r="D23" s="17"/>
      <c r="E23" s="17"/>
      <c r="F23" s="15"/>
      <c r="G23" s="17">
        <v>1561.85</v>
      </c>
      <c r="H23" s="17"/>
      <c r="I23" s="1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3" x14ac:dyDescent="0.25">
      <c r="A24" s="22"/>
      <c r="B24" s="22" t="s">
        <v>81</v>
      </c>
      <c r="C24" s="22">
        <v>3786</v>
      </c>
      <c r="D24" s="23"/>
      <c r="E24" s="23"/>
      <c r="F24" s="14"/>
      <c r="G24" s="23">
        <v>75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>
        <f>G24</f>
        <v>75</v>
      </c>
      <c r="S24" s="23"/>
      <c r="T24" s="23"/>
      <c r="U24" s="23">
        <f>G23</f>
        <v>1561.85</v>
      </c>
      <c r="V24" s="23"/>
    </row>
    <row r="25" spans="1:23" x14ac:dyDescent="0.25">
      <c r="A25" s="22"/>
      <c r="B25" s="22"/>
      <c r="C25" s="22"/>
      <c r="D25" s="23"/>
      <c r="E25" s="23"/>
      <c r="F25" s="1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3" x14ac:dyDescent="0.25">
      <c r="A26" s="22"/>
      <c r="B26" s="22"/>
      <c r="C26" s="22"/>
      <c r="D26" s="23"/>
      <c r="E26" s="23"/>
      <c r="F26" s="1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25">
      <c r="A27" s="22"/>
      <c r="B27" s="22"/>
      <c r="C27" s="22"/>
      <c r="D27" s="23"/>
      <c r="E27" s="23"/>
      <c r="F27" s="1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 x14ac:dyDescent="0.25">
      <c r="A28" s="22"/>
      <c r="B28" s="22"/>
      <c r="C28" s="22"/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 s="25" customFormat="1" ht="15.75" thickBot="1" x14ac:dyDescent="0.3">
      <c r="A29" s="24"/>
      <c r="B29" s="24"/>
      <c r="C29" s="24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3" ht="16.5" thickTop="1" thickBot="1" x14ac:dyDescent="0.3">
      <c r="A30" s="15"/>
      <c r="B30" s="15" t="s">
        <v>34</v>
      </c>
      <c r="C30" s="15"/>
      <c r="D30" s="26">
        <f>SUM(D5:D29)</f>
        <v>76.86</v>
      </c>
      <c r="E30" s="26">
        <f>SUM(E5:E29)</f>
        <v>62082.42</v>
      </c>
      <c r="F30" s="26">
        <f>F5+E5+D5-G30</f>
        <v>358911.39999999997</v>
      </c>
      <c r="G30" s="17">
        <f>SUM(G6:G29)</f>
        <v>48952.270000000004</v>
      </c>
      <c r="H30" s="17">
        <f t="shared" ref="H30:O30" si="1">SUM(H6:H29)</f>
        <v>105.03</v>
      </c>
      <c r="I30" s="17">
        <f t="shared" si="1"/>
        <v>698.72</v>
      </c>
      <c r="J30" s="17">
        <f t="shared" si="1"/>
        <v>4675</v>
      </c>
      <c r="K30" s="17">
        <f t="shared" si="1"/>
        <v>3794</v>
      </c>
      <c r="L30" s="17">
        <f t="shared" si="1"/>
        <v>522.29999999999995</v>
      </c>
      <c r="M30" s="17">
        <f t="shared" si="1"/>
        <v>25542.13</v>
      </c>
      <c r="N30" s="17">
        <f t="shared" si="1"/>
        <v>2823.17</v>
      </c>
      <c r="O30" s="17">
        <f t="shared" si="1"/>
        <v>1744.56</v>
      </c>
      <c r="P30" s="17">
        <f>SUM(P17:P29)</f>
        <v>0</v>
      </c>
      <c r="Q30" s="17">
        <f>SUM(Q6:Q29)</f>
        <v>5514.2</v>
      </c>
      <c r="R30" s="17">
        <f>SUM(R6:R29)</f>
        <v>75</v>
      </c>
      <c r="S30" s="17"/>
      <c r="T30" s="17">
        <f>SUM(T9:T29)</f>
        <v>1125</v>
      </c>
      <c r="U30" s="17">
        <f>SUM(U10:U29)</f>
        <v>1739.9299999999998</v>
      </c>
      <c r="V30" s="17">
        <f>SUM(V6:V29)</f>
        <v>593.23</v>
      </c>
      <c r="W30" s="27">
        <f>SUM(H30:V30)</f>
        <v>48952.27</v>
      </c>
    </row>
    <row r="31" spans="1:23" ht="15.75" thickTop="1" x14ac:dyDescent="0.25">
      <c r="A31" s="14"/>
      <c r="B31" s="14"/>
      <c r="C31" s="14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</sheetData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D7C4-C927-4B00-8EB2-4DBAE01FFFA4}">
  <dimension ref="A1:W36"/>
  <sheetViews>
    <sheetView topLeftCell="A3" workbookViewId="0">
      <selection activeCell="G19" sqref="G19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43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43</v>
      </c>
      <c r="B5" s="14"/>
      <c r="C5" s="15"/>
      <c r="D5" s="16">
        <v>71.98</v>
      </c>
      <c r="E5" s="16">
        <v>60373.34</v>
      </c>
      <c r="F5" s="17">
        <v>358911.4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1789.69</v>
      </c>
      <c r="H6" s="17"/>
      <c r="I6" s="17"/>
      <c r="J6" s="17"/>
      <c r="K6" s="17"/>
      <c r="L6" s="17"/>
      <c r="M6" s="17"/>
      <c r="N6" s="17"/>
      <c r="O6" s="17">
        <v>1789.69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>
        <v>44.35</v>
      </c>
      <c r="H7" s="17"/>
      <c r="I7" s="17">
        <v>44.35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6">
        <v>427.42</v>
      </c>
      <c r="H8" s="17"/>
      <c r="I8" s="17">
        <v>427.42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15</v>
      </c>
      <c r="C9" s="15"/>
      <c r="E9" s="17"/>
      <c r="F9" s="14"/>
      <c r="G9" s="16">
        <v>2488</v>
      </c>
      <c r="H9" s="17"/>
      <c r="I9" s="17"/>
      <c r="J9" s="17"/>
      <c r="K9" s="17"/>
      <c r="L9" s="17"/>
      <c r="M9" s="17"/>
      <c r="N9" s="17">
        <v>2488</v>
      </c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9"/>
      <c r="B10" s="14" t="s">
        <v>31</v>
      </c>
      <c r="C10" s="14"/>
      <c r="D10" s="16"/>
      <c r="E10" s="16"/>
      <c r="F10" s="14"/>
      <c r="G10" s="16">
        <v>84.13</v>
      </c>
      <c r="H10" s="16">
        <v>84.13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20"/>
      <c r="V10" s="16"/>
    </row>
    <row r="11" spans="1:22" x14ac:dyDescent="0.25">
      <c r="A11" s="19"/>
      <c r="B11" s="14" t="s">
        <v>82</v>
      </c>
      <c r="C11" s="14">
        <v>3787</v>
      </c>
      <c r="D11" s="16"/>
      <c r="E11" s="16"/>
      <c r="F11" s="14"/>
      <c r="G11" s="16">
        <v>274.86</v>
      </c>
      <c r="H11" s="16"/>
      <c r="I11" s="16"/>
      <c r="J11" s="16"/>
      <c r="K11" s="16"/>
      <c r="L11" s="16"/>
      <c r="M11" s="16"/>
      <c r="N11" s="16"/>
      <c r="O11" s="16"/>
      <c r="P11" s="16"/>
      <c r="Q11" s="16">
        <v>274.86</v>
      </c>
      <c r="R11" s="16"/>
      <c r="S11" s="16"/>
      <c r="T11" s="16"/>
      <c r="U11" s="16"/>
      <c r="V11" s="16"/>
    </row>
    <row r="12" spans="1:22" x14ac:dyDescent="0.25">
      <c r="A12" s="14"/>
      <c r="B12" s="14" t="s">
        <v>53</v>
      </c>
      <c r="C12" s="14">
        <v>3788</v>
      </c>
      <c r="D12" s="16"/>
      <c r="E12" s="16"/>
      <c r="F12" s="14"/>
      <c r="G12" s="16">
        <v>5.99</v>
      </c>
      <c r="H12" s="16"/>
      <c r="I12" s="16"/>
      <c r="J12" s="16"/>
      <c r="K12" s="16"/>
      <c r="L12" s="16">
        <v>5.99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25">
      <c r="A13" s="14"/>
      <c r="B13" s="14" t="s">
        <v>32</v>
      </c>
      <c r="C13" s="14">
        <v>3789</v>
      </c>
      <c r="D13" s="16"/>
      <c r="E13" s="16"/>
      <c r="F13" s="14"/>
      <c r="G13" s="28">
        <v>30403.19</v>
      </c>
      <c r="H13" s="16"/>
      <c r="I13" s="16"/>
      <c r="J13" s="16"/>
      <c r="K13" s="16"/>
      <c r="L13" s="16"/>
      <c r="M13" s="16">
        <v>30403.19</v>
      </c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A14" s="14"/>
      <c r="B14" s="14" t="s">
        <v>32</v>
      </c>
      <c r="C14" s="14">
        <v>3790</v>
      </c>
      <c r="D14" s="16"/>
      <c r="E14" s="16"/>
      <c r="F14" s="14"/>
      <c r="G14" s="16">
        <v>345.58</v>
      </c>
      <c r="H14" s="16"/>
      <c r="I14" s="16"/>
      <c r="J14" s="16"/>
      <c r="K14" s="16"/>
      <c r="L14" s="16"/>
      <c r="M14" s="16">
        <v>345.58</v>
      </c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11</v>
      </c>
      <c r="C15" s="14">
        <v>3791</v>
      </c>
      <c r="D15" s="16"/>
      <c r="E15" s="16"/>
      <c r="F15" s="14"/>
      <c r="G15" s="16">
        <v>4675</v>
      </c>
      <c r="H15" s="16"/>
      <c r="I15" s="16"/>
      <c r="J15" s="16">
        <v>4675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14"/>
      <c r="B16" s="14" t="s">
        <v>11</v>
      </c>
      <c r="C16" s="14">
        <v>3792</v>
      </c>
      <c r="D16" s="16"/>
      <c r="E16" s="16"/>
      <c r="F16" s="14"/>
      <c r="G16" s="16">
        <v>4955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>
        <v>4955</v>
      </c>
      <c r="U16" s="16"/>
      <c r="V16" s="16"/>
    </row>
    <row r="17" spans="1:23" x14ac:dyDescent="0.25">
      <c r="A17" s="14"/>
      <c r="B17" s="21" t="s">
        <v>33</v>
      </c>
      <c r="C17" s="14">
        <v>3793</v>
      </c>
      <c r="D17" s="14"/>
      <c r="E17" s="14"/>
      <c r="F17" s="14"/>
      <c r="G17" s="16">
        <v>60</v>
      </c>
      <c r="H17" s="16"/>
      <c r="I17" s="16"/>
      <c r="J17" s="14"/>
      <c r="K17" s="16"/>
      <c r="L17" s="16"/>
      <c r="M17" s="16"/>
      <c r="N17" s="16"/>
      <c r="O17" s="16"/>
      <c r="P17" s="16"/>
      <c r="Q17" s="16">
        <v>60</v>
      </c>
      <c r="R17" s="16"/>
      <c r="S17" s="16"/>
      <c r="T17" s="16"/>
      <c r="U17" s="16"/>
      <c r="V17" s="16"/>
    </row>
    <row r="18" spans="1:23" x14ac:dyDescent="0.25">
      <c r="A18" s="14"/>
      <c r="B18" s="14" t="s">
        <v>59</v>
      </c>
      <c r="C18" s="14">
        <v>3794</v>
      </c>
      <c r="D18" s="16"/>
      <c r="E18" s="16"/>
      <c r="F18" s="14"/>
      <c r="G18" s="16">
        <v>1834.31</v>
      </c>
      <c r="H18" s="16"/>
      <c r="I18" s="16"/>
      <c r="J18" s="14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1834.31</v>
      </c>
      <c r="V18" s="16"/>
    </row>
    <row r="19" spans="1:23" x14ac:dyDescent="0.25">
      <c r="A19" s="14"/>
      <c r="B19" s="21" t="s">
        <v>83</v>
      </c>
      <c r="C19" s="14">
        <v>3795</v>
      </c>
      <c r="D19" s="14"/>
      <c r="E19" s="14"/>
      <c r="F19" s="14"/>
      <c r="G19" s="16">
        <v>1362.75</v>
      </c>
      <c r="H19" s="16"/>
      <c r="I19" s="16"/>
      <c r="J19" s="14"/>
      <c r="K19" s="16"/>
      <c r="L19" s="16"/>
      <c r="M19" s="16"/>
      <c r="N19" s="16"/>
      <c r="O19" s="16"/>
      <c r="P19" s="16">
        <v>1362.75</v>
      </c>
      <c r="Q19" s="16"/>
      <c r="R19" s="16"/>
      <c r="S19" s="16"/>
      <c r="T19" s="16"/>
      <c r="U19" s="16"/>
      <c r="V19" s="16"/>
    </row>
    <row r="20" spans="1:23" x14ac:dyDescent="0.25">
      <c r="A20" s="14"/>
      <c r="B20" s="14" t="s">
        <v>84</v>
      </c>
      <c r="C20" s="14">
        <v>3796</v>
      </c>
      <c r="D20" s="16"/>
      <c r="E20" s="16"/>
      <c r="F20" s="14"/>
      <c r="G20" s="16">
        <v>2725.25</v>
      </c>
      <c r="H20" s="16"/>
      <c r="I20" s="16"/>
      <c r="J20" s="14"/>
      <c r="K20" s="16"/>
      <c r="L20" s="16"/>
      <c r="M20" s="16"/>
      <c r="N20" s="16"/>
      <c r="O20" s="16"/>
      <c r="P20" s="16">
        <v>2725.25</v>
      </c>
      <c r="Q20" s="16"/>
      <c r="R20" s="16"/>
      <c r="S20" s="16"/>
      <c r="T20" s="16"/>
      <c r="U20" s="16"/>
      <c r="V20" s="16"/>
    </row>
    <row r="21" spans="1:23" x14ac:dyDescent="0.25">
      <c r="A21" s="14"/>
      <c r="B21" s="14" t="s">
        <v>57</v>
      </c>
      <c r="C21" s="14">
        <v>3798</v>
      </c>
      <c r="D21" s="16"/>
      <c r="E21" s="16"/>
      <c r="F21" s="14"/>
      <c r="G21" s="16">
        <v>3638</v>
      </c>
      <c r="H21" s="16"/>
      <c r="I21" s="16"/>
      <c r="J21" s="14"/>
      <c r="K21" s="16">
        <v>3638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3" x14ac:dyDescent="0.25">
      <c r="A22" s="14"/>
      <c r="B22" s="14"/>
      <c r="C22" s="15"/>
      <c r="D22" s="17"/>
      <c r="E22" s="17"/>
      <c r="F22" s="15"/>
      <c r="G22" s="17"/>
      <c r="H22" s="17"/>
      <c r="I22" s="1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3" x14ac:dyDescent="0.25">
      <c r="A23" s="22"/>
      <c r="B23" s="22"/>
      <c r="C23" s="22"/>
      <c r="D23" s="23"/>
      <c r="E23" s="23"/>
      <c r="F23" s="14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3" x14ac:dyDescent="0.25">
      <c r="A24" s="22"/>
      <c r="B24" s="22"/>
      <c r="C24" s="22"/>
      <c r="D24" s="23"/>
      <c r="E24" s="23"/>
      <c r="F24" s="14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3" x14ac:dyDescent="0.25">
      <c r="A25" s="22"/>
      <c r="B25" s="22"/>
      <c r="C25" s="22"/>
      <c r="D25" s="23"/>
      <c r="E25" s="23"/>
      <c r="F25" s="1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3" x14ac:dyDescent="0.25">
      <c r="A26" s="22"/>
      <c r="B26" s="22"/>
      <c r="C26" s="22"/>
      <c r="D26" s="23"/>
      <c r="E26" s="23"/>
      <c r="F26" s="1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25">
      <c r="A27" s="22"/>
      <c r="B27" s="22"/>
      <c r="C27" s="22"/>
      <c r="D27" s="23"/>
      <c r="E27" s="23"/>
      <c r="F27" s="1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 s="25" customFormat="1" ht="15.75" thickBot="1" x14ac:dyDescent="0.3">
      <c r="A28" s="24"/>
      <c r="B28" s="24"/>
      <c r="C28" s="2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3" ht="16.5" thickTop="1" thickBot="1" x14ac:dyDescent="0.3">
      <c r="A29" s="15"/>
      <c r="B29" s="15" t="s">
        <v>34</v>
      </c>
      <c r="C29" s="15"/>
      <c r="D29" s="26"/>
      <c r="E29" s="26"/>
      <c r="F29" s="26">
        <f>F5+E5+D5-G29</f>
        <v>364243.19999999995</v>
      </c>
      <c r="G29" s="17">
        <f>SUM(G6:G28)</f>
        <v>55113.52</v>
      </c>
      <c r="H29" s="17">
        <f t="shared" ref="H29:O29" si="0">SUM(H6:H28)</f>
        <v>84.13</v>
      </c>
      <c r="I29" s="17">
        <f t="shared" si="0"/>
        <v>471.77000000000004</v>
      </c>
      <c r="J29" s="17">
        <f t="shared" si="0"/>
        <v>4675</v>
      </c>
      <c r="K29" s="17">
        <f t="shared" si="0"/>
        <v>3638</v>
      </c>
      <c r="L29" s="17">
        <f t="shared" si="0"/>
        <v>5.99</v>
      </c>
      <c r="M29" s="17">
        <f t="shared" si="0"/>
        <v>30748.77</v>
      </c>
      <c r="N29" s="17">
        <f t="shared" si="0"/>
        <v>2488</v>
      </c>
      <c r="O29" s="17">
        <f t="shared" si="0"/>
        <v>1789.69</v>
      </c>
      <c r="P29" s="17">
        <f>SUM(P16:P28)</f>
        <v>4088</v>
      </c>
      <c r="Q29" s="17">
        <f>SUM(Q11:Q28)</f>
        <v>334.86</v>
      </c>
      <c r="R29" s="17"/>
      <c r="S29" s="17"/>
      <c r="T29" s="17">
        <f>SUM(T9:T28)</f>
        <v>4955</v>
      </c>
      <c r="U29" s="17">
        <f>SUM(U9:U28)</f>
        <v>1834.31</v>
      </c>
      <c r="V29" s="17">
        <f>SUM(V6:V28)</f>
        <v>0</v>
      </c>
      <c r="W29" s="27">
        <f>SUM(H29:V29)</f>
        <v>55113.520000000004</v>
      </c>
    </row>
    <row r="30" spans="1:23" ht="15.75" thickTop="1" x14ac:dyDescent="0.25">
      <c r="A30" s="14"/>
      <c r="B30" s="14"/>
      <c r="C30" s="14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3" x14ac:dyDescent="0.25">
      <c r="A31" s="14"/>
      <c r="B31" s="14"/>
      <c r="C31" s="14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79F4-2FAB-4FC7-BD67-42FA43095D7A}">
  <dimension ref="A1:W39"/>
  <sheetViews>
    <sheetView topLeftCell="A6" workbookViewId="0">
      <selection activeCell="G22" sqref="G22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44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44</v>
      </c>
      <c r="B5" s="14"/>
      <c r="C5" s="15"/>
      <c r="D5" s="16">
        <v>84.03</v>
      </c>
      <c r="E5" s="16">
        <v>59502.87</v>
      </c>
      <c r="F5" s="17">
        <v>364243.20000000001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1970.26</v>
      </c>
      <c r="H6" s="17"/>
      <c r="I6" s="17"/>
      <c r="J6" s="17"/>
      <c r="K6" s="17"/>
      <c r="L6" s="17"/>
      <c r="M6" s="17"/>
      <c r="N6" s="17"/>
      <c r="O6" s="17">
        <v>1970.26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>
        <v>48.88</v>
      </c>
      <c r="H7" s="17"/>
      <c r="I7" s="17">
        <v>48.88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6">
        <v>93.76</v>
      </c>
      <c r="H8" s="17"/>
      <c r="I8" s="17">
        <v>93.76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6">
        <v>469.73</v>
      </c>
      <c r="H9" s="17"/>
      <c r="I9" s="17">
        <v>469.73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5"/>
      <c r="D10" s="17"/>
      <c r="E10" s="17"/>
      <c r="F10" s="14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 t="s">
        <v>15</v>
      </c>
      <c r="C11" s="15"/>
      <c r="E11" s="17"/>
      <c r="F11" s="14"/>
      <c r="G11" s="16">
        <v>3977.14</v>
      </c>
      <c r="H11" s="17"/>
      <c r="I11" s="17"/>
      <c r="J11" s="17"/>
      <c r="K11" s="17"/>
      <c r="L11" s="17"/>
      <c r="M11" s="17"/>
      <c r="N11" s="17">
        <v>3977.14</v>
      </c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9"/>
      <c r="B12" s="14" t="s">
        <v>31</v>
      </c>
      <c r="C12" s="14"/>
      <c r="D12" s="16"/>
      <c r="E12" s="16"/>
      <c r="F12" s="14"/>
      <c r="G12" s="16">
        <v>84.32</v>
      </c>
      <c r="H12" s="16">
        <v>84.32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0"/>
      <c r="V12" s="16"/>
    </row>
    <row r="13" spans="1:22" x14ac:dyDescent="0.25">
      <c r="A13" s="19"/>
      <c r="B13" s="14" t="s">
        <v>52</v>
      </c>
      <c r="C13" s="14">
        <v>3797</v>
      </c>
      <c r="D13" s="16"/>
      <c r="E13" s="16"/>
      <c r="F13" s="14"/>
      <c r="G13" s="16">
        <v>2816.35</v>
      </c>
      <c r="H13" s="16"/>
      <c r="I13" s="16"/>
      <c r="J13" s="16"/>
      <c r="K13" s="16"/>
      <c r="L13" s="16"/>
      <c r="M13" s="16"/>
      <c r="N13" s="16"/>
      <c r="O13" s="16"/>
      <c r="P13" s="16">
        <v>2816.35</v>
      </c>
      <c r="Q13" s="16"/>
      <c r="R13" s="16"/>
      <c r="S13" s="16"/>
      <c r="T13" s="16"/>
      <c r="U13" s="16"/>
      <c r="V13" s="16"/>
    </row>
    <row r="14" spans="1:22" x14ac:dyDescent="0.25">
      <c r="A14" s="14"/>
      <c r="B14" s="14" t="s">
        <v>74</v>
      </c>
      <c r="C14" s="14">
        <v>3799</v>
      </c>
      <c r="D14" s="16"/>
      <c r="E14" s="16"/>
      <c r="F14" s="14"/>
      <c r="G14" s="16">
        <v>969.49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v>969.49</v>
      </c>
      <c r="V14" s="16"/>
    </row>
    <row r="15" spans="1:22" x14ac:dyDescent="0.25">
      <c r="A15" s="14"/>
      <c r="B15" s="14" t="s">
        <v>32</v>
      </c>
      <c r="C15" s="14">
        <v>3800</v>
      </c>
      <c r="D15" s="16"/>
      <c r="E15" s="16"/>
      <c r="F15" s="14"/>
      <c r="G15" s="28">
        <v>417.69</v>
      </c>
      <c r="H15" s="16"/>
      <c r="I15" s="16"/>
      <c r="J15" s="16"/>
      <c r="K15" s="16"/>
      <c r="L15" s="16"/>
      <c r="M15" s="16">
        <v>417.69</v>
      </c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14"/>
      <c r="B16" s="14" t="s">
        <v>32</v>
      </c>
      <c r="C16" s="14">
        <v>3801</v>
      </c>
      <c r="D16" s="16"/>
      <c r="E16" s="16"/>
      <c r="F16" s="14"/>
      <c r="G16" s="16">
        <v>28790.98</v>
      </c>
      <c r="H16" s="16"/>
      <c r="I16" s="16"/>
      <c r="J16" s="16"/>
      <c r="K16" s="16"/>
      <c r="L16" s="16"/>
      <c r="M16" s="16">
        <v>28790.98</v>
      </c>
      <c r="N16" s="16"/>
      <c r="O16" s="16"/>
      <c r="P16" s="16"/>
      <c r="Q16" s="16"/>
      <c r="R16" s="16"/>
      <c r="S16" s="16"/>
      <c r="T16" s="16"/>
      <c r="U16" s="16"/>
      <c r="V16" s="16"/>
    </row>
    <row r="17" spans="1:23" x14ac:dyDescent="0.25">
      <c r="A17" s="14"/>
      <c r="B17" s="14" t="s">
        <v>59</v>
      </c>
      <c r="C17" s="14">
        <v>3802</v>
      </c>
      <c r="D17" s="16"/>
      <c r="E17" s="16"/>
      <c r="F17" s="14"/>
      <c r="G17" s="16">
        <v>1528.53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1528.53</v>
      </c>
      <c r="V17" s="16"/>
    </row>
    <row r="18" spans="1:23" x14ac:dyDescent="0.25">
      <c r="A18" s="14"/>
      <c r="B18" s="14" t="s">
        <v>33</v>
      </c>
      <c r="C18" s="14">
        <v>3803</v>
      </c>
      <c r="D18" s="16"/>
      <c r="E18" s="16"/>
      <c r="F18" s="14"/>
      <c r="G18" s="16">
        <v>510</v>
      </c>
      <c r="H18" s="16"/>
      <c r="I18" s="16"/>
      <c r="J18" s="16"/>
      <c r="K18" s="16"/>
      <c r="L18" s="16">
        <v>510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3" x14ac:dyDescent="0.25">
      <c r="A19" s="14"/>
      <c r="B19" s="14" t="s">
        <v>11</v>
      </c>
      <c r="C19" s="14">
        <v>3804</v>
      </c>
      <c r="D19" s="16"/>
      <c r="E19" s="16"/>
      <c r="F19" s="14"/>
      <c r="G19" s="16">
        <v>4675</v>
      </c>
      <c r="H19" s="16"/>
      <c r="I19" s="16"/>
      <c r="J19" s="16">
        <v>4675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3" x14ac:dyDescent="0.25">
      <c r="A20" s="14"/>
      <c r="B20" s="21" t="s">
        <v>11</v>
      </c>
      <c r="C20" s="14">
        <v>3805</v>
      </c>
      <c r="D20" s="14"/>
      <c r="E20" s="14"/>
      <c r="F20" s="14"/>
      <c r="G20" s="16">
        <v>1900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>
        <v>1900</v>
      </c>
      <c r="U20" s="16"/>
      <c r="V20" s="16"/>
    </row>
    <row r="21" spans="1:23" x14ac:dyDescent="0.25">
      <c r="A21" s="14"/>
      <c r="B21" s="14" t="s">
        <v>53</v>
      </c>
      <c r="C21" s="14">
        <v>3806</v>
      </c>
      <c r="D21" s="16"/>
      <c r="E21" s="16"/>
      <c r="F21" s="14"/>
      <c r="G21" s="16">
        <v>17</v>
      </c>
      <c r="H21" s="16"/>
      <c r="I21" s="16"/>
      <c r="J21" s="16"/>
      <c r="K21" s="16"/>
      <c r="L21" s="16">
        <v>17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3" x14ac:dyDescent="0.25">
      <c r="A22" s="14"/>
      <c r="B22" s="21" t="s">
        <v>83</v>
      </c>
      <c r="C22" s="14">
        <v>3807</v>
      </c>
      <c r="D22" s="14"/>
      <c r="E22" s="14"/>
      <c r="F22" s="14"/>
      <c r="G22" s="16">
        <v>179.89</v>
      </c>
      <c r="H22" s="16"/>
      <c r="I22" s="16"/>
      <c r="J22" s="16"/>
      <c r="K22" s="16"/>
      <c r="L22" s="16">
        <v>179.89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3" x14ac:dyDescent="0.25">
      <c r="A23" s="14"/>
      <c r="B23" s="14" t="s">
        <v>12</v>
      </c>
      <c r="C23" s="14">
        <v>3808</v>
      </c>
      <c r="D23" s="16"/>
      <c r="E23" s="16"/>
      <c r="F23" s="14"/>
      <c r="G23" s="16">
        <v>3896</v>
      </c>
      <c r="H23" s="16"/>
      <c r="I23" s="16"/>
      <c r="J23" s="16"/>
      <c r="K23" s="16">
        <v>3896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3" x14ac:dyDescent="0.25">
      <c r="A24" s="14"/>
      <c r="B24" s="14" t="s">
        <v>85</v>
      </c>
      <c r="C24" s="14">
        <v>3809</v>
      </c>
      <c r="D24" s="16"/>
      <c r="E24" s="16"/>
      <c r="F24" s="14"/>
      <c r="G24" s="16">
        <v>1162.8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v>1162.8</v>
      </c>
      <c r="S24" s="16"/>
      <c r="T24" s="16"/>
      <c r="U24" s="16"/>
      <c r="V24" s="16"/>
    </row>
    <row r="25" spans="1:23" x14ac:dyDescent="0.25">
      <c r="A25" s="14"/>
      <c r="B25" s="14" t="s">
        <v>86</v>
      </c>
      <c r="C25" s="15">
        <v>3810</v>
      </c>
      <c r="D25" s="17"/>
      <c r="E25" s="17"/>
      <c r="F25" s="15"/>
      <c r="G25" s="17">
        <v>114</v>
      </c>
      <c r="H25" s="17"/>
      <c r="I25" s="17"/>
      <c r="J25" s="30"/>
      <c r="K25" s="16"/>
      <c r="L25" s="16"/>
      <c r="M25" s="16"/>
      <c r="N25" s="16"/>
      <c r="O25" s="16"/>
      <c r="P25" s="16"/>
      <c r="Q25" s="16"/>
      <c r="R25" s="16">
        <v>114</v>
      </c>
      <c r="S25" s="16"/>
      <c r="T25" s="16"/>
      <c r="U25" s="16"/>
      <c r="V25" s="16"/>
    </row>
    <row r="26" spans="1:23" x14ac:dyDescent="0.25">
      <c r="A26" s="22"/>
      <c r="B26" s="22"/>
      <c r="C26" s="22"/>
      <c r="D26" s="23"/>
      <c r="E26" s="23"/>
      <c r="F26" s="1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25">
      <c r="A27" s="22"/>
      <c r="B27" s="22"/>
      <c r="C27" s="22"/>
      <c r="D27" s="23"/>
      <c r="E27" s="23"/>
      <c r="F27" s="1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 x14ac:dyDescent="0.25">
      <c r="A28" s="22"/>
      <c r="B28" s="22"/>
      <c r="C28" s="22"/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3" x14ac:dyDescent="0.25">
      <c r="A30" s="22"/>
      <c r="B30" s="22"/>
      <c r="C30" s="22"/>
      <c r="D30" s="23"/>
      <c r="E30" s="23"/>
      <c r="F30" s="14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3" s="25" customFormat="1" ht="15.75" thickBot="1" x14ac:dyDescent="0.3">
      <c r="A31" s="24"/>
      <c r="B31" s="24"/>
      <c r="C31" s="24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3" ht="16.5" thickTop="1" thickBot="1" x14ac:dyDescent="0.3">
      <c r="A32" s="15"/>
      <c r="B32" s="15" t="s">
        <v>34</v>
      </c>
      <c r="C32" s="15"/>
      <c r="D32" s="26"/>
      <c r="E32" s="26"/>
      <c r="F32" s="26">
        <f>F5+E5+D5-G32</f>
        <v>370208.28</v>
      </c>
      <c r="G32" s="17">
        <f>SUM(G6:G31)</f>
        <v>53621.82</v>
      </c>
      <c r="H32" s="17">
        <f t="shared" ref="H32:O32" si="0">SUM(H6:H31)</f>
        <v>84.32</v>
      </c>
      <c r="I32" s="17">
        <f t="shared" si="0"/>
        <v>612.37</v>
      </c>
      <c r="J32" s="17">
        <f t="shared" si="0"/>
        <v>4675</v>
      </c>
      <c r="K32" s="17">
        <f t="shared" si="0"/>
        <v>3896</v>
      </c>
      <c r="L32" s="17">
        <f t="shared" si="0"/>
        <v>706.89</v>
      </c>
      <c r="M32" s="17">
        <f t="shared" si="0"/>
        <v>29208.67</v>
      </c>
      <c r="N32" s="17">
        <f t="shared" si="0"/>
        <v>3977.14</v>
      </c>
      <c r="O32" s="17">
        <f t="shared" si="0"/>
        <v>1970.26</v>
      </c>
      <c r="P32" s="17">
        <f>SUM(P13:P31)</f>
        <v>2816.35</v>
      </c>
      <c r="Q32" s="17"/>
      <c r="R32" s="17">
        <f>SUM(R6:R31)</f>
        <v>1276.8</v>
      </c>
      <c r="S32" s="17"/>
      <c r="T32" s="17">
        <f>SUM(T9:T31)</f>
        <v>1900</v>
      </c>
      <c r="U32" s="17">
        <f>SUM(U11:U31)</f>
        <v>2498.02</v>
      </c>
      <c r="V32" s="17">
        <f>SUM(V6:V31)</f>
        <v>0</v>
      </c>
      <c r="W32" s="27">
        <f>SUM(H32:V32)</f>
        <v>53621.82</v>
      </c>
    </row>
    <row r="33" spans="1:22" ht="15.75" thickTop="1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25">
      <c r="A39" s="14"/>
      <c r="B39" s="14"/>
      <c r="C39" s="14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</sheetData>
  <mergeCells count="1"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A2B4-2A8E-43E8-ABCE-0F8A714DB81F}">
  <dimension ref="A1:W38"/>
  <sheetViews>
    <sheetView topLeftCell="A6" workbookViewId="0">
      <selection activeCell="I15" sqref="I15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3" ht="15.75" thickBot="1" x14ac:dyDescent="0.3">
      <c r="A1">
        <v>2024</v>
      </c>
      <c r="B1" t="s">
        <v>45</v>
      </c>
    </row>
    <row r="2" spans="1:23" ht="16.5" thickTop="1" thickBot="1" x14ac:dyDescent="0.3">
      <c r="A2" s="40" t="s">
        <v>1</v>
      </c>
      <c r="B2" s="41"/>
    </row>
    <row r="3" spans="1:23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3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3" x14ac:dyDescent="0.25">
      <c r="A5" s="14" t="s">
        <v>45</v>
      </c>
      <c r="B5" s="14"/>
      <c r="C5" s="15"/>
      <c r="D5" s="16">
        <v>78.709999999999994</v>
      </c>
      <c r="E5" s="16">
        <v>62024.27</v>
      </c>
      <c r="F5" s="17">
        <v>370208.28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30"/>
    </row>
    <row r="6" spans="1:23" x14ac:dyDescent="0.25">
      <c r="A6" s="18"/>
      <c r="B6" s="15" t="s">
        <v>30</v>
      </c>
      <c r="C6" s="15"/>
      <c r="D6" s="17"/>
      <c r="E6" s="17"/>
      <c r="F6" s="16"/>
      <c r="G6" s="17">
        <v>2191.7399999999998</v>
      </c>
      <c r="H6" s="17"/>
      <c r="I6" s="17"/>
      <c r="J6" s="17"/>
      <c r="K6" s="17"/>
      <c r="L6" s="17"/>
      <c r="M6" s="17"/>
      <c r="N6" s="17"/>
      <c r="O6" s="17">
        <v>2191.7399999999998</v>
      </c>
      <c r="P6" s="17"/>
      <c r="Q6" s="17"/>
      <c r="R6" s="17"/>
      <c r="S6" s="17"/>
      <c r="T6" s="17"/>
      <c r="U6" s="17"/>
      <c r="V6" s="17"/>
      <c r="W6" s="30"/>
    </row>
    <row r="7" spans="1:23" x14ac:dyDescent="0.25">
      <c r="A7" s="18"/>
      <c r="B7" s="15" t="s">
        <v>10</v>
      </c>
      <c r="C7" s="15"/>
      <c r="D7" s="17"/>
      <c r="E7" s="17"/>
      <c r="F7" s="16"/>
      <c r="G7" s="17">
        <v>44.5</v>
      </c>
      <c r="H7" s="17"/>
      <c r="I7" s="17">
        <v>44.5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30"/>
    </row>
    <row r="8" spans="1:23" x14ac:dyDescent="0.25">
      <c r="A8" s="18"/>
      <c r="B8" s="15" t="s">
        <v>10</v>
      </c>
      <c r="C8" s="15"/>
      <c r="D8" s="17"/>
      <c r="E8" s="17"/>
      <c r="F8" s="16"/>
      <c r="G8" s="16">
        <v>45.45</v>
      </c>
      <c r="H8" s="17"/>
      <c r="I8" s="17">
        <v>45.45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30"/>
    </row>
    <row r="9" spans="1:23" x14ac:dyDescent="0.25">
      <c r="A9" s="18"/>
      <c r="B9" s="15" t="s">
        <v>10</v>
      </c>
      <c r="C9" s="15"/>
      <c r="D9" s="17"/>
      <c r="E9" s="17"/>
      <c r="F9" s="16"/>
      <c r="G9" s="16">
        <v>989.05</v>
      </c>
      <c r="H9" s="17"/>
      <c r="I9" s="17">
        <v>989.05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30"/>
    </row>
    <row r="10" spans="1:23" x14ac:dyDescent="0.25">
      <c r="A10" s="18"/>
      <c r="B10" s="15" t="s">
        <v>10</v>
      </c>
      <c r="C10" s="15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30"/>
    </row>
    <row r="11" spans="1:23" x14ac:dyDescent="0.25">
      <c r="A11" s="18"/>
      <c r="B11" s="15" t="s">
        <v>15</v>
      </c>
      <c r="C11" s="15"/>
      <c r="D11" s="30"/>
      <c r="E11" s="17"/>
      <c r="F11" s="16"/>
      <c r="G11" s="16">
        <v>25498.71</v>
      </c>
      <c r="H11" s="17"/>
      <c r="I11" s="17"/>
      <c r="J11" s="17"/>
      <c r="K11" s="17"/>
      <c r="L11" s="17"/>
      <c r="M11" s="17"/>
      <c r="N11" s="17">
        <v>25498.71</v>
      </c>
      <c r="O11" s="17"/>
      <c r="P11" s="17"/>
      <c r="Q11" s="17"/>
      <c r="R11" s="17"/>
      <c r="S11" s="17"/>
      <c r="T11" s="17"/>
      <c r="U11" s="17"/>
      <c r="V11" s="17"/>
      <c r="W11" s="30"/>
    </row>
    <row r="12" spans="1:23" x14ac:dyDescent="0.25">
      <c r="A12" s="19"/>
      <c r="B12" s="14" t="s">
        <v>31</v>
      </c>
      <c r="C12" s="14"/>
      <c r="D12" s="16"/>
      <c r="E12" s="16"/>
      <c r="F12" s="16"/>
      <c r="G12" s="16">
        <v>84.19</v>
      </c>
      <c r="H12" s="16">
        <v>84.19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0"/>
      <c r="V12" s="16"/>
      <c r="W12" s="30"/>
    </row>
    <row r="13" spans="1:23" x14ac:dyDescent="0.25">
      <c r="A13" s="19"/>
      <c r="B13" s="14" t="s">
        <v>33</v>
      </c>
      <c r="C13" s="14">
        <v>3811</v>
      </c>
      <c r="D13" s="16"/>
      <c r="E13" s="16"/>
      <c r="F13" s="16"/>
      <c r="G13" s="16">
        <v>60</v>
      </c>
      <c r="H13" s="16"/>
      <c r="I13" s="16"/>
      <c r="J13" s="16"/>
      <c r="K13" s="16"/>
      <c r="L13" s="16">
        <v>60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30"/>
    </row>
    <row r="14" spans="1:23" x14ac:dyDescent="0.25">
      <c r="A14" s="14"/>
      <c r="B14" s="14" t="s">
        <v>32</v>
      </c>
      <c r="C14" s="14">
        <v>3812</v>
      </c>
      <c r="D14" s="16"/>
      <c r="E14" s="16"/>
      <c r="F14" s="16"/>
      <c r="G14" s="16">
        <v>327.91</v>
      </c>
      <c r="H14" s="16"/>
      <c r="I14" s="16"/>
      <c r="J14" s="16"/>
      <c r="K14" s="16"/>
      <c r="L14" s="16"/>
      <c r="M14" s="16">
        <v>327.91</v>
      </c>
      <c r="N14" s="16"/>
      <c r="O14" s="16"/>
      <c r="P14" s="16"/>
      <c r="Q14" s="16"/>
      <c r="R14" s="16"/>
      <c r="S14" s="16"/>
      <c r="T14" s="16"/>
      <c r="U14" s="16"/>
      <c r="V14" s="16"/>
      <c r="W14" s="30"/>
    </row>
    <row r="15" spans="1:23" x14ac:dyDescent="0.25">
      <c r="A15" s="14"/>
      <c r="B15" s="14" t="s">
        <v>32</v>
      </c>
      <c r="C15" s="14">
        <v>3813</v>
      </c>
      <c r="D15" s="16"/>
      <c r="E15" s="16"/>
      <c r="F15" s="16"/>
      <c r="G15" s="28">
        <v>31074.49</v>
      </c>
      <c r="H15" s="16"/>
      <c r="I15" s="16"/>
      <c r="J15" s="16"/>
      <c r="K15" s="16"/>
      <c r="L15" s="16"/>
      <c r="M15" s="16">
        <v>31074.49</v>
      </c>
      <c r="N15" s="16"/>
      <c r="O15" s="16"/>
      <c r="P15" s="16"/>
      <c r="Q15" s="16"/>
      <c r="R15" s="16"/>
      <c r="S15" s="16"/>
      <c r="T15" s="16"/>
      <c r="U15" s="16"/>
      <c r="V15" s="16"/>
      <c r="W15" s="30"/>
    </row>
    <row r="16" spans="1:23" x14ac:dyDescent="0.25">
      <c r="A16" s="14"/>
      <c r="B16" s="14" t="s">
        <v>87</v>
      </c>
      <c r="C16" s="14">
        <v>3814</v>
      </c>
      <c r="D16" s="16"/>
      <c r="E16" s="16"/>
      <c r="F16" s="16"/>
      <c r="G16" s="16">
        <v>66.150000000000006</v>
      </c>
      <c r="H16" s="16"/>
      <c r="I16" s="16"/>
      <c r="J16" s="16"/>
      <c r="K16" s="16"/>
      <c r="L16" s="16"/>
      <c r="M16" s="16"/>
      <c r="N16" s="16"/>
      <c r="O16" s="16"/>
      <c r="P16" s="16"/>
      <c r="Q16" s="16">
        <v>66.150000000000006</v>
      </c>
      <c r="R16" s="16"/>
      <c r="S16" s="16"/>
      <c r="T16" s="16"/>
      <c r="U16" s="16"/>
      <c r="V16" s="16"/>
      <c r="W16" s="30"/>
    </row>
    <row r="17" spans="1:23" x14ac:dyDescent="0.25">
      <c r="A17" s="14"/>
      <c r="B17" s="14" t="s">
        <v>81</v>
      </c>
      <c r="C17" s="14">
        <v>3815</v>
      </c>
      <c r="D17" s="16"/>
      <c r="E17" s="16"/>
      <c r="F17" s="16"/>
      <c r="G17" s="16">
        <v>300</v>
      </c>
      <c r="H17" s="16"/>
      <c r="I17" s="16"/>
      <c r="J17" s="16"/>
      <c r="K17" s="16"/>
      <c r="L17" s="16">
        <v>300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30"/>
    </row>
    <row r="18" spans="1:23" x14ac:dyDescent="0.25">
      <c r="A18" s="14"/>
      <c r="B18" s="14" t="s">
        <v>55</v>
      </c>
      <c r="C18" s="14">
        <v>3816</v>
      </c>
      <c r="D18" s="16"/>
      <c r="E18" s="16"/>
      <c r="F18" s="16"/>
      <c r="G18" s="16">
        <v>2274.12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2274.12</v>
      </c>
      <c r="V18" s="16"/>
      <c r="W18" s="30"/>
    </row>
    <row r="19" spans="1:23" x14ac:dyDescent="0.25">
      <c r="A19" s="14"/>
      <c r="B19" s="21" t="s">
        <v>11</v>
      </c>
      <c r="C19" s="14">
        <v>3817</v>
      </c>
      <c r="D19" s="16"/>
      <c r="E19" s="16"/>
      <c r="F19" s="16"/>
      <c r="G19" s="16">
        <v>4675</v>
      </c>
      <c r="H19" s="16"/>
      <c r="I19" s="16"/>
      <c r="J19" s="16">
        <v>4675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30"/>
    </row>
    <row r="20" spans="1:23" x14ac:dyDescent="0.25">
      <c r="A20" s="14"/>
      <c r="B20" s="14" t="s">
        <v>11</v>
      </c>
      <c r="C20" s="14">
        <v>3818</v>
      </c>
      <c r="D20" s="16"/>
      <c r="E20" s="16"/>
      <c r="F20" s="16"/>
      <c r="G20" s="16">
        <v>2475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>
        <v>2475</v>
      </c>
      <c r="U20" s="16"/>
      <c r="V20" s="16"/>
      <c r="W20" s="30"/>
    </row>
    <row r="21" spans="1:23" x14ac:dyDescent="0.25">
      <c r="A21" s="14"/>
      <c r="B21" s="21" t="s">
        <v>12</v>
      </c>
      <c r="C21" s="14">
        <v>3819</v>
      </c>
      <c r="D21" s="16"/>
      <c r="E21" s="16"/>
      <c r="F21" s="16"/>
      <c r="G21" s="16">
        <v>4017.35</v>
      </c>
      <c r="H21" s="16"/>
      <c r="I21" s="16"/>
      <c r="J21" s="16"/>
      <c r="K21" s="16">
        <v>4017.35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30"/>
    </row>
    <row r="22" spans="1:23" x14ac:dyDescent="0.25">
      <c r="A22" s="14"/>
      <c r="B22" s="14" t="s">
        <v>87</v>
      </c>
      <c r="C22" s="14">
        <v>3820</v>
      </c>
      <c r="D22" s="16"/>
      <c r="E22" s="16"/>
      <c r="F22" s="16"/>
      <c r="G22" s="16">
        <v>66.150000000000006</v>
      </c>
      <c r="H22" s="16"/>
      <c r="I22" s="16"/>
      <c r="J22" s="16"/>
      <c r="K22" s="16"/>
      <c r="L22" s="16"/>
      <c r="M22" s="16"/>
      <c r="N22" s="16"/>
      <c r="O22" s="16"/>
      <c r="P22" s="16"/>
      <c r="Q22" s="16">
        <v>66.150000000000006</v>
      </c>
      <c r="R22" s="16"/>
      <c r="S22" s="16"/>
      <c r="T22" s="16"/>
      <c r="U22" s="16"/>
      <c r="V22" s="16"/>
      <c r="W22" s="30"/>
    </row>
    <row r="23" spans="1:23" x14ac:dyDescent="0.25">
      <c r="A23" s="14"/>
      <c r="B23" s="14" t="s">
        <v>88</v>
      </c>
      <c r="C23" s="14">
        <v>3821</v>
      </c>
      <c r="D23" s="16"/>
      <c r="E23" s="16"/>
      <c r="F23" s="16"/>
      <c r="G23" s="16">
        <v>226.18</v>
      </c>
      <c r="H23" s="16"/>
      <c r="I23" s="16"/>
      <c r="J23" s="16"/>
      <c r="K23" s="16">
        <v>226.18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30"/>
    </row>
    <row r="24" spans="1:23" x14ac:dyDescent="0.25">
      <c r="A24" s="14"/>
      <c r="B24" s="14"/>
      <c r="C24" s="15"/>
      <c r="D24" s="17"/>
      <c r="E24" s="17"/>
      <c r="F24" s="17"/>
      <c r="G24" s="17"/>
      <c r="H24" s="17"/>
      <c r="I24" s="17"/>
      <c r="J24" s="30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30"/>
    </row>
    <row r="25" spans="1:23" x14ac:dyDescent="0.25">
      <c r="A25" s="22"/>
      <c r="B25" s="22"/>
      <c r="C25" s="22"/>
      <c r="D25" s="23"/>
      <c r="E25" s="23"/>
      <c r="F25" s="1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30"/>
    </row>
    <row r="26" spans="1:23" x14ac:dyDescent="0.25">
      <c r="A26" s="22"/>
      <c r="B26" s="22"/>
      <c r="C26" s="22"/>
      <c r="D26" s="23"/>
      <c r="E26" s="23"/>
      <c r="F26" s="1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30"/>
    </row>
    <row r="27" spans="1:23" x14ac:dyDescent="0.25">
      <c r="A27" s="22"/>
      <c r="B27" s="22"/>
      <c r="C27" s="22"/>
      <c r="D27" s="23"/>
      <c r="E27" s="23"/>
      <c r="F27" s="16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30"/>
    </row>
    <row r="28" spans="1:23" x14ac:dyDescent="0.25">
      <c r="A28" s="22"/>
      <c r="B28" s="22"/>
      <c r="C28" s="22"/>
      <c r="D28" s="23"/>
      <c r="E28" s="23"/>
      <c r="F28" s="16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30"/>
    </row>
    <row r="29" spans="1:23" x14ac:dyDescent="0.25">
      <c r="A29" s="22"/>
      <c r="B29" s="22"/>
      <c r="C29" s="22"/>
      <c r="D29" s="23"/>
      <c r="E29" s="23"/>
      <c r="F29" s="1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30"/>
    </row>
    <row r="30" spans="1:23" s="25" customFormat="1" ht="15.75" thickBot="1" x14ac:dyDescent="0.3">
      <c r="A30" s="24"/>
      <c r="B30" s="24"/>
      <c r="C30" s="24"/>
      <c r="D30" s="35"/>
      <c r="E30" s="35"/>
      <c r="F30" s="3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35"/>
    </row>
    <row r="31" spans="1:23" ht="16.5" thickTop="1" thickBot="1" x14ac:dyDescent="0.3">
      <c r="A31" s="15"/>
      <c r="B31" s="15" t="s">
        <v>34</v>
      </c>
      <c r="C31" s="15"/>
      <c r="D31" s="26"/>
      <c r="E31" s="26"/>
      <c r="F31" s="26">
        <f>F5+E5+D5-G31</f>
        <v>357895.27000000008</v>
      </c>
      <c r="G31" s="17">
        <f>SUM(G6:G30)</f>
        <v>74415.989999999991</v>
      </c>
      <c r="H31" s="17">
        <f t="shared" ref="H31:O31" si="0">SUM(H6:H30)</f>
        <v>84.19</v>
      </c>
      <c r="I31" s="17">
        <f t="shared" si="0"/>
        <v>1079</v>
      </c>
      <c r="J31" s="17">
        <f t="shared" si="0"/>
        <v>4675</v>
      </c>
      <c r="K31" s="17">
        <f t="shared" si="0"/>
        <v>4243.53</v>
      </c>
      <c r="L31" s="17">
        <f t="shared" si="0"/>
        <v>360</v>
      </c>
      <c r="M31" s="17">
        <f t="shared" si="0"/>
        <v>31402.400000000001</v>
      </c>
      <c r="N31" s="17">
        <f t="shared" si="0"/>
        <v>25498.71</v>
      </c>
      <c r="O31" s="17">
        <f t="shared" si="0"/>
        <v>2191.7399999999998</v>
      </c>
      <c r="P31" s="17">
        <f>SUM(P18:P30)</f>
        <v>0</v>
      </c>
      <c r="Q31" s="17">
        <f>SUM(Q14:Q30)</f>
        <v>132.30000000000001</v>
      </c>
      <c r="R31" s="17">
        <f>SUM(R6:R30)</f>
        <v>0</v>
      </c>
      <c r="S31" s="17"/>
      <c r="T31" s="17">
        <f>SUM(T9:T30)</f>
        <v>2475</v>
      </c>
      <c r="U31" s="17">
        <f>SUM(U11:U30)</f>
        <v>2274.12</v>
      </c>
      <c r="V31" s="17">
        <f>SUM(V6:V30)</f>
        <v>0</v>
      </c>
      <c r="W31" s="30">
        <f>SUM(H31:V31)</f>
        <v>74415.990000000005</v>
      </c>
    </row>
    <row r="32" spans="1:23" ht="15.75" thickTop="1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</sheetData>
  <mergeCells count="1"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AF1A-9476-48AC-B06C-01EBB2C18BFE}">
  <dimension ref="A1:W38"/>
  <sheetViews>
    <sheetView topLeftCell="A9" workbookViewId="0">
      <selection activeCell="I9" sqref="I9"/>
    </sheetView>
  </sheetViews>
  <sheetFormatPr defaultRowHeight="15" x14ac:dyDescent="0.25"/>
  <cols>
    <col min="2" max="2" width="30" customWidth="1"/>
    <col min="3" max="3" width="9.140625" style="1"/>
    <col min="4" max="4" width="10.5703125" bestFit="1" customWidth="1"/>
    <col min="5" max="5" width="11.5703125" bestFit="1" customWidth="1"/>
    <col min="6" max="7" width="12.5703125" bestFit="1" customWidth="1"/>
    <col min="8" max="8" width="9.28515625" bestFit="1" customWidth="1"/>
    <col min="9" max="11" width="10.5703125" bestFit="1" customWidth="1"/>
    <col min="12" max="14" width="11.5703125" bestFit="1" customWidth="1"/>
    <col min="15" max="16" width="10.5703125" bestFit="1" customWidth="1"/>
    <col min="18" max="18" width="10.5703125" bestFit="1" customWidth="1"/>
    <col min="19" max="19" width="9.5703125" bestFit="1" customWidth="1"/>
    <col min="20" max="20" width="10.5703125" bestFit="1" customWidth="1"/>
    <col min="21" max="21" width="11.5703125" bestFit="1" customWidth="1"/>
    <col min="22" max="22" width="10.5703125" bestFit="1" customWidth="1"/>
    <col min="23" max="23" width="12.5703125" bestFit="1" customWidth="1"/>
  </cols>
  <sheetData>
    <row r="1" spans="1:22" ht="15.75" thickBot="1" x14ac:dyDescent="0.3">
      <c r="A1">
        <v>2024</v>
      </c>
      <c r="B1" t="s">
        <v>46</v>
      </c>
    </row>
    <row r="2" spans="1:22" ht="16.5" thickTop="1" thickBot="1" x14ac:dyDescent="0.3">
      <c r="A2" s="40" t="s">
        <v>1</v>
      </c>
      <c r="B2" s="41"/>
    </row>
    <row r="3" spans="1:22" ht="15.75" thickTop="1" x14ac:dyDescent="0.25">
      <c r="A3" s="2" t="s">
        <v>2</v>
      </c>
      <c r="B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5" t="s">
        <v>12</v>
      </c>
      <c r="L3" s="3" t="s">
        <v>13</v>
      </c>
      <c r="M3" s="5" t="s">
        <v>14</v>
      </c>
      <c r="N3" s="3" t="s">
        <v>15</v>
      </c>
      <c r="O3" s="6">
        <v>0.03</v>
      </c>
      <c r="P3" s="3" t="s">
        <v>16</v>
      </c>
      <c r="Q3" s="5" t="s">
        <v>17</v>
      </c>
      <c r="R3" s="3" t="s">
        <v>18</v>
      </c>
      <c r="S3" s="5" t="s">
        <v>19</v>
      </c>
      <c r="T3" s="3" t="s">
        <v>11</v>
      </c>
      <c r="U3" s="7" t="s">
        <v>20</v>
      </c>
      <c r="V3" s="3" t="s">
        <v>21</v>
      </c>
    </row>
    <row r="4" spans="1:22" s="13" customFormat="1" ht="15.75" thickBot="1" x14ac:dyDescent="0.3">
      <c r="A4" s="1"/>
      <c r="B4"/>
      <c r="C4" s="8"/>
      <c r="D4" s="9"/>
      <c r="E4" s="9" t="s">
        <v>22</v>
      </c>
      <c r="F4" s="8" t="s">
        <v>23</v>
      </c>
      <c r="G4" s="8"/>
      <c r="H4" s="8"/>
      <c r="I4" s="8"/>
      <c r="J4" s="10" t="s">
        <v>24</v>
      </c>
      <c r="K4" s="11" t="s">
        <v>25</v>
      </c>
      <c r="L4" s="8"/>
      <c r="M4" s="11"/>
      <c r="N4" s="8"/>
      <c r="O4" s="11"/>
      <c r="P4" s="8" t="s">
        <v>26</v>
      </c>
      <c r="Q4" s="11"/>
      <c r="R4" s="8"/>
      <c r="S4" s="11" t="s">
        <v>27</v>
      </c>
      <c r="T4" s="8" t="s">
        <v>28</v>
      </c>
      <c r="U4" s="8"/>
      <c r="V4" s="12"/>
    </row>
    <row r="5" spans="1:22" x14ac:dyDescent="0.25">
      <c r="A5" s="14" t="s">
        <v>47</v>
      </c>
      <c r="B5" s="14"/>
      <c r="C5" s="15"/>
      <c r="D5" s="16">
        <v>67.61</v>
      </c>
      <c r="E5" s="16"/>
      <c r="F5" s="17">
        <v>357895.27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8"/>
      <c r="B6" s="15" t="s">
        <v>30</v>
      </c>
      <c r="C6" s="15"/>
      <c r="D6" s="17"/>
      <c r="E6" s="17"/>
      <c r="F6" s="14"/>
      <c r="G6" s="17">
        <v>2116.5</v>
      </c>
      <c r="H6" s="17"/>
      <c r="I6" s="17"/>
      <c r="J6" s="17"/>
      <c r="K6" s="17"/>
      <c r="L6" s="17"/>
      <c r="M6" s="17"/>
      <c r="N6" s="17"/>
      <c r="O6" s="17">
        <f>G6</f>
        <v>2116.5</v>
      </c>
      <c r="P6" s="17"/>
      <c r="Q6" s="17"/>
      <c r="R6" s="17"/>
      <c r="S6" s="17"/>
      <c r="T6" s="17"/>
      <c r="U6" s="17"/>
      <c r="V6" s="17"/>
    </row>
    <row r="7" spans="1:22" x14ac:dyDescent="0.25">
      <c r="A7" s="18"/>
      <c r="B7" s="15" t="s">
        <v>10</v>
      </c>
      <c r="C7" s="15"/>
      <c r="D7" s="17"/>
      <c r="E7" s="17"/>
      <c r="F7" s="14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8"/>
      <c r="B8" s="15" t="s">
        <v>10</v>
      </c>
      <c r="C8" s="15"/>
      <c r="D8" s="17"/>
      <c r="E8" s="17"/>
      <c r="F8" s="14"/>
      <c r="G8" s="14">
        <v>45.11</v>
      </c>
      <c r="H8" s="17"/>
      <c r="I8" s="17">
        <f>G8</f>
        <v>45.11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25">
      <c r="A9" s="18"/>
      <c r="B9" s="15" t="s">
        <v>10</v>
      </c>
      <c r="C9" s="15"/>
      <c r="D9" s="17"/>
      <c r="E9" s="17"/>
      <c r="F9" s="14"/>
      <c r="G9" s="14">
        <v>47.43</v>
      </c>
      <c r="H9" s="17"/>
      <c r="I9" s="17">
        <f>G9</f>
        <v>47.43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25">
      <c r="A10" s="18"/>
      <c r="B10" s="15" t="s">
        <v>10</v>
      </c>
      <c r="C10" s="15"/>
      <c r="D10" s="17"/>
      <c r="E10" s="17"/>
      <c r="F10" s="14"/>
      <c r="G10" s="14">
        <v>679.47</v>
      </c>
      <c r="H10" s="17"/>
      <c r="I10" s="17">
        <f>G10</f>
        <v>679.47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8"/>
      <c r="B11" s="15" t="s">
        <v>15</v>
      </c>
      <c r="C11" s="15"/>
      <c r="E11" s="17"/>
      <c r="F11" s="14"/>
      <c r="G11" s="14">
        <v>14469.23</v>
      </c>
      <c r="H11" s="17"/>
      <c r="I11" s="17"/>
      <c r="J11" s="17"/>
      <c r="K11" s="17"/>
      <c r="L11" s="17"/>
      <c r="M11" s="17"/>
      <c r="N11" s="17">
        <f>G11</f>
        <v>14469.23</v>
      </c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9"/>
      <c r="B12" s="14" t="s">
        <v>31</v>
      </c>
      <c r="C12" s="14"/>
      <c r="D12" s="16"/>
      <c r="E12" s="16"/>
      <c r="F12" s="14"/>
      <c r="G12" s="14">
        <v>84.19</v>
      </c>
      <c r="H12" s="16">
        <f>G12</f>
        <v>84.19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0"/>
      <c r="V12" s="16"/>
    </row>
    <row r="13" spans="1:22" x14ac:dyDescent="0.25">
      <c r="A13" s="19"/>
      <c r="B13" s="14" t="s">
        <v>59</v>
      </c>
      <c r="C13" s="14"/>
      <c r="D13" s="16"/>
      <c r="E13" s="16"/>
      <c r="F13" s="14"/>
      <c r="G13" s="14">
        <v>4291.6400000000003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G13</f>
        <v>4291.6400000000003</v>
      </c>
      <c r="V13" s="16"/>
    </row>
    <row r="14" spans="1:22" x14ac:dyDescent="0.25">
      <c r="A14" s="14"/>
      <c r="B14" s="14" t="s">
        <v>32</v>
      </c>
      <c r="C14" s="14"/>
      <c r="D14" s="16"/>
      <c r="E14" s="16"/>
      <c r="F14" s="14"/>
      <c r="G14" s="14">
        <v>30882.59</v>
      </c>
      <c r="H14" s="16"/>
      <c r="I14" s="16"/>
      <c r="J14" s="16"/>
      <c r="K14" s="16"/>
      <c r="L14" s="16"/>
      <c r="M14" s="16">
        <f>G14</f>
        <v>30882.59</v>
      </c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14"/>
      <c r="B15" s="14" t="s">
        <v>32</v>
      </c>
      <c r="C15" s="14"/>
      <c r="D15" s="16"/>
      <c r="E15" s="16"/>
      <c r="F15" s="14"/>
      <c r="G15" s="21">
        <v>384.05</v>
      </c>
      <c r="H15" s="16"/>
      <c r="I15" s="16"/>
      <c r="J15" s="16"/>
      <c r="K15" s="16"/>
      <c r="L15" s="16"/>
      <c r="M15" s="16">
        <f>G15</f>
        <v>384.05</v>
      </c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14"/>
      <c r="B16" s="14" t="s">
        <v>67</v>
      </c>
      <c r="C16" s="14"/>
      <c r="D16" s="16"/>
      <c r="E16" s="16"/>
      <c r="F16" s="14"/>
      <c r="G16" s="14">
        <v>1093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f>G16</f>
        <v>1093</v>
      </c>
      <c r="V16" s="16"/>
    </row>
    <row r="17" spans="1:23" x14ac:dyDescent="0.25">
      <c r="A17" s="14"/>
      <c r="B17" s="14" t="s">
        <v>33</v>
      </c>
      <c r="C17" s="14"/>
      <c r="D17" s="16"/>
      <c r="E17" s="16"/>
      <c r="F17" s="14"/>
      <c r="G17" s="14">
        <v>60</v>
      </c>
      <c r="H17" s="16"/>
      <c r="I17" s="16"/>
      <c r="J17" s="16"/>
      <c r="K17" s="16"/>
      <c r="L17" s="16">
        <f>G17</f>
        <v>60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14"/>
      <c r="B18" s="14" t="s">
        <v>74</v>
      </c>
      <c r="C18" s="14"/>
      <c r="D18" s="16"/>
      <c r="E18" s="16"/>
      <c r="F18" s="14"/>
      <c r="G18" s="14">
        <v>53.21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f>G18</f>
        <v>53.21</v>
      </c>
      <c r="V18" s="16"/>
    </row>
    <row r="19" spans="1:23" x14ac:dyDescent="0.25">
      <c r="A19" s="14"/>
      <c r="B19" s="21" t="s">
        <v>89</v>
      </c>
      <c r="C19" s="14"/>
      <c r="D19" s="14"/>
      <c r="E19" s="14"/>
      <c r="F19" s="14"/>
      <c r="G19" s="14">
        <v>608.41</v>
      </c>
      <c r="H19" s="16"/>
      <c r="I19" s="16"/>
      <c r="J19" s="14"/>
      <c r="K19" s="16"/>
      <c r="L19" s="16">
        <f>G19</f>
        <v>608.41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3" x14ac:dyDescent="0.25">
      <c r="A20" s="14"/>
      <c r="B20" s="14" t="s">
        <v>90</v>
      </c>
      <c r="C20" s="14"/>
      <c r="D20" s="16"/>
      <c r="E20" s="16"/>
      <c r="F20" s="14"/>
      <c r="G20" s="14">
        <v>100</v>
      </c>
      <c r="H20" s="16"/>
      <c r="I20" s="16"/>
      <c r="J20" s="14"/>
      <c r="K20" s="16"/>
      <c r="L20" s="16">
        <f>G20</f>
        <v>100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3" x14ac:dyDescent="0.25">
      <c r="A21" s="14"/>
      <c r="B21" s="21" t="s">
        <v>12</v>
      </c>
      <c r="C21" s="14"/>
      <c r="D21" s="14"/>
      <c r="E21" s="14"/>
      <c r="F21" s="14"/>
      <c r="G21" s="14">
        <v>6107.85</v>
      </c>
      <c r="H21" s="16"/>
      <c r="I21" s="16"/>
      <c r="J21" s="14"/>
      <c r="K21" s="16">
        <f>G21</f>
        <v>6107.85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3" x14ac:dyDescent="0.25">
      <c r="A22" s="14"/>
      <c r="B22" s="14" t="s">
        <v>11</v>
      </c>
      <c r="C22" s="14"/>
      <c r="D22" s="16"/>
      <c r="E22" s="16"/>
      <c r="F22" s="14"/>
      <c r="G22" s="16">
        <v>2125</v>
      </c>
      <c r="H22" s="16"/>
      <c r="I22" s="16"/>
      <c r="J22" s="14"/>
      <c r="K22" s="16"/>
      <c r="L22" s="16"/>
      <c r="M22" s="16"/>
      <c r="N22" s="16"/>
      <c r="O22" s="16"/>
      <c r="P22" s="16"/>
      <c r="Q22" s="16"/>
      <c r="R22" s="16"/>
      <c r="S22" s="16"/>
      <c r="T22" s="16">
        <f>G22</f>
        <v>2125</v>
      </c>
      <c r="U22" s="16"/>
      <c r="V22" s="16"/>
    </row>
    <row r="23" spans="1:23" x14ac:dyDescent="0.25">
      <c r="A23" s="14"/>
      <c r="B23" s="14" t="s">
        <v>11</v>
      </c>
      <c r="C23" s="14"/>
      <c r="D23" s="16"/>
      <c r="E23" s="16"/>
      <c r="F23" s="14"/>
      <c r="G23" s="16">
        <v>4675</v>
      </c>
      <c r="H23" s="16"/>
      <c r="I23" s="16"/>
      <c r="J23" s="37">
        <f>G23</f>
        <v>4675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3" x14ac:dyDescent="0.25">
      <c r="A24" s="14"/>
      <c r="B24" s="14" t="s">
        <v>91</v>
      </c>
      <c r="C24" s="15"/>
      <c r="D24" s="17"/>
      <c r="E24" s="17"/>
      <c r="F24" s="15"/>
      <c r="G24" s="17">
        <v>1000</v>
      </c>
      <c r="H24" s="17"/>
      <c r="I24" s="17"/>
      <c r="K24" s="16"/>
      <c r="L24" s="16">
        <f>G24</f>
        <v>1000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3" x14ac:dyDescent="0.25">
      <c r="A25" s="22"/>
      <c r="B25" s="22" t="s">
        <v>53</v>
      </c>
      <c r="C25" s="22"/>
      <c r="D25" s="23"/>
      <c r="E25" s="23"/>
      <c r="F25" s="14"/>
      <c r="G25" s="23">
        <v>9.3000000000000007</v>
      </c>
      <c r="H25" s="23"/>
      <c r="I25" s="23"/>
      <c r="J25" s="23"/>
      <c r="K25" s="23"/>
      <c r="L25" s="23">
        <f>G25</f>
        <v>9.3000000000000007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3" x14ac:dyDescent="0.25">
      <c r="A26" s="22"/>
      <c r="B26" s="22" t="s">
        <v>92</v>
      </c>
      <c r="C26" s="22"/>
      <c r="D26" s="23"/>
      <c r="E26" s="23"/>
      <c r="F26" s="14"/>
      <c r="G26" s="23">
        <v>66.150000000000006</v>
      </c>
      <c r="H26" s="23"/>
      <c r="I26" s="23"/>
      <c r="J26" s="23"/>
      <c r="K26" s="23"/>
      <c r="L26" s="23"/>
      <c r="M26" s="23"/>
      <c r="N26" s="23"/>
      <c r="O26" s="23"/>
      <c r="P26" s="23"/>
      <c r="Q26" s="23">
        <f>G26</f>
        <v>66.150000000000006</v>
      </c>
      <c r="R26" s="23"/>
      <c r="S26" s="23"/>
      <c r="T26" s="23"/>
      <c r="U26" s="23"/>
      <c r="V26" s="23"/>
    </row>
    <row r="27" spans="1:23" x14ac:dyDescent="0.25">
      <c r="A27" s="22"/>
      <c r="B27" s="22"/>
      <c r="C27" s="22"/>
      <c r="D27" s="23"/>
      <c r="E27" s="23"/>
      <c r="F27" s="1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 x14ac:dyDescent="0.25">
      <c r="A28" s="22"/>
      <c r="B28" s="22"/>
      <c r="C28" s="22"/>
      <c r="D28" s="23"/>
      <c r="E28" s="23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 x14ac:dyDescent="0.25">
      <c r="A29" s="22"/>
      <c r="B29" s="22"/>
      <c r="C29" s="22"/>
      <c r="D29" s="23"/>
      <c r="E29" s="23"/>
      <c r="F29" s="1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3" s="25" customFormat="1" ht="15.75" thickBot="1" x14ac:dyDescent="0.3">
      <c r="A30" s="24"/>
      <c r="B30" s="24"/>
      <c r="C30" s="24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3" ht="16.5" thickTop="1" thickBot="1" x14ac:dyDescent="0.3">
      <c r="A31" s="15"/>
      <c r="B31" s="15" t="s">
        <v>34</v>
      </c>
      <c r="C31" s="15"/>
      <c r="D31" s="26">
        <f>SUM(D5:D30)</f>
        <v>67.61</v>
      </c>
      <c r="E31" s="26">
        <f>SUM(E5:E30)</f>
        <v>0</v>
      </c>
      <c r="F31" s="26">
        <f>F5+E5+D5-G31+E31</f>
        <v>289064.75</v>
      </c>
      <c r="G31" s="17">
        <f>SUM(G6:G30)</f>
        <v>68898.12999999999</v>
      </c>
      <c r="H31" s="17">
        <f t="shared" ref="H31:O31" si="0">SUM(H6:H30)</f>
        <v>84.19</v>
      </c>
      <c r="I31" s="17">
        <f t="shared" si="0"/>
        <v>772.01</v>
      </c>
      <c r="J31" s="17">
        <f t="shared" si="0"/>
        <v>4675</v>
      </c>
      <c r="K31" s="17">
        <f t="shared" si="0"/>
        <v>6107.85</v>
      </c>
      <c r="L31" s="17">
        <f t="shared" si="0"/>
        <v>1777.7099999999998</v>
      </c>
      <c r="M31" s="17">
        <f t="shared" si="0"/>
        <v>31266.639999999999</v>
      </c>
      <c r="N31" s="17">
        <f t="shared" si="0"/>
        <v>14469.23</v>
      </c>
      <c r="O31" s="17">
        <f t="shared" si="0"/>
        <v>2116.5</v>
      </c>
      <c r="P31" s="17">
        <f>SUM(P18:P30)</f>
        <v>0</v>
      </c>
      <c r="Q31" s="17">
        <f>SUM(Q18:Q30)</f>
        <v>66.150000000000006</v>
      </c>
      <c r="R31" s="17">
        <f>SUM(R6:R30)</f>
        <v>0</v>
      </c>
      <c r="S31" s="17"/>
      <c r="T31" s="17">
        <f>SUM(T9:T30)</f>
        <v>2125</v>
      </c>
      <c r="U31" s="17">
        <f>SUM(U11:U30)</f>
        <v>5437.85</v>
      </c>
      <c r="V31" s="17">
        <f>SUM(V6:V30)</f>
        <v>0</v>
      </c>
      <c r="W31" s="27">
        <f>SUM(H31:V31)</f>
        <v>68898.12999999999</v>
      </c>
    </row>
    <row r="32" spans="1:23" ht="15.75" thickTop="1" x14ac:dyDescent="0.25">
      <c r="A32" s="14"/>
      <c r="B32" s="14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14"/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14"/>
      <c r="B34" s="14"/>
      <c r="C34" s="14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14"/>
      <c r="B35" s="14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14"/>
      <c r="B36" s="14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14"/>
      <c r="B37" s="14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24</vt:lpstr>
      <vt:lpstr>Feb 24</vt:lpstr>
      <vt:lpstr>Mar 24</vt:lpstr>
      <vt:lpstr>Apr 24</vt:lpstr>
      <vt:lpstr>May 24</vt:lpstr>
      <vt:lpstr>June 24</vt:lpstr>
      <vt:lpstr>July 24</vt:lpstr>
      <vt:lpstr>Aug 24</vt:lpstr>
      <vt:lpstr>Sept 24</vt:lpstr>
      <vt:lpstr>Oct 24</vt:lpstr>
      <vt:lpstr>Nov 24</vt:lpstr>
      <vt:lpstr>Dec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Faust</dc:creator>
  <cp:lastModifiedBy>Mark Frost</cp:lastModifiedBy>
  <dcterms:created xsi:type="dcterms:W3CDTF">2024-02-19T15:21:51Z</dcterms:created>
  <dcterms:modified xsi:type="dcterms:W3CDTF">2026-01-15T14:11:34Z</dcterms:modified>
</cp:coreProperties>
</file>