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nnon\Desktop\"/>
    </mc:Choice>
  </mc:AlternateContent>
  <xr:revisionPtr revIDLastSave="0" documentId="13_ncr:1_{3EB0CEE2-B88C-485D-B684-C4E919F5C8F7}" xr6:coauthVersionLast="47" xr6:coauthVersionMax="47" xr10:uidLastSave="{00000000-0000-0000-0000-000000000000}"/>
  <bookViews>
    <workbookView xWindow="-120" yWindow="-120" windowWidth="29040" windowHeight="15720" xr2:uid="{5D07BE3B-0586-40DF-8669-0E613F524F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D32" i="1"/>
  <c r="E32" i="1"/>
  <c r="F32" i="1"/>
  <c r="G32" i="1"/>
  <c r="H32" i="1"/>
  <c r="I32" i="1"/>
  <c r="B32" i="1"/>
  <c r="C31" i="1"/>
  <c r="D31" i="1"/>
  <c r="E31" i="1"/>
  <c r="F31" i="1"/>
  <c r="G31" i="1"/>
  <c r="H31" i="1"/>
  <c r="I31" i="1"/>
  <c r="B31" i="1"/>
  <c r="C30" i="1"/>
  <c r="D30" i="1"/>
  <c r="E30" i="1"/>
  <c r="F30" i="1"/>
  <c r="G30" i="1"/>
  <c r="H30" i="1"/>
  <c r="I30" i="1"/>
  <c r="B30" i="1"/>
  <c r="F21" i="1"/>
  <c r="C26" i="1"/>
  <c r="D26" i="1"/>
  <c r="D27" i="1" s="1"/>
  <c r="E26" i="1"/>
  <c r="F26" i="1"/>
  <c r="F27" i="1" s="1"/>
  <c r="G26" i="1"/>
  <c r="G27" i="1" s="1"/>
  <c r="H26" i="1"/>
  <c r="H27" i="1" s="1"/>
  <c r="I26" i="1"/>
  <c r="B26" i="1"/>
  <c r="C21" i="1"/>
  <c r="C27" i="1" s="1"/>
  <c r="D21" i="1"/>
  <c r="E21" i="1"/>
  <c r="G21" i="1"/>
  <c r="H21" i="1"/>
  <c r="I21" i="1"/>
  <c r="B21" i="1"/>
  <c r="B27" i="1" s="1"/>
  <c r="C15" i="1"/>
  <c r="D15" i="1"/>
  <c r="E15" i="1"/>
  <c r="C13" i="1"/>
  <c r="D13" i="1"/>
  <c r="E13" i="1"/>
  <c r="F13" i="1"/>
  <c r="G13" i="1"/>
  <c r="H13" i="1"/>
  <c r="I13" i="1"/>
  <c r="C8" i="1"/>
  <c r="D8" i="1"/>
  <c r="E8" i="1"/>
  <c r="F8" i="1"/>
  <c r="F15" i="1" s="1"/>
  <c r="G8" i="1"/>
  <c r="G15" i="1" s="1"/>
  <c r="H8" i="1"/>
  <c r="H15" i="1" s="1"/>
  <c r="I8" i="1"/>
  <c r="I15" i="1" s="1"/>
  <c r="B8" i="1"/>
  <c r="B15" i="1" s="1"/>
  <c r="B13" i="1"/>
  <c r="I27" i="1" l="1"/>
  <c r="E27" i="1"/>
</calcChain>
</file>

<file path=xl/sharedStrings.xml><?xml version="1.0" encoding="utf-8"?>
<sst xmlns="http://schemas.openxmlformats.org/spreadsheetml/2006/main" count="34" uniqueCount="27">
  <si>
    <t>Balance Sheet</t>
  </si>
  <si>
    <t>Assets</t>
  </si>
  <si>
    <t>Current Assets</t>
  </si>
  <si>
    <t>Other Assets</t>
  </si>
  <si>
    <t>Total</t>
  </si>
  <si>
    <t>Liabilities and Equity</t>
  </si>
  <si>
    <t>Current Liabilities</t>
  </si>
  <si>
    <t>Long-term Liabilities</t>
  </si>
  <si>
    <t>Total Liabilities</t>
  </si>
  <si>
    <t>Net Assets</t>
  </si>
  <si>
    <t>Audited</t>
  </si>
  <si>
    <t>Projected</t>
  </si>
  <si>
    <t>Cash Flow</t>
  </si>
  <si>
    <t>Revenues</t>
  </si>
  <si>
    <t>Operating Expenses</t>
  </si>
  <si>
    <t>Other Income</t>
  </si>
  <si>
    <t>Cash Flow Before Debt Service</t>
  </si>
  <si>
    <t>Debt Service</t>
  </si>
  <si>
    <t>Existing Debt Service</t>
  </si>
  <si>
    <t>Proposed KIA Loan</t>
  </si>
  <si>
    <t>Total Debt Service</t>
  </si>
  <si>
    <t>Cash Flow After Debt Service</t>
  </si>
  <si>
    <t>Ratios</t>
  </si>
  <si>
    <t>Current Ratio</t>
  </si>
  <si>
    <t xml:space="preserve">Debt to Equity </t>
  </si>
  <si>
    <t>Debt Coverage Ratio</t>
  </si>
  <si>
    <t>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</si>
</sst>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4" fontId="0" fillId="0" borderId="0" xfId="1" applyNumberFormat="1" applyFont="1"/>
    <xf numFmtId="165" fontId="0" fillId="0" borderId="0" xfId="1" applyNumberFormat="1" applyFont="1"/>
    <xf numFmtId="165" fontId="0" fillId="0" borderId="1" xfId="1" applyNumberFormat="1" applyFont="1" applyBorder="1"/>
    <xf numFmtId="0" fontId="2" fillId="0" borderId="0" xfId="0" applyFont="1" applyAlignment="1">
      <alignment horizontal="right"/>
    </xf>
    <xf numFmtId="165" fontId="0" fillId="0" borderId="2" xfId="1" applyNumberFormat="1" applyFont="1" applyBorder="1"/>
    <xf numFmtId="165" fontId="0" fillId="2" borderId="3" xfId="1" applyNumberFormat="1" applyFont="1" applyFill="1" applyBorder="1"/>
    <xf numFmtId="164" fontId="0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90355-B76E-4507-90EA-6AC08A949C8C}">
  <dimension ref="A2:J34"/>
  <sheetViews>
    <sheetView tabSelected="1" workbookViewId="0">
      <selection activeCell="M13" sqref="M13"/>
    </sheetView>
  </sheetViews>
  <sheetFormatPr defaultRowHeight="15" x14ac:dyDescent="0.25"/>
  <cols>
    <col min="1" max="1" width="27.5703125" bestFit="1" customWidth="1"/>
    <col min="2" max="9" width="15.7109375" customWidth="1"/>
  </cols>
  <sheetData>
    <row r="2" spans="1:9" x14ac:dyDescent="0.25">
      <c r="B2" s="1" t="s">
        <v>10</v>
      </c>
      <c r="C2" s="1" t="s">
        <v>10</v>
      </c>
      <c r="D2" s="1" t="s">
        <v>10</v>
      </c>
      <c r="E2" s="1" t="s">
        <v>10</v>
      </c>
      <c r="F2" s="1" t="s">
        <v>11</v>
      </c>
      <c r="G2" s="1" t="s">
        <v>11</v>
      </c>
      <c r="H2" s="1" t="s">
        <v>11</v>
      </c>
      <c r="I2" s="1" t="s">
        <v>11</v>
      </c>
    </row>
    <row r="3" spans="1:9" ht="15.75" x14ac:dyDescent="0.25">
      <c r="A3" s="2" t="s">
        <v>0</v>
      </c>
      <c r="B3" s="1">
        <v>2022</v>
      </c>
      <c r="C3" s="1">
        <v>2023</v>
      </c>
      <c r="D3" s="1">
        <v>2024</v>
      </c>
      <c r="E3" s="1">
        <v>2025</v>
      </c>
      <c r="F3" s="1">
        <v>2026</v>
      </c>
      <c r="G3" s="1">
        <v>2027</v>
      </c>
      <c r="H3" s="1">
        <v>2028</v>
      </c>
      <c r="I3" s="1">
        <v>2029</v>
      </c>
    </row>
    <row r="4" spans="1:9" x14ac:dyDescent="0.25">
      <c r="B4" s="5"/>
      <c r="C4" s="5"/>
      <c r="D4" s="5"/>
      <c r="E4" s="5"/>
      <c r="F4" s="5"/>
      <c r="G4" s="5"/>
      <c r="H4" s="5"/>
      <c r="I4" s="5"/>
    </row>
    <row r="5" spans="1:9" x14ac:dyDescent="0.25">
      <c r="A5" s="3" t="s">
        <v>1</v>
      </c>
      <c r="B5" s="5"/>
      <c r="C5" s="5"/>
      <c r="D5" s="5"/>
      <c r="E5" s="5"/>
      <c r="F5" s="5"/>
      <c r="G5" s="5"/>
      <c r="H5" s="5"/>
      <c r="I5" s="5"/>
    </row>
    <row r="6" spans="1:9" x14ac:dyDescent="0.25">
      <c r="A6" t="s">
        <v>2</v>
      </c>
      <c r="B6" s="5">
        <v>1084642</v>
      </c>
      <c r="C6" s="5">
        <v>2968051</v>
      </c>
      <c r="D6" s="5">
        <v>2604638</v>
      </c>
      <c r="E6" s="5">
        <v>2831428</v>
      </c>
      <c r="F6" s="5">
        <v>2527881</v>
      </c>
      <c r="G6" s="5">
        <v>2768394</v>
      </c>
      <c r="H6" s="5">
        <v>2867408</v>
      </c>
      <c r="I6" s="5">
        <v>2937849</v>
      </c>
    </row>
    <row r="7" spans="1:9" x14ac:dyDescent="0.25">
      <c r="A7" t="s">
        <v>3</v>
      </c>
      <c r="B7" s="5">
        <v>22276141</v>
      </c>
      <c r="C7" s="5">
        <v>29430145</v>
      </c>
      <c r="D7" s="5">
        <v>32529431</v>
      </c>
      <c r="E7" s="5">
        <v>33772496</v>
      </c>
      <c r="F7" s="5">
        <v>38882552</v>
      </c>
      <c r="G7" s="5">
        <v>37949394</v>
      </c>
      <c r="H7" s="5">
        <v>37008241</v>
      </c>
      <c r="I7" s="5">
        <v>35952796</v>
      </c>
    </row>
    <row r="8" spans="1:9" ht="15.75" thickBot="1" x14ac:dyDescent="0.3">
      <c r="A8" t="s">
        <v>4</v>
      </c>
      <c r="B8" s="6">
        <f>SUM(B6:B7)</f>
        <v>23360783</v>
      </c>
      <c r="C8" s="6">
        <f t="shared" ref="C8:I8" si="0">SUM(C6:C7)</f>
        <v>32398196</v>
      </c>
      <c r="D8" s="6">
        <f t="shared" si="0"/>
        <v>35134069</v>
      </c>
      <c r="E8" s="6">
        <f t="shared" si="0"/>
        <v>36603924</v>
      </c>
      <c r="F8" s="6">
        <f t="shared" si="0"/>
        <v>41410433</v>
      </c>
      <c r="G8" s="6">
        <f t="shared" si="0"/>
        <v>40717788</v>
      </c>
      <c r="H8" s="6">
        <f t="shared" si="0"/>
        <v>39875649</v>
      </c>
      <c r="I8" s="6">
        <f t="shared" si="0"/>
        <v>38890645</v>
      </c>
    </row>
    <row r="9" spans="1:9" x14ac:dyDescent="0.25">
      <c r="B9" s="5"/>
      <c r="C9" s="5"/>
      <c r="D9" s="5"/>
      <c r="E9" s="5"/>
      <c r="F9" s="5"/>
      <c r="G9" s="5"/>
      <c r="H9" s="5"/>
      <c r="I9" s="5"/>
    </row>
    <row r="10" spans="1:9" x14ac:dyDescent="0.25">
      <c r="A10" s="3" t="s">
        <v>5</v>
      </c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t="s">
        <v>6</v>
      </c>
      <c r="B11" s="5">
        <v>869169</v>
      </c>
      <c r="C11" s="5">
        <v>955535</v>
      </c>
      <c r="D11" s="5">
        <v>865076</v>
      </c>
      <c r="E11" s="5">
        <v>981517</v>
      </c>
      <c r="F11" s="5">
        <v>1155301</v>
      </c>
      <c r="G11" s="5">
        <v>1043801</v>
      </c>
      <c r="H11" s="5">
        <v>1059401</v>
      </c>
      <c r="I11" s="5">
        <v>1068501</v>
      </c>
    </row>
    <row r="12" spans="1:9" x14ac:dyDescent="0.25">
      <c r="A12" t="s">
        <v>7</v>
      </c>
      <c r="B12" s="5">
        <v>6880881</v>
      </c>
      <c r="C12" s="5">
        <v>14325514</v>
      </c>
      <c r="D12" s="5">
        <v>16935833</v>
      </c>
      <c r="E12" s="5">
        <v>18462762</v>
      </c>
      <c r="F12" s="5">
        <v>20723906</v>
      </c>
      <c r="G12" s="5">
        <v>20113059</v>
      </c>
      <c r="H12" s="5">
        <v>19448213</v>
      </c>
      <c r="I12" s="5">
        <v>18855866</v>
      </c>
    </row>
    <row r="13" spans="1:9" ht="15.75" thickBot="1" x14ac:dyDescent="0.3">
      <c r="A13" t="s">
        <v>8</v>
      </c>
      <c r="B13" s="6">
        <f>SUM(B11:B12)</f>
        <v>7750050</v>
      </c>
      <c r="C13" s="6">
        <f t="shared" ref="C13:I13" si="1">SUM(C11:C12)</f>
        <v>15281049</v>
      </c>
      <c r="D13" s="6">
        <f t="shared" si="1"/>
        <v>17800909</v>
      </c>
      <c r="E13" s="6">
        <f t="shared" si="1"/>
        <v>19444279</v>
      </c>
      <c r="F13" s="6">
        <f t="shared" si="1"/>
        <v>21879207</v>
      </c>
      <c r="G13" s="6">
        <f t="shared" si="1"/>
        <v>21156860</v>
      </c>
      <c r="H13" s="6">
        <f t="shared" si="1"/>
        <v>20507614</v>
      </c>
      <c r="I13" s="6">
        <f t="shared" si="1"/>
        <v>19924367</v>
      </c>
    </row>
    <row r="14" spans="1:9" x14ac:dyDescent="0.25">
      <c r="B14" s="5"/>
      <c r="C14" s="5"/>
      <c r="D14" s="5"/>
      <c r="E14" s="5"/>
      <c r="F14" s="5"/>
      <c r="G14" s="5"/>
      <c r="H14" s="5"/>
      <c r="I14" s="5"/>
    </row>
    <row r="15" spans="1:9" ht="15.75" thickBot="1" x14ac:dyDescent="0.3">
      <c r="A15" s="7" t="s">
        <v>9</v>
      </c>
      <c r="B15" s="8">
        <f>B8-B13</f>
        <v>15610733</v>
      </c>
      <c r="C15" s="8">
        <f t="shared" ref="C15:I15" si="2">C8-C13</f>
        <v>17117147</v>
      </c>
      <c r="D15" s="8">
        <f t="shared" si="2"/>
        <v>17333160</v>
      </c>
      <c r="E15" s="8">
        <f t="shared" si="2"/>
        <v>17159645</v>
      </c>
      <c r="F15" s="8">
        <f t="shared" si="2"/>
        <v>19531226</v>
      </c>
      <c r="G15" s="8">
        <f t="shared" si="2"/>
        <v>19560928</v>
      </c>
      <c r="H15" s="8">
        <f t="shared" si="2"/>
        <v>19368035</v>
      </c>
      <c r="I15" s="8">
        <f t="shared" si="2"/>
        <v>18966278</v>
      </c>
    </row>
    <row r="16" spans="1:9" ht="15.75" thickTop="1" x14ac:dyDescent="0.25">
      <c r="B16" s="5"/>
      <c r="C16" s="5"/>
      <c r="D16" s="5"/>
      <c r="E16" s="5"/>
      <c r="F16" s="5"/>
      <c r="G16" s="5"/>
      <c r="H16" s="5"/>
      <c r="I16" s="5"/>
    </row>
    <row r="17" spans="1:10" x14ac:dyDescent="0.25">
      <c r="A17" s="3" t="s">
        <v>12</v>
      </c>
      <c r="B17" s="5"/>
      <c r="C17" s="5"/>
      <c r="D17" s="5"/>
      <c r="E17" s="5"/>
      <c r="F17" s="5"/>
      <c r="G17" s="5"/>
      <c r="H17" s="5"/>
      <c r="I17" s="5"/>
    </row>
    <row r="18" spans="1:10" x14ac:dyDescent="0.25">
      <c r="A18" t="s">
        <v>13</v>
      </c>
      <c r="B18" s="5">
        <v>4093585</v>
      </c>
      <c r="C18" s="5">
        <v>4512626</v>
      </c>
      <c r="D18" s="5">
        <v>4725127</v>
      </c>
      <c r="E18" s="5">
        <v>5186829</v>
      </c>
      <c r="F18" s="5">
        <v>5709062</v>
      </c>
      <c r="G18" s="5">
        <v>7639802</v>
      </c>
      <c r="H18" s="5">
        <v>7639802</v>
      </c>
      <c r="I18" s="5">
        <v>7639802</v>
      </c>
    </row>
    <row r="19" spans="1:10" x14ac:dyDescent="0.25">
      <c r="A19" t="s">
        <v>14</v>
      </c>
      <c r="B19" s="5">
        <v>3167093</v>
      </c>
      <c r="C19" s="5">
        <v>3367737</v>
      </c>
      <c r="D19" s="5">
        <v>3913034</v>
      </c>
      <c r="E19" s="5">
        <v>4359419</v>
      </c>
      <c r="F19" s="5">
        <v>4128371</v>
      </c>
      <c r="G19" s="5">
        <v>5962936</v>
      </c>
      <c r="H19" s="5">
        <v>6102774</v>
      </c>
      <c r="I19" s="5">
        <v>6246808</v>
      </c>
    </row>
    <row r="20" spans="1:10" x14ac:dyDescent="0.25">
      <c r="A20" t="s">
        <v>15</v>
      </c>
      <c r="B20" s="5">
        <v>55718</v>
      </c>
      <c r="C20" s="5">
        <v>69249</v>
      </c>
      <c r="D20" s="5">
        <v>78998</v>
      </c>
      <c r="E20" s="5">
        <v>89370</v>
      </c>
      <c r="F20" s="5">
        <v>78998</v>
      </c>
      <c r="G20" s="5">
        <v>78998</v>
      </c>
      <c r="H20" s="5">
        <v>78998</v>
      </c>
      <c r="I20" s="5">
        <v>78998</v>
      </c>
    </row>
    <row r="21" spans="1:10" ht="15.75" thickBot="1" x14ac:dyDescent="0.3">
      <c r="A21" t="s">
        <v>16</v>
      </c>
      <c r="B21" s="6">
        <f>B18-B19+B20</f>
        <v>982210</v>
      </c>
      <c r="C21" s="6">
        <f t="shared" ref="C21:I21" si="3">C18-C19+C20</f>
        <v>1214138</v>
      </c>
      <c r="D21" s="6">
        <f t="shared" si="3"/>
        <v>891091</v>
      </c>
      <c r="E21" s="6">
        <f t="shared" si="3"/>
        <v>916780</v>
      </c>
      <c r="F21" s="6">
        <f t="shared" si="3"/>
        <v>1659689</v>
      </c>
      <c r="G21" s="6">
        <f t="shared" si="3"/>
        <v>1755864</v>
      </c>
      <c r="H21" s="6">
        <f t="shared" si="3"/>
        <v>1616026</v>
      </c>
      <c r="I21" s="6">
        <f t="shared" si="3"/>
        <v>1471992</v>
      </c>
    </row>
    <row r="22" spans="1:10" x14ac:dyDescent="0.25">
      <c r="B22" s="5"/>
      <c r="C22" s="5"/>
      <c r="D22" s="5"/>
      <c r="E22" s="5"/>
      <c r="F22" s="5"/>
      <c r="G22" s="5"/>
      <c r="H22" s="5"/>
      <c r="I22" s="5"/>
    </row>
    <row r="23" spans="1:10" x14ac:dyDescent="0.25">
      <c r="A23" s="3" t="s">
        <v>17</v>
      </c>
      <c r="B23" s="5"/>
      <c r="C23" s="5"/>
      <c r="D23" s="5"/>
      <c r="E23" s="5"/>
      <c r="F23" s="5"/>
      <c r="G23" s="5"/>
      <c r="H23" s="5"/>
      <c r="I23" s="5"/>
    </row>
    <row r="24" spans="1:10" x14ac:dyDescent="0.25">
      <c r="A24" t="s">
        <v>18</v>
      </c>
      <c r="B24" s="5">
        <v>648764</v>
      </c>
      <c r="C24" s="5">
        <v>589985</v>
      </c>
      <c r="D24" s="5">
        <v>616858</v>
      </c>
      <c r="E24" s="5">
        <v>614038</v>
      </c>
      <c r="F24" s="5">
        <v>1054389</v>
      </c>
      <c r="G24" s="5">
        <v>1039826</v>
      </c>
      <c r="H24" s="5">
        <v>909983</v>
      </c>
      <c r="I24" s="5">
        <v>908813</v>
      </c>
    </row>
    <row r="25" spans="1:10" x14ac:dyDescent="0.25">
      <c r="A25" t="s">
        <v>19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210973</v>
      </c>
      <c r="H25" s="5">
        <v>210973</v>
      </c>
      <c r="I25" s="5">
        <v>210973</v>
      </c>
    </row>
    <row r="26" spans="1:10" x14ac:dyDescent="0.25">
      <c r="A26" t="s">
        <v>20</v>
      </c>
      <c r="B26" s="9">
        <f>B24+B25</f>
        <v>648764</v>
      </c>
      <c r="C26" s="9">
        <f t="shared" ref="C26:I26" si="4">C24+C25</f>
        <v>589985</v>
      </c>
      <c r="D26" s="9">
        <f t="shared" si="4"/>
        <v>616858</v>
      </c>
      <c r="E26" s="9">
        <f t="shared" si="4"/>
        <v>614038</v>
      </c>
      <c r="F26" s="9">
        <f t="shared" si="4"/>
        <v>1054389</v>
      </c>
      <c r="G26" s="9">
        <f t="shared" si="4"/>
        <v>1250799</v>
      </c>
      <c r="H26" s="9">
        <f t="shared" si="4"/>
        <v>1120956</v>
      </c>
      <c r="I26" s="9">
        <f t="shared" si="4"/>
        <v>1119786</v>
      </c>
      <c r="J26" t="s">
        <v>26</v>
      </c>
    </row>
    <row r="27" spans="1:10" ht="15.75" thickBot="1" x14ac:dyDescent="0.3">
      <c r="A27" t="s">
        <v>21</v>
      </c>
      <c r="B27" s="6">
        <f>B21-B26</f>
        <v>333446</v>
      </c>
      <c r="C27" s="6">
        <f t="shared" ref="C27:I27" si="5">C21-C26</f>
        <v>624153</v>
      </c>
      <c r="D27" s="6">
        <f t="shared" si="5"/>
        <v>274233</v>
      </c>
      <c r="E27" s="6">
        <f t="shared" si="5"/>
        <v>302742</v>
      </c>
      <c r="F27" s="6">
        <f t="shared" si="5"/>
        <v>605300</v>
      </c>
      <c r="G27" s="6">
        <f t="shared" si="5"/>
        <v>505065</v>
      </c>
      <c r="H27" s="6">
        <f t="shared" si="5"/>
        <v>495070</v>
      </c>
      <c r="I27" s="6">
        <f t="shared" si="5"/>
        <v>352206</v>
      </c>
    </row>
    <row r="28" spans="1:10" x14ac:dyDescent="0.25">
      <c r="B28" s="5"/>
      <c r="C28" s="5"/>
      <c r="D28" s="5"/>
      <c r="E28" s="5"/>
      <c r="F28" s="5"/>
      <c r="G28" s="5"/>
      <c r="H28" s="5"/>
      <c r="I28" s="5"/>
    </row>
    <row r="29" spans="1:10" x14ac:dyDescent="0.25">
      <c r="A29" s="3" t="s">
        <v>22</v>
      </c>
      <c r="B29" s="5"/>
      <c r="C29" s="5"/>
      <c r="D29" s="5"/>
      <c r="E29" s="5"/>
      <c r="F29" s="5"/>
      <c r="G29" s="5"/>
      <c r="H29" s="5"/>
      <c r="I29" s="5"/>
    </row>
    <row r="30" spans="1:10" x14ac:dyDescent="0.25">
      <c r="A30" t="s">
        <v>23</v>
      </c>
      <c r="B30" s="4">
        <f>B6/B11</f>
        <v>1.247906908782987</v>
      </c>
      <c r="C30" s="4">
        <f t="shared" ref="C30:I30" si="6">C6/C11</f>
        <v>3.1061667024232498</v>
      </c>
      <c r="D30" s="4">
        <f t="shared" si="6"/>
        <v>3.0108776569919868</v>
      </c>
      <c r="E30" s="4">
        <f t="shared" si="6"/>
        <v>2.8847467746355897</v>
      </c>
      <c r="F30" s="4">
        <f t="shared" si="6"/>
        <v>2.1880713337909343</v>
      </c>
      <c r="G30" s="4">
        <f t="shared" si="6"/>
        <v>2.65222393923746</v>
      </c>
      <c r="H30" s="4">
        <f t="shared" si="6"/>
        <v>2.7066313888697482</v>
      </c>
      <c r="I30" s="4">
        <f t="shared" si="6"/>
        <v>2.7495051478660293</v>
      </c>
    </row>
    <row r="31" spans="1:10" x14ac:dyDescent="0.25">
      <c r="A31" t="s">
        <v>24</v>
      </c>
      <c r="B31" s="4">
        <f>B13/B15</f>
        <v>0.49645650848041539</v>
      </c>
      <c r="C31" s="4">
        <f t="shared" ref="C31:I31" si="7">C13/C15</f>
        <v>0.892733409370148</v>
      </c>
      <c r="D31" s="4">
        <f t="shared" si="7"/>
        <v>1.0269857890886602</v>
      </c>
      <c r="E31" s="4">
        <f t="shared" si="7"/>
        <v>1.1331399338389576</v>
      </c>
      <c r="F31" s="4">
        <f t="shared" si="7"/>
        <v>1.120216774922373</v>
      </c>
      <c r="G31" s="4">
        <f t="shared" si="7"/>
        <v>1.0815877447123163</v>
      </c>
      <c r="H31" s="4">
        <f t="shared" si="7"/>
        <v>1.0588381320046147</v>
      </c>
      <c r="I31" s="4">
        <f t="shared" si="7"/>
        <v>1.0505153936897897</v>
      </c>
    </row>
    <row r="32" spans="1:10" x14ac:dyDescent="0.25">
      <c r="A32" t="s">
        <v>25</v>
      </c>
      <c r="B32" s="10">
        <f>B21/B26</f>
        <v>1.5139711821247788</v>
      </c>
      <c r="C32" s="10">
        <f t="shared" ref="C32:I32" si="8">C21/C26</f>
        <v>2.0579133367797486</v>
      </c>
      <c r="D32" s="10">
        <f t="shared" si="8"/>
        <v>1.4445642270992676</v>
      </c>
      <c r="E32" s="10">
        <f t="shared" si="8"/>
        <v>1.4930346330357405</v>
      </c>
      <c r="F32" s="10">
        <f t="shared" si="8"/>
        <v>1.5740765504951209</v>
      </c>
      <c r="G32" s="10">
        <f t="shared" si="8"/>
        <v>1.4037938949423527</v>
      </c>
      <c r="H32" s="10">
        <f t="shared" si="8"/>
        <v>1.4416498060584002</v>
      </c>
      <c r="I32" s="10">
        <f t="shared" si="8"/>
        <v>1.3145297405039891</v>
      </c>
      <c r="J32" t="s">
        <v>26</v>
      </c>
    </row>
    <row r="33" spans="2:9" x14ac:dyDescent="0.25">
      <c r="B33" s="5"/>
      <c r="C33" s="5"/>
      <c r="D33" s="5"/>
      <c r="E33" s="5"/>
      <c r="F33" s="5"/>
      <c r="G33" s="5"/>
      <c r="H33" s="5"/>
      <c r="I33" s="5"/>
    </row>
    <row r="34" spans="2:9" x14ac:dyDescent="0.25">
      <c r="B34" s="5"/>
      <c r="C34" s="5"/>
      <c r="D34" s="5"/>
      <c r="E34" s="5"/>
      <c r="F34" s="5"/>
      <c r="G34" s="5"/>
      <c r="H34" s="5"/>
      <c r="I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Cannon</dc:creator>
  <cp:lastModifiedBy>Kyle Cannon</cp:lastModifiedBy>
  <dcterms:created xsi:type="dcterms:W3CDTF">2026-09-01T15:09:21Z</dcterms:created>
  <dcterms:modified xsi:type="dcterms:W3CDTF">2026-09-01T15:59:30Z</dcterms:modified>
</cp:coreProperties>
</file>