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24"/>
  <workbookPr/>
  <mc:AlternateContent xmlns:mc="http://schemas.openxmlformats.org/markup-compatibility/2006">
    <mc:Choice Requires="x15">
      <x15ac:absPath xmlns:x15ac="http://schemas.microsoft.com/office/spreadsheetml/2010/11/ac" url="C:\Users\03689\Desktop\Desktop Files\Workpapers\2025\PSC Requests\"/>
    </mc:Choice>
  </mc:AlternateContent>
  <xr:revisionPtr revIDLastSave="0" documentId="13_ncr:1_{15960509-AC50-4DBB-B321-4CBAA7F2921F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Bonds" sheetId="3" r:id="rId1"/>
    <sheet name="Notes" sheetId="2" r:id="rId2"/>
  </sheets>
  <definedNames>
    <definedName name="_xlnm.Print_Area" localSheetId="0">Bonds!$A$1:$Q$15</definedName>
    <definedName name="_xlnm.Print_Area" localSheetId="1">Notes!$A$1:$Q$215</definedName>
    <definedName name="_xlnm.Print_Titles" localSheetId="1">Notes!$1:$9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C43" i="2"/>
  <c r="C44" i="2"/>
  <c r="C59" i="2"/>
  <c r="C60" i="2"/>
  <c r="C61" i="2"/>
  <c r="E42" i="2"/>
  <c r="E43" i="2"/>
  <c r="E44" i="2"/>
  <c r="E59" i="2"/>
  <c r="E60" i="2"/>
  <c r="E61" i="2"/>
  <c r="K15" i="3" l="1"/>
  <c r="O15" i="3"/>
  <c r="K198" i="2" l="1"/>
  <c r="Q15" i="3"/>
  <c r="Q193" i="2"/>
  <c r="O193" i="2"/>
  <c r="K193" i="2"/>
  <c r="K19" i="2" l="1"/>
  <c r="K196" i="2" s="1"/>
  <c r="K200" i="2" s="1"/>
  <c r="K202" i="2" s="1"/>
  <c r="K207" i="2" s="1"/>
  <c r="O19" i="2"/>
  <c r="O200" i="2" s="1"/>
  <c r="O202" i="2" s="1"/>
  <c r="Q19" i="2"/>
  <c r="Q200" i="2" s="1"/>
  <c r="Q202" i="2" s="1"/>
  <c r="O207" i="2" l="1"/>
  <c r="Q207" i="2"/>
  <c r="K211" i="2"/>
  <c r="K21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Buttleman</author>
  </authors>
  <commentList>
    <comment ref="O8" authorId="0" shapeId="0" xr:uid="{3C266DC1-1AFF-4D3B-85E2-7010C5637C70}">
      <text>
        <r>
          <rPr>
            <b/>
            <sz val="9"/>
            <color indexed="81"/>
            <rFont val="Tahoma"/>
            <family val="2"/>
          </rPr>
          <t>Tyler Buttleman:</t>
        </r>
        <r>
          <rPr>
            <sz val="9"/>
            <color indexed="81"/>
            <rFont val="Tahoma"/>
            <family val="2"/>
          </rPr>
          <t xml:space="preserve">
Normalized principal paid in 2024</t>
        </r>
      </text>
    </comment>
    <comment ref="Q8" authorId="0" shapeId="0" xr:uid="{3EBD7FAC-3D50-4430-A453-30CF39210744}">
      <text>
        <r>
          <rPr>
            <b/>
            <sz val="9"/>
            <color indexed="81"/>
            <rFont val="Tahoma"/>
            <family val="2"/>
          </rPr>
          <t>Tyler Buttleman:</t>
        </r>
        <r>
          <rPr>
            <sz val="9"/>
            <color indexed="81"/>
            <rFont val="Tahoma"/>
            <family val="2"/>
          </rPr>
          <t xml:space="preserve">
Interest accrued in 2024</t>
        </r>
      </text>
    </comment>
    <comment ref="I17" authorId="0" shapeId="0" xr:uid="{064A0EFD-4F5E-4D87-96B8-6343529887A3}">
      <text>
        <r>
          <rPr>
            <b/>
            <sz val="9"/>
            <color indexed="81"/>
            <rFont val="Tahoma"/>
            <family val="2"/>
          </rPr>
          <t>Tyler Buttleman:</t>
        </r>
        <r>
          <rPr>
            <sz val="9"/>
            <color indexed="81"/>
            <rFont val="Tahoma"/>
            <family val="2"/>
          </rPr>
          <t xml:space="preserve">
Final principal and interest payment not made until 12/2/2024 due to the calendar</t>
        </r>
      </text>
    </comment>
    <comment ref="K209" authorId="0" shapeId="0" xr:uid="{453229D1-7860-453B-8CF7-48C4F0C51B53}">
      <text>
        <r>
          <rPr>
            <b/>
            <sz val="9"/>
            <color indexed="81"/>
            <rFont val="Tahoma"/>
            <family val="2"/>
          </rPr>
          <t>Tyler Buttleman:</t>
        </r>
        <r>
          <rPr>
            <sz val="9"/>
            <color indexed="81"/>
            <rFont val="Tahoma"/>
            <family val="2"/>
          </rPr>
          <t xml:space="preserve">
7/31/2025 sum of accounts 181001, 181008, and 189001 issue costs balances</t>
        </r>
      </text>
    </comment>
    <comment ref="K213" authorId="0" shapeId="0" xr:uid="{2BB92446-98CA-4867-BC66-A61CBF5F8DAC}">
      <text>
        <r>
          <rPr>
            <b/>
            <sz val="9"/>
            <color indexed="81"/>
            <rFont val="Tahoma"/>
            <family val="2"/>
          </rPr>
          <t>Tyler Buttleman:</t>
        </r>
        <r>
          <rPr>
            <sz val="9"/>
            <color indexed="81"/>
            <rFont val="Tahoma"/>
            <family val="2"/>
          </rPr>
          <t xml:space="preserve">
From 7/31/2025 current maturities file</t>
        </r>
      </text>
    </comment>
  </commentList>
</comments>
</file>

<file path=xl/sharedStrings.xml><?xml version="1.0" encoding="utf-8"?>
<sst xmlns="http://schemas.openxmlformats.org/spreadsheetml/2006/main" count="231" uniqueCount="208">
  <si>
    <t>East Kentucky Power Cooperative, Inc.</t>
  </si>
  <si>
    <t>Long-term Schedule of Debt [807 KAR 5:001, Section 12(2)e]</t>
  </si>
  <si>
    <t>As of July 31, 2025</t>
  </si>
  <si>
    <t>Bonds (All secured under the Trust Indenture)</t>
  </si>
  <si>
    <t>Original</t>
  </si>
  <si>
    <t>Amount</t>
  </si>
  <si>
    <t>Interest</t>
  </si>
  <si>
    <t>Date</t>
  </si>
  <si>
    <t>Date of</t>
  </si>
  <si>
    <t>Outstanding</t>
  </si>
  <si>
    <t xml:space="preserve">Principal </t>
  </si>
  <si>
    <t>Type of Debt Issue</t>
  </si>
  <si>
    <t>Rate</t>
  </si>
  <si>
    <t>Issued</t>
  </si>
  <si>
    <t>Maturity</t>
  </si>
  <si>
    <t>Private Placement Bonds - 2014</t>
  </si>
  <si>
    <t>Private Placement Bonds - 2019</t>
  </si>
  <si>
    <t xml:space="preserve">Total Bonds      </t>
  </si>
  <si>
    <t>Long-term Schedule of Debt [807 KAR 5:001, Section 12(2)f]</t>
  </si>
  <si>
    <t>Notes (All secured under the Trust Indenture except NCSC, Credit Facility, and Term Loan Facility)</t>
  </si>
  <si>
    <t>Coupon</t>
  </si>
  <si>
    <t>Issue</t>
  </si>
  <si>
    <t>National Rural Utilities Cooperative Finance Corporation ("CFC")</t>
  </si>
  <si>
    <t>CFC - Term Loan</t>
  </si>
  <si>
    <t>New Clean Renewable Energy Bonds</t>
  </si>
  <si>
    <t>NCSC Unsecured - #9061014</t>
  </si>
  <si>
    <t>Total CFC</t>
  </si>
  <si>
    <t>Federal Financing Bank Notes</t>
  </si>
  <si>
    <t>H0645</t>
  </si>
  <si>
    <t>H0670</t>
  </si>
  <si>
    <t>H0675</t>
  </si>
  <si>
    <t>H0680</t>
  </si>
  <si>
    <t>H0685</t>
  </si>
  <si>
    <t>H0690</t>
  </si>
  <si>
    <t>H0695</t>
  </si>
  <si>
    <t>H0700</t>
  </si>
  <si>
    <t>H0710</t>
  </si>
  <si>
    <t>H0715</t>
  </si>
  <si>
    <t>H0720</t>
  </si>
  <si>
    <t>H0745</t>
  </si>
  <si>
    <t>H0795</t>
  </si>
  <si>
    <t>H0805</t>
  </si>
  <si>
    <t>H0825</t>
  </si>
  <si>
    <t>H0830</t>
  </si>
  <si>
    <t>H0840</t>
  </si>
  <si>
    <t>H0845</t>
  </si>
  <si>
    <t>H0850</t>
  </si>
  <si>
    <t>H0855</t>
  </si>
  <si>
    <t>H0860</t>
  </si>
  <si>
    <t>H0865</t>
  </si>
  <si>
    <t>H0935</t>
  </si>
  <si>
    <t xml:space="preserve">H0940 </t>
  </si>
  <si>
    <t xml:space="preserve">H0945 </t>
  </si>
  <si>
    <t xml:space="preserve">H0950 </t>
  </si>
  <si>
    <t xml:space="preserve">H0955 </t>
  </si>
  <si>
    <t>H0960</t>
  </si>
  <si>
    <t>H0965</t>
  </si>
  <si>
    <t>H0970</t>
  </si>
  <si>
    <t>H0975</t>
  </si>
  <si>
    <t>H0980</t>
  </si>
  <si>
    <t>H0985</t>
  </si>
  <si>
    <t>H0995</t>
  </si>
  <si>
    <t>H1000</t>
  </si>
  <si>
    <t>H1005</t>
  </si>
  <si>
    <t>H1010</t>
  </si>
  <si>
    <t>H1015</t>
  </si>
  <si>
    <t>H1020</t>
  </si>
  <si>
    <t>H1025</t>
  </si>
  <si>
    <t>H1030</t>
  </si>
  <si>
    <t>H1035</t>
  </si>
  <si>
    <t>H1040</t>
  </si>
  <si>
    <t>H1045</t>
  </si>
  <si>
    <t>H1050</t>
  </si>
  <si>
    <t>H1055</t>
  </si>
  <si>
    <t>H1060</t>
  </si>
  <si>
    <t>H1065</t>
  </si>
  <si>
    <t>H1070</t>
  </si>
  <si>
    <t>H1075</t>
  </si>
  <si>
    <t>H1080</t>
  </si>
  <si>
    <t>H1085</t>
  </si>
  <si>
    <t>H1090</t>
  </si>
  <si>
    <t>H1095</t>
  </si>
  <si>
    <t>H1100</t>
  </si>
  <si>
    <t>H1105</t>
  </si>
  <si>
    <t>H1110</t>
  </si>
  <si>
    <t>H1115</t>
  </si>
  <si>
    <t>H1120</t>
  </si>
  <si>
    <t>H1125</t>
  </si>
  <si>
    <t>H1130</t>
  </si>
  <si>
    <t>H1135</t>
  </si>
  <si>
    <t>H1140</t>
  </si>
  <si>
    <t>H1145</t>
  </si>
  <si>
    <t>H1150</t>
  </si>
  <si>
    <t>H1155</t>
  </si>
  <si>
    <t>H1160</t>
  </si>
  <si>
    <t>H1165</t>
  </si>
  <si>
    <t>H1170</t>
  </si>
  <si>
    <t>H1175</t>
  </si>
  <si>
    <t>H1180</t>
  </si>
  <si>
    <t>H1185</t>
  </si>
  <si>
    <t>H1190</t>
  </si>
  <si>
    <t>H1195</t>
  </si>
  <si>
    <t>H1200</t>
  </si>
  <si>
    <t>H1205</t>
  </si>
  <si>
    <t>H1210</t>
  </si>
  <si>
    <t>H1215</t>
  </si>
  <si>
    <t>H1220</t>
  </si>
  <si>
    <t>H1225</t>
  </si>
  <si>
    <t>H1230</t>
  </si>
  <si>
    <t>H1235</t>
  </si>
  <si>
    <t>H1240</t>
  </si>
  <si>
    <t>H1245</t>
  </si>
  <si>
    <t>H1250</t>
  </si>
  <si>
    <t>H1255</t>
  </si>
  <si>
    <t>H1260</t>
  </si>
  <si>
    <t>H1265</t>
  </si>
  <si>
    <t>H1270</t>
  </si>
  <si>
    <t>H1275</t>
  </si>
  <si>
    <t>H1280</t>
  </si>
  <si>
    <t>H1285</t>
  </si>
  <si>
    <t>H1290</t>
  </si>
  <si>
    <t>H1295</t>
  </si>
  <si>
    <t>H1300</t>
  </si>
  <si>
    <t>H1305</t>
  </si>
  <si>
    <t>H1310</t>
  </si>
  <si>
    <t>H1315</t>
  </si>
  <si>
    <t>H1320</t>
  </si>
  <si>
    <t>H1325</t>
  </si>
  <si>
    <t>H1330</t>
  </si>
  <si>
    <t>H1335</t>
  </si>
  <si>
    <t>H1340</t>
  </si>
  <si>
    <t>H1345</t>
  </si>
  <si>
    <t>H1350</t>
  </si>
  <si>
    <t>H1355</t>
  </si>
  <si>
    <t>H1360</t>
  </si>
  <si>
    <t>F1366</t>
  </si>
  <si>
    <t>F1370</t>
  </si>
  <si>
    <t>F1375</t>
  </si>
  <si>
    <t>F1380</t>
  </si>
  <si>
    <t>F1385</t>
  </si>
  <si>
    <t>F1390</t>
  </si>
  <si>
    <t>F1395</t>
  </si>
  <si>
    <t>F1400</t>
  </si>
  <si>
    <t>F1405</t>
  </si>
  <si>
    <t>FFB-24-5</t>
  </si>
  <si>
    <t>FFB-25-5</t>
  </si>
  <si>
    <t>FFB-24-6</t>
  </si>
  <si>
    <t>FFB-25-6</t>
  </si>
  <si>
    <t>FFB-25-7</t>
  </si>
  <si>
    <t>FFB-26-2</t>
  </si>
  <si>
    <t>FFB-27-1</t>
  </si>
  <si>
    <t>FFB-28-1</t>
  </si>
  <si>
    <t>FFB-24-7</t>
  </si>
  <si>
    <t>FFB-25-8</t>
  </si>
  <si>
    <t>FFB-24-8</t>
  </si>
  <si>
    <t>FFB-25-9</t>
  </si>
  <si>
    <t>FFB-24-9</t>
  </si>
  <si>
    <t>FFB-25-10</t>
  </si>
  <si>
    <t>FFB-24-10</t>
  </si>
  <si>
    <t>FFB-25-11</t>
  </si>
  <si>
    <t>FFB-30-1</t>
  </si>
  <si>
    <t>FFB-24-11</t>
  </si>
  <si>
    <t>FFB-25-12</t>
  </si>
  <si>
    <t>FFB-30-2</t>
  </si>
  <si>
    <t>FFB-31-1</t>
  </si>
  <si>
    <t>FFB-25-13</t>
  </si>
  <si>
    <t>FFB-24-12</t>
  </si>
  <si>
    <t>FFB-25-14</t>
  </si>
  <si>
    <t>FFB-31-2</t>
  </si>
  <si>
    <t>FFB-31-3</t>
  </si>
  <si>
    <t>FFB-25-15</t>
  </si>
  <si>
    <t>FFB-30-3</t>
  </si>
  <si>
    <t>FFB-31-4</t>
  </si>
  <si>
    <t>FFB-30-4</t>
  </si>
  <si>
    <t>FFB-25-16</t>
  </si>
  <si>
    <t>FFB-30-5</t>
  </si>
  <si>
    <t>FFB-30-6</t>
  </si>
  <si>
    <t>FFB-25-17</t>
  </si>
  <si>
    <t>FFB-30-7</t>
  </si>
  <si>
    <t>FFB-31-5</t>
  </si>
  <si>
    <t>FFB-25-18</t>
  </si>
  <si>
    <t>FFB-31-6</t>
  </si>
  <si>
    <t>FFB-25-19</t>
  </si>
  <si>
    <t>FFB-31-7</t>
  </si>
  <si>
    <t>FFB-30-8</t>
  </si>
  <si>
    <t>FFB-25-20</t>
  </si>
  <si>
    <t>FFB-30-9</t>
  </si>
  <si>
    <t>FFB-30-10</t>
  </si>
  <si>
    <t>FFB-31-8</t>
  </si>
  <si>
    <t>FFB-31-9</t>
  </si>
  <si>
    <t>FFB-30-11</t>
  </si>
  <si>
    <t>FFB-31-10</t>
  </si>
  <si>
    <t>FFB-30-12</t>
  </si>
  <si>
    <t>FFB-31-11</t>
  </si>
  <si>
    <t>FFB-30-13</t>
  </si>
  <si>
    <t>FFB-31-12</t>
  </si>
  <si>
    <t>Total FFB</t>
  </si>
  <si>
    <t xml:space="preserve">Total: Notes Payable </t>
  </si>
  <si>
    <t>Add:  Bonds Payable</t>
  </si>
  <si>
    <t>Total Notes and Bonds</t>
  </si>
  <si>
    <t>Debt</t>
  </si>
  <si>
    <t>Credit Facility</t>
  </si>
  <si>
    <t>Term Loan Facility</t>
  </si>
  <si>
    <t>Total Long Term Debt (Including Current Portion), RUS</t>
  </si>
  <si>
    <t>Less Debt Issue Costs</t>
  </si>
  <si>
    <t>Total Long Term Debt (Including Current Portion), GAAP</t>
  </si>
  <si>
    <t>Less Current Portion</t>
  </si>
  <si>
    <t>Total Long Term Debt, GAAP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</si>
</sst>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mm\-dd\-yyyy"/>
    <numFmt numFmtId="166" formatCode="0.000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u/>
      <sz val="14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164" fontId="4" fillId="2" borderId="0" xfId="3" applyNumberFormat="1" applyFont="1" applyFill="1" applyAlignment="1">
      <alignment horizontal="center"/>
    </xf>
    <xf numFmtId="164" fontId="4" fillId="2" borderId="0" xfId="4" applyNumberFormat="1" applyFont="1" applyFill="1"/>
    <xf numFmtId="165" fontId="4" fillId="2" borderId="0" xfId="4" applyNumberFormat="1" applyFont="1" applyFill="1" applyAlignment="1">
      <alignment horizontal="center"/>
    </xf>
    <xf numFmtId="44" fontId="4" fillId="2" borderId="0" xfId="2" applyFont="1" applyFill="1"/>
    <xf numFmtId="43" fontId="4" fillId="2" borderId="0" xfId="1" applyFont="1" applyFill="1"/>
    <xf numFmtId="44" fontId="4" fillId="2" borderId="0" xfId="2" applyFont="1" applyFill="1" applyBorder="1" applyAlignment="1" applyProtection="1"/>
    <xf numFmtId="43" fontId="4" fillId="2" borderId="0" xfId="1" applyFont="1" applyFill="1" applyBorder="1"/>
    <xf numFmtId="44" fontId="4" fillId="2" borderId="0" xfId="2" applyFont="1" applyFill="1" applyBorder="1"/>
    <xf numFmtId="44" fontId="4" fillId="2" borderId="0" xfId="2" applyFont="1" applyFill="1" applyBorder="1" applyAlignment="1"/>
    <xf numFmtId="44" fontId="4" fillId="2" borderId="1" xfId="2" applyFont="1" applyFill="1" applyBorder="1" applyAlignment="1"/>
    <xf numFmtId="0" fontId="4" fillId="2" borderId="0" xfId="4" applyFont="1" applyFill="1"/>
    <xf numFmtId="165" fontId="6" fillId="2" borderId="0" xfId="4" applyNumberFormat="1" applyFont="1" applyFill="1" applyAlignment="1">
      <alignment horizontal="center"/>
    </xf>
    <xf numFmtId="44" fontId="6" fillId="2" borderId="0" xfId="2" applyFont="1" applyFill="1" applyAlignment="1"/>
    <xf numFmtId="43" fontId="6" fillId="2" borderId="0" xfId="1" applyFont="1" applyFill="1"/>
    <xf numFmtId="0" fontId="3" fillId="2" borderId="0" xfId="4" applyFont="1" applyFill="1"/>
    <xf numFmtId="44" fontId="4" fillId="2" borderId="0" xfId="2" applyFont="1" applyFill="1" applyAlignment="1"/>
    <xf numFmtId="0" fontId="5" fillId="2" borderId="0" xfId="4" applyFont="1" applyFill="1"/>
    <xf numFmtId="0" fontId="6" fillId="2" borderId="0" xfId="4" applyFont="1" applyFill="1" applyAlignment="1">
      <alignment horizontal="center"/>
    </xf>
    <xf numFmtId="164" fontId="6" fillId="2" borderId="0" xfId="3" applyNumberFormat="1" applyFont="1" applyFill="1" applyAlignment="1">
      <alignment horizontal="center"/>
    </xf>
    <xf numFmtId="14" fontId="6" fillId="2" borderId="0" xfId="3" applyNumberFormat="1" applyFont="1" applyFill="1" applyAlignment="1">
      <alignment horizontal="center"/>
    </xf>
    <xf numFmtId="0" fontId="6" fillId="2" borderId="0" xfId="4" applyFont="1" applyFill="1"/>
    <xf numFmtId="44" fontId="6" fillId="2" borderId="0" xfId="2" applyFont="1" applyFill="1" applyAlignment="1">
      <alignment horizontal="center"/>
    </xf>
    <xf numFmtId="44" fontId="6" fillId="2" borderId="0" xfId="2" applyFont="1" applyFill="1"/>
    <xf numFmtId="0" fontId="7" fillId="2" borderId="0" xfId="4" applyFont="1" applyFill="1" applyAlignment="1">
      <alignment horizontal="center"/>
    </xf>
    <xf numFmtId="164" fontId="7" fillId="2" borderId="0" xfId="3" applyNumberFormat="1" applyFont="1" applyFill="1" applyBorder="1" applyAlignment="1">
      <alignment horizontal="center"/>
    </xf>
    <xf numFmtId="14" fontId="7" fillId="2" borderId="0" xfId="4" applyNumberFormat="1" applyFont="1" applyFill="1" applyAlignment="1">
      <alignment horizontal="center"/>
    </xf>
    <xf numFmtId="44" fontId="7" fillId="2" borderId="0" xfId="2" applyFont="1" applyFill="1" applyAlignment="1">
      <alignment horizontal="center"/>
    </xf>
    <xf numFmtId="0" fontId="4" fillId="2" borderId="0" xfId="4" applyFont="1" applyFill="1" applyAlignment="1">
      <alignment horizontal="center"/>
    </xf>
    <xf numFmtId="14" fontId="4" fillId="2" borderId="0" xfId="4" applyNumberFormat="1" applyFont="1" applyFill="1" applyAlignment="1">
      <alignment horizontal="center"/>
    </xf>
    <xf numFmtId="165" fontId="4" fillId="2" borderId="0" xfId="4" applyNumberFormat="1" applyFont="1" applyFill="1"/>
    <xf numFmtId="43" fontId="4" fillId="2" borderId="0" xfId="4" applyNumberFormat="1" applyFont="1" applyFill="1"/>
    <xf numFmtId="43" fontId="4" fillId="2" borderId="1" xfId="1" applyFont="1" applyFill="1" applyBorder="1"/>
    <xf numFmtId="44" fontId="4" fillId="2" borderId="1" xfId="2" applyFont="1" applyFill="1" applyBorder="1"/>
    <xf numFmtId="0" fontId="6" fillId="2" borderId="0" xfId="4" applyFont="1" applyFill="1" applyAlignment="1">
      <alignment horizontal="right"/>
    </xf>
    <xf numFmtId="44" fontId="6" fillId="2" borderId="0" xfId="2" applyFont="1" applyFill="1" applyBorder="1"/>
    <xf numFmtId="43" fontId="6" fillId="2" borderId="0" xfId="1" applyFont="1" applyFill="1" applyBorder="1"/>
    <xf numFmtId="0" fontId="8" fillId="2" borderId="0" xfId="4" applyFont="1" applyFill="1"/>
    <xf numFmtId="43" fontId="6" fillId="2" borderId="0" xfId="1" applyFont="1" applyFill="1" applyAlignment="1">
      <alignment horizontal="center"/>
    </xf>
    <xf numFmtId="43" fontId="8" fillId="2" borderId="0" xfId="1" applyFont="1" applyFill="1" applyAlignment="1">
      <alignment horizontal="center"/>
    </xf>
    <xf numFmtId="43" fontId="8" fillId="2" borderId="0" xfId="1" applyFont="1" applyFill="1" applyBorder="1" applyAlignment="1">
      <alignment horizontal="center"/>
    </xf>
    <xf numFmtId="44" fontId="8" fillId="2" borderId="0" xfId="2" applyFont="1" applyFill="1" applyAlignment="1">
      <alignment horizontal="center"/>
    </xf>
    <xf numFmtId="43" fontId="6" fillId="2" borderId="0" xfId="1" applyFont="1" applyFill="1" applyBorder="1" applyAlignment="1">
      <alignment horizontal="center"/>
    </xf>
    <xf numFmtId="165" fontId="7" fillId="2" borderId="0" xfId="4" applyNumberFormat="1" applyFont="1" applyFill="1" applyAlignment="1">
      <alignment horizontal="center"/>
    </xf>
    <xf numFmtId="14" fontId="7" fillId="2" borderId="0" xfId="1" applyNumberFormat="1" applyFont="1" applyFill="1" applyBorder="1" applyAlignment="1">
      <alignment horizontal="center"/>
    </xf>
    <xf numFmtId="44" fontId="7" fillId="2" borderId="0" xfId="2" applyFont="1" applyFill="1" applyBorder="1" applyAlignment="1">
      <alignment horizontal="center"/>
    </xf>
    <xf numFmtId="43" fontId="7" fillId="2" borderId="0" xfId="1" applyFont="1" applyFill="1" applyBorder="1" applyAlignment="1">
      <alignment horizontal="center"/>
    </xf>
    <xf numFmtId="1" fontId="7" fillId="2" borderId="0" xfId="1" applyNumberFormat="1" applyFont="1" applyFill="1" applyBorder="1" applyAlignment="1">
      <alignment horizontal="center"/>
    </xf>
    <xf numFmtId="0" fontId="7" fillId="2" borderId="0" xfId="4" applyFont="1" applyFill="1"/>
    <xf numFmtId="44" fontId="9" fillId="2" borderId="0" xfId="2" applyFont="1" applyFill="1" applyAlignment="1"/>
    <xf numFmtId="43" fontId="9" fillId="2" borderId="0" xfId="1" applyFont="1" applyFill="1"/>
    <xf numFmtId="43" fontId="4" fillId="2" borderId="0" xfId="1" applyFont="1" applyFill="1" applyBorder="1" applyAlignment="1" applyProtection="1"/>
    <xf numFmtId="164" fontId="4" fillId="2" borderId="0" xfId="3" applyNumberFormat="1" applyFont="1" applyFill="1" applyBorder="1" applyAlignment="1">
      <alignment horizontal="center"/>
    </xf>
    <xf numFmtId="0" fontId="4" fillId="2" borderId="0" xfId="4" applyFont="1" applyFill="1" applyAlignment="1">
      <alignment horizontal="right"/>
    </xf>
    <xf numFmtId="165" fontId="4" fillId="2" borderId="0" xfId="4" applyNumberFormat="1" applyFont="1" applyFill="1" applyAlignment="1">
      <alignment horizontal="right"/>
    </xf>
    <xf numFmtId="165" fontId="6" fillId="2" borderId="0" xfId="4" applyNumberFormat="1" applyFont="1" applyFill="1" applyAlignment="1">
      <alignment horizontal="right"/>
    </xf>
    <xf numFmtId="44" fontId="6" fillId="2" borderId="2" xfId="2" applyFont="1" applyFill="1" applyBorder="1" applyAlignment="1"/>
    <xf numFmtId="14" fontId="6" fillId="2" borderId="0" xfId="1" quotePrefix="1" applyNumberFormat="1" applyFont="1" applyFill="1"/>
    <xf numFmtId="43" fontId="6" fillId="2" borderId="2" xfId="2" applyNumberFormat="1" applyFont="1" applyFill="1" applyBorder="1"/>
    <xf numFmtId="43" fontId="6" fillId="2" borderId="0" xfId="2" applyNumberFormat="1" applyFont="1" applyFill="1" applyBorder="1"/>
    <xf numFmtId="44" fontId="6" fillId="2" borderId="2" xfId="2" applyFont="1" applyFill="1" applyBorder="1"/>
    <xf numFmtId="165" fontId="6" fillId="2" borderId="0" xfId="4" applyNumberFormat="1" applyFont="1" applyFill="1" applyAlignment="1">
      <alignment horizontal="center" vertical="center"/>
    </xf>
    <xf numFmtId="44" fontId="6" fillId="2" borderId="0" xfId="2" applyFont="1" applyFill="1" applyAlignment="1">
      <alignment horizontal="right"/>
    </xf>
    <xf numFmtId="166" fontId="4" fillId="2" borderId="0" xfId="3" applyNumberFormat="1" applyFont="1" applyFill="1" applyAlignment="1">
      <alignment horizontal="center"/>
    </xf>
    <xf numFmtId="14" fontId="7" fillId="2" borderId="0" xfId="3" applyNumberFormat="1" applyFont="1" applyFill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_DEBT_OUT" xfId="4" xr:uid="{00000000-0005-0000-0000-000003000000}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"/>
  <sheetViews>
    <sheetView zoomScale="90" zoomScaleNormal="90" zoomScaleSheetLayoutView="40" workbookViewId="0">
      <selection activeCell="A17" sqref="A17"/>
    </sheetView>
  </sheetViews>
  <sheetFormatPr defaultColWidth="8" defaultRowHeight="15.75"/>
  <cols>
    <col min="1" max="1" width="42.7109375" style="11" customWidth="1"/>
    <col min="2" max="2" width="1.7109375" style="11" customWidth="1"/>
    <col min="3" max="3" width="10.42578125" style="1" customWidth="1"/>
    <col min="4" max="4" width="1.7109375" style="1" customWidth="1"/>
    <col min="5" max="5" width="11.140625" style="1" customWidth="1"/>
    <col min="6" max="6" width="1.7109375" style="1" customWidth="1"/>
    <col min="7" max="7" width="12.7109375" style="3" customWidth="1"/>
    <col min="8" max="8" width="2" style="3" customWidth="1"/>
    <col min="9" max="9" width="23.140625" style="3" customWidth="1"/>
    <col min="10" max="10" width="2" style="3" customWidth="1"/>
    <col min="11" max="11" width="19.7109375" style="16" customWidth="1"/>
    <col min="12" max="12" width="2" style="5" customWidth="1"/>
    <col min="13" max="13" width="18.28515625" style="4" customWidth="1"/>
    <col min="14" max="14" width="2" style="5" customWidth="1"/>
    <col min="15" max="15" width="18" style="5" customWidth="1"/>
    <col min="16" max="16" width="2.28515625" style="7" customWidth="1"/>
    <col min="17" max="17" width="18" style="4" customWidth="1"/>
    <col min="18" max="16384" width="8" style="11"/>
  </cols>
  <sheetData>
    <row r="1" spans="1:17" ht="18.75">
      <c r="A1" s="15" t="s">
        <v>0</v>
      </c>
      <c r="B1" s="15"/>
    </row>
    <row r="2" spans="1:17" ht="18.75">
      <c r="A2" s="15" t="s">
        <v>1</v>
      </c>
      <c r="B2" s="15"/>
    </row>
    <row r="3" spans="1:17" ht="18.75">
      <c r="A3" s="15" t="s">
        <v>2</v>
      </c>
      <c r="B3" s="15"/>
    </row>
    <row r="5" spans="1:17" ht="18.75">
      <c r="A5" s="17" t="s">
        <v>3</v>
      </c>
      <c r="B5" s="17"/>
      <c r="C5" s="11"/>
      <c r="D5" s="11"/>
      <c r="E5" s="11"/>
      <c r="F5" s="11"/>
      <c r="G5" s="11"/>
      <c r="H5" s="11"/>
      <c r="I5" s="11"/>
      <c r="J5" s="11"/>
      <c r="L5" s="11"/>
      <c r="N5" s="11"/>
      <c r="P5" s="11"/>
      <c r="Q5" s="5"/>
    </row>
    <row r="6" spans="1:17" ht="18.75">
      <c r="A6" s="17"/>
      <c r="B6" s="17"/>
      <c r="C6" s="11"/>
      <c r="D6" s="11"/>
      <c r="E6" s="11"/>
      <c r="F6" s="11"/>
      <c r="G6" s="11"/>
      <c r="H6" s="11"/>
      <c r="I6" s="11"/>
      <c r="J6" s="11"/>
      <c r="L6" s="11"/>
      <c r="N6" s="11"/>
      <c r="P6" s="11"/>
      <c r="Q6" s="5"/>
    </row>
    <row r="7" spans="1:17" s="21" customFormat="1">
      <c r="A7" s="18"/>
      <c r="B7" s="18"/>
      <c r="C7" s="19" t="s">
        <v>4</v>
      </c>
      <c r="D7" s="19"/>
      <c r="E7" s="20">
        <v>45869</v>
      </c>
      <c r="F7" s="20"/>
      <c r="K7" s="22" t="s">
        <v>5</v>
      </c>
      <c r="L7" s="18"/>
      <c r="M7" s="22" t="s">
        <v>4</v>
      </c>
      <c r="Q7" s="23"/>
    </row>
    <row r="8" spans="1:17" s="21" customFormat="1">
      <c r="A8" s="18"/>
      <c r="B8" s="18"/>
      <c r="C8" s="19" t="s">
        <v>6</v>
      </c>
      <c r="D8" s="19"/>
      <c r="E8" s="19" t="s">
        <v>6</v>
      </c>
      <c r="F8" s="19"/>
      <c r="G8" s="18" t="s">
        <v>7</v>
      </c>
      <c r="H8" s="18"/>
      <c r="I8" s="18" t="s">
        <v>8</v>
      </c>
      <c r="J8" s="18"/>
      <c r="K8" s="22" t="s">
        <v>9</v>
      </c>
      <c r="L8" s="18"/>
      <c r="M8" s="22" t="s">
        <v>5</v>
      </c>
      <c r="N8" s="18"/>
      <c r="O8" s="18" t="s">
        <v>10</v>
      </c>
      <c r="P8" s="18"/>
      <c r="Q8" s="22" t="s">
        <v>6</v>
      </c>
    </row>
    <row r="9" spans="1:17" s="21" customFormat="1">
      <c r="A9" s="24" t="s">
        <v>11</v>
      </c>
      <c r="B9" s="24"/>
      <c r="C9" s="25" t="s">
        <v>12</v>
      </c>
      <c r="D9" s="25"/>
      <c r="E9" s="25" t="s">
        <v>12</v>
      </c>
      <c r="F9" s="25"/>
      <c r="G9" s="24" t="s">
        <v>13</v>
      </c>
      <c r="H9" s="24"/>
      <c r="I9" s="24" t="s">
        <v>14</v>
      </c>
      <c r="J9" s="24"/>
      <c r="K9" s="64">
        <v>45869</v>
      </c>
      <c r="L9" s="26"/>
      <c r="M9" s="27" t="s">
        <v>13</v>
      </c>
      <c r="N9" s="24"/>
      <c r="O9" s="24">
        <v>2024</v>
      </c>
      <c r="P9" s="24"/>
      <c r="Q9" s="24">
        <v>2024</v>
      </c>
    </row>
    <row r="10" spans="1:17">
      <c r="C10" s="11"/>
      <c r="D10" s="11"/>
      <c r="E10" s="11"/>
      <c r="F10" s="11"/>
      <c r="G10" s="11"/>
      <c r="H10" s="11"/>
      <c r="I10" s="11"/>
      <c r="J10" s="11"/>
      <c r="N10" s="11"/>
      <c r="O10" s="11"/>
      <c r="P10" s="11"/>
    </row>
    <row r="11" spans="1:17">
      <c r="A11" s="28" t="s">
        <v>15</v>
      </c>
      <c r="C11" s="1">
        <v>4.6100000000000002E-2</v>
      </c>
      <c r="E11" s="1">
        <v>4.6100000000000002E-2</v>
      </c>
      <c r="G11" s="29">
        <v>41676</v>
      </c>
      <c r="H11" s="29"/>
      <c r="I11" s="3">
        <v>52633</v>
      </c>
      <c r="J11" s="30"/>
      <c r="K11" s="16">
        <v>131500000</v>
      </c>
      <c r="M11" s="4">
        <v>200000000</v>
      </c>
      <c r="N11" s="31"/>
      <c r="O11" s="8">
        <v>5000000</v>
      </c>
      <c r="Q11" s="5">
        <v>7121809.7399999993</v>
      </c>
    </row>
    <row r="12" spans="1:17">
      <c r="A12" s="28"/>
      <c r="G12" s="29"/>
      <c r="H12" s="29"/>
      <c r="J12" s="30"/>
      <c r="N12" s="31"/>
      <c r="O12" s="8"/>
      <c r="Q12" s="5"/>
    </row>
    <row r="13" spans="1:17">
      <c r="A13" s="28" t="s">
        <v>16</v>
      </c>
      <c r="B13" s="31"/>
      <c r="C13" s="1">
        <v>4.4499999999999998E-2</v>
      </c>
      <c r="D13" s="28"/>
      <c r="E13" s="1">
        <v>4.4499999999999998E-2</v>
      </c>
      <c r="F13" s="31"/>
      <c r="G13" s="29">
        <v>43573</v>
      </c>
      <c r="H13" s="11"/>
      <c r="I13" s="3">
        <v>54543</v>
      </c>
      <c r="J13" s="11"/>
      <c r="K13" s="16">
        <v>120000000</v>
      </c>
      <c r="L13" s="11"/>
      <c r="M13" s="16">
        <v>150000000</v>
      </c>
      <c r="N13" s="11"/>
      <c r="O13" s="8">
        <v>5000000</v>
      </c>
      <c r="P13" s="11"/>
      <c r="Q13" s="5">
        <v>5628631.9699999997</v>
      </c>
    </row>
    <row r="14" spans="1:17">
      <c r="C14" s="11"/>
      <c r="D14" s="11"/>
      <c r="E14" s="11"/>
      <c r="F14" s="11"/>
      <c r="G14" s="11"/>
      <c r="H14" s="11"/>
      <c r="I14" s="11"/>
      <c r="J14" s="11"/>
      <c r="K14" s="10"/>
      <c r="L14" s="7"/>
      <c r="N14" s="11"/>
      <c r="O14" s="32"/>
      <c r="Q14" s="33"/>
    </row>
    <row r="15" spans="1:17">
      <c r="A15" s="34" t="s">
        <v>17</v>
      </c>
      <c r="B15" s="34"/>
      <c r="C15" s="11"/>
      <c r="D15" s="11"/>
      <c r="E15" s="11"/>
      <c r="F15" s="11"/>
      <c r="G15" s="11"/>
      <c r="H15" s="11"/>
      <c r="I15" s="11"/>
      <c r="J15" s="11"/>
      <c r="K15" s="13">
        <f>SUM(K11:K14)</f>
        <v>251500000</v>
      </c>
      <c r="L15" s="14"/>
      <c r="N15" s="11"/>
      <c r="O15" s="35">
        <f>SUM(O11:O14)</f>
        <v>10000000</v>
      </c>
      <c r="P15" s="36"/>
      <c r="Q15" s="35">
        <f>SUM(Q11:Q14)</f>
        <v>12750441.709999999</v>
      </c>
    </row>
    <row r="16" spans="1:17">
      <c r="C16" s="11"/>
      <c r="D16" s="11"/>
      <c r="E16" s="11"/>
      <c r="F16" s="11"/>
      <c r="G16" s="11"/>
      <c r="H16" s="11"/>
      <c r="I16" s="11"/>
      <c r="J16" s="11"/>
      <c r="L16" s="11"/>
      <c r="N16" s="11"/>
      <c r="O16" s="11"/>
      <c r="P16" s="11"/>
    </row>
    <row r="18" spans="13:15">
      <c r="M18" s="62"/>
      <c r="N18" s="14"/>
      <c r="O18" s="23"/>
    </row>
    <row r="19" spans="13:15">
      <c r="O19" s="23"/>
    </row>
  </sheetData>
  <pageMargins left="0.7" right="0.7" top="0.75" bottom="0.75" header="0.3" footer="0.3"/>
  <pageSetup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216"/>
  <sheetViews>
    <sheetView tabSelected="1" zoomScale="90" zoomScaleNormal="90" zoomScaleSheetLayoutView="80" workbookViewId="0">
      <pane ySplit="9" topLeftCell="A10" activePane="bottomLeft" state="frozen"/>
      <selection pane="bottomLeft" activeCell="S5" sqref="S5"/>
      <selection activeCell="A17" sqref="A17"/>
    </sheetView>
  </sheetViews>
  <sheetFormatPr defaultColWidth="8" defaultRowHeight="15.75"/>
  <cols>
    <col min="1" max="1" width="42.7109375" style="11" customWidth="1"/>
    <col min="2" max="2" width="1.7109375" style="11" customWidth="1"/>
    <col min="3" max="3" width="10.42578125" style="1" customWidth="1"/>
    <col min="4" max="4" width="1.7109375" style="1" customWidth="1"/>
    <col min="5" max="5" width="11.140625" style="1" customWidth="1"/>
    <col min="6" max="6" width="1.7109375" style="1" customWidth="1"/>
    <col min="7" max="7" width="12.7109375" style="3" customWidth="1"/>
    <col min="8" max="8" width="2" style="3" customWidth="1"/>
    <col min="9" max="9" width="23.140625" style="3" customWidth="1"/>
    <col min="10" max="10" width="2" style="3" customWidth="1"/>
    <col min="11" max="11" width="19.7109375" style="16" customWidth="1"/>
    <col min="12" max="12" width="2" style="5" customWidth="1"/>
    <col min="13" max="13" width="19.85546875" style="4" bestFit="1" customWidth="1"/>
    <col min="14" max="14" width="2" style="5" customWidth="1"/>
    <col min="15" max="15" width="18" style="5" customWidth="1"/>
    <col min="16" max="16" width="2.28515625" style="7" customWidth="1"/>
    <col min="17" max="17" width="18" style="4" customWidth="1"/>
    <col min="18" max="18" width="8" style="11" customWidth="1"/>
    <col min="19" max="19" width="8" style="11"/>
    <col min="20" max="22" width="16.7109375" style="11" bestFit="1" customWidth="1"/>
    <col min="23" max="23" width="16.42578125" style="11" bestFit="1" customWidth="1"/>
    <col min="24" max="24" width="11.28515625" style="11" bestFit="1" customWidth="1"/>
    <col min="25" max="25" width="16.7109375" style="11" bestFit="1" customWidth="1"/>
    <col min="26" max="26" width="8.28515625" style="11" bestFit="1" customWidth="1"/>
    <col min="27" max="27" width="11.7109375" style="11" bestFit="1" customWidth="1"/>
    <col min="28" max="28" width="14.5703125" style="11" bestFit="1" customWidth="1"/>
    <col min="29" max="254" width="8" style="11"/>
    <col min="255" max="255" width="42.7109375" style="11" customWidth="1"/>
    <col min="256" max="256" width="22.28515625" style="11" customWidth="1"/>
    <col min="257" max="257" width="1.7109375" style="11" customWidth="1"/>
    <col min="258" max="258" width="10.42578125" style="11" customWidth="1"/>
    <col min="259" max="259" width="1.7109375" style="11" customWidth="1"/>
    <col min="260" max="260" width="11.140625" style="11" customWidth="1"/>
    <col min="261" max="261" width="1.7109375" style="11" customWidth="1"/>
    <col min="262" max="262" width="12.7109375" style="11" customWidth="1"/>
    <col min="263" max="263" width="2" style="11" customWidth="1"/>
    <col min="264" max="264" width="19" style="11" customWidth="1"/>
    <col min="265" max="265" width="2" style="11" customWidth="1"/>
    <col min="266" max="266" width="19.7109375" style="11" customWidth="1"/>
    <col min="267" max="267" width="2" style="11" customWidth="1"/>
    <col min="268" max="268" width="18.28515625" style="11" customWidth="1"/>
    <col min="269" max="269" width="2" style="11" customWidth="1"/>
    <col min="270" max="270" width="18" style="11" customWidth="1"/>
    <col min="271" max="271" width="2.28515625" style="11" customWidth="1"/>
    <col min="272" max="272" width="18" style="11" customWidth="1"/>
    <col min="273" max="273" width="8" style="11" customWidth="1"/>
    <col min="274" max="274" width="11.42578125" style="11" bestFit="1" customWidth="1"/>
    <col min="275" max="275" width="8" style="11"/>
    <col min="276" max="278" width="16.7109375" style="11" bestFit="1" customWidth="1"/>
    <col min="279" max="279" width="16.42578125" style="11" bestFit="1" customWidth="1"/>
    <col min="280" max="280" width="11.28515625" style="11" bestFit="1" customWidth="1"/>
    <col min="281" max="281" width="16.7109375" style="11" bestFit="1" customWidth="1"/>
    <col min="282" max="282" width="8.28515625" style="11" bestFit="1" customWidth="1"/>
    <col min="283" max="283" width="11.7109375" style="11" bestFit="1" customWidth="1"/>
    <col min="284" max="284" width="14.5703125" style="11" bestFit="1" customWidth="1"/>
    <col min="285" max="510" width="8" style="11"/>
    <col min="511" max="511" width="42.7109375" style="11" customWidth="1"/>
    <col min="512" max="512" width="22.28515625" style="11" customWidth="1"/>
    <col min="513" max="513" width="1.7109375" style="11" customWidth="1"/>
    <col min="514" max="514" width="10.42578125" style="11" customWidth="1"/>
    <col min="515" max="515" width="1.7109375" style="11" customWidth="1"/>
    <col min="516" max="516" width="11.140625" style="11" customWidth="1"/>
    <col min="517" max="517" width="1.7109375" style="11" customWidth="1"/>
    <col min="518" max="518" width="12.7109375" style="11" customWidth="1"/>
    <col min="519" max="519" width="2" style="11" customWidth="1"/>
    <col min="520" max="520" width="19" style="11" customWidth="1"/>
    <col min="521" max="521" width="2" style="11" customWidth="1"/>
    <col min="522" max="522" width="19.7109375" style="11" customWidth="1"/>
    <col min="523" max="523" width="2" style="11" customWidth="1"/>
    <col min="524" max="524" width="18.28515625" style="11" customWidth="1"/>
    <col min="525" max="525" width="2" style="11" customWidth="1"/>
    <col min="526" max="526" width="18" style="11" customWidth="1"/>
    <col min="527" max="527" width="2.28515625" style="11" customWidth="1"/>
    <col min="528" max="528" width="18" style="11" customWidth="1"/>
    <col min="529" max="529" width="8" style="11" customWidth="1"/>
    <col min="530" max="530" width="11.42578125" style="11" bestFit="1" customWidth="1"/>
    <col min="531" max="531" width="8" style="11"/>
    <col min="532" max="534" width="16.7109375" style="11" bestFit="1" customWidth="1"/>
    <col min="535" max="535" width="16.42578125" style="11" bestFit="1" customWidth="1"/>
    <col min="536" max="536" width="11.28515625" style="11" bestFit="1" customWidth="1"/>
    <col min="537" max="537" width="16.7109375" style="11" bestFit="1" customWidth="1"/>
    <col min="538" max="538" width="8.28515625" style="11" bestFit="1" customWidth="1"/>
    <col min="539" max="539" width="11.7109375" style="11" bestFit="1" customWidth="1"/>
    <col min="540" max="540" width="14.5703125" style="11" bestFit="1" customWidth="1"/>
    <col min="541" max="766" width="8" style="11"/>
    <col min="767" max="767" width="42.7109375" style="11" customWidth="1"/>
    <col min="768" max="768" width="22.28515625" style="11" customWidth="1"/>
    <col min="769" max="769" width="1.7109375" style="11" customWidth="1"/>
    <col min="770" max="770" width="10.42578125" style="11" customWidth="1"/>
    <col min="771" max="771" width="1.7109375" style="11" customWidth="1"/>
    <col min="772" max="772" width="11.140625" style="11" customWidth="1"/>
    <col min="773" max="773" width="1.7109375" style="11" customWidth="1"/>
    <col min="774" max="774" width="12.7109375" style="11" customWidth="1"/>
    <col min="775" max="775" width="2" style="11" customWidth="1"/>
    <col min="776" max="776" width="19" style="11" customWidth="1"/>
    <col min="777" max="777" width="2" style="11" customWidth="1"/>
    <col min="778" max="778" width="19.7109375" style="11" customWidth="1"/>
    <col min="779" max="779" width="2" style="11" customWidth="1"/>
    <col min="780" max="780" width="18.28515625" style="11" customWidth="1"/>
    <col min="781" max="781" width="2" style="11" customWidth="1"/>
    <col min="782" max="782" width="18" style="11" customWidth="1"/>
    <col min="783" max="783" width="2.28515625" style="11" customWidth="1"/>
    <col min="784" max="784" width="18" style="11" customWidth="1"/>
    <col min="785" max="785" width="8" style="11" customWidth="1"/>
    <col min="786" max="786" width="11.42578125" style="11" bestFit="1" customWidth="1"/>
    <col min="787" max="787" width="8" style="11"/>
    <col min="788" max="790" width="16.7109375" style="11" bestFit="1" customWidth="1"/>
    <col min="791" max="791" width="16.42578125" style="11" bestFit="1" customWidth="1"/>
    <col min="792" max="792" width="11.28515625" style="11" bestFit="1" customWidth="1"/>
    <col min="793" max="793" width="16.7109375" style="11" bestFit="1" customWidth="1"/>
    <col min="794" max="794" width="8.28515625" style="11" bestFit="1" customWidth="1"/>
    <col min="795" max="795" width="11.7109375" style="11" bestFit="1" customWidth="1"/>
    <col min="796" max="796" width="14.5703125" style="11" bestFit="1" customWidth="1"/>
    <col min="797" max="1022" width="8" style="11"/>
    <col min="1023" max="1023" width="42.7109375" style="11" customWidth="1"/>
    <col min="1024" max="1024" width="22.28515625" style="11" customWidth="1"/>
    <col min="1025" max="1025" width="1.7109375" style="11" customWidth="1"/>
    <col min="1026" max="1026" width="10.42578125" style="11" customWidth="1"/>
    <col min="1027" max="1027" width="1.7109375" style="11" customWidth="1"/>
    <col min="1028" max="1028" width="11.140625" style="11" customWidth="1"/>
    <col min="1029" max="1029" width="1.7109375" style="11" customWidth="1"/>
    <col min="1030" max="1030" width="12.7109375" style="11" customWidth="1"/>
    <col min="1031" max="1031" width="2" style="11" customWidth="1"/>
    <col min="1032" max="1032" width="19" style="11" customWidth="1"/>
    <col min="1033" max="1033" width="2" style="11" customWidth="1"/>
    <col min="1034" max="1034" width="19.7109375" style="11" customWidth="1"/>
    <col min="1035" max="1035" width="2" style="11" customWidth="1"/>
    <col min="1036" max="1036" width="18.28515625" style="11" customWidth="1"/>
    <col min="1037" max="1037" width="2" style="11" customWidth="1"/>
    <col min="1038" max="1038" width="18" style="11" customWidth="1"/>
    <col min="1039" max="1039" width="2.28515625" style="11" customWidth="1"/>
    <col min="1040" max="1040" width="18" style="11" customWidth="1"/>
    <col min="1041" max="1041" width="8" style="11" customWidth="1"/>
    <col min="1042" max="1042" width="11.42578125" style="11" bestFit="1" customWidth="1"/>
    <col min="1043" max="1043" width="8" style="11"/>
    <col min="1044" max="1046" width="16.7109375" style="11" bestFit="1" customWidth="1"/>
    <col min="1047" max="1047" width="16.42578125" style="11" bestFit="1" customWidth="1"/>
    <col min="1048" max="1048" width="11.28515625" style="11" bestFit="1" customWidth="1"/>
    <col min="1049" max="1049" width="16.7109375" style="11" bestFit="1" customWidth="1"/>
    <col min="1050" max="1050" width="8.28515625" style="11" bestFit="1" customWidth="1"/>
    <col min="1051" max="1051" width="11.7109375" style="11" bestFit="1" customWidth="1"/>
    <col min="1052" max="1052" width="14.5703125" style="11" bestFit="1" customWidth="1"/>
    <col min="1053" max="1278" width="8" style="11"/>
    <col min="1279" max="1279" width="42.7109375" style="11" customWidth="1"/>
    <col min="1280" max="1280" width="22.28515625" style="11" customWidth="1"/>
    <col min="1281" max="1281" width="1.7109375" style="11" customWidth="1"/>
    <col min="1282" max="1282" width="10.42578125" style="11" customWidth="1"/>
    <col min="1283" max="1283" width="1.7109375" style="11" customWidth="1"/>
    <col min="1284" max="1284" width="11.140625" style="11" customWidth="1"/>
    <col min="1285" max="1285" width="1.7109375" style="11" customWidth="1"/>
    <col min="1286" max="1286" width="12.7109375" style="11" customWidth="1"/>
    <col min="1287" max="1287" width="2" style="11" customWidth="1"/>
    <col min="1288" max="1288" width="19" style="11" customWidth="1"/>
    <col min="1289" max="1289" width="2" style="11" customWidth="1"/>
    <col min="1290" max="1290" width="19.7109375" style="11" customWidth="1"/>
    <col min="1291" max="1291" width="2" style="11" customWidth="1"/>
    <col min="1292" max="1292" width="18.28515625" style="11" customWidth="1"/>
    <col min="1293" max="1293" width="2" style="11" customWidth="1"/>
    <col min="1294" max="1294" width="18" style="11" customWidth="1"/>
    <col min="1295" max="1295" width="2.28515625" style="11" customWidth="1"/>
    <col min="1296" max="1296" width="18" style="11" customWidth="1"/>
    <col min="1297" max="1297" width="8" style="11" customWidth="1"/>
    <col min="1298" max="1298" width="11.42578125" style="11" bestFit="1" customWidth="1"/>
    <col min="1299" max="1299" width="8" style="11"/>
    <col min="1300" max="1302" width="16.7109375" style="11" bestFit="1" customWidth="1"/>
    <col min="1303" max="1303" width="16.42578125" style="11" bestFit="1" customWidth="1"/>
    <col min="1304" max="1304" width="11.28515625" style="11" bestFit="1" customWidth="1"/>
    <col min="1305" max="1305" width="16.7109375" style="11" bestFit="1" customWidth="1"/>
    <col min="1306" max="1306" width="8.28515625" style="11" bestFit="1" customWidth="1"/>
    <col min="1307" max="1307" width="11.7109375" style="11" bestFit="1" customWidth="1"/>
    <col min="1308" max="1308" width="14.5703125" style="11" bestFit="1" customWidth="1"/>
    <col min="1309" max="1534" width="8" style="11"/>
    <col min="1535" max="1535" width="42.7109375" style="11" customWidth="1"/>
    <col min="1536" max="1536" width="22.28515625" style="11" customWidth="1"/>
    <col min="1537" max="1537" width="1.7109375" style="11" customWidth="1"/>
    <col min="1538" max="1538" width="10.42578125" style="11" customWidth="1"/>
    <col min="1539" max="1539" width="1.7109375" style="11" customWidth="1"/>
    <col min="1540" max="1540" width="11.140625" style="11" customWidth="1"/>
    <col min="1541" max="1541" width="1.7109375" style="11" customWidth="1"/>
    <col min="1542" max="1542" width="12.7109375" style="11" customWidth="1"/>
    <col min="1543" max="1543" width="2" style="11" customWidth="1"/>
    <col min="1544" max="1544" width="19" style="11" customWidth="1"/>
    <col min="1545" max="1545" width="2" style="11" customWidth="1"/>
    <col min="1546" max="1546" width="19.7109375" style="11" customWidth="1"/>
    <col min="1547" max="1547" width="2" style="11" customWidth="1"/>
    <col min="1548" max="1548" width="18.28515625" style="11" customWidth="1"/>
    <col min="1549" max="1549" width="2" style="11" customWidth="1"/>
    <col min="1550" max="1550" width="18" style="11" customWidth="1"/>
    <col min="1551" max="1551" width="2.28515625" style="11" customWidth="1"/>
    <col min="1552" max="1552" width="18" style="11" customWidth="1"/>
    <col min="1553" max="1553" width="8" style="11" customWidth="1"/>
    <col min="1554" max="1554" width="11.42578125" style="11" bestFit="1" customWidth="1"/>
    <col min="1555" max="1555" width="8" style="11"/>
    <col min="1556" max="1558" width="16.7109375" style="11" bestFit="1" customWidth="1"/>
    <col min="1559" max="1559" width="16.42578125" style="11" bestFit="1" customWidth="1"/>
    <col min="1560" max="1560" width="11.28515625" style="11" bestFit="1" customWidth="1"/>
    <col min="1561" max="1561" width="16.7109375" style="11" bestFit="1" customWidth="1"/>
    <col min="1562" max="1562" width="8.28515625" style="11" bestFit="1" customWidth="1"/>
    <col min="1563" max="1563" width="11.7109375" style="11" bestFit="1" customWidth="1"/>
    <col min="1564" max="1564" width="14.5703125" style="11" bestFit="1" customWidth="1"/>
    <col min="1565" max="1790" width="8" style="11"/>
    <col min="1791" max="1791" width="42.7109375" style="11" customWidth="1"/>
    <col min="1792" max="1792" width="22.28515625" style="11" customWidth="1"/>
    <col min="1793" max="1793" width="1.7109375" style="11" customWidth="1"/>
    <col min="1794" max="1794" width="10.42578125" style="11" customWidth="1"/>
    <col min="1795" max="1795" width="1.7109375" style="11" customWidth="1"/>
    <col min="1796" max="1796" width="11.140625" style="11" customWidth="1"/>
    <col min="1797" max="1797" width="1.7109375" style="11" customWidth="1"/>
    <col min="1798" max="1798" width="12.7109375" style="11" customWidth="1"/>
    <col min="1799" max="1799" width="2" style="11" customWidth="1"/>
    <col min="1800" max="1800" width="19" style="11" customWidth="1"/>
    <col min="1801" max="1801" width="2" style="11" customWidth="1"/>
    <col min="1802" max="1802" width="19.7109375" style="11" customWidth="1"/>
    <col min="1803" max="1803" width="2" style="11" customWidth="1"/>
    <col min="1804" max="1804" width="18.28515625" style="11" customWidth="1"/>
    <col min="1805" max="1805" width="2" style="11" customWidth="1"/>
    <col min="1806" max="1806" width="18" style="11" customWidth="1"/>
    <col min="1807" max="1807" width="2.28515625" style="11" customWidth="1"/>
    <col min="1808" max="1808" width="18" style="11" customWidth="1"/>
    <col min="1809" max="1809" width="8" style="11" customWidth="1"/>
    <col min="1810" max="1810" width="11.42578125" style="11" bestFit="1" customWidth="1"/>
    <col min="1811" max="1811" width="8" style="11"/>
    <col min="1812" max="1814" width="16.7109375" style="11" bestFit="1" customWidth="1"/>
    <col min="1815" max="1815" width="16.42578125" style="11" bestFit="1" customWidth="1"/>
    <col min="1816" max="1816" width="11.28515625" style="11" bestFit="1" customWidth="1"/>
    <col min="1817" max="1817" width="16.7109375" style="11" bestFit="1" customWidth="1"/>
    <col min="1818" max="1818" width="8.28515625" style="11" bestFit="1" customWidth="1"/>
    <col min="1819" max="1819" width="11.7109375" style="11" bestFit="1" customWidth="1"/>
    <col min="1820" max="1820" width="14.5703125" style="11" bestFit="1" customWidth="1"/>
    <col min="1821" max="2046" width="8" style="11"/>
    <col min="2047" max="2047" width="42.7109375" style="11" customWidth="1"/>
    <col min="2048" max="2048" width="22.28515625" style="11" customWidth="1"/>
    <col min="2049" max="2049" width="1.7109375" style="11" customWidth="1"/>
    <col min="2050" max="2050" width="10.42578125" style="11" customWidth="1"/>
    <col min="2051" max="2051" width="1.7109375" style="11" customWidth="1"/>
    <col min="2052" max="2052" width="11.140625" style="11" customWidth="1"/>
    <col min="2053" max="2053" width="1.7109375" style="11" customWidth="1"/>
    <col min="2054" max="2054" width="12.7109375" style="11" customWidth="1"/>
    <col min="2055" max="2055" width="2" style="11" customWidth="1"/>
    <col min="2056" max="2056" width="19" style="11" customWidth="1"/>
    <col min="2057" max="2057" width="2" style="11" customWidth="1"/>
    <col min="2058" max="2058" width="19.7109375" style="11" customWidth="1"/>
    <col min="2059" max="2059" width="2" style="11" customWidth="1"/>
    <col min="2060" max="2060" width="18.28515625" style="11" customWidth="1"/>
    <col min="2061" max="2061" width="2" style="11" customWidth="1"/>
    <col min="2062" max="2062" width="18" style="11" customWidth="1"/>
    <col min="2063" max="2063" width="2.28515625" style="11" customWidth="1"/>
    <col min="2064" max="2064" width="18" style="11" customWidth="1"/>
    <col min="2065" max="2065" width="8" style="11" customWidth="1"/>
    <col min="2066" max="2066" width="11.42578125" style="11" bestFit="1" customWidth="1"/>
    <col min="2067" max="2067" width="8" style="11"/>
    <col min="2068" max="2070" width="16.7109375" style="11" bestFit="1" customWidth="1"/>
    <col min="2071" max="2071" width="16.42578125" style="11" bestFit="1" customWidth="1"/>
    <col min="2072" max="2072" width="11.28515625" style="11" bestFit="1" customWidth="1"/>
    <col min="2073" max="2073" width="16.7109375" style="11" bestFit="1" customWidth="1"/>
    <col min="2074" max="2074" width="8.28515625" style="11" bestFit="1" customWidth="1"/>
    <col min="2075" max="2075" width="11.7109375" style="11" bestFit="1" customWidth="1"/>
    <col min="2076" max="2076" width="14.5703125" style="11" bestFit="1" customWidth="1"/>
    <col min="2077" max="2302" width="8" style="11"/>
    <col min="2303" max="2303" width="42.7109375" style="11" customWidth="1"/>
    <col min="2304" max="2304" width="22.28515625" style="11" customWidth="1"/>
    <col min="2305" max="2305" width="1.7109375" style="11" customWidth="1"/>
    <col min="2306" max="2306" width="10.42578125" style="11" customWidth="1"/>
    <col min="2307" max="2307" width="1.7109375" style="11" customWidth="1"/>
    <col min="2308" max="2308" width="11.140625" style="11" customWidth="1"/>
    <col min="2309" max="2309" width="1.7109375" style="11" customWidth="1"/>
    <col min="2310" max="2310" width="12.7109375" style="11" customWidth="1"/>
    <col min="2311" max="2311" width="2" style="11" customWidth="1"/>
    <col min="2312" max="2312" width="19" style="11" customWidth="1"/>
    <col min="2313" max="2313" width="2" style="11" customWidth="1"/>
    <col min="2314" max="2314" width="19.7109375" style="11" customWidth="1"/>
    <col min="2315" max="2315" width="2" style="11" customWidth="1"/>
    <col min="2316" max="2316" width="18.28515625" style="11" customWidth="1"/>
    <col min="2317" max="2317" width="2" style="11" customWidth="1"/>
    <col min="2318" max="2318" width="18" style="11" customWidth="1"/>
    <col min="2319" max="2319" width="2.28515625" style="11" customWidth="1"/>
    <col min="2320" max="2320" width="18" style="11" customWidth="1"/>
    <col min="2321" max="2321" width="8" style="11" customWidth="1"/>
    <col min="2322" max="2322" width="11.42578125" style="11" bestFit="1" customWidth="1"/>
    <col min="2323" max="2323" width="8" style="11"/>
    <col min="2324" max="2326" width="16.7109375" style="11" bestFit="1" customWidth="1"/>
    <col min="2327" max="2327" width="16.42578125" style="11" bestFit="1" customWidth="1"/>
    <col min="2328" max="2328" width="11.28515625" style="11" bestFit="1" customWidth="1"/>
    <col min="2329" max="2329" width="16.7109375" style="11" bestFit="1" customWidth="1"/>
    <col min="2330" max="2330" width="8.28515625" style="11" bestFit="1" customWidth="1"/>
    <col min="2331" max="2331" width="11.7109375" style="11" bestFit="1" customWidth="1"/>
    <col min="2332" max="2332" width="14.5703125" style="11" bestFit="1" customWidth="1"/>
    <col min="2333" max="2558" width="8" style="11"/>
    <col min="2559" max="2559" width="42.7109375" style="11" customWidth="1"/>
    <col min="2560" max="2560" width="22.28515625" style="11" customWidth="1"/>
    <col min="2561" max="2561" width="1.7109375" style="11" customWidth="1"/>
    <col min="2562" max="2562" width="10.42578125" style="11" customWidth="1"/>
    <col min="2563" max="2563" width="1.7109375" style="11" customWidth="1"/>
    <col min="2564" max="2564" width="11.140625" style="11" customWidth="1"/>
    <col min="2565" max="2565" width="1.7109375" style="11" customWidth="1"/>
    <col min="2566" max="2566" width="12.7109375" style="11" customWidth="1"/>
    <col min="2567" max="2567" width="2" style="11" customWidth="1"/>
    <col min="2568" max="2568" width="19" style="11" customWidth="1"/>
    <col min="2569" max="2569" width="2" style="11" customWidth="1"/>
    <col min="2570" max="2570" width="19.7109375" style="11" customWidth="1"/>
    <col min="2571" max="2571" width="2" style="11" customWidth="1"/>
    <col min="2572" max="2572" width="18.28515625" style="11" customWidth="1"/>
    <col min="2573" max="2573" width="2" style="11" customWidth="1"/>
    <col min="2574" max="2574" width="18" style="11" customWidth="1"/>
    <col min="2575" max="2575" width="2.28515625" style="11" customWidth="1"/>
    <col min="2576" max="2576" width="18" style="11" customWidth="1"/>
    <col min="2577" max="2577" width="8" style="11" customWidth="1"/>
    <col min="2578" max="2578" width="11.42578125" style="11" bestFit="1" customWidth="1"/>
    <col min="2579" max="2579" width="8" style="11"/>
    <col min="2580" max="2582" width="16.7109375" style="11" bestFit="1" customWidth="1"/>
    <col min="2583" max="2583" width="16.42578125" style="11" bestFit="1" customWidth="1"/>
    <col min="2584" max="2584" width="11.28515625" style="11" bestFit="1" customWidth="1"/>
    <col min="2585" max="2585" width="16.7109375" style="11" bestFit="1" customWidth="1"/>
    <col min="2586" max="2586" width="8.28515625" style="11" bestFit="1" customWidth="1"/>
    <col min="2587" max="2587" width="11.7109375" style="11" bestFit="1" customWidth="1"/>
    <col min="2588" max="2588" width="14.5703125" style="11" bestFit="1" customWidth="1"/>
    <col min="2589" max="2814" width="8" style="11"/>
    <col min="2815" max="2815" width="42.7109375" style="11" customWidth="1"/>
    <col min="2816" max="2816" width="22.28515625" style="11" customWidth="1"/>
    <col min="2817" max="2817" width="1.7109375" style="11" customWidth="1"/>
    <col min="2818" max="2818" width="10.42578125" style="11" customWidth="1"/>
    <col min="2819" max="2819" width="1.7109375" style="11" customWidth="1"/>
    <col min="2820" max="2820" width="11.140625" style="11" customWidth="1"/>
    <col min="2821" max="2821" width="1.7109375" style="11" customWidth="1"/>
    <col min="2822" max="2822" width="12.7109375" style="11" customWidth="1"/>
    <col min="2823" max="2823" width="2" style="11" customWidth="1"/>
    <col min="2824" max="2824" width="19" style="11" customWidth="1"/>
    <col min="2825" max="2825" width="2" style="11" customWidth="1"/>
    <col min="2826" max="2826" width="19.7109375" style="11" customWidth="1"/>
    <col min="2827" max="2827" width="2" style="11" customWidth="1"/>
    <col min="2828" max="2828" width="18.28515625" style="11" customWidth="1"/>
    <col min="2829" max="2829" width="2" style="11" customWidth="1"/>
    <col min="2830" max="2830" width="18" style="11" customWidth="1"/>
    <col min="2831" max="2831" width="2.28515625" style="11" customWidth="1"/>
    <col min="2832" max="2832" width="18" style="11" customWidth="1"/>
    <col min="2833" max="2833" width="8" style="11" customWidth="1"/>
    <col min="2834" max="2834" width="11.42578125" style="11" bestFit="1" customWidth="1"/>
    <col min="2835" max="2835" width="8" style="11"/>
    <col min="2836" max="2838" width="16.7109375" style="11" bestFit="1" customWidth="1"/>
    <col min="2839" max="2839" width="16.42578125" style="11" bestFit="1" customWidth="1"/>
    <col min="2840" max="2840" width="11.28515625" style="11" bestFit="1" customWidth="1"/>
    <col min="2841" max="2841" width="16.7109375" style="11" bestFit="1" customWidth="1"/>
    <col min="2842" max="2842" width="8.28515625" style="11" bestFit="1" customWidth="1"/>
    <col min="2843" max="2843" width="11.7109375" style="11" bestFit="1" customWidth="1"/>
    <col min="2844" max="2844" width="14.5703125" style="11" bestFit="1" customWidth="1"/>
    <col min="2845" max="3070" width="8" style="11"/>
    <col min="3071" max="3071" width="42.7109375" style="11" customWidth="1"/>
    <col min="3072" max="3072" width="22.28515625" style="11" customWidth="1"/>
    <col min="3073" max="3073" width="1.7109375" style="11" customWidth="1"/>
    <col min="3074" max="3074" width="10.42578125" style="11" customWidth="1"/>
    <col min="3075" max="3075" width="1.7109375" style="11" customWidth="1"/>
    <col min="3076" max="3076" width="11.140625" style="11" customWidth="1"/>
    <col min="3077" max="3077" width="1.7109375" style="11" customWidth="1"/>
    <col min="3078" max="3078" width="12.7109375" style="11" customWidth="1"/>
    <col min="3079" max="3079" width="2" style="11" customWidth="1"/>
    <col min="3080" max="3080" width="19" style="11" customWidth="1"/>
    <col min="3081" max="3081" width="2" style="11" customWidth="1"/>
    <col min="3082" max="3082" width="19.7109375" style="11" customWidth="1"/>
    <col min="3083" max="3083" width="2" style="11" customWidth="1"/>
    <col min="3084" max="3084" width="18.28515625" style="11" customWidth="1"/>
    <col min="3085" max="3085" width="2" style="11" customWidth="1"/>
    <col min="3086" max="3086" width="18" style="11" customWidth="1"/>
    <col min="3087" max="3087" width="2.28515625" style="11" customWidth="1"/>
    <col min="3088" max="3088" width="18" style="11" customWidth="1"/>
    <col min="3089" max="3089" width="8" style="11" customWidth="1"/>
    <col min="3090" max="3090" width="11.42578125" style="11" bestFit="1" customWidth="1"/>
    <col min="3091" max="3091" width="8" style="11"/>
    <col min="3092" max="3094" width="16.7109375" style="11" bestFit="1" customWidth="1"/>
    <col min="3095" max="3095" width="16.42578125" style="11" bestFit="1" customWidth="1"/>
    <col min="3096" max="3096" width="11.28515625" style="11" bestFit="1" customWidth="1"/>
    <col min="3097" max="3097" width="16.7109375" style="11" bestFit="1" customWidth="1"/>
    <col min="3098" max="3098" width="8.28515625" style="11" bestFit="1" customWidth="1"/>
    <col min="3099" max="3099" width="11.7109375" style="11" bestFit="1" customWidth="1"/>
    <col min="3100" max="3100" width="14.5703125" style="11" bestFit="1" customWidth="1"/>
    <col min="3101" max="3326" width="8" style="11"/>
    <col min="3327" max="3327" width="42.7109375" style="11" customWidth="1"/>
    <col min="3328" max="3328" width="22.28515625" style="11" customWidth="1"/>
    <col min="3329" max="3329" width="1.7109375" style="11" customWidth="1"/>
    <col min="3330" max="3330" width="10.42578125" style="11" customWidth="1"/>
    <col min="3331" max="3331" width="1.7109375" style="11" customWidth="1"/>
    <col min="3332" max="3332" width="11.140625" style="11" customWidth="1"/>
    <col min="3333" max="3333" width="1.7109375" style="11" customWidth="1"/>
    <col min="3334" max="3334" width="12.7109375" style="11" customWidth="1"/>
    <col min="3335" max="3335" width="2" style="11" customWidth="1"/>
    <col min="3336" max="3336" width="19" style="11" customWidth="1"/>
    <col min="3337" max="3337" width="2" style="11" customWidth="1"/>
    <col min="3338" max="3338" width="19.7109375" style="11" customWidth="1"/>
    <col min="3339" max="3339" width="2" style="11" customWidth="1"/>
    <col min="3340" max="3340" width="18.28515625" style="11" customWidth="1"/>
    <col min="3341" max="3341" width="2" style="11" customWidth="1"/>
    <col min="3342" max="3342" width="18" style="11" customWidth="1"/>
    <col min="3343" max="3343" width="2.28515625" style="11" customWidth="1"/>
    <col min="3344" max="3344" width="18" style="11" customWidth="1"/>
    <col min="3345" max="3345" width="8" style="11" customWidth="1"/>
    <col min="3346" max="3346" width="11.42578125" style="11" bestFit="1" customWidth="1"/>
    <col min="3347" max="3347" width="8" style="11"/>
    <col min="3348" max="3350" width="16.7109375" style="11" bestFit="1" customWidth="1"/>
    <col min="3351" max="3351" width="16.42578125" style="11" bestFit="1" customWidth="1"/>
    <col min="3352" max="3352" width="11.28515625" style="11" bestFit="1" customWidth="1"/>
    <col min="3353" max="3353" width="16.7109375" style="11" bestFit="1" customWidth="1"/>
    <col min="3354" max="3354" width="8.28515625" style="11" bestFit="1" customWidth="1"/>
    <col min="3355" max="3355" width="11.7109375" style="11" bestFit="1" customWidth="1"/>
    <col min="3356" max="3356" width="14.5703125" style="11" bestFit="1" customWidth="1"/>
    <col min="3357" max="3582" width="8" style="11"/>
    <col min="3583" max="3583" width="42.7109375" style="11" customWidth="1"/>
    <col min="3584" max="3584" width="22.28515625" style="11" customWidth="1"/>
    <col min="3585" max="3585" width="1.7109375" style="11" customWidth="1"/>
    <col min="3586" max="3586" width="10.42578125" style="11" customWidth="1"/>
    <col min="3587" max="3587" width="1.7109375" style="11" customWidth="1"/>
    <col min="3588" max="3588" width="11.140625" style="11" customWidth="1"/>
    <col min="3589" max="3589" width="1.7109375" style="11" customWidth="1"/>
    <col min="3590" max="3590" width="12.7109375" style="11" customWidth="1"/>
    <col min="3591" max="3591" width="2" style="11" customWidth="1"/>
    <col min="3592" max="3592" width="19" style="11" customWidth="1"/>
    <col min="3593" max="3593" width="2" style="11" customWidth="1"/>
    <col min="3594" max="3594" width="19.7109375" style="11" customWidth="1"/>
    <col min="3595" max="3595" width="2" style="11" customWidth="1"/>
    <col min="3596" max="3596" width="18.28515625" style="11" customWidth="1"/>
    <col min="3597" max="3597" width="2" style="11" customWidth="1"/>
    <col min="3598" max="3598" width="18" style="11" customWidth="1"/>
    <col min="3599" max="3599" width="2.28515625" style="11" customWidth="1"/>
    <col min="3600" max="3600" width="18" style="11" customWidth="1"/>
    <col min="3601" max="3601" width="8" style="11" customWidth="1"/>
    <col min="3602" max="3602" width="11.42578125" style="11" bestFit="1" customWidth="1"/>
    <col min="3603" max="3603" width="8" style="11"/>
    <col min="3604" max="3606" width="16.7109375" style="11" bestFit="1" customWidth="1"/>
    <col min="3607" max="3607" width="16.42578125" style="11" bestFit="1" customWidth="1"/>
    <col min="3608" max="3608" width="11.28515625" style="11" bestFit="1" customWidth="1"/>
    <col min="3609" max="3609" width="16.7109375" style="11" bestFit="1" customWidth="1"/>
    <col min="3610" max="3610" width="8.28515625" style="11" bestFit="1" customWidth="1"/>
    <col min="3611" max="3611" width="11.7109375" style="11" bestFit="1" customWidth="1"/>
    <col min="3612" max="3612" width="14.5703125" style="11" bestFit="1" customWidth="1"/>
    <col min="3613" max="3838" width="8" style="11"/>
    <col min="3839" max="3839" width="42.7109375" style="11" customWidth="1"/>
    <col min="3840" max="3840" width="22.28515625" style="11" customWidth="1"/>
    <col min="3841" max="3841" width="1.7109375" style="11" customWidth="1"/>
    <col min="3842" max="3842" width="10.42578125" style="11" customWidth="1"/>
    <col min="3843" max="3843" width="1.7109375" style="11" customWidth="1"/>
    <col min="3844" max="3844" width="11.140625" style="11" customWidth="1"/>
    <col min="3845" max="3845" width="1.7109375" style="11" customWidth="1"/>
    <col min="3846" max="3846" width="12.7109375" style="11" customWidth="1"/>
    <col min="3847" max="3847" width="2" style="11" customWidth="1"/>
    <col min="3848" max="3848" width="19" style="11" customWidth="1"/>
    <col min="3849" max="3849" width="2" style="11" customWidth="1"/>
    <col min="3850" max="3850" width="19.7109375" style="11" customWidth="1"/>
    <col min="3851" max="3851" width="2" style="11" customWidth="1"/>
    <col min="3852" max="3852" width="18.28515625" style="11" customWidth="1"/>
    <col min="3853" max="3853" width="2" style="11" customWidth="1"/>
    <col min="3854" max="3854" width="18" style="11" customWidth="1"/>
    <col min="3855" max="3855" width="2.28515625" style="11" customWidth="1"/>
    <col min="3856" max="3856" width="18" style="11" customWidth="1"/>
    <col min="3857" max="3857" width="8" style="11" customWidth="1"/>
    <col min="3858" max="3858" width="11.42578125" style="11" bestFit="1" customWidth="1"/>
    <col min="3859" max="3859" width="8" style="11"/>
    <col min="3860" max="3862" width="16.7109375" style="11" bestFit="1" customWidth="1"/>
    <col min="3863" max="3863" width="16.42578125" style="11" bestFit="1" customWidth="1"/>
    <col min="3864" max="3864" width="11.28515625" style="11" bestFit="1" customWidth="1"/>
    <col min="3865" max="3865" width="16.7109375" style="11" bestFit="1" customWidth="1"/>
    <col min="3866" max="3866" width="8.28515625" style="11" bestFit="1" customWidth="1"/>
    <col min="3867" max="3867" width="11.7109375" style="11" bestFit="1" customWidth="1"/>
    <col min="3868" max="3868" width="14.5703125" style="11" bestFit="1" customWidth="1"/>
    <col min="3869" max="4094" width="8" style="11"/>
    <col min="4095" max="4095" width="42.7109375" style="11" customWidth="1"/>
    <col min="4096" max="4096" width="22.28515625" style="11" customWidth="1"/>
    <col min="4097" max="4097" width="1.7109375" style="11" customWidth="1"/>
    <col min="4098" max="4098" width="10.42578125" style="11" customWidth="1"/>
    <col min="4099" max="4099" width="1.7109375" style="11" customWidth="1"/>
    <col min="4100" max="4100" width="11.140625" style="11" customWidth="1"/>
    <col min="4101" max="4101" width="1.7109375" style="11" customWidth="1"/>
    <col min="4102" max="4102" width="12.7109375" style="11" customWidth="1"/>
    <col min="4103" max="4103" width="2" style="11" customWidth="1"/>
    <col min="4104" max="4104" width="19" style="11" customWidth="1"/>
    <col min="4105" max="4105" width="2" style="11" customWidth="1"/>
    <col min="4106" max="4106" width="19.7109375" style="11" customWidth="1"/>
    <col min="4107" max="4107" width="2" style="11" customWidth="1"/>
    <col min="4108" max="4108" width="18.28515625" style="11" customWidth="1"/>
    <col min="4109" max="4109" width="2" style="11" customWidth="1"/>
    <col min="4110" max="4110" width="18" style="11" customWidth="1"/>
    <col min="4111" max="4111" width="2.28515625" style="11" customWidth="1"/>
    <col min="4112" max="4112" width="18" style="11" customWidth="1"/>
    <col min="4113" max="4113" width="8" style="11" customWidth="1"/>
    <col min="4114" max="4114" width="11.42578125" style="11" bestFit="1" customWidth="1"/>
    <col min="4115" max="4115" width="8" style="11"/>
    <col min="4116" max="4118" width="16.7109375" style="11" bestFit="1" customWidth="1"/>
    <col min="4119" max="4119" width="16.42578125" style="11" bestFit="1" customWidth="1"/>
    <col min="4120" max="4120" width="11.28515625" style="11" bestFit="1" customWidth="1"/>
    <col min="4121" max="4121" width="16.7109375" style="11" bestFit="1" customWidth="1"/>
    <col min="4122" max="4122" width="8.28515625" style="11" bestFit="1" customWidth="1"/>
    <col min="4123" max="4123" width="11.7109375" style="11" bestFit="1" customWidth="1"/>
    <col min="4124" max="4124" width="14.5703125" style="11" bestFit="1" customWidth="1"/>
    <col min="4125" max="4350" width="8" style="11"/>
    <col min="4351" max="4351" width="42.7109375" style="11" customWidth="1"/>
    <col min="4352" max="4352" width="22.28515625" style="11" customWidth="1"/>
    <col min="4353" max="4353" width="1.7109375" style="11" customWidth="1"/>
    <col min="4354" max="4354" width="10.42578125" style="11" customWidth="1"/>
    <col min="4355" max="4355" width="1.7109375" style="11" customWidth="1"/>
    <col min="4356" max="4356" width="11.140625" style="11" customWidth="1"/>
    <col min="4357" max="4357" width="1.7109375" style="11" customWidth="1"/>
    <col min="4358" max="4358" width="12.7109375" style="11" customWidth="1"/>
    <col min="4359" max="4359" width="2" style="11" customWidth="1"/>
    <col min="4360" max="4360" width="19" style="11" customWidth="1"/>
    <col min="4361" max="4361" width="2" style="11" customWidth="1"/>
    <col min="4362" max="4362" width="19.7109375" style="11" customWidth="1"/>
    <col min="4363" max="4363" width="2" style="11" customWidth="1"/>
    <col min="4364" max="4364" width="18.28515625" style="11" customWidth="1"/>
    <col min="4365" max="4365" width="2" style="11" customWidth="1"/>
    <col min="4366" max="4366" width="18" style="11" customWidth="1"/>
    <col min="4367" max="4367" width="2.28515625" style="11" customWidth="1"/>
    <col min="4368" max="4368" width="18" style="11" customWidth="1"/>
    <col min="4369" max="4369" width="8" style="11" customWidth="1"/>
    <col min="4370" max="4370" width="11.42578125" style="11" bestFit="1" customWidth="1"/>
    <col min="4371" max="4371" width="8" style="11"/>
    <col min="4372" max="4374" width="16.7109375" style="11" bestFit="1" customWidth="1"/>
    <col min="4375" max="4375" width="16.42578125" style="11" bestFit="1" customWidth="1"/>
    <col min="4376" max="4376" width="11.28515625" style="11" bestFit="1" customWidth="1"/>
    <col min="4377" max="4377" width="16.7109375" style="11" bestFit="1" customWidth="1"/>
    <col min="4378" max="4378" width="8.28515625" style="11" bestFit="1" customWidth="1"/>
    <col min="4379" max="4379" width="11.7109375" style="11" bestFit="1" customWidth="1"/>
    <col min="4380" max="4380" width="14.5703125" style="11" bestFit="1" customWidth="1"/>
    <col min="4381" max="4606" width="8" style="11"/>
    <col min="4607" max="4607" width="42.7109375" style="11" customWidth="1"/>
    <col min="4608" max="4608" width="22.28515625" style="11" customWidth="1"/>
    <col min="4609" max="4609" width="1.7109375" style="11" customWidth="1"/>
    <col min="4610" max="4610" width="10.42578125" style="11" customWidth="1"/>
    <col min="4611" max="4611" width="1.7109375" style="11" customWidth="1"/>
    <col min="4612" max="4612" width="11.140625" style="11" customWidth="1"/>
    <col min="4613" max="4613" width="1.7109375" style="11" customWidth="1"/>
    <col min="4614" max="4614" width="12.7109375" style="11" customWidth="1"/>
    <col min="4615" max="4615" width="2" style="11" customWidth="1"/>
    <col min="4616" max="4616" width="19" style="11" customWidth="1"/>
    <col min="4617" max="4617" width="2" style="11" customWidth="1"/>
    <col min="4618" max="4618" width="19.7109375" style="11" customWidth="1"/>
    <col min="4619" max="4619" width="2" style="11" customWidth="1"/>
    <col min="4620" max="4620" width="18.28515625" style="11" customWidth="1"/>
    <col min="4621" max="4621" width="2" style="11" customWidth="1"/>
    <col min="4622" max="4622" width="18" style="11" customWidth="1"/>
    <col min="4623" max="4623" width="2.28515625" style="11" customWidth="1"/>
    <col min="4624" max="4624" width="18" style="11" customWidth="1"/>
    <col min="4625" max="4625" width="8" style="11" customWidth="1"/>
    <col min="4626" max="4626" width="11.42578125" style="11" bestFit="1" customWidth="1"/>
    <col min="4627" max="4627" width="8" style="11"/>
    <col min="4628" max="4630" width="16.7109375" style="11" bestFit="1" customWidth="1"/>
    <col min="4631" max="4631" width="16.42578125" style="11" bestFit="1" customWidth="1"/>
    <col min="4632" max="4632" width="11.28515625" style="11" bestFit="1" customWidth="1"/>
    <col min="4633" max="4633" width="16.7109375" style="11" bestFit="1" customWidth="1"/>
    <col min="4634" max="4634" width="8.28515625" style="11" bestFit="1" customWidth="1"/>
    <col min="4635" max="4635" width="11.7109375" style="11" bestFit="1" customWidth="1"/>
    <col min="4636" max="4636" width="14.5703125" style="11" bestFit="1" customWidth="1"/>
    <col min="4637" max="4862" width="8" style="11"/>
    <col min="4863" max="4863" width="42.7109375" style="11" customWidth="1"/>
    <col min="4864" max="4864" width="22.28515625" style="11" customWidth="1"/>
    <col min="4865" max="4865" width="1.7109375" style="11" customWidth="1"/>
    <col min="4866" max="4866" width="10.42578125" style="11" customWidth="1"/>
    <col min="4867" max="4867" width="1.7109375" style="11" customWidth="1"/>
    <col min="4868" max="4868" width="11.140625" style="11" customWidth="1"/>
    <col min="4869" max="4869" width="1.7109375" style="11" customWidth="1"/>
    <col min="4870" max="4870" width="12.7109375" style="11" customWidth="1"/>
    <col min="4871" max="4871" width="2" style="11" customWidth="1"/>
    <col min="4872" max="4872" width="19" style="11" customWidth="1"/>
    <col min="4873" max="4873" width="2" style="11" customWidth="1"/>
    <col min="4874" max="4874" width="19.7109375" style="11" customWidth="1"/>
    <col min="4875" max="4875" width="2" style="11" customWidth="1"/>
    <col min="4876" max="4876" width="18.28515625" style="11" customWidth="1"/>
    <col min="4877" max="4877" width="2" style="11" customWidth="1"/>
    <col min="4878" max="4878" width="18" style="11" customWidth="1"/>
    <col min="4879" max="4879" width="2.28515625" style="11" customWidth="1"/>
    <col min="4880" max="4880" width="18" style="11" customWidth="1"/>
    <col min="4881" max="4881" width="8" style="11" customWidth="1"/>
    <col min="4882" max="4882" width="11.42578125" style="11" bestFit="1" customWidth="1"/>
    <col min="4883" max="4883" width="8" style="11"/>
    <col min="4884" max="4886" width="16.7109375" style="11" bestFit="1" customWidth="1"/>
    <col min="4887" max="4887" width="16.42578125" style="11" bestFit="1" customWidth="1"/>
    <col min="4888" max="4888" width="11.28515625" style="11" bestFit="1" customWidth="1"/>
    <col min="4889" max="4889" width="16.7109375" style="11" bestFit="1" customWidth="1"/>
    <col min="4890" max="4890" width="8.28515625" style="11" bestFit="1" customWidth="1"/>
    <col min="4891" max="4891" width="11.7109375" style="11" bestFit="1" customWidth="1"/>
    <col min="4892" max="4892" width="14.5703125" style="11" bestFit="1" customWidth="1"/>
    <col min="4893" max="5118" width="8" style="11"/>
    <col min="5119" max="5119" width="42.7109375" style="11" customWidth="1"/>
    <col min="5120" max="5120" width="22.28515625" style="11" customWidth="1"/>
    <col min="5121" max="5121" width="1.7109375" style="11" customWidth="1"/>
    <col min="5122" max="5122" width="10.42578125" style="11" customWidth="1"/>
    <col min="5123" max="5123" width="1.7109375" style="11" customWidth="1"/>
    <col min="5124" max="5124" width="11.140625" style="11" customWidth="1"/>
    <col min="5125" max="5125" width="1.7109375" style="11" customWidth="1"/>
    <col min="5126" max="5126" width="12.7109375" style="11" customWidth="1"/>
    <col min="5127" max="5127" width="2" style="11" customWidth="1"/>
    <col min="5128" max="5128" width="19" style="11" customWidth="1"/>
    <col min="5129" max="5129" width="2" style="11" customWidth="1"/>
    <col min="5130" max="5130" width="19.7109375" style="11" customWidth="1"/>
    <col min="5131" max="5131" width="2" style="11" customWidth="1"/>
    <col min="5132" max="5132" width="18.28515625" style="11" customWidth="1"/>
    <col min="5133" max="5133" width="2" style="11" customWidth="1"/>
    <col min="5134" max="5134" width="18" style="11" customWidth="1"/>
    <col min="5135" max="5135" width="2.28515625" style="11" customWidth="1"/>
    <col min="5136" max="5136" width="18" style="11" customWidth="1"/>
    <col min="5137" max="5137" width="8" style="11" customWidth="1"/>
    <col min="5138" max="5138" width="11.42578125" style="11" bestFit="1" customWidth="1"/>
    <col min="5139" max="5139" width="8" style="11"/>
    <col min="5140" max="5142" width="16.7109375" style="11" bestFit="1" customWidth="1"/>
    <col min="5143" max="5143" width="16.42578125" style="11" bestFit="1" customWidth="1"/>
    <col min="5144" max="5144" width="11.28515625" style="11" bestFit="1" customWidth="1"/>
    <col min="5145" max="5145" width="16.7109375" style="11" bestFit="1" customWidth="1"/>
    <col min="5146" max="5146" width="8.28515625" style="11" bestFit="1" customWidth="1"/>
    <col min="5147" max="5147" width="11.7109375" style="11" bestFit="1" customWidth="1"/>
    <col min="5148" max="5148" width="14.5703125" style="11" bestFit="1" customWidth="1"/>
    <col min="5149" max="5374" width="8" style="11"/>
    <col min="5375" max="5375" width="42.7109375" style="11" customWidth="1"/>
    <col min="5376" max="5376" width="22.28515625" style="11" customWidth="1"/>
    <col min="5377" max="5377" width="1.7109375" style="11" customWidth="1"/>
    <col min="5378" max="5378" width="10.42578125" style="11" customWidth="1"/>
    <col min="5379" max="5379" width="1.7109375" style="11" customWidth="1"/>
    <col min="5380" max="5380" width="11.140625" style="11" customWidth="1"/>
    <col min="5381" max="5381" width="1.7109375" style="11" customWidth="1"/>
    <col min="5382" max="5382" width="12.7109375" style="11" customWidth="1"/>
    <col min="5383" max="5383" width="2" style="11" customWidth="1"/>
    <col min="5384" max="5384" width="19" style="11" customWidth="1"/>
    <col min="5385" max="5385" width="2" style="11" customWidth="1"/>
    <col min="5386" max="5386" width="19.7109375" style="11" customWidth="1"/>
    <col min="5387" max="5387" width="2" style="11" customWidth="1"/>
    <col min="5388" max="5388" width="18.28515625" style="11" customWidth="1"/>
    <col min="5389" max="5389" width="2" style="11" customWidth="1"/>
    <col min="5390" max="5390" width="18" style="11" customWidth="1"/>
    <col min="5391" max="5391" width="2.28515625" style="11" customWidth="1"/>
    <col min="5392" max="5392" width="18" style="11" customWidth="1"/>
    <col min="5393" max="5393" width="8" style="11" customWidth="1"/>
    <col min="5394" max="5394" width="11.42578125" style="11" bestFit="1" customWidth="1"/>
    <col min="5395" max="5395" width="8" style="11"/>
    <col min="5396" max="5398" width="16.7109375" style="11" bestFit="1" customWidth="1"/>
    <col min="5399" max="5399" width="16.42578125" style="11" bestFit="1" customWidth="1"/>
    <col min="5400" max="5400" width="11.28515625" style="11" bestFit="1" customWidth="1"/>
    <col min="5401" max="5401" width="16.7109375" style="11" bestFit="1" customWidth="1"/>
    <col min="5402" max="5402" width="8.28515625" style="11" bestFit="1" customWidth="1"/>
    <col min="5403" max="5403" width="11.7109375" style="11" bestFit="1" customWidth="1"/>
    <col min="5404" max="5404" width="14.5703125" style="11" bestFit="1" customWidth="1"/>
    <col min="5405" max="5630" width="8" style="11"/>
    <col min="5631" max="5631" width="42.7109375" style="11" customWidth="1"/>
    <col min="5632" max="5632" width="22.28515625" style="11" customWidth="1"/>
    <col min="5633" max="5633" width="1.7109375" style="11" customWidth="1"/>
    <col min="5634" max="5634" width="10.42578125" style="11" customWidth="1"/>
    <col min="5635" max="5635" width="1.7109375" style="11" customWidth="1"/>
    <col min="5636" max="5636" width="11.140625" style="11" customWidth="1"/>
    <col min="5637" max="5637" width="1.7109375" style="11" customWidth="1"/>
    <col min="5638" max="5638" width="12.7109375" style="11" customWidth="1"/>
    <col min="5639" max="5639" width="2" style="11" customWidth="1"/>
    <col min="5640" max="5640" width="19" style="11" customWidth="1"/>
    <col min="5641" max="5641" width="2" style="11" customWidth="1"/>
    <col min="5642" max="5642" width="19.7109375" style="11" customWidth="1"/>
    <col min="5643" max="5643" width="2" style="11" customWidth="1"/>
    <col min="5644" max="5644" width="18.28515625" style="11" customWidth="1"/>
    <col min="5645" max="5645" width="2" style="11" customWidth="1"/>
    <col min="5646" max="5646" width="18" style="11" customWidth="1"/>
    <col min="5647" max="5647" width="2.28515625" style="11" customWidth="1"/>
    <col min="5648" max="5648" width="18" style="11" customWidth="1"/>
    <col min="5649" max="5649" width="8" style="11" customWidth="1"/>
    <col min="5650" max="5650" width="11.42578125" style="11" bestFit="1" customWidth="1"/>
    <col min="5651" max="5651" width="8" style="11"/>
    <col min="5652" max="5654" width="16.7109375" style="11" bestFit="1" customWidth="1"/>
    <col min="5655" max="5655" width="16.42578125" style="11" bestFit="1" customWidth="1"/>
    <col min="5656" max="5656" width="11.28515625" style="11" bestFit="1" customWidth="1"/>
    <col min="5657" max="5657" width="16.7109375" style="11" bestFit="1" customWidth="1"/>
    <col min="5658" max="5658" width="8.28515625" style="11" bestFit="1" customWidth="1"/>
    <col min="5659" max="5659" width="11.7109375" style="11" bestFit="1" customWidth="1"/>
    <col min="5660" max="5660" width="14.5703125" style="11" bestFit="1" customWidth="1"/>
    <col min="5661" max="5886" width="8" style="11"/>
    <col min="5887" max="5887" width="42.7109375" style="11" customWidth="1"/>
    <col min="5888" max="5888" width="22.28515625" style="11" customWidth="1"/>
    <col min="5889" max="5889" width="1.7109375" style="11" customWidth="1"/>
    <col min="5890" max="5890" width="10.42578125" style="11" customWidth="1"/>
    <col min="5891" max="5891" width="1.7109375" style="11" customWidth="1"/>
    <col min="5892" max="5892" width="11.140625" style="11" customWidth="1"/>
    <col min="5893" max="5893" width="1.7109375" style="11" customWidth="1"/>
    <col min="5894" max="5894" width="12.7109375" style="11" customWidth="1"/>
    <col min="5895" max="5895" width="2" style="11" customWidth="1"/>
    <col min="5896" max="5896" width="19" style="11" customWidth="1"/>
    <col min="5897" max="5897" width="2" style="11" customWidth="1"/>
    <col min="5898" max="5898" width="19.7109375" style="11" customWidth="1"/>
    <col min="5899" max="5899" width="2" style="11" customWidth="1"/>
    <col min="5900" max="5900" width="18.28515625" style="11" customWidth="1"/>
    <col min="5901" max="5901" width="2" style="11" customWidth="1"/>
    <col min="5902" max="5902" width="18" style="11" customWidth="1"/>
    <col min="5903" max="5903" width="2.28515625" style="11" customWidth="1"/>
    <col min="5904" max="5904" width="18" style="11" customWidth="1"/>
    <col min="5905" max="5905" width="8" style="11" customWidth="1"/>
    <col min="5906" max="5906" width="11.42578125" style="11" bestFit="1" customWidth="1"/>
    <col min="5907" max="5907" width="8" style="11"/>
    <col min="5908" max="5910" width="16.7109375" style="11" bestFit="1" customWidth="1"/>
    <col min="5911" max="5911" width="16.42578125" style="11" bestFit="1" customWidth="1"/>
    <col min="5912" max="5912" width="11.28515625" style="11" bestFit="1" customWidth="1"/>
    <col min="5913" max="5913" width="16.7109375" style="11" bestFit="1" customWidth="1"/>
    <col min="5914" max="5914" width="8.28515625" style="11" bestFit="1" customWidth="1"/>
    <col min="5915" max="5915" width="11.7109375" style="11" bestFit="1" customWidth="1"/>
    <col min="5916" max="5916" width="14.5703125" style="11" bestFit="1" customWidth="1"/>
    <col min="5917" max="6142" width="8" style="11"/>
    <col min="6143" max="6143" width="42.7109375" style="11" customWidth="1"/>
    <col min="6144" max="6144" width="22.28515625" style="11" customWidth="1"/>
    <col min="6145" max="6145" width="1.7109375" style="11" customWidth="1"/>
    <col min="6146" max="6146" width="10.42578125" style="11" customWidth="1"/>
    <col min="6147" max="6147" width="1.7109375" style="11" customWidth="1"/>
    <col min="6148" max="6148" width="11.140625" style="11" customWidth="1"/>
    <col min="6149" max="6149" width="1.7109375" style="11" customWidth="1"/>
    <col min="6150" max="6150" width="12.7109375" style="11" customWidth="1"/>
    <col min="6151" max="6151" width="2" style="11" customWidth="1"/>
    <col min="6152" max="6152" width="19" style="11" customWidth="1"/>
    <col min="6153" max="6153" width="2" style="11" customWidth="1"/>
    <col min="6154" max="6154" width="19.7109375" style="11" customWidth="1"/>
    <col min="6155" max="6155" width="2" style="11" customWidth="1"/>
    <col min="6156" max="6156" width="18.28515625" style="11" customWidth="1"/>
    <col min="6157" max="6157" width="2" style="11" customWidth="1"/>
    <col min="6158" max="6158" width="18" style="11" customWidth="1"/>
    <col min="6159" max="6159" width="2.28515625" style="11" customWidth="1"/>
    <col min="6160" max="6160" width="18" style="11" customWidth="1"/>
    <col min="6161" max="6161" width="8" style="11" customWidth="1"/>
    <col min="6162" max="6162" width="11.42578125" style="11" bestFit="1" customWidth="1"/>
    <col min="6163" max="6163" width="8" style="11"/>
    <col min="6164" max="6166" width="16.7109375" style="11" bestFit="1" customWidth="1"/>
    <col min="6167" max="6167" width="16.42578125" style="11" bestFit="1" customWidth="1"/>
    <col min="6168" max="6168" width="11.28515625" style="11" bestFit="1" customWidth="1"/>
    <col min="6169" max="6169" width="16.7109375" style="11" bestFit="1" customWidth="1"/>
    <col min="6170" max="6170" width="8.28515625" style="11" bestFit="1" customWidth="1"/>
    <col min="6171" max="6171" width="11.7109375" style="11" bestFit="1" customWidth="1"/>
    <col min="6172" max="6172" width="14.5703125" style="11" bestFit="1" customWidth="1"/>
    <col min="6173" max="6398" width="8" style="11"/>
    <col min="6399" max="6399" width="42.7109375" style="11" customWidth="1"/>
    <col min="6400" max="6400" width="22.28515625" style="11" customWidth="1"/>
    <col min="6401" max="6401" width="1.7109375" style="11" customWidth="1"/>
    <col min="6402" max="6402" width="10.42578125" style="11" customWidth="1"/>
    <col min="6403" max="6403" width="1.7109375" style="11" customWidth="1"/>
    <col min="6404" max="6404" width="11.140625" style="11" customWidth="1"/>
    <col min="6405" max="6405" width="1.7109375" style="11" customWidth="1"/>
    <col min="6406" max="6406" width="12.7109375" style="11" customWidth="1"/>
    <col min="6407" max="6407" width="2" style="11" customWidth="1"/>
    <col min="6408" max="6408" width="19" style="11" customWidth="1"/>
    <col min="6409" max="6409" width="2" style="11" customWidth="1"/>
    <col min="6410" max="6410" width="19.7109375" style="11" customWidth="1"/>
    <col min="6411" max="6411" width="2" style="11" customWidth="1"/>
    <col min="6412" max="6412" width="18.28515625" style="11" customWidth="1"/>
    <col min="6413" max="6413" width="2" style="11" customWidth="1"/>
    <col min="6414" max="6414" width="18" style="11" customWidth="1"/>
    <col min="6415" max="6415" width="2.28515625" style="11" customWidth="1"/>
    <col min="6416" max="6416" width="18" style="11" customWidth="1"/>
    <col min="6417" max="6417" width="8" style="11" customWidth="1"/>
    <col min="6418" max="6418" width="11.42578125" style="11" bestFit="1" customWidth="1"/>
    <col min="6419" max="6419" width="8" style="11"/>
    <col min="6420" max="6422" width="16.7109375" style="11" bestFit="1" customWidth="1"/>
    <col min="6423" max="6423" width="16.42578125" style="11" bestFit="1" customWidth="1"/>
    <col min="6424" max="6424" width="11.28515625" style="11" bestFit="1" customWidth="1"/>
    <col min="6425" max="6425" width="16.7109375" style="11" bestFit="1" customWidth="1"/>
    <col min="6426" max="6426" width="8.28515625" style="11" bestFit="1" customWidth="1"/>
    <col min="6427" max="6427" width="11.7109375" style="11" bestFit="1" customWidth="1"/>
    <col min="6428" max="6428" width="14.5703125" style="11" bestFit="1" customWidth="1"/>
    <col min="6429" max="6654" width="8" style="11"/>
    <col min="6655" max="6655" width="42.7109375" style="11" customWidth="1"/>
    <col min="6656" max="6656" width="22.28515625" style="11" customWidth="1"/>
    <col min="6657" max="6657" width="1.7109375" style="11" customWidth="1"/>
    <col min="6658" max="6658" width="10.42578125" style="11" customWidth="1"/>
    <col min="6659" max="6659" width="1.7109375" style="11" customWidth="1"/>
    <col min="6660" max="6660" width="11.140625" style="11" customWidth="1"/>
    <col min="6661" max="6661" width="1.7109375" style="11" customWidth="1"/>
    <col min="6662" max="6662" width="12.7109375" style="11" customWidth="1"/>
    <col min="6663" max="6663" width="2" style="11" customWidth="1"/>
    <col min="6664" max="6664" width="19" style="11" customWidth="1"/>
    <col min="6665" max="6665" width="2" style="11" customWidth="1"/>
    <col min="6666" max="6666" width="19.7109375" style="11" customWidth="1"/>
    <col min="6667" max="6667" width="2" style="11" customWidth="1"/>
    <col min="6668" max="6668" width="18.28515625" style="11" customWidth="1"/>
    <col min="6669" max="6669" width="2" style="11" customWidth="1"/>
    <col min="6670" max="6670" width="18" style="11" customWidth="1"/>
    <col min="6671" max="6671" width="2.28515625" style="11" customWidth="1"/>
    <col min="6672" max="6672" width="18" style="11" customWidth="1"/>
    <col min="6673" max="6673" width="8" style="11" customWidth="1"/>
    <col min="6674" max="6674" width="11.42578125" style="11" bestFit="1" customWidth="1"/>
    <col min="6675" max="6675" width="8" style="11"/>
    <col min="6676" max="6678" width="16.7109375" style="11" bestFit="1" customWidth="1"/>
    <col min="6679" max="6679" width="16.42578125" style="11" bestFit="1" customWidth="1"/>
    <col min="6680" max="6680" width="11.28515625" style="11" bestFit="1" customWidth="1"/>
    <col min="6681" max="6681" width="16.7109375" style="11" bestFit="1" customWidth="1"/>
    <col min="6682" max="6682" width="8.28515625" style="11" bestFit="1" customWidth="1"/>
    <col min="6683" max="6683" width="11.7109375" style="11" bestFit="1" customWidth="1"/>
    <col min="6684" max="6684" width="14.5703125" style="11" bestFit="1" customWidth="1"/>
    <col min="6685" max="6910" width="8" style="11"/>
    <col min="6911" max="6911" width="42.7109375" style="11" customWidth="1"/>
    <col min="6912" max="6912" width="22.28515625" style="11" customWidth="1"/>
    <col min="6913" max="6913" width="1.7109375" style="11" customWidth="1"/>
    <col min="6914" max="6914" width="10.42578125" style="11" customWidth="1"/>
    <col min="6915" max="6915" width="1.7109375" style="11" customWidth="1"/>
    <col min="6916" max="6916" width="11.140625" style="11" customWidth="1"/>
    <col min="6917" max="6917" width="1.7109375" style="11" customWidth="1"/>
    <col min="6918" max="6918" width="12.7109375" style="11" customWidth="1"/>
    <col min="6919" max="6919" width="2" style="11" customWidth="1"/>
    <col min="6920" max="6920" width="19" style="11" customWidth="1"/>
    <col min="6921" max="6921" width="2" style="11" customWidth="1"/>
    <col min="6922" max="6922" width="19.7109375" style="11" customWidth="1"/>
    <col min="6923" max="6923" width="2" style="11" customWidth="1"/>
    <col min="6924" max="6924" width="18.28515625" style="11" customWidth="1"/>
    <col min="6925" max="6925" width="2" style="11" customWidth="1"/>
    <col min="6926" max="6926" width="18" style="11" customWidth="1"/>
    <col min="6927" max="6927" width="2.28515625" style="11" customWidth="1"/>
    <col min="6928" max="6928" width="18" style="11" customWidth="1"/>
    <col min="6929" max="6929" width="8" style="11" customWidth="1"/>
    <col min="6930" max="6930" width="11.42578125" style="11" bestFit="1" customWidth="1"/>
    <col min="6931" max="6931" width="8" style="11"/>
    <col min="6932" max="6934" width="16.7109375" style="11" bestFit="1" customWidth="1"/>
    <col min="6935" max="6935" width="16.42578125" style="11" bestFit="1" customWidth="1"/>
    <col min="6936" max="6936" width="11.28515625" style="11" bestFit="1" customWidth="1"/>
    <col min="6937" max="6937" width="16.7109375" style="11" bestFit="1" customWidth="1"/>
    <col min="6938" max="6938" width="8.28515625" style="11" bestFit="1" customWidth="1"/>
    <col min="6939" max="6939" width="11.7109375" style="11" bestFit="1" customWidth="1"/>
    <col min="6940" max="6940" width="14.5703125" style="11" bestFit="1" customWidth="1"/>
    <col min="6941" max="7166" width="8" style="11"/>
    <col min="7167" max="7167" width="42.7109375" style="11" customWidth="1"/>
    <col min="7168" max="7168" width="22.28515625" style="11" customWidth="1"/>
    <col min="7169" max="7169" width="1.7109375" style="11" customWidth="1"/>
    <col min="7170" max="7170" width="10.42578125" style="11" customWidth="1"/>
    <col min="7171" max="7171" width="1.7109375" style="11" customWidth="1"/>
    <col min="7172" max="7172" width="11.140625" style="11" customWidth="1"/>
    <col min="7173" max="7173" width="1.7109375" style="11" customWidth="1"/>
    <col min="7174" max="7174" width="12.7109375" style="11" customWidth="1"/>
    <col min="7175" max="7175" width="2" style="11" customWidth="1"/>
    <col min="7176" max="7176" width="19" style="11" customWidth="1"/>
    <col min="7177" max="7177" width="2" style="11" customWidth="1"/>
    <col min="7178" max="7178" width="19.7109375" style="11" customWidth="1"/>
    <col min="7179" max="7179" width="2" style="11" customWidth="1"/>
    <col min="7180" max="7180" width="18.28515625" style="11" customWidth="1"/>
    <col min="7181" max="7181" width="2" style="11" customWidth="1"/>
    <col min="7182" max="7182" width="18" style="11" customWidth="1"/>
    <col min="7183" max="7183" width="2.28515625" style="11" customWidth="1"/>
    <col min="7184" max="7184" width="18" style="11" customWidth="1"/>
    <col min="7185" max="7185" width="8" style="11" customWidth="1"/>
    <col min="7186" max="7186" width="11.42578125" style="11" bestFit="1" customWidth="1"/>
    <col min="7187" max="7187" width="8" style="11"/>
    <col min="7188" max="7190" width="16.7109375" style="11" bestFit="1" customWidth="1"/>
    <col min="7191" max="7191" width="16.42578125" style="11" bestFit="1" customWidth="1"/>
    <col min="7192" max="7192" width="11.28515625" style="11" bestFit="1" customWidth="1"/>
    <col min="7193" max="7193" width="16.7109375" style="11" bestFit="1" customWidth="1"/>
    <col min="7194" max="7194" width="8.28515625" style="11" bestFit="1" customWidth="1"/>
    <col min="7195" max="7195" width="11.7109375" style="11" bestFit="1" customWidth="1"/>
    <col min="7196" max="7196" width="14.5703125" style="11" bestFit="1" customWidth="1"/>
    <col min="7197" max="7422" width="8" style="11"/>
    <col min="7423" max="7423" width="42.7109375" style="11" customWidth="1"/>
    <col min="7424" max="7424" width="22.28515625" style="11" customWidth="1"/>
    <col min="7425" max="7425" width="1.7109375" style="11" customWidth="1"/>
    <col min="7426" max="7426" width="10.42578125" style="11" customWidth="1"/>
    <col min="7427" max="7427" width="1.7109375" style="11" customWidth="1"/>
    <col min="7428" max="7428" width="11.140625" style="11" customWidth="1"/>
    <col min="7429" max="7429" width="1.7109375" style="11" customWidth="1"/>
    <col min="7430" max="7430" width="12.7109375" style="11" customWidth="1"/>
    <col min="7431" max="7431" width="2" style="11" customWidth="1"/>
    <col min="7432" max="7432" width="19" style="11" customWidth="1"/>
    <col min="7433" max="7433" width="2" style="11" customWidth="1"/>
    <col min="7434" max="7434" width="19.7109375" style="11" customWidth="1"/>
    <col min="7435" max="7435" width="2" style="11" customWidth="1"/>
    <col min="7436" max="7436" width="18.28515625" style="11" customWidth="1"/>
    <col min="7437" max="7437" width="2" style="11" customWidth="1"/>
    <col min="7438" max="7438" width="18" style="11" customWidth="1"/>
    <col min="7439" max="7439" width="2.28515625" style="11" customWidth="1"/>
    <col min="7440" max="7440" width="18" style="11" customWidth="1"/>
    <col min="7441" max="7441" width="8" style="11" customWidth="1"/>
    <col min="7442" max="7442" width="11.42578125" style="11" bestFit="1" customWidth="1"/>
    <col min="7443" max="7443" width="8" style="11"/>
    <col min="7444" max="7446" width="16.7109375" style="11" bestFit="1" customWidth="1"/>
    <col min="7447" max="7447" width="16.42578125" style="11" bestFit="1" customWidth="1"/>
    <col min="7448" max="7448" width="11.28515625" style="11" bestFit="1" customWidth="1"/>
    <col min="7449" max="7449" width="16.7109375" style="11" bestFit="1" customWidth="1"/>
    <col min="7450" max="7450" width="8.28515625" style="11" bestFit="1" customWidth="1"/>
    <col min="7451" max="7451" width="11.7109375" style="11" bestFit="1" customWidth="1"/>
    <col min="7452" max="7452" width="14.5703125" style="11" bestFit="1" customWidth="1"/>
    <col min="7453" max="7678" width="8" style="11"/>
    <col min="7679" max="7679" width="42.7109375" style="11" customWidth="1"/>
    <col min="7680" max="7680" width="22.28515625" style="11" customWidth="1"/>
    <col min="7681" max="7681" width="1.7109375" style="11" customWidth="1"/>
    <col min="7682" max="7682" width="10.42578125" style="11" customWidth="1"/>
    <col min="7683" max="7683" width="1.7109375" style="11" customWidth="1"/>
    <col min="7684" max="7684" width="11.140625" style="11" customWidth="1"/>
    <col min="7685" max="7685" width="1.7109375" style="11" customWidth="1"/>
    <col min="7686" max="7686" width="12.7109375" style="11" customWidth="1"/>
    <col min="7687" max="7687" width="2" style="11" customWidth="1"/>
    <col min="7688" max="7688" width="19" style="11" customWidth="1"/>
    <col min="7689" max="7689" width="2" style="11" customWidth="1"/>
    <col min="7690" max="7690" width="19.7109375" style="11" customWidth="1"/>
    <col min="7691" max="7691" width="2" style="11" customWidth="1"/>
    <col min="7692" max="7692" width="18.28515625" style="11" customWidth="1"/>
    <col min="7693" max="7693" width="2" style="11" customWidth="1"/>
    <col min="7694" max="7694" width="18" style="11" customWidth="1"/>
    <col min="7695" max="7695" width="2.28515625" style="11" customWidth="1"/>
    <col min="7696" max="7696" width="18" style="11" customWidth="1"/>
    <col min="7697" max="7697" width="8" style="11" customWidth="1"/>
    <col min="7698" max="7698" width="11.42578125" style="11" bestFit="1" customWidth="1"/>
    <col min="7699" max="7699" width="8" style="11"/>
    <col min="7700" max="7702" width="16.7109375" style="11" bestFit="1" customWidth="1"/>
    <col min="7703" max="7703" width="16.42578125" style="11" bestFit="1" customWidth="1"/>
    <col min="7704" max="7704" width="11.28515625" style="11" bestFit="1" customWidth="1"/>
    <col min="7705" max="7705" width="16.7109375" style="11" bestFit="1" customWidth="1"/>
    <col min="7706" max="7706" width="8.28515625" style="11" bestFit="1" customWidth="1"/>
    <col min="7707" max="7707" width="11.7109375" style="11" bestFit="1" customWidth="1"/>
    <col min="7708" max="7708" width="14.5703125" style="11" bestFit="1" customWidth="1"/>
    <col min="7709" max="7934" width="8" style="11"/>
    <col min="7935" max="7935" width="42.7109375" style="11" customWidth="1"/>
    <col min="7936" max="7936" width="22.28515625" style="11" customWidth="1"/>
    <col min="7937" max="7937" width="1.7109375" style="11" customWidth="1"/>
    <col min="7938" max="7938" width="10.42578125" style="11" customWidth="1"/>
    <col min="7939" max="7939" width="1.7109375" style="11" customWidth="1"/>
    <col min="7940" max="7940" width="11.140625" style="11" customWidth="1"/>
    <col min="7941" max="7941" width="1.7109375" style="11" customWidth="1"/>
    <col min="7942" max="7942" width="12.7109375" style="11" customWidth="1"/>
    <col min="7943" max="7943" width="2" style="11" customWidth="1"/>
    <col min="7944" max="7944" width="19" style="11" customWidth="1"/>
    <col min="7945" max="7945" width="2" style="11" customWidth="1"/>
    <col min="7946" max="7946" width="19.7109375" style="11" customWidth="1"/>
    <col min="7947" max="7947" width="2" style="11" customWidth="1"/>
    <col min="7948" max="7948" width="18.28515625" style="11" customWidth="1"/>
    <col min="7949" max="7949" width="2" style="11" customWidth="1"/>
    <col min="7950" max="7950" width="18" style="11" customWidth="1"/>
    <col min="7951" max="7951" width="2.28515625" style="11" customWidth="1"/>
    <col min="7952" max="7952" width="18" style="11" customWidth="1"/>
    <col min="7953" max="7953" width="8" style="11" customWidth="1"/>
    <col min="7954" max="7954" width="11.42578125" style="11" bestFit="1" customWidth="1"/>
    <col min="7955" max="7955" width="8" style="11"/>
    <col min="7956" max="7958" width="16.7109375" style="11" bestFit="1" customWidth="1"/>
    <col min="7959" max="7959" width="16.42578125" style="11" bestFit="1" customWidth="1"/>
    <col min="7960" max="7960" width="11.28515625" style="11" bestFit="1" customWidth="1"/>
    <col min="7961" max="7961" width="16.7109375" style="11" bestFit="1" customWidth="1"/>
    <col min="7962" max="7962" width="8.28515625" style="11" bestFit="1" customWidth="1"/>
    <col min="7963" max="7963" width="11.7109375" style="11" bestFit="1" customWidth="1"/>
    <col min="7964" max="7964" width="14.5703125" style="11" bestFit="1" customWidth="1"/>
    <col min="7965" max="8190" width="8" style="11"/>
    <col min="8191" max="8191" width="42.7109375" style="11" customWidth="1"/>
    <col min="8192" max="8192" width="22.28515625" style="11" customWidth="1"/>
    <col min="8193" max="8193" width="1.7109375" style="11" customWidth="1"/>
    <col min="8194" max="8194" width="10.42578125" style="11" customWidth="1"/>
    <col min="8195" max="8195" width="1.7109375" style="11" customWidth="1"/>
    <col min="8196" max="8196" width="11.140625" style="11" customWidth="1"/>
    <col min="8197" max="8197" width="1.7109375" style="11" customWidth="1"/>
    <col min="8198" max="8198" width="12.7109375" style="11" customWidth="1"/>
    <col min="8199" max="8199" width="2" style="11" customWidth="1"/>
    <col min="8200" max="8200" width="19" style="11" customWidth="1"/>
    <col min="8201" max="8201" width="2" style="11" customWidth="1"/>
    <col min="8202" max="8202" width="19.7109375" style="11" customWidth="1"/>
    <col min="8203" max="8203" width="2" style="11" customWidth="1"/>
    <col min="8204" max="8204" width="18.28515625" style="11" customWidth="1"/>
    <col min="8205" max="8205" width="2" style="11" customWidth="1"/>
    <col min="8206" max="8206" width="18" style="11" customWidth="1"/>
    <col min="8207" max="8207" width="2.28515625" style="11" customWidth="1"/>
    <col min="8208" max="8208" width="18" style="11" customWidth="1"/>
    <col min="8209" max="8209" width="8" style="11" customWidth="1"/>
    <col min="8210" max="8210" width="11.42578125" style="11" bestFit="1" customWidth="1"/>
    <col min="8211" max="8211" width="8" style="11"/>
    <col min="8212" max="8214" width="16.7109375" style="11" bestFit="1" customWidth="1"/>
    <col min="8215" max="8215" width="16.42578125" style="11" bestFit="1" customWidth="1"/>
    <col min="8216" max="8216" width="11.28515625" style="11" bestFit="1" customWidth="1"/>
    <col min="8217" max="8217" width="16.7109375" style="11" bestFit="1" customWidth="1"/>
    <col min="8218" max="8218" width="8.28515625" style="11" bestFit="1" customWidth="1"/>
    <col min="8219" max="8219" width="11.7109375" style="11" bestFit="1" customWidth="1"/>
    <col min="8220" max="8220" width="14.5703125" style="11" bestFit="1" customWidth="1"/>
    <col min="8221" max="8446" width="8" style="11"/>
    <col min="8447" max="8447" width="42.7109375" style="11" customWidth="1"/>
    <col min="8448" max="8448" width="22.28515625" style="11" customWidth="1"/>
    <col min="8449" max="8449" width="1.7109375" style="11" customWidth="1"/>
    <col min="8450" max="8450" width="10.42578125" style="11" customWidth="1"/>
    <col min="8451" max="8451" width="1.7109375" style="11" customWidth="1"/>
    <col min="8452" max="8452" width="11.140625" style="11" customWidth="1"/>
    <col min="8453" max="8453" width="1.7109375" style="11" customWidth="1"/>
    <col min="8454" max="8454" width="12.7109375" style="11" customWidth="1"/>
    <col min="8455" max="8455" width="2" style="11" customWidth="1"/>
    <col min="8456" max="8456" width="19" style="11" customWidth="1"/>
    <col min="8457" max="8457" width="2" style="11" customWidth="1"/>
    <col min="8458" max="8458" width="19.7109375" style="11" customWidth="1"/>
    <col min="8459" max="8459" width="2" style="11" customWidth="1"/>
    <col min="8460" max="8460" width="18.28515625" style="11" customWidth="1"/>
    <col min="8461" max="8461" width="2" style="11" customWidth="1"/>
    <col min="8462" max="8462" width="18" style="11" customWidth="1"/>
    <col min="8463" max="8463" width="2.28515625" style="11" customWidth="1"/>
    <col min="8464" max="8464" width="18" style="11" customWidth="1"/>
    <col min="8465" max="8465" width="8" style="11" customWidth="1"/>
    <col min="8466" max="8466" width="11.42578125" style="11" bestFit="1" customWidth="1"/>
    <col min="8467" max="8467" width="8" style="11"/>
    <col min="8468" max="8470" width="16.7109375" style="11" bestFit="1" customWidth="1"/>
    <col min="8471" max="8471" width="16.42578125" style="11" bestFit="1" customWidth="1"/>
    <col min="8472" max="8472" width="11.28515625" style="11" bestFit="1" customWidth="1"/>
    <col min="8473" max="8473" width="16.7109375" style="11" bestFit="1" customWidth="1"/>
    <col min="8474" max="8474" width="8.28515625" style="11" bestFit="1" customWidth="1"/>
    <col min="8475" max="8475" width="11.7109375" style="11" bestFit="1" customWidth="1"/>
    <col min="8476" max="8476" width="14.5703125" style="11" bestFit="1" customWidth="1"/>
    <col min="8477" max="8702" width="8" style="11"/>
    <col min="8703" max="8703" width="42.7109375" style="11" customWidth="1"/>
    <col min="8704" max="8704" width="22.28515625" style="11" customWidth="1"/>
    <col min="8705" max="8705" width="1.7109375" style="11" customWidth="1"/>
    <col min="8706" max="8706" width="10.42578125" style="11" customWidth="1"/>
    <col min="8707" max="8707" width="1.7109375" style="11" customWidth="1"/>
    <col min="8708" max="8708" width="11.140625" style="11" customWidth="1"/>
    <col min="8709" max="8709" width="1.7109375" style="11" customWidth="1"/>
    <col min="8710" max="8710" width="12.7109375" style="11" customWidth="1"/>
    <col min="8711" max="8711" width="2" style="11" customWidth="1"/>
    <col min="8712" max="8712" width="19" style="11" customWidth="1"/>
    <col min="8713" max="8713" width="2" style="11" customWidth="1"/>
    <col min="8714" max="8714" width="19.7109375" style="11" customWidth="1"/>
    <col min="8715" max="8715" width="2" style="11" customWidth="1"/>
    <col min="8716" max="8716" width="18.28515625" style="11" customWidth="1"/>
    <col min="8717" max="8717" width="2" style="11" customWidth="1"/>
    <col min="8718" max="8718" width="18" style="11" customWidth="1"/>
    <col min="8719" max="8719" width="2.28515625" style="11" customWidth="1"/>
    <col min="8720" max="8720" width="18" style="11" customWidth="1"/>
    <col min="8721" max="8721" width="8" style="11" customWidth="1"/>
    <col min="8722" max="8722" width="11.42578125" style="11" bestFit="1" customWidth="1"/>
    <col min="8723" max="8723" width="8" style="11"/>
    <col min="8724" max="8726" width="16.7109375" style="11" bestFit="1" customWidth="1"/>
    <col min="8727" max="8727" width="16.42578125" style="11" bestFit="1" customWidth="1"/>
    <col min="8728" max="8728" width="11.28515625" style="11" bestFit="1" customWidth="1"/>
    <col min="8729" max="8729" width="16.7109375" style="11" bestFit="1" customWidth="1"/>
    <col min="8730" max="8730" width="8.28515625" style="11" bestFit="1" customWidth="1"/>
    <col min="8731" max="8731" width="11.7109375" style="11" bestFit="1" customWidth="1"/>
    <col min="8732" max="8732" width="14.5703125" style="11" bestFit="1" customWidth="1"/>
    <col min="8733" max="8958" width="8" style="11"/>
    <col min="8959" max="8959" width="42.7109375" style="11" customWidth="1"/>
    <col min="8960" max="8960" width="22.28515625" style="11" customWidth="1"/>
    <col min="8961" max="8961" width="1.7109375" style="11" customWidth="1"/>
    <col min="8962" max="8962" width="10.42578125" style="11" customWidth="1"/>
    <col min="8963" max="8963" width="1.7109375" style="11" customWidth="1"/>
    <col min="8964" max="8964" width="11.140625" style="11" customWidth="1"/>
    <col min="8965" max="8965" width="1.7109375" style="11" customWidth="1"/>
    <col min="8966" max="8966" width="12.7109375" style="11" customWidth="1"/>
    <col min="8967" max="8967" width="2" style="11" customWidth="1"/>
    <col min="8968" max="8968" width="19" style="11" customWidth="1"/>
    <col min="8969" max="8969" width="2" style="11" customWidth="1"/>
    <col min="8970" max="8970" width="19.7109375" style="11" customWidth="1"/>
    <col min="8971" max="8971" width="2" style="11" customWidth="1"/>
    <col min="8972" max="8972" width="18.28515625" style="11" customWidth="1"/>
    <col min="8973" max="8973" width="2" style="11" customWidth="1"/>
    <col min="8974" max="8974" width="18" style="11" customWidth="1"/>
    <col min="8975" max="8975" width="2.28515625" style="11" customWidth="1"/>
    <col min="8976" max="8976" width="18" style="11" customWidth="1"/>
    <col min="8977" max="8977" width="8" style="11" customWidth="1"/>
    <col min="8978" max="8978" width="11.42578125" style="11" bestFit="1" customWidth="1"/>
    <col min="8979" max="8979" width="8" style="11"/>
    <col min="8980" max="8982" width="16.7109375" style="11" bestFit="1" customWidth="1"/>
    <col min="8983" max="8983" width="16.42578125" style="11" bestFit="1" customWidth="1"/>
    <col min="8984" max="8984" width="11.28515625" style="11" bestFit="1" customWidth="1"/>
    <col min="8985" max="8985" width="16.7109375" style="11" bestFit="1" customWidth="1"/>
    <col min="8986" max="8986" width="8.28515625" style="11" bestFit="1" customWidth="1"/>
    <col min="8987" max="8987" width="11.7109375" style="11" bestFit="1" customWidth="1"/>
    <col min="8988" max="8988" width="14.5703125" style="11" bestFit="1" customWidth="1"/>
    <col min="8989" max="9214" width="8" style="11"/>
    <col min="9215" max="9215" width="42.7109375" style="11" customWidth="1"/>
    <col min="9216" max="9216" width="22.28515625" style="11" customWidth="1"/>
    <col min="9217" max="9217" width="1.7109375" style="11" customWidth="1"/>
    <col min="9218" max="9218" width="10.42578125" style="11" customWidth="1"/>
    <col min="9219" max="9219" width="1.7109375" style="11" customWidth="1"/>
    <col min="9220" max="9220" width="11.140625" style="11" customWidth="1"/>
    <col min="9221" max="9221" width="1.7109375" style="11" customWidth="1"/>
    <col min="9222" max="9222" width="12.7109375" style="11" customWidth="1"/>
    <col min="9223" max="9223" width="2" style="11" customWidth="1"/>
    <col min="9224" max="9224" width="19" style="11" customWidth="1"/>
    <col min="9225" max="9225" width="2" style="11" customWidth="1"/>
    <col min="9226" max="9226" width="19.7109375" style="11" customWidth="1"/>
    <col min="9227" max="9227" width="2" style="11" customWidth="1"/>
    <col min="9228" max="9228" width="18.28515625" style="11" customWidth="1"/>
    <col min="9229" max="9229" width="2" style="11" customWidth="1"/>
    <col min="9230" max="9230" width="18" style="11" customWidth="1"/>
    <col min="9231" max="9231" width="2.28515625" style="11" customWidth="1"/>
    <col min="9232" max="9232" width="18" style="11" customWidth="1"/>
    <col min="9233" max="9233" width="8" style="11" customWidth="1"/>
    <col min="9234" max="9234" width="11.42578125" style="11" bestFit="1" customWidth="1"/>
    <col min="9235" max="9235" width="8" style="11"/>
    <col min="9236" max="9238" width="16.7109375" style="11" bestFit="1" customWidth="1"/>
    <col min="9239" max="9239" width="16.42578125" style="11" bestFit="1" customWidth="1"/>
    <col min="9240" max="9240" width="11.28515625" style="11" bestFit="1" customWidth="1"/>
    <col min="9241" max="9241" width="16.7109375" style="11" bestFit="1" customWidth="1"/>
    <col min="9242" max="9242" width="8.28515625" style="11" bestFit="1" customWidth="1"/>
    <col min="9243" max="9243" width="11.7109375" style="11" bestFit="1" customWidth="1"/>
    <col min="9244" max="9244" width="14.5703125" style="11" bestFit="1" customWidth="1"/>
    <col min="9245" max="9470" width="8" style="11"/>
    <col min="9471" max="9471" width="42.7109375" style="11" customWidth="1"/>
    <col min="9472" max="9472" width="22.28515625" style="11" customWidth="1"/>
    <col min="9473" max="9473" width="1.7109375" style="11" customWidth="1"/>
    <col min="9474" max="9474" width="10.42578125" style="11" customWidth="1"/>
    <col min="9475" max="9475" width="1.7109375" style="11" customWidth="1"/>
    <col min="9476" max="9476" width="11.140625" style="11" customWidth="1"/>
    <col min="9477" max="9477" width="1.7109375" style="11" customWidth="1"/>
    <col min="9478" max="9478" width="12.7109375" style="11" customWidth="1"/>
    <col min="9479" max="9479" width="2" style="11" customWidth="1"/>
    <col min="9480" max="9480" width="19" style="11" customWidth="1"/>
    <col min="9481" max="9481" width="2" style="11" customWidth="1"/>
    <col min="9482" max="9482" width="19.7109375" style="11" customWidth="1"/>
    <col min="9483" max="9483" width="2" style="11" customWidth="1"/>
    <col min="9484" max="9484" width="18.28515625" style="11" customWidth="1"/>
    <col min="9485" max="9485" width="2" style="11" customWidth="1"/>
    <col min="9486" max="9486" width="18" style="11" customWidth="1"/>
    <col min="9487" max="9487" width="2.28515625" style="11" customWidth="1"/>
    <col min="9488" max="9488" width="18" style="11" customWidth="1"/>
    <col min="9489" max="9489" width="8" style="11" customWidth="1"/>
    <col min="9490" max="9490" width="11.42578125" style="11" bestFit="1" customWidth="1"/>
    <col min="9491" max="9491" width="8" style="11"/>
    <col min="9492" max="9494" width="16.7109375" style="11" bestFit="1" customWidth="1"/>
    <col min="9495" max="9495" width="16.42578125" style="11" bestFit="1" customWidth="1"/>
    <col min="9496" max="9496" width="11.28515625" style="11" bestFit="1" customWidth="1"/>
    <col min="9497" max="9497" width="16.7109375" style="11" bestFit="1" customWidth="1"/>
    <col min="9498" max="9498" width="8.28515625" style="11" bestFit="1" customWidth="1"/>
    <col min="9499" max="9499" width="11.7109375" style="11" bestFit="1" customWidth="1"/>
    <col min="9500" max="9500" width="14.5703125" style="11" bestFit="1" customWidth="1"/>
    <col min="9501" max="9726" width="8" style="11"/>
    <col min="9727" max="9727" width="42.7109375" style="11" customWidth="1"/>
    <col min="9728" max="9728" width="22.28515625" style="11" customWidth="1"/>
    <col min="9729" max="9729" width="1.7109375" style="11" customWidth="1"/>
    <col min="9730" max="9730" width="10.42578125" style="11" customWidth="1"/>
    <col min="9731" max="9731" width="1.7109375" style="11" customWidth="1"/>
    <col min="9732" max="9732" width="11.140625" style="11" customWidth="1"/>
    <col min="9733" max="9733" width="1.7109375" style="11" customWidth="1"/>
    <col min="9734" max="9734" width="12.7109375" style="11" customWidth="1"/>
    <col min="9735" max="9735" width="2" style="11" customWidth="1"/>
    <col min="9736" max="9736" width="19" style="11" customWidth="1"/>
    <col min="9737" max="9737" width="2" style="11" customWidth="1"/>
    <col min="9738" max="9738" width="19.7109375" style="11" customWidth="1"/>
    <col min="9739" max="9739" width="2" style="11" customWidth="1"/>
    <col min="9740" max="9740" width="18.28515625" style="11" customWidth="1"/>
    <col min="9741" max="9741" width="2" style="11" customWidth="1"/>
    <col min="9742" max="9742" width="18" style="11" customWidth="1"/>
    <col min="9743" max="9743" width="2.28515625" style="11" customWidth="1"/>
    <col min="9744" max="9744" width="18" style="11" customWidth="1"/>
    <col min="9745" max="9745" width="8" style="11" customWidth="1"/>
    <col min="9746" max="9746" width="11.42578125" style="11" bestFit="1" customWidth="1"/>
    <col min="9747" max="9747" width="8" style="11"/>
    <col min="9748" max="9750" width="16.7109375" style="11" bestFit="1" customWidth="1"/>
    <col min="9751" max="9751" width="16.42578125" style="11" bestFit="1" customWidth="1"/>
    <col min="9752" max="9752" width="11.28515625" style="11" bestFit="1" customWidth="1"/>
    <col min="9753" max="9753" width="16.7109375" style="11" bestFit="1" customWidth="1"/>
    <col min="9754" max="9754" width="8.28515625" style="11" bestFit="1" customWidth="1"/>
    <col min="9755" max="9755" width="11.7109375" style="11" bestFit="1" customWidth="1"/>
    <col min="9756" max="9756" width="14.5703125" style="11" bestFit="1" customWidth="1"/>
    <col min="9757" max="9982" width="8" style="11"/>
    <col min="9983" max="9983" width="42.7109375" style="11" customWidth="1"/>
    <col min="9984" max="9984" width="22.28515625" style="11" customWidth="1"/>
    <col min="9985" max="9985" width="1.7109375" style="11" customWidth="1"/>
    <col min="9986" max="9986" width="10.42578125" style="11" customWidth="1"/>
    <col min="9987" max="9987" width="1.7109375" style="11" customWidth="1"/>
    <col min="9988" max="9988" width="11.140625" style="11" customWidth="1"/>
    <col min="9989" max="9989" width="1.7109375" style="11" customWidth="1"/>
    <col min="9990" max="9990" width="12.7109375" style="11" customWidth="1"/>
    <col min="9991" max="9991" width="2" style="11" customWidth="1"/>
    <col min="9992" max="9992" width="19" style="11" customWidth="1"/>
    <col min="9993" max="9993" width="2" style="11" customWidth="1"/>
    <col min="9994" max="9994" width="19.7109375" style="11" customWidth="1"/>
    <col min="9995" max="9995" width="2" style="11" customWidth="1"/>
    <col min="9996" max="9996" width="18.28515625" style="11" customWidth="1"/>
    <col min="9997" max="9997" width="2" style="11" customWidth="1"/>
    <col min="9998" max="9998" width="18" style="11" customWidth="1"/>
    <col min="9999" max="9999" width="2.28515625" style="11" customWidth="1"/>
    <col min="10000" max="10000" width="18" style="11" customWidth="1"/>
    <col min="10001" max="10001" width="8" style="11" customWidth="1"/>
    <col min="10002" max="10002" width="11.42578125" style="11" bestFit="1" customWidth="1"/>
    <col min="10003" max="10003" width="8" style="11"/>
    <col min="10004" max="10006" width="16.7109375" style="11" bestFit="1" customWidth="1"/>
    <col min="10007" max="10007" width="16.42578125" style="11" bestFit="1" customWidth="1"/>
    <col min="10008" max="10008" width="11.28515625" style="11" bestFit="1" customWidth="1"/>
    <col min="10009" max="10009" width="16.7109375" style="11" bestFit="1" customWidth="1"/>
    <col min="10010" max="10010" width="8.28515625" style="11" bestFit="1" customWidth="1"/>
    <col min="10011" max="10011" width="11.7109375" style="11" bestFit="1" customWidth="1"/>
    <col min="10012" max="10012" width="14.5703125" style="11" bestFit="1" customWidth="1"/>
    <col min="10013" max="10238" width="8" style="11"/>
    <col min="10239" max="10239" width="42.7109375" style="11" customWidth="1"/>
    <col min="10240" max="10240" width="22.28515625" style="11" customWidth="1"/>
    <col min="10241" max="10241" width="1.7109375" style="11" customWidth="1"/>
    <col min="10242" max="10242" width="10.42578125" style="11" customWidth="1"/>
    <col min="10243" max="10243" width="1.7109375" style="11" customWidth="1"/>
    <col min="10244" max="10244" width="11.140625" style="11" customWidth="1"/>
    <col min="10245" max="10245" width="1.7109375" style="11" customWidth="1"/>
    <col min="10246" max="10246" width="12.7109375" style="11" customWidth="1"/>
    <col min="10247" max="10247" width="2" style="11" customWidth="1"/>
    <col min="10248" max="10248" width="19" style="11" customWidth="1"/>
    <col min="10249" max="10249" width="2" style="11" customWidth="1"/>
    <col min="10250" max="10250" width="19.7109375" style="11" customWidth="1"/>
    <col min="10251" max="10251" width="2" style="11" customWidth="1"/>
    <col min="10252" max="10252" width="18.28515625" style="11" customWidth="1"/>
    <col min="10253" max="10253" width="2" style="11" customWidth="1"/>
    <col min="10254" max="10254" width="18" style="11" customWidth="1"/>
    <col min="10255" max="10255" width="2.28515625" style="11" customWidth="1"/>
    <col min="10256" max="10256" width="18" style="11" customWidth="1"/>
    <col min="10257" max="10257" width="8" style="11" customWidth="1"/>
    <col min="10258" max="10258" width="11.42578125" style="11" bestFit="1" customWidth="1"/>
    <col min="10259" max="10259" width="8" style="11"/>
    <col min="10260" max="10262" width="16.7109375" style="11" bestFit="1" customWidth="1"/>
    <col min="10263" max="10263" width="16.42578125" style="11" bestFit="1" customWidth="1"/>
    <col min="10264" max="10264" width="11.28515625" style="11" bestFit="1" customWidth="1"/>
    <col min="10265" max="10265" width="16.7109375" style="11" bestFit="1" customWidth="1"/>
    <col min="10266" max="10266" width="8.28515625" style="11" bestFit="1" customWidth="1"/>
    <col min="10267" max="10267" width="11.7109375" style="11" bestFit="1" customWidth="1"/>
    <col min="10268" max="10268" width="14.5703125" style="11" bestFit="1" customWidth="1"/>
    <col min="10269" max="10494" width="8" style="11"/>
    <col min="10495" max="10495" width="42.7109375" style="11" customWidth="1"/>
    <col min="10496" max="10496" width="22.28515625" style="11" customWidth="1"/>
    <col min="10497" max="10497" width="1.7109375" style="11" customWidth="1"/>
    <col min="10498" max="10498" width="10.42578125" style="11" customWidth="1"/>
    <col min="10499" max="10499" width="1.7109375" style="11" customWidth="1"/>
    <col min="10500" max="10500" width="11.140625" style="11" customWidth="1"/>
    <col min="10501" max="10501" width="1.7109375" style="11" customWidth="1"/>
    <col min="10502" max="10502" width="12.7109375" style="11" customWidth="1"/>
    <col min="10503" max="10503" width="2" style="11" customWidth="1"/>
    <col min="10504" max="10504" width="19" style="11" customWidth="1"/>
    <col min="10505" max="10505" width="2" style="11" customWidth="1"/>
    <col min="10506" max="10506" width="19.7109375" style="11" customWidth="1"/>
    <col min="10507" max="10507" width="2" style="11" customWidth="1"/>
    <col min="10508" max="10508" width="18.28515625" style="11" customWidth="1"/>
    <col min="10509" max="10509" width="2" style="11" customWidth="1"/>
    <col min="10510" max="10510" width="18" style="11" customWidth="1"/>
    <col min="10511" max="10511" width="2.28515625" style="11" customWidth="1"/>
    <col min="10512" max="10512" width="18" style="11" customWidth="1"/>
    <col min="10513" max="10513" width="8" style="11" customWidth="1"/>
    <col min="10514" max="10514" width="11.42578125" style="11" bestFit="1" customWidth="1"/>
    <col min="10515" max="10515" width="8" style="11"/>
    <col min="10516" max="10518" width="16.7109375" style="11" bestFit="1" customWidth="1"/>
    <col min="10519" max="10519" width="16.42578125" style="11" bestFit="1" customWidth="1"/>
    <col min="10520" max="10520" width="11.28515625" style="11" bestFit="1" customWidth="1"/>
    <col min="10521" max="10521" width="16.7109375" style="11" bestFit="1" customWidth="1"/>
    <col min="10522" max="10522" width="8.28515625" style="11" bestFit="1" customWidth="1"/>
    <col min="10523" max="10523" width="11.7109375" style="11" bestFit="1" customWidth="1"/>
    <col min="10524" max="10524" width="14.5703125" style="11" bestFit="1" customWidth="1"/>
    <col min="10525" max="10750" width="8" style="11"/>
    <col min="10751" max="10751" width="42.7109375" style="11" customWidth="1"/>
    <col min="10752" max="10752" width="22.28515625" style="11" customWidth="1"/>
    <col min="10753" max="10753" width="1.7109375" style="11" customWidth="1"/>
    <col min="10754" max="10754" width="10.42578125" style="11" customWidth="1"/>
    <col min="10755" max="10755" width="1.7109375" style="11" customWidth="1"/>
    <col min="10756" max="10756" width="11.140625" style="11" customWidth="1"/>
    <col min="10757" max="10757" width="1.7109375" style="11" customWidth="1"/>
    <col min="10758" max="10758" width="12.7109375" style="11" customWidth="1"/>
    <col min="10759" max="10759" width="2" style="11" customWidth="1"/>
    <col min="10760" max="10760" width="19" style="11" customWidth="1"/>
    <col min="10761" max="10761" width="2" style="11" customWidth="1"/>
    <col min="10762" max="10762" width="19.7109375" style="11" customWidth="1"/>
    <col min="10763" max="10763" width="2" style="11" customWidth="1"/>
    <col min="10764" max="10764" width="18.28515625" style="11" customWidth="1"/>
    <col min="10765" max="10765" width="2" style="11" customWidth="1"/>
    <col min="10766" max="10766" width="18" style="11" customWidth="1"/>
    <col min="10767" max="10767" width="2.28515625" style="11" customWidth="1"/>
    <col min="10768" max="10768" width="18" style="11" customWidth="1"/>
    <col min="10769" max="10769" width="8" style="11" customWidth="1"/>
    <col min="10770" max="10770" width="11.42578125" style="11" bestFit="1" customWidth="1"/>
    <col min="10771" max="10771" width="8" style="11"/>
    <col min="10772" max="10774" width="16.7109375" style="11" bestFit="1" customWidth="1"/>
    <col min="10775" max="10775" width="16.42578125" style="11" bestFit="1" customWidth="1"/>
    <col min="10776" max="10776" width="11.28515625" style="11" bestFit="1" customWidth="1"/>
    <col min="10777" max="10777" width="16.7109375" style="11" bestFit="1" customWidth="1"/>
    <col min="10778" max="10778" width="8.28515625" style="11" bestFit="1" customWidth="1"/>
    <col min="10779" max="10779" width="11.7109375" style="11" bestFit="1" customWidth="1"/>
    <col min="10780" max="10780" width="14.5703125" style="11" bestFit="1" customWidth="1"/>
    <col min="10781" max="11006" width="8" style="11"/>
    <col min="11007" max="11007" width="42.7109375" style="11" customWidth="1"/>
    <col min="11008" max="11008" width="22.28515625" style="11" customWidth="1"/>
    <col min="11009" max="11009" width="1.7109375" style="11" customWidth="1"/>
    <col min="11010" max="11010" width="10.42578125" style="11" customWidth="1"/>
    <col min="11011" max="11011" width="1.7109375" style="11" customWidth="1"/>
    <col min="11012" max="11012" width="11.140625" style="11" customWidth="1"/>
    <col min="11013" max="11013" width="1.7109375" style="11" customWidth="1"/>
    <col min="11014" max="11014" width="12.7109375" style="11" customWidth="1"/>
    <col min="11015" max="11015" width="2" style="11" customWidth="1"/>
    <col min="11016" max="11016" width="19" style="11" customWidth="1"/>
    <col min="11017" max="11017" width="2" style="11" customWidth="1"/>
    <col min="11018" max="11018" width="19.7109375" style="11" customWidth="1"/>
    <col min="11019" max="11019" width="2" style="11" customWidth="1"/>
    <col min="11020" max="11020" width="18.28515625" style="11" customWidth="1"/>
    <col min="11021" max="11021" width="2" style="11" customWidth="1"/>
    <col min="11022" max="11022" width="18" style="11" customWidth="1"/>
    <col min="11023" max="11023" width="2.28515625" style="11" customWidth="1"/>
    <col min="11024" max="11024" width="18" style="11" customWidth="1"/>
    <col min="11025" max="11025" width="8" style="11" customWidth="1"/>
    <col min="11026" max="11026" width="11.42578125" style="11" bestFit="1" customWidth="1"/>
    <col min="11027" max="11027" width="8" style="11"/>
    <col min="11028" max="11030" width="16.7109375" style="11" bestFit="1" customWidth="1"/>
    <col min="11031" max="11031" width="16.42578125" style="11" bestFit="1" customWidth="1"/>
    <col min="11032" max="11032" width="11.28515625" style="11" bestFit="1" customWidth="1"/>
    <col min="11033" max="11033" width="16.7109375" style="11" bestFit="1" customWidth="1"/>
    <col min="11034" max="11034" width="8.28515625" style="11" bestFit="1" customWidth="1"/>
    <col min="11035" max="11035" width="11.7109375" style="11" bestFit="1" customWidth="1"/>
    <col min="11036" max="11036" width="14.5703125" style="11" bestFit="1" customWidth="1"/>
    <col min="11037" max="11262" width="8" style="11"/>
    <col min="11263" max="11263" width="42.7109375" style="11" customWidth="1"/>
    <col min="11264" max="11264" width="22.28515625" style="11" customWidth="1"/>
    <col min="11265" max="11265" width="1.7109375" style="11" customWidth="1"/>
    <col min="11266" max="11266" width="10.42578125" style="11" customWidth="1"/>
    <col min="11267" max="11267" width="1.7109375" style="11" customWidth="1"/>
    <col min="11268" max="11268" width="11.140625" style="11" customWidth="1"/>
    <col min="11269" max="11269" width="1.7109375" style="11" customWidth="1"/>
    <col min="11270" max="11270" width="12.7109375" style="11" customWidth="1"/>
    <col min="11271" max="11271" width="2" style="11" customWidth="1"/>
    <col min="11272" max="11272" width="19" style="11" customWidth="1"/>
    <col min="11273" max="11273" width="2" style="11" customWidth="1"/>
    <col min="11274" max="11274" width="19.7109375" style="11" customWidth="1"/>
    <col min="11275" max="11275" width="2" style="11" customWidth="1"/>
    <col min="11276" max="11276" width="18.28515625" style="11" customWidth="1"/>
    <col min="11277" max="11277" width="2" style="11" customWidth="1"/>
    <col min="11278" max="11278" width="18" style="11" customWidth="1"/>
    <col min="11279" max="11279" width="2.28515625" style="11" customWidth="1"/>
    <col min="11280" max="11280" width="18" style="11" customWidth="1"/>
    <col min="11281" max="11281" width="8" style="11" customWidth="1"/>
    <col min="11282" max="11282" width="11.42578125" style="11" bestFit="1" customWidth="1"/>
    <col min="11283" max="11283" width="8" style="11"/>
    <col min="11284" max="11286" width="16.7109375" style="11" bestFit="1" customWidth="1"/>
    <col min="11287" max="11287" width="16.42578125" style="11" bestFit="1" customWidth="1"/>
    <col min="11288" max="11288" width="11.28515625" style="11" bestFit="1" customWidth="1"/>
    <col min="11289" max="11289" width="16.7109375" style="11" bestFit="1" customWidth="1"/>
    <col min="11290" max="11290" width="8.28515625" style="11" bestFit="1" customWidth="1"/>
    <col min="11291" max="11291" width="11.7109375" style="11" bestFit="1" customWidth="1"/>
    <col min="11292" max="11292" width="14.5703125" style="11" bestFit="1" customWidth="1"/>
    <col min="11293" max="11518" width="8" style="11"/>
    <col min="11519" max="11519" width="42.7109375" style="11" customWidth="1"/>
    <col min="11520" max="11520" width="22.28515625" style="11" customWidth="1"/>
    <col min="11521" max="11521" width="1.7109375" style="11" customWidth="1"/>
    <col min="11522" max="11522" width="10.42578125" style="11" customWidth="1"/>
    <col min="11523" max="11523" width="1.7109375" style="11" customWidth="1"/>
    <col min="11524" max="11524" width="11.140625" style="11" customWidth="1"/>
    <col min="11525" max="11525" width="1.7109375" style="11" customWidth="1"/>
    <col min="11526" max="11526" width="12.7109375" style="11" customWidth="1"/>
    <col min="11527" max="11527" width="2" style="11" customWidth="1"/>
    <col min="11528" max="11528" width="19" style="11" customWidth="1"/>
    <col min="11529" max="11529" width="2" style="11" customWidth="1"/>
    <col min="11530" max="11530" width="19.7109375" style="11" customWidth="1"/>
    <col min="11531" max="11531" width="2" style="11" customWidth="1"/>
    <col min="11532" max="11532" width="18.28515625" style="11" customWidth="1"/>
    <col min="11533" max="11533" width="2" style="11" customWidth="1"/>
    <col min="11534" max="11534" width="18" style="11" customWidth="1"/>
    <col min="11535" max="11535" width="2.28515625" style="11" customWidth="1"/>
    <col min="11536" max="11536" width="18" style="11" customWidth="1"/>
    <col min="11537" max="11537" width="8" style="11" customWidth="1"/>
    <col min="11538" max="11538" width="11.42578125" style="11" bestFit="1" customWidth="1"/>
    <col min="11539" max="11539" width="8" style="11"/>
    <col min="11540" max="11542" width="16.7109375" style="11" bestFit="1" customWidth="1"/>
    <col min="11543" max="11543" width="16.42578125" style="11" bestFit="1" customWidth="1"/>
    <col min="11544" max="11544" width="11.28515625" style="11" bestFit="1" customWidth="1"/>
    <col min="11545" max="11545" width="16.7109375" style="11" bestFit="1" customWidth="1"/>
    <col min="11546" max="11546" width="8.28515625" style="11" bestFit="1" customWidth="1"/>
    <col min="11547" max="11547" width="11.7109375" style="11" bestFit="1" customWidth="1"/>
    <col min="11548" max="11548" width="14.5703125" style="11" bestFit="1" customWidth="1"/>
    <col min="11549" max="11774" width="8" style="11"/>
    <col min="11775" max="11775" width="42.7109375" style="11" customWidth="1"/>
    <col min="11776" max="11776" width="22.28515625" style="11" customWidth="1"/>
    <col min="11777" max="11777" width="1.7109375" style="11" customWidth="1"/>
    <col min="11778" max="11778" width="10.42578125" style="11" customWidth="1"/>
    <col min="11779" max="11779" width="1.7109375" style="11" customWidth="1"/>
    <col min="11780" max="11780" width="11.140625" style="11" customWidth="1"/>
    <col min="11781" max="11781" width="1.7109375" style="11" customWidth="1"/>
    <col min="11782" max="11782" width="12.7109375" style="11" customWidth="1"/>
    <col min="11783" max="11783" width="2" style="11" customWidth="1"/>
    <col min="11784" max="11784" width="19" style="11" customWidth="1"/>
    <col min="11785" max="11785" width="2" style="11" customWidth="1"/>
    <col min="11786" max="11786" width="19.7109375" style="11" customWidth="1"/>
    <col min="11787" max="11787" width="2" style="11" customWidth="1"/>
    <col min="11788" max="11788" width="18.28515625" style="11" customWidth="1"/>
    <col min="11789" max="11789" width="2" style="11" customWidth="1"/>
    <col min="11790" max="11790" width="18" style="11" customWidth="1"/>
    <col min="11791" max="11791" width="2.28515625" style="11" customWidth="1"/>
    <col min="11792" max="11792" width="18" style="11" customWidth="1"/>
    <col min="11793" max="11793" width="8" style="11" customWidth="1"/>
    <col min="11794" max="11794" width="11.42578125" style="11" bestFit="1" customWidth="1"/>
    <col min="11795" max="11795" width="8" style="11"/>
    <col min="11796" max="11798" width="16.7109375" style="11" bestFit="1" customWidth="1"/>
    <col min="11799" max="11799" width="16.42578125" style="11" bestFit="1" customWidth="1"/>
    <col min="11800" max="11800" width="11.28515625" style="11" bestFit="1" customWidth="1"/>
    <col min="11801" max="11801" width="16.7109375" style="11" bestFit="1" customWidth="1"/>
    <col min="11802" max="11802" width="8.28515625" style="11" bestFit="1" customWidth="1"/>
    <col min="11803" max="11803" width="11.7109375" style="11" bestFit="1" customWidth="1"/>
    <col min="11804" max="11804" width="14.5703125" style="11" bestFit="1" customWidth="1"/>
    <col min="11805" max="12030" width="8" style="11"/>
    <col min="12031" max="12031" width="42.7109375" style="11" customWidth="1"/>
    <col min="12032" max="12032" width="22.28515625" style="11" customWidth="1"/>
    <col min="12033" max="12033" width="1.7109375" style="11" customWidth="1"/>
    <col min="12034" max="12034" width="10.42578125" style="11" customWidth="1"/>
    <col min="12035" max="12035" width="1.7109375" style="11" customWidth="1"/>
    <col min="12036" max="12036" width="11.140625" style="11" customWidth="1"/>
    <col min="12037" max="12037" width="1.7109375" style="11" customWidth="1"/>
    <col min="12038" max="12038" width="12.7109375" style="11" customWidth="1"/>
    <col min="12039" max="12039" width="2" style="11" customWidth="1"/>
    <col min="12040" max="12040" width="19" style="11" customWidth="1"/>
    <col min="12041" max="12041" width="2" style="11" customWidth="1"/>
    <col min="12042" max="12042" width="19.7109375" style="11" customWidth="1"/>
    <col min="12043" max="12043" width="2" style="11" customWidth="1"/>
    <col min="12044" max="12044" width="18.28515625" style="11" customWidth="1"/>
    <col min="12045" max="12045" width="2" style="11" customWidth="1"/>
    <col min="12046" max="12046" width="18" style="11" customWidth="1"/>
    <col min="12047" max="12047" width="2.28515625" style="11" customWidth="1"/>
    <col min="12048" max="12048" width="18" style="11" customWidth="1"/>
    <col min="12049" max="12049" width="8" style="11" customWidth="1"/>
    <col min="12050" max="12050" width="11.42578125" style="11" bestFit="1" customWidth="1"/>
    <col min="12051" max="12051" width="8" style="11"/>
    <col min="12052" max="12054" width="16.7109375" style="11" bestFit="1" customWidth="1"/>
    <col min="12055" max="12055" width="16.42578125" style="11" bestFit="1" customWidth="1"/>
    <col min="12056" max="12056" width="11.28515625" style="11" bestFit="1" customWidth="1"/>
    <col min="12057" max="12057" width="16.7109375" style="11" bestFit="1" customWidth="1"/>
    <col min="12058" max="12058" width="8.28515625" style="11" bestFit="1" customWidth="1"/>
    <col min="12059" max="12059" width="11.7109375" style="11" bestFit="1" customWidth="1"/>
    <col min="12060" max="12060" width="14.5703125" style="11" bestFit="1" customWidth="1"/>
    <col min="12061" max="12286" width="8" style="11"/>
    <col min="12287" max="12287" width="42.7109375" style="11" customWidth="1"/>
    <col min="12288" max="12288" width="22.28515625" style="11" customWidth="1"/>
    <col min="12289" max="12289" width="1.7109375" style="11" customWidth="1"/>
    <col min="12290" max="12290" width="10.42578125" style="11" customWidth="1"/>
    <col min="12291" max="12291" width="1.7109375" style="11" customWidth="1"/>
    <col min="12292" max="12292" width="11.140625" style="11" customWidth="1"/>
    <col min="12293" max="12293" width="1.7109375" style="11" customWidth="1"/>
    <col min="12294" max="12294" width="12.7109375" style="11" customWidth="1"/>
    <col min="12295" max="12295" width="2" style="11" customWidth="1"/>
    <col min="12296" max="12296" width="19" style="11" customWidth="1"/>
    <col min="12297" max="12297" width="2" style="11" customWidth="1"/>
    <col min="12298" max="12298" width="19.7109375" style="11" customWidth="1"/>
    <col min="12299" max="12299" width="2" style="11" customWidth="1"/>
    <col min="12300" max="12300" width="18.28515625" style="11" customWidth="1"/>
    <col min="12301" max="12301" width="2" style="11" customWidth="1"/>
    <col min="12302" max="12302" width="18" style="11" customWidth="1"/>
    <col min="12303" max="12303" width="2.28515625" style="11" customWidth="1"/>
    <col min="12304" max="12304" width="18" style="11" customWidth="1"/>
    <col min="12305" max="12305" width="8" style="11" customWidth="1"/>
    <col min="12306" max="12306" width="11.42578125" style="11" bestFit="1" customWidth="1"/>
    <col min="12307" max="12307" width="8" style="11"/>
    <col min="12308" max="12310" width="16.7109375" style="11" bestFit="1" customWidth="1"/>
    <col min="12311" max="12311" width="16.42578125" style="11" bestFit="1" customWidth="1"/>
    <col min="12312" max="12312" width="11.28515625" style="11" bestFit="1" customWidth="1"/>
    <col min="12313" max="12313" width="16.7109375" style="11" bestFit="1" customWidth="1"/>
    <col min="12314" max="12314" width="8.28515625" style="11" bestFit="1" customWidth="1"/>
    <col min="12315" max="12315" width="11.7109375" style="11" bestFit="1" customWidth="1"/>
    <col min="12316" max="12316" width="14.5703125" style="11" bestFit="1" customWidth="1"/>
    <col min="12317" max="12542" width="8" style="11"/>
    <col min="12543" max="12543" width="42.7109375" style="11" customWidth="1"/>
    <col min="12544" max="12544" width="22.28515625" style="11" customWidth="1"/>
    <col min="12545" max="12545" width="1.7109375" style="11" customWidth="1"/>
    <col min="12546" max="12546" width="10.42578125" style="11" customWidth="1"/>
    <col min="12547" max="12547" width="1.7109375" style="11" customWidth="1"/>
    <col min="12548" max="12548" width="11.140625" style="11" customWidth="1"/>
    <col min="12549" max="12549" width="1.7109375" style="11" customWidth="1"/>
    <col min="12550" max="12550" width="12.7109375" style="11" customWidth="1"/>
    <col min="12551" max="12551" width="2" style="11" customWidth="1"/>
    <col min="12552" max="12552" width="19" style="11" customWidth="1"/>
    <col min="12553" max="12553" width="2" style="11" customWidth="1"/>
    <col min="12554" max="12554" width="19.7109375" style="11" customWidth="1"/>
    <col min="12555" max="12555" width="2" style="11" customWidth="1"/>
    <col min="12556" max="12556" width="18.28515625" style="11" customWidth="1"/>
    <col min="12557" max="12557" width="2" style="11" customWidth="1"/>
    <col min="12558" max="12558" width="18" style="11" customWidth="1"/>
    <col min="12559" max="12559" width="2.28515625" style="11" customWidth="1"/>
    <col min="12560" max="12560" width="18" style="11" customWidth="1"/>
    <col min="12561" max="12561" width="8" style="11" customWidth="1"/>
    <col min="12562" max="12562" width="11.42578125" style="11" bestFit="1" customWidth="1"/>
    <col min="12563" max="12563" width="8" style="11"/>
    <col min="12564" max="12566" width="16.7109375" style="11" bestFit="1" customWidth="1"/>
    <col min="12567" max="12567" width="16.42578125" style="11" bestFit="1" customWidth="1"/>
    <col min="12568" max="12568" width="11.28515625" style="11" bestFit="1" customWidth="1"/>
    <col min="12569" max="12569" width="16.7109375" style="11" bestFit="1" customWidth="1"/>
    <col min="12570" max="12570" width="8.28515625" style="11" bestFit="1" customWidth="1"/>
    <col min="12571" max="12571" width="11.7109375" style="11" bestFit="1" customWidth="1"/>
    <col min="12572" max="12572" width="14.5703125" style="11" bestFit="1" customWidth="1"/>
    <col min="12573" max="12798" width="8" style="11"/>
    <col min="12799" max="12799" width="42.7109375" style="11" customWidth="1"/>
    <col min="12800" max="12800" width="22.28515625" style="11" customWidth="1"/>
    <col min="12801" max="12801" width="1.7109375" style="11" customWidth="1"/>
    <col min="12802" max="12802" width="10.42578125" style="11" customWidth="1"/>
    <col min="12803" max="12803" width="1.7109375" style="11" customWidth="1"/>
    <col min="12804" max="12804" width="11.140625" style="11" customWidth="1"/>
    <col min="12805" max="12805" width="1.7109375" style="11" customWidth="1"/>
    <col min="12806" max="12806" width="12.7109375" style="11" customWidth="1"/>
    <col min="12807" max="12807" width="2" style="11" customWidth="1"/>
    <col min="12808" max="12808" width="19" style="11" customWidth="1"/>
    <col min="12809" max="12809" width="2" style="11" customWidth="1"/>
    <col min="12810" max="12810" width="19.7109375" style="11" customWidth="1"/>
    <col min="12811" max="12811" width="2" style="11" customWidth="1"/>
    <col min="12812" max="12812" width="18.28515625" style="11" customWidth="1"/>
    <col min="12813" max="12813" width="2" style="11" customWidth="1"/>
    <col min="12814" max="12814" width="18" style="11" customWidth="1"/>
    <col min="12815" max="12815" width="2.28515625" style="11" customWidth="1"/>
    <col min="12816" max="12816" width="18" style="11" customWidth="1"/>
    <col min="12817" max="12817" width="8" style="11" customWidth="1"/>
    <col min="12818" max="12818" width="11.42578125" style="11" bestFit="1" customWidth="1"/>
    <col min="12819" max="12819" width="8" style="11"/>
    <col min="12820" max="12822" width="16.7109375" style="11" bestFit="1" customWidth="1"/>
    <col min="12823" max="12823" width="16.42578125" style="11" bestFit="1" customWidth="1"/>
    <col min="12824" max="12824" width="11.28515625" style="11" bestFit="1" customWidth="1"/>
    <col min="12825" max="12825" width="16.7109375" style="11" bestFit="1" customWidth="1"/>
    <col min="12826" max="12826" width="8.28515625" style="11" bestFit="1" customWidth="1"/>
    <col min="12827" max="12827" width="11.7109375" style="11" bestFit="1" customWidth="1"/>
    <col min="12828" max="12828" width="14.5703125" style="11" bestFit="1" customWidth="1"/>
    <col min="12829" max="13054" width="8" style="11"/>
    <col min="13055" max="13055" width="42.7109375" style="11" customWidth="1"/>
    <col min="13056" max="13056" width="22.28515625" style="11" customWidth="1"/>
    <col min="13057" max="13057" width="1.7109375" style="11" customWidth="1"/>
    <col min="13058" max="13058" width="10.42578125" style="11" customWidth="1"/>
    <col min="13059" max="13059" width="1.7109375" style="11" customWidth="1"/>
    <col min="13060" max="13060" width="11.140625" style="11" customWidth="1"/>
    <col min="13061" max="13061" width="1.7109375" style="11" customWidth="1"/>
    <col min="13062" max="13062" width="12.7109375" style="11" customWidth="1"/>
    <col min="13063" max="13063" width="2" style="11" customWidth="1"/>
    <col min="13064" max="13064" width="19" style="11" customWidth="1"/>
    <col min="13065" max="13065" width="2" style="11" customWidth="1"/>
    <col min="13066" max="13066" width="19.7109375" style="11" customWidth="1"/>
    <col min="13067" max="13067" width="2" style="11" customWidth="1"/>
    <col min="13068" max="13068" width="18.28515625" style="11" customWidth="1"/>
    <col min="13069" max="13069" width="2" style="11" customWidth="1"/>
    <col min="13070" max="13070" width="18" style="11" customWidth="1"/>
    <col min="13071" max="13071" width="2.28515625" style="11" customWidth="1"/>
    <col min="13072" max="13072" width="18" style="11" customWidth="1"/>
    <col min="13073" max="13073" width="8" style="11" customWidth="1"/>
    <col min="13074" max="13074" width="11.42578125" style="11" bestFit="1" customWidth="1"/>
    <col min="13075" max="13075" width="8" style="11"/>
    <col min="13076" max="13078" width="16.7109375" style="11" bestFit="1" customWidth="1"/>
    <col min="13079" max="13079" width="16.42578125" style="11" bestFit="1" customWidth="1"/>
    <col min="13080" max="13080" width="11.28515625" style="11" bestFit="1" customWidth="1"/>
    <col min="13081" max="13081" width="16.7109375" style="11" bestFit="1" customWidth="1"/>
    <col min="13082" max="13082" width="8.28515625" style="11" bestFit="1" customWidth="1"/>
    <col min="13083" max="13083" width="11.7109375" style="11" bestFit="1" customWidth="1"/>
    <col min="13084" max="13084" width="14.5703125" style="11" bestFit="1" customWidth="1"/>
    <col min="13085" max="13310" width="8" style="11"/>
    <col min="13311" max="13311" width="42.7109375" style="11" customWidth="1"/>
    <col min="13312" max="13312" width="22.28515625" style="11" customWidth="1"/>
    <col min="13313" max="13313" width="1.7109375" style="11" customWidth="1"/>
    <col min="13314" max="13314" width="10.42578125" style="11" customWidth="1"/>
    <col min="13315" max="13315" width="1.7109375" style="11" customWidth="1"/>
    <col min="13316" max="13316" width="11.140625" style="11" customWidth="1"/>
    <col min="13317" max="13317" width="1.7109375" style="11" customWidth="1"/>
    <col min="13318" max="13318" width="12.7109375" style="11" customWidth="1"/>
    <col min="13319" max="13319" width="2" style="11" customWidth="1"/>
    <col min="13320" max="13320" width="19" style="11" customWidth="1"/>
    <col min="13321" max="13321" width="2" style="11" customWidth="1"/>
    <col min="13322" max="13322" width="19.7109375" style="11" customWidth="1"/>
    <col min="13323" max="13323" width="2" style="11" customWidth="1"/>
    <col min="13324" max="13324" width="18.28515625" style="11" customWidth="1"/>
    <col min="13325" max="13325" width="2" style="11" customWidth="1"/>
    <col min="13326" max="13326" width="18" style="11" customWidth="1"/>
    <col min="13327" max="13327" width="2.28515625" style="11" customWidth="1"/>
    <col min="13328" max="13328" width="18" style="11" customWidth="1"/>
    <col min="13329" max="13329" width="8" style="11" customWidth="1"/>
    <col min="13330" max="13330" width="11.42578125" style="11" bestFit="1" customWidth="1"/>
    <col min="13331" max="13331" width="8" style="11"/>
    <col min="13332" max="13334" width="16.7109375" style="11" bestFit="1" customWidth="1"/>
    <col min="13335" max="13335" width="16.42578125" style="11" bestFit="1" customWidth="1"/>
    <col min="13336" max="13336" width="11.28515625" style="11" bestFit="1" customWidth="1"/>
    <col min="13337" max="13337" width="16.7109375" style="11" bestFit="1" customWidth="1"/>
    <col min="13338" max="13338" width="8.28515625" style="11" bestFit="1" customWidth="1"/>
    <col min="13339" max="13339" width="11.7109375" style="11" bestFit="1" customWidth="1"/>
    <col min="13340" max="13340" width="14.5703125" style="11" bestFit="1" customWidth="1"/>
    <col min="13341" max="13566" width="8" style="11"/>
    <col min="13567" max="13567" width="42.7109375" style="11" customWidth="1"/>
    <col min="13568" max="13568" width="22.28515625" style="11" customWidth="1"/>
    <col min="13569" max="13569" width="1.7109375" style="11" customWidth="1"/>
    <col min="13570" max="13570" width="10.42578125" style="11" customWidth="1"/>
    <col min="13571" max="13571" width="1.7109375" style="11" customWidth="1"/>
    <col min="13572" max="13572" width="11.140625" style="11" customWidth="1"/>
    <col min="13573" max="13573" width="1.7109375" style="11" customWidth="1"/>
    <col min="13574" max="13574" width="12.7109375" style="11" customWidth="1"/>
    <col min="13575" max="13575" width="2" style="11" customWidth="1"/>
    <col min="13576" max="13576" width="19" style="11" customWidth="1"/>
    <col min="13577" max="13577" width="2" style="11" customWidth="1"/>
    <col min="13578" max="13578" width="19.7109375" style="11" customWidth="1"/>
    <col min="13579" max="13579" width="2" style="11" customWidth="1"/>
    <col min="13580" max="13580" width="18.28515625" style="11" customWidth="1"/>
    <col min="13581" max="13581" width="2" style="11" customWidth="1"/>
    <col min="13582" max="13582" width="18" style="11" customWidth="1"/>
    <col min="13583" max="13583" width="2.28515625" style="11" customWidth="1"/>
    <col min="13584" max="13584" width="18" style="11" customWidth="1"/>
    <col min="13585" max="13585" width="8" style="11" customWidth="1"/>
    <col min="13586" max="13586" width="11.42578125" style="11" bestFit="1" customWidth="1"/>
    <col min="13587" max="13587" width="8" style="11"/>
    <col min="13588" max="13590" width="16.7109375" style="11" bestFit="1" customWidth="1"/>
    <col min="13591" max="13591" width="16.42578125" style="11" bestFit="1" customWidth="1"/>
    <col min="13592" max="13592" width="11.28515625" style="11" bestFit="1" customWidth="1"/>
    <col min="13593" max="13593" width="16.7109375" style="11" bestFit="1" customWidth="1"/>
    <col min="13594" max="13594" width="8.28515625" style="11" bestFit="1" customWidth="1"/>
    <col min="13595" max="13595" width="11.7109375" style="11" bestFit="1" customWidth="1"/>
    <col min="13596" max="13596" width="14.5703125" style="11" bestFit="1" customWidth="1"/>
    <col min="13597" max="13822" width="8" style="11"/>
    <col min="13823" max="13823" width="42.7109375" style="11" customWidth="1"/>
    <col min="13824" max="13824" width="22.28515625" style="11" customWidth="1"/>
    <col min="13825" max="13825" width="1.7109375" style="11" customWidth="1"/>
    <col min="13826" max="13826" width="10.42578125" style="11" customWidth="1"/>
    <col min="13827" max="13827" width="1.7109375" style="11" customWidth="1"/>
    <col min="13828" max="13828" width="11.140625" style="11" customWidth="1"/>
    <col min="13829" max="13829" width="1.7109375" style="11" customWidth="1"/>
    <col min="13830" max="13830" width="12.7109375" style="11" customWidth="1"/>
    <col min="13831" max="13831" width="2" style="11" customWidth="1"/>
    <col min="13832" max="13832" width="19" style="11" customWidth="1"/>
    <col min="13833" max="13833" width="2" style="11" customWidth="1"/>
    <col min="13834" max="13834" width="19.7109375" style="11" customWidth="1"/>
    <col min="13835" max="13835" width="2" style="11" customWidth="1"/>
    <col min="13836" max="13836" width="18.28515625" style="11" customWidth="1"/>
    <col min="13837" max="13837" width="2" style="11" customWidth="1"/>
    <col min="13838" max="13838" width="18" style="11" customWidth="1"/>
    <col min="13839" max="13839" width="2.28515625" style="11" customWidth="1"/>
    <col min="13840" max="13840" width="18" style="11" customWidth="1"/>
    <col min="13841" max="13841" width="8" style="11" customWidth="1"/>
    <col min="13842" max="13842" width="11.42578125" style="11" bestFit="1" customWidth="1"/>
    <col min="13843" max="13843" width="8" style="11"/>
    <col min="13844" max="13846" width="16.7109375" style="11" bestFit="1" customWidth="1"/>
    <col min="13847" max="13847" width="16.42578125" style="11" bestFit="1" customWidth="1"/>
    <col min="13848" max="13848" width="11.28515625" style="11" bestFit="1" customWidth="1"/>
    <col min="13849" max="13849" width="16.7109375" style="11" bestFit="1" customWidth="1"/>
    <col min="13850" max="13850" width="8.28515625" style="11" bestFit="1" customWidth="1"/>
    <col min="13851" max="13851" width="11.7109375" style="11" bestFit="1" customWidth="1"/>
    <col min="13852" max="13852" width="14.5703125" style="11" bestFit="1" customWidth="1"/>
    <col min="13853" max="14078" width="8" style="11"/>
    <col min="14079" max="14079" width="42.7109375" style="11" customWidth="1"/>
    <col min="14080" max="14080" width="22.28515625" style="11" customWidth="1"/>
    <col min="14081" max="14081" width="1.7109375" style="11" customWidth="1"/>
    <col min="14082" max="14082" width="10.42578125" style="11" customWidth="1"/>
    <col min="14083" max="14083" width="1.7109375" style="11" customWidth="1"/>
    <col min="14084" max="14084" width="11.140625" style="11" customWidth="1"/>
    <col min="14085" max="14085" width="1.7109375" style="11" customWidth="1"/>
    <col min="14086" max="14086" width="12.7109375" style="11" customWidth="1"/>
    <col min="14087" max="14087" width="2" style="11" customWidth="1"/>
    <col min="14088" max="14088" width="19" style="11" customWidth="1"/>
    <col min="14089" max="14089" width="2" style="11" customWidth="1"/>
    <col min="14090" max="14090" width="19.7109375" style="11" customWidth="1"/>
    <col min="14091" max="14091" width="2" style="11" customWidth="1"/>
    <col min="14092" max="14092" width="18.28515625" style="11" customWidth="1"/>
    <col min="14093" max="14093" width="2" style="11" customWidth="1"/>
    <col min="14094" max="14094" width="18" style="11" customWidth="1"/>
    <col min="14095" max="14095" width="2.28515625" style="11" customWidth="1"/>
    <col min="14096" max="14096" width="18" style="11" customWidth="1"/>
    <col min="14097" max="14097" width="8" style="11" customWidth="1"/>
    <col min="14098" max="14098" width="11.42578125" style="11" bestFit="1" customWidth="1"/>
    <col min="14099" max="14099" width="8" style="11"/>
    <col min="14100" max="14102" width="16.7109375" style="11" bestFit="1" customWidth="1"/>
    <col min="14103" max="14103" width="16.42578125" style="11" bestFit="1" customWidth="1"/>
    <col min="14104" max="14104" width="11.28515625" style="11" bestFit="1" customWidth="1"/>
    <col min="14105" max="14105" width="16.7109375" style="11" bestFit="1" customWidth="1"/>
    <col min="14106" max="14106" width="8.28515625" style="11" bestFit="1" customWidth="1"/>
    <col min="14107" max="14107" width="11.7109375" style="11" bestFit="1" customWidth="1"/>
    <col min="14108" max="14108" width="14.5703125" style="11" bestFit="1" customWidth="1"/>
    <col min="14109" max="14334" width="8" style="11"/>
    <col min="14335" max="14335" width="42.7109375" style="11" customWidth="1"/>
    <col min="14336" max="14336" width="22.28515625" style="11" customWidth="1"/>
    <col min="14337" max="14337" width="1.7109375" style="11" customWidth="1"/>
    <col min="14338" max="14338" width="10.42578125" style="11" customWidth="1"/>
    <col min="14339" max="14339" width="1.7109375" style="11" customWidth="1"/>
    <col min="14340" max="14340" width="11.140625" style="11" customWidth="1"/>
    <col min="14341" max="14341" width="1.7109375" style="11" customWidth="1"/>
    <col min="14342" max="14342" width="12.7109375" style="11" customWidth="1"/>
    <col min="14343" max="14343" width="2" style="11" customWidth="1"/>
    <col min="14344" max="14344" width="19" style="11" customWidth="1"/>
    <col min="14345" max="14345" width="2" style="11" customWidth="1"/>
    <col min="14346" max="14346" width="19.7109375" style="11" customWidth="1"/>
    <col min="14347" max="14347" width="2" style="11" customWidth="1"/>
    <col min="14348" max="14348" width="18.28515625" style="11" customWidth="1"/>
    <col min="14349" max="14349" width="2" style="11" customWidth="1"/>
    <col min="14350" max="14350" width="18" style="11" customWidth="1"/>
    <col min="14351" max="14351" width="2.28515625" style="11" customWidth="1"/>
    <col min="14352" max="14352" width="18" style="11" customWidth="1"/>
    <col min="14353" max="14353" width="8" style="11" customWidth="1"/>
    <col min="14354" max="14354" width="11.42578125" style="11" bestFit="1" customWidth="1"/>
    <col min="14355" max="14355" width="8" style="11"/>
    <col min="14356" max="14358" width="16.7109375" style="11" bestFit="1" customWidth="1"/>
    <col min="14359" max="14359" width="16.42578125" style="11" bestFit="1" customWidth="1"/>
    <col min="14360" max="14360" width="11.28515625" style="11" bestFit="1" customWidth="1"/>
    <col min="14361" max="14361" width="16.7109375" style="11" bestFit="1" customWidth="1"/>
    <col min="14362" max="14362" width="8.28515625" style="11" bestFit="1" customWidth="1"/>
    <col min="14363" max="14363" width="11.7109375" style="11" bestFit="1" customWidth="1"/>
    <col min="14364" max="14364" width="14.5703125" style="11" bestFit="1" customWidth="1"/>
    <col min="14365" max="14590" width="8" style="11"/>
    <col min="14591" max="14591" width="42.7109375" style="11" customWidth="1"/>
    <col min="14592" max="14592" width="22.28515625" style="11" customWidth="1"/>
    <col min="14593" max="14593" width="1.7109375" style="11" customWidth="1"/>
    <col min="14594" max="14594" width="10.42578125" style="11" customWidth="1"/>
    <col min="14595" max="14595" width="1.7109375" style="11" customWidth="1"/>
    <col min="14596" max="14596" width="11.140625" style="11" customWidth="1"/>
    <col min="14597" max="14597" width="1.7109375" style="11" customWidth="1"/>
    <col min="14598" max="14598" width="12.7109375" style="11" customWidth="1"/>
    <col min="14599" max="14599" width="2" style="11" customWidth="1"/>
    <col min="14600" max="14600" width="19" style="11" customWidth="1"/>
    <col min="14601" max="14601" width="2" style="11" customWidth="1"/>
    <col min="14602" max="14602" width="19.7109375" style="11" customWidth="1"/>
    <col min="14603" max="14603" width="2" style="11" customWidth="1"/>
    <col min="14604" max="14604" width="18.28515625" style="11" customWidth="1"/>
    <col min="14605" max="14605" width="2" style="11" customWidth="1"/>
    <col min="14606" max="14606" width="18" style="11" customWidth="1"/>
    <col min="14607" max="14607" width="2.28515625" style="11" customWidth="1"/>
    <col min="14608" max="14608" width="18" style="11" customWidth="1"/>
    <col min="14609" max="14609" width="8" style="11" customWidth="1"/>
    <col min="14610" max="14610" width="11.42578125" style="11" bestFit="1" customWidth="1"/>
    <col min="14611" max="14611" width="8" style="11"/>
    <col min="14612" max="14614" width="16.7109375" style="11" bestFit="1" customWidth="1"/>
    <col min="14615" max="14615" width="16.42578125" style="11" bestFit="1" customWidth="1"/>
    <col min="14616" max="14616" width="11.28515625" style="11" bestFit="1" customWidth="1"/>
    <col min="14617" max="14617" width="16.7109375" style="11" bestFit="1" customWidth="1"/>
    <col min="14618" max="14618" width="8.28515625" style="11" bestFit="1" customWidth="1"/>
    <col min="14619" max="14619" width="11.7109375" style="11" bestFit="1" customWidth="1"/>
    <col min="14620" max="14620" width="14.5703125" style="11" bestFit="1" customWidth="1"/>
    <col min="14621" max="14846" width="8" style="11"/>
    <col min="14847" max="14847" width="42.7109375" style="11" customWidth="1"/>
    <col min="14848" max="14848" width="22.28515625" style="11" customWidth="1"/>
    <col min="14849" max="14849" width="1.7109375" style="11" customWidth="1"/>
    <col min="14850" max="14850" width="10.42578125" style="11" customWidth="1"/>
    <col min="14851" max="14851" width="1.7109375" style="11" customWidth="1"/>
    <col min="14852" max="14852" width="11.140625" style="11" customWidth="1"/>
    <col min="14853" max="14853" width="1.7109375" style="11" customWidth="1"/>
    <col min="14854" max="14854" width="12.7109375" style="11" customWidth="1"/>
    <col min="14855" max="14855" width="2" style="11" customWidth="1"/>
    <col min="14856" max="14856" width="19" style="11" customWidth="1"/>
    <col min="14857" max="14857" width="2" style="11" customWidth="1"/>
    <col min="14858" max="14858" width="19.7109375" style="11" customWidth="1"/>
    <col min="14859" max="14859" width="2" style="11" customWidth="1"/>
    <col min="14860" max="14860" width="18.28515625" style="11" customWidth="1"/>
    <col min="14861" max="14861" width="2" style="11" customWidth="1"/>
    <col min="14862" max="14862" width="18" style="11" customWidth="1"/>
    <col min="14863" max="14863" width="2.28515625" style="11" customWidth="1"/>
    <col min="14864" max="14864" width="18" style="11" customWidth="1"/>
    <col min="14865" max="14865" width="8" style="11" customWidth="1"/>
    <col min="14866" max="14866" width="11.42578125" style="11" bestFit="1" customWidth="1"/>
    <col min="14867" max="14867" width="8" style="11"/>
    <col min="14868" max="14870" width="16.7109375" style="11" bestFit="1" customWidth="1"/>
    <col min="14871" max="14871" width="16.42578125" style="11" bestFit="1" customWidth="1"/>
    <col min="14872" max="14872" width="11.28515625" style="11" bestFit="1" customWidth="1"/>
    <col min="14873" max="14873" width="16.7109375" style="11" bestFit="1" customWidth="1"/>
    <col min="14874" max="14874" width="8.28515625" style="11" bestFit="1" customWidth="1"/>
    <col min="14875" max="14875" width="11.7109375" style="11" bestFit="1" customWidth="1"/>
    <col min="14876" max="14876" width="14.5703125" style="11" bestFit="1" customWidth="1"/>
    <col min="14877" max="15102" width="8" style="11"/>
    <col min="15103" max="15103" width="42.7109375" style="11" customWidth="1"/>
    <col min="15104" max="15104" width="22.28515625" style="11" customWidth="1"/>
    <col min="15105" max="15105" width="1.7109375" style="11" customWidth="1"/>
    <col min="15106" max="15106" width="10.42578125" style="11" customWidth="1"/>
    <col min="15107" max="15107" width="1.7109375" style="11" customWidth="1"/>
    <col min="15108" max="15108" width="11.140625" style="11" customWidth="1"/>
    <col min="15109" max="15109" width="1.7109375" style="11" customWidth="1"/>
    <col min="15110" max="15110" width="12.7109375" style="11" customWidth="1"/>
    <col min="15111" max="15111" width="2" style="11" customWidth="1"/>
    <col min="15112" max="15112" width="19" style="11" customWidth="1"/>
    <col min="15113" max="15113" width="2" style="11" customWidth="1"/>
    <col min="15114" max="15114" width="19.7109375" style="11" customWidth="1"/>
    <col min="15115" max="15115" width="2" style="11" customWidth="1"/>
    <col min="15116" max="15116" width="18.28515625" style="11" customWidth="1"/>
    <col min="15117" max="15117" width="2" style="11" customWidth="1"/>
    <col min="15118" max="15118" width="18" style="11" customWidth="1"/>
    <col min="15119" max="15119" width="2.28515625" style="11" customWidth="1"/>
    <col min="15120" max="15120" width="18" style="11" customWidth="1"/>
    <col min="15121" max="15121" width="8" style="11" customWidth="1"/>
    <col min="15122" max="15122" width="11.42578125" style="11" bestFit="1" customWidth="1"/>
    <col min="15123" max="15123" width="8" style="11"/>
    <col min="15124" max="15126" width="16.7109375" style="11" bestFit="1" customWidth="1"/>
    <col min="15127" max="15127" width="16.42578125" style="11" bestFit="1" customWidth="1"/>
    <col min="15128" max="15128" width="11.28515625" style="11" bestFit="1" customWidth="1"/>
    <col min="15129" max="15129" width="16.7109375" style="11" bestFit="1" customWidth="1"/>
    <col min="15130" max="15130" width="8.28515625" style="11" bestFit="1" customWidth="1"/>
    <col min="15131" max="15131" width="11.7109375" style="11" bestFit="1" customWidth="1"/>
    <col min="15132" max="15132" width="14.5703125" style="11" bestFit="1" customWidth="1"/>
    <col min="15133" max="15358" width="8" style="11"/>
    <col min="15359" max="15359" width="42.7109375" style="11" customWidth="1"/>
    <col min="15360" max="15360" width="22.28515625" style="11" customWidth="1"/>
    <col min="15361" max="15361" width="1.7109375" style="11" customWidth="1"/>
    <col min="15362" max="15362" width="10.42578125" style="11" customWidth="1"/>
    <col min="15363" max="15363" width="1.7109375" style="11" customWidth="1"/>
    <col min="15364" max="15364" width="11.140625" style="11" customWidth="1"/>
    <col min="15365" max="15365" width="1.7109375" style="11" customWidth="1"/>
    <col min="15366" max="15366" width="12.7109375" style="11" customWidth="1"/>
    <col min="15367" max="15367" width="2" style="11" customWidth="1"/>
    <col min="15368" max="15368" width="19" style="11" customWidth="1"/>
    <col min="15369" max="15369" width="2" style="11" customWidth="1"/>
    <col min="15370" max="15370" width="19.7109375" style="11" customWidth="1"/>
    <col min="15371" max="15371" width="2" style="11" customWidth="1"/>
    <col min="15372" max="15372" width="18.28515625" style="11" customWidth="1"/>
    <col min="15373" max="15373" width="2" style="11" customWidth="1"/>
    <col min="15374" max="15374" width="18" style="11" customWidth="1"/>
    <col min="15375" max="15375" width="2.28515625" style="11" customWidth="1"/>
    <col min="15376" max="15376" width="18" style="11" customWidth="1"/>
    <col min="15377" max="15377" width="8" style="11" customWidth="1"/>
    <col min="15378" max="15378" width="11.42578125" style="11" bestFit="1" customWidth="1"/>
    <col min="15379" max="15379" width="8" style="11"/>
    <col min="15380" max="15382" width="16.7109375" style="11" bestFit="1" customWidth="1"/>
    <col min="15383" max="15383" width="16.42578125" style="11" bestFit="1" customWidth="1"/>
    <col min="15384" max="15384" width="11.28515625" style="11" bestFit="1" customWidth="1"/>
    <col min="15385" max="15385" width="16.7109375" style="11" bestFit="1" customWidth="1"/>
    <col min="15386" max="15386" width="8.28515625" style="11" bestFit="1" customWidth="1"/>
    <col min="15387" max="15387" width="11.7109375" style="11" bestFit="1" customWidth="1"/>
    <col min="15388" max="15388" width="14.5703125" style="11" bestFit="1" customWidth="1"/>
    <col min="15389" max="15614" width="8" style="11"/>
    <col min="15615" max="15615" width="42.7109375" style="11" customWidth="1"/>
    <col min="15616" max="15616" width="22.28515625" style="11" customWidth="1"/>
    <col min="15617" max="15617" width="1.7109375" style="11" customWidth="1"/>
    <col min="15618" max="15618" width="10.42578125" style="11" customWidth="1"/>
    <col min="15619" max="15619" width="1.7109375" style="11" customWidth="1"/>
    <col min="15620" max="15620" width="11.140625" style="11" customWidth="1"/>
    <col min="15621" max="15621" width="1.7109375" style="11" customWidth="1"/>
    <col min="15622" max="15622" width="12.7109375" style="11" customWidth="1"/>
    <col min="15623" max="15623" width="2" style="11" customWidth="1"/>
    <col min="15624" max="15624" width="19" style="11" customWidth="1"/>
    <col min="15625" max="15625" width="2" style="11" customWidth="1"/>
    <col min="15626" max="15626" width="19.7109375" style="11" customWidth="1"/>
    <col min="15627" max="15627" width="2" style="11" customWidth="1"/>
    <col min="15628" max="15628" width="18.28515625" style="11" customWidth="1"/>
    <col min="15629" max="15629" width="2" style="11" customWidth="1"/>
    <col min="15630" max="15630" width="18" style="11" customWidth="1"/>
    <col min="15631" max="15631" width="2.28515625" style="11" customWidth="1"/>
    <col min="15632" max="15632" width="18" style="11" customWidth="1"/>
    <col min="15633" max="15633" width="8" style="11" customWidth="1"/>
    <col min="15634" max="15634" width="11.42578125" style="11" bestFit="1" customWidth="1"/>
    <col min="15635" max="15635" width="8" style="11"/>
    <col min="15636" max="15638" width="16.7109375" style="11" bestFit="1" customWidth="1"/>
    <col min="15639" max="15639" width="16.42578125" style="11" bestFit="1" customWidth="1"/>
    <col min="15640" max="15640" width="11.28515625" style="11" bestFit="1" customWidth="1"/>
    <col min="15641" max="15641" width="16.7109375" style="11" bestFit="1" customWidth="1"/>
    <col min="15642" max="15642" width="8.28515625" style="11" bestFit="1" customWidth="1"/>
    <col min="15643" max="15643" width="11.7109375" style="11" bestFit="1" customWidth="1"/>
    <col min="15644" max="15644" width="14.5703125" style="11" bestFit="1" customWidth="1"/>
    <col min="15645" max="15870" width="8" style="11"/>
    <col min="15871" max="15871" width="42.7109375" style="11" customWidth="1"/>
    <col min="15872" max="15872" width="22.28515625" style="11" customWidth="1"/>
    <col min="15873" max="15873" width="1.7109375" style="11" customWidth="1"/>
    <col min="15874" max="15874" width="10.42578125" style="11" customWidth="1"/>
    <col min="15875" max="15875" width="1.7109375" style="11" customWidth="1"/>
    <col min="15876" max="15876" width="11.140625" style="11" customWidth="1"/>
    <col min="15877" max="15877" width="1.7109375" style="11" customWidth="1"/>
    <col min="15878" max="15878" width="12.7109375" style="11" customWidth="1"/>
    <col min="15879" max="15879" width="2" style="11" customWidth="1"/>
    <col min="15880" max="15880" width="19" style="11" customWidth="1"/>
    <col min="15881" max="15881" width="2" style="11" customWidth="1"/>
    <col min="15882" max="15882" width="19.7109375" style="11" customWidth="1"/>
    <col min="15883" max="15883" width="2" style="11" customWidth="1"/>
    <col min="15884" max="15884" width="18.28515625" style="11" customWidth="1"/>
    <col min="15885" max="15885" width="2" style="11" customWidth="1"/>
    <col min="15886" max="15886" width="18" style="11" customWidth="1"/>
    <col min="15887" max="15887" width="2.28515625" style="11" customWidth="1"/>
    <col min="15888" max="15888" width="18" style="11" customWidth="1"/>
    <col min="15889" max="15889" width="8" style="11" customWidth="1"/>
    <col min="15890" max="15890" width="11.42578125" style="11" bestFit="1" customWidth="1"/>
    <col min="15891" max="15891" width="8" style="11"/>
    <col min="15892" max="15894" width="16.7109375" style="11" bestFit="1" customWidth="1"/>
    <col min="15895" max="15895" width="16.42578125" style="11" bestFit="1" customWidth="1"/>
    <col min="15896" max="15896" width="11.28515625" style="11" bestFit="1" customWidth="1"/>
    <col min="15897" max="15897" width="16.7109375" style="11" bestFit="1" customWidth="1"/>
    <col min="15898" max="15898" width="8.28515625" style="11" bestFit="1" customWidth="1"/>
    <col min="15899" max="15899" width="11.7109375" style="11" bestFit="1" customWidth="1"/>
    <col min="15900" max="15900" width="14.5703125" style="11" bestFit="1" customWidth="1"/>
    <col min="15901" max="16126" width="8" style="11"/>
    <col min="16127" max="16127" width="42.7109375" style="11" customWidth="1"/>
    <col min="16128" max="16128" width="22.28515625" style="11" customWidth="1"/>
    <col min="16129" max="16129" width="1.7109375" style="11" customWidth="1"/>
    <col min="16130" max="16130" width="10.42578125" style="11" customWidth="1"/>
    <col min="16131" max="16131" width="1.7109375" style="11" customWidth="1"/>
    <col min="16132" max="16132" width="11.140625" style="11" customWidth="1"/>
    <col min="16133" max="16133" width="1.7109375" style="11" customWidth="1"/>
    <col min="16134" max="16134" width="12.7109375" style="11" customWidth="1"/>
    <col min="16135" max="16135" width="2" style="11" customWidth="1"/>
    <col min="16136" max="16136" width="19" style="11" customWidth="1"/>
    <col min="16137" max="16137" width="2" style="11" customWidth="1"/>
    <col min="16138" max="16138" width="19.7109375" style="11" customWidth="1"/>
    <col min="16139" max="16139" width="2" style="11" customWidth="1"/>
    <col min="16140" max="16140" width="18.28515625" style="11" customWidth="1"/>
    <col min="16141" max="16141" width="2" style="11" customWidth="1"/>
    <col min="16142" max="16142" width="18" style="11" customWidth="1"/>
    <col min="16143" max="16143" width="2.28515625" style="11" customWidth="1"/>
    <col min="16144" max="16144" width="18" style="11" customWidth="1"/>
    <col min="16145" max="16145" width="8" style="11" customWidth="1"/>
    <col min="16146" max="16146" width="11.42578125" style="11" bestFit="1" customWidth="1"/>
    <col min="16147" max="16147" width="8" style="11"/>
    <col min="16148" max="16150" width="16.7109375" style="11" bestFit="1" customWidth="1"/>
    <col min="16151" max="16151" width="16.42578125" style="11" bestFit="1" customWidth="1"/>
    <col min="16152" max="16152" width="11.28515625" style="11" bestFit="1" customWidth="1"/>
    <col min="16153" max="16153" width="16.7109375" style="11" bestFit="1" customWidth="1"/>
    <col min="16154" max="16154" width="8.28515625" style="11" bestFit="1" customWidth="1"/>
    <col min="16155" max="16155" width="11.7109375" style="11" bestFit="1" customWidth="1"/>
    <col min="16156" max="16156" width="14.5703125" style="11" bestFit="1" customWidth="1"/>
    <col min="16157" max="16384" width="8" style="11"/>
  </cols>
  <sheetData>
    <row r="1" spans="1:25" ht="18.75">
      <c r="A1" s="15" t="s">
        <v>0</v>
      </c>
      <c r="C1" s="11"/>
      <c r="D1" s="11"/>
      <c r="E1" s="11"/>
      <c r="F1" s="11"/>
      <c r="G1" s="11"/>
      <c r="H1" s="11"/>
      <c r="I1" s="11"/>
      <c r="J1" s="11"/>
      <c r="L1" s="11"/>
      <c r="N1" s="11"/>
      <c r="O1" s="11"/>
      <c r="P1" s="11"/>
      <c r="T1" s="3"/>
      <c r="U1" s="3"/>
      <c r="V1" s="5"/>
      <c r="W1" s="5"/>
      <c r="X1" s="1"/>
      <c r="Y1" s="5"/>
    </row>
    <row r="2" spans="1:25" ht="18.75">
      <c r="A2" s="15" t="s">
        <v>18</v>
      </c>
      <c r="C2" s="11"/>
      <c r="D2" s="11"/>
      <c r="E2" s="11"/>
      <c r="F2" s="11"/>
      <c r="G2" s="11"/>
      <c r="H2" s="11"/>
      <c r="I2" s="11"/>
      <c r="J2" s="11"/>
      <c r="L2" s="11"/>
      <c r="N2" s="11"/>
      <c r="O2" s="11"/>
      <c r="P2" s="11"/>
      <c r="T2" s="3"/>
      <c r="U2" s="3"/>
      <c r="V2" s="5"/>
      <c r="W2" s="5"/>
      <c r="X2" s="1"/>
      <c r="Y2" s="5"/>
    </row>
    <row r="3" spans="1:25" ht="18.75">
      <c r="A3" s="15" t="s">
        <v>2</v>
      </c>
      <c r="C3" s="11"/>
      <c r="D3" s="11"/>
      <c r="E3" s="11"/>
      <c r="F3" s="11"/>
      <c r="G3" s="11"/>
      <c r="H3" s="11"/>
      <c r="I3" s="11"/>
      <c r="J3" s="11"/>
      <c r="L3" s="11"/>
      <c r="N3" s="11"/>
      <c r="O3" s="11"/>
      <c r="P3" s="11"/>
      <c r="T3" s="3"/>
      <c r="U3" s="3"/>
      <c r="V3" s="5"/>
      <c r="W3" s="5"/>
      <c r="X3" s="1"/>
      <c r="Y3" s="5"/>
    </row>
    <row r="4" spans="1:25" ht="18.75">
      <c r="A4" s="15"/>
      <c r="C4" s="11"/>
      <c r="D4" s="11"/>
      <c r="E4" s="11"/>
      <c r="F4" s="11"/>
      <c r="G4" s="11"/>
      <c r="H4" s="11"/>
      <c r="I4" s="11"/>
      <c r="J4" s="11"/>
      <c r="L4" s="11"/>
      <c r="N4" s="11"/>
      <c r="O4" s="11"/>
      <c r="P4" s="11"/>
      <c r="T4" s="3"/>
      <c r="U4" s="3"/>
      <c r="V4" s="5"/>
      <c r="W4" s="5"/>
      <c r="X4" s="1"/>
      <c r="Y4" s="5"/>
    </row>
    <row r="5" spans="1:25" ht="18.75">
      <c r="A5" s="17" t="s">
        <v>19</v>
      </c>
      <c r="B5" s="17"/>
      <c r="G5" s="37"/>
      <c r="H5" s="37"/>
    </row>
    <row r="6" spans="1:25" ht="18.75">
      <c r="A6" s="17"/>
      <c r="B6" s="17"/>
      <c r="G6" s="37"/>
      <c r="H6" s="37"/>
    </row>
    <row r="7" spans="1:25" s="18" customFormat="1">
      <c r="C7" s="19" t="s">
        <v>20</v>
      </c>
      <c r="D7" s="19"/>
      <c r="E7" s="20">
        <v>45869</v>
      </c>
      <c r="F7" s="19"/>
      <c r="G7" s="12"/>
      <c r="H7" s="12"/>
      <c r="I7" s="12"/>
      <c r="J7" s="12"/>
      <c r="K7" s="22" t="s">
        <v>5</v>
      </c>
      <c r="L7" s="38"/>
      <c r="M7" s="22" t="s">
        <v>4</v>
      </c>
      <c r="N7" s="38"/>
      <c r="O7" s="39"/>
      <c r="P7" s="40"/>
      <c r="Q7" s="41"/>
    </row>
    <row r="8" spans="1:25" s="18" customFormat="1">
      <c r="C8" s="19" t="s">
        <v>6</v>
      </c>
      <c r="D8" s="19"/>
      <c r="E8" s="19" t="s">
        <v>6</v>
      </c>
      <c r="F8" s="19"/>
      <c r="G8" s="12" t="s">
        <v>8</v>
      </c>
      <c r="H8" s="12"/>
      <c r="I8" s="12" t="s">
        <v>8</v>
      </c>
      <c r="J8" s="12"/>
      <c r="K8" s="22" t="s">
        <v>9</v>
      </c>
      <c r="L8" s="38"/>
      <c r="M8" s="22" t="s">
        <v>5</v>
      </c>
      <c r="N8" s="38"/>
      <c r="O8" s="18" t="s">
        <v>10</v>
      </c>
      <c r="P8" s="42"/>
      <c r="Q8" s="22" t="s">
        <v>6</v>
      </c>
    </row>
    <row r="9" spans="1:25" s="24" customFormat="1">
      <c r="A9" s="24" t="s">
        <v>11</v>
      </c>
      <c r="C9" s="25" t="s">
        <v>12</v>
      </c>
      <c r="D9" s="25"/>
      <c r="E9" s="25" t="s">
        <v>12</v>
      </c>
      <c r="F9" s="25"/>
      <c r="G9" s="43" t="s">
        <v>21</v>
      </c>
      <c r="H9" s="43"/>
      <c r="I9" s="43" t="s">
        <v>14</v>
      </c>
      <c r="J9" s="43"/>
      <c r="K9" s="26">
        <v>45869</v>
      </c>
      <c r="L9" s="44"/>
      <c r="M9" s="45" t="s">
        <v>13</v>
      </c>
      <c r="N9" s="46"/>
      <c r="O9" s="24">
        <v>2024</v>
      </c>
      <c r="P9" s="47"/>
      <c r="Q9" s="24">
        <v>2024</v>
      </c>
    </row>
    <row r="11" spans="1:25">
      <c r="A11" s="48" t="s">
        <v>22</v>
      </c>
      <c r="B11" s="48"/>
      <c r="C11" s="11"/>
      <c r="D11" s="11"/>
      <c r="E11" s="11"/>
      <c r="F11" s="11"/>
      <c r="G11" s="11"/>
      <c r="H11" s="11"/>
      <c r="I11" s="11"/>
      <c r="J11" s="11"/>
      <c r="L11" s="11"/>
      <c r="N11" s="11"/>
      <c r="O11" s="7"/>
      <c r="Q11" s="8"/>
    </row>
    <row r="12" spans="1:25">
      <c r="C12" s="11"/>
      <c r="D12" s="11"/>
      <c r="E12" s="11"/>
      <c r="F12" s="11"/>
      <c r="G12" s="11"/>
      <c r="H12" s="11"/>
      <c r="I12" s="11"/>
      <c r="J12" s="11"/>
      <c r="K12" s="49"/>
      <c r="L12" s="50"/>
      <c r="N12" s="11"/>
      <c r="O12" s="7"/>
      <c r="Q12" s="8"/>
    </row>
    <row r="13" spans="1:25">
      <c r="A13" s="28" t="s">
        <v>23</v>
      </c>
      <c r="C13" s="1">
        <v>4.2999999999999997E-2</v>
      </c>
      <c r="D13" s="11"/>
      <c r="E13" s="1">
        <v>4.2999999999999997E-2</v>
      </c>
      <c r="F13" s="11"/>
      <c r="G13" s="3">
        <v>43574</v>
      </c>
      <c r="I13" s="3">
        <v>54543</v>
      </c>
      <c r="K13" s="16">
        <v>80000000.019999996</v>
      </c>
      <c r="M13" s="4">
        <v>100000000</v>
      </c>
      <c r="O13" s="8">
        <v>3333333.33</v>
      </c>
      <c r="Q13" s="7">
        <v>3631111.1199999992</v>
      </c>
    </row>
    <row r="14" spans="1:25">
      <c r="A14" s="28"/>
      <c r="I14" s="29"/>
      <c r="J14" s="29"/>
      <c r="O14" s="8"/>
      <c r="Q14" s="8"/>
    </row>
    <row r="15" spans="1:25">
      <c r="A15" s="28" t="s">
        <v>24</v>
      </c>
      <c r="C15" s="1">
        <v>1.5299999999999999E-2</v>
      </c>
      <c r="E15" s="1">
        <v>1.5299999999999999E-2</v>
      </c>
      <c r="G15" s="3">
        <v>42789</v>
      </c>
      <c r="I15" s="3">
        <v>53723</v>
      </c>
      <c r="J15" s="29"/>
      <c r="K15" s="4">
        <v>15232447.85</v>
      </c>
      <c r="M15" s="4">
        <v>18000000</v>
      </c>
      <c r="O15" s="8">
        <v>384228.95</v>
      </c>
      <c r="Q15" s="7">
        <v>239689.55</v>
      </c>
    </row>
    <row r="16" spans="1:25">
      <c r="A16" s="28"/>
      <c r="I16" s="11"/>
      <c r="J16" s="11"/>
      <c r="O16" s="8"/>
      <c r="Q16" s="8"/>
    </row>
    <row r="17" spans="1:17">
      <c r="A17" s="28" t="s">
        <v>25</v>
      </c>
      <c r="C17" s="1">
        <v>5.5E-2</v>
      </c>
      <c r="E17" s="1">
        <v>5.5E-2</v>
      </c>
      <c r="G17" s="3">
        <v>40542</v>
      </c>
      <c r="I17" s="3">
        <v>45626</v>
      </c>
      <c r="K17" s="16">
        <v>0</v>
      </c>
      <c r="M17" s="4">
        <v>325315</v>
      </c>
      <c r="O17" s="8">
        <v>325315</v>
      </c>
      <c r="Q17" s="7">
        <v>9755.3500000000022</v>
      </c>
    </row>
    <row r="18" spans="1:17">
      <c r="A18" s="28"/>
      <c r="K18" s="10"/>
      <c r="L18" s="7"/>
      <c r="O18" s="32"/>
      <c r="Q18" s="33"/>
    </row>
    <row r="19" spans="1:17">
      <c r="A19" s="28"/>
      <c r="I19" s="3" t="s">
        <v>26</v>
      </c>
      <c r="K19" s="16">
        <f>SUM(K13:K18)</f>
        <v>95232447.86999999</v>
      </c>
      <c r="O19" s="4">
        <f>SUM(O13:O18)</f>
        <v>4042877.2800000003</v>
      </c>
      <c r="Q19" s="4">
        <f>SUM(Q13:Q18)</f>
        <v>3880556.0199999991</v>
      </c>
    </row>
    <row r="20" spans="1:17">
      <c r="A20" s="28"/>
      <c r="O20" s="7"/>
      <c r="Q20" s="8"/>
    </row>
    <row r="21" spans="1:17">
      <c r="A21" s="28"/>
      <c r="O21" s="7"/>
      <c r="Q21" s="8"/>
    </row>
    <row r="22" spans="1:17">
      <c r="A22" s="24" t="s">
        <v>27</v>
      </c>
      <c r="B22" s="48"/>
      <c r="K22" s="49"/>
      <c r="L22" s="50"/>
      <c r="O22" s="7"/>
      <c r="Q22" s="8"/>
    </row>
    <row r="23" spans="1:17">
      <c r="A23" s="28" t="s">
        <v>28</v>
      </c>
      <c r="B23" s="28"/>
      <c r="C23" s="1">
        <v>4.709E-2</v>
      </c>
      <c r="E23" s="1">
        <v>4.709E-2</v>
      </c>
      <c r="F23" s="2"/>
      <c r="G23" s="3">
        <v>37203</v>
      </c>
      <c r="I23" s="3">
        <v>45657</v>
      </c>
      <c r="K23" s="4">
        <v>0</v>
      </c>
      <c r="M23" s="6">
        <v>13357000</v>
      </c>
      <c r="N23" s="51"/>
      <c r="O23" s="6">
        <v>926799.62</v>
      </c>
      <c r="P23" s="8"/>
      <c r="Q23" s="6">
        <v>27490.5</v>
      </c>
    </row>
    <row r="24" spans="1:17">
      <c r="A24" s="28" t="s">
        <v>29</v>
      </c>
      <c r="B24" s="28"/>
      <c r="C24" s="1">
        <v>4.6949999999999999E-2</v>
      </c>
      <c r="E24" s="1">
        <v>4.6949999999999999E-2</v>
      </c>
      <c r="F24" s="2"/>
      <c r="G24" s="3">
        <v>37483</v>
      </c>
      <c r="I24" s="3">
        <v>45657</v>
      </c>
      <c r="K24" s="4">
        <v>0</v>
      </c>
      <c r="M24" s="6">
        <v>15000000</v>
      </c>
      <c r="N24" s="51"/>
      <c r="O24" s="6">
        <v>1083931.71</v>
      </c>
      <c r="P24" s="8"/>
      <c r="Q24" s="6">
        <v>32050.45</v>
      </c>
    </row>
    <row r="25" spans="1:17">
      <c r="A25" s="28" t="s">
        <v>30</v>
      </c>
      <c r="B25" s="28"/>
      <c r="C25" s="1">
        <v>4.802E-2</v>
      </c>
      <c r="E25" s="1">
        <v>4.802E-2</v>
      </c>
      <c r="F25" s="2"/>
      <c r="G25" s="3">
        <v>37490</v>
      </c>
      <c r="I25" s="3">
        <v>45657</v>
      </c>
      <c r="K25" s="4">
        <v>0</v>
      </c>
      <c r="M25" s="6">
        <v>10000000</v>
      </c>
      <c r="N25" s="51"/>
      <c r="O25" s="6">
        <v>729027.91999999993</v>
      </c>
      <c r="P25" s="8"/>
      <c r="Q25" s="6">
        <v>22050.489999999998</v>
      </c>
    </row>
    <row r="26" spans="1:17">
      <c r="A26" s="28" t="s">
        <v>31</v>
      </c>
      <c r="B26" s="28"/>
      <c r="C26" s="1">
        <v>4.3659999999999997E-2</v>
      </c>
      <c r="E26" s="1">
        <v>4.3659999999999997E-2</v>
      </c>
      <c r="F26" s="2"/>
      <c r="G26" s="3">
        <v>37523</v>
      </c>
      <c r="I26" s="3">
        <v>45657</v>
      </c>
      <c r="K26" s="4">
        <v>0</v>
      </c>
      <c r="M26" s="6">
        <v>15000000</v>
      </c>
      <c r="N26" s="51"/>
      <c r="O26" s="6">
        <v>1054631.8499999999</v>
      </c>
      <c r="P26" s="8"/>
      <c r="Q26" s="6">
        <v>28987.600000000002</v>
      </c>
    </row>
    <row r="27" spans="1:17">
      <c r="A27" s="28" t="s">
        <v>32</v>
      </c>
      <c r="B27" s="28"/>
      <c r="C27" s="1">
        <v>4.3749999999999997E-2</v>
      </c>
      <c r="E27" s="1">
        <v>4.3749999999999997E-2</v>
      </c>
      <c r="F27" s="2"/>
      <c r="G27" s="3">
        <v>37532</v>
      </c>
      <c r="I27" s="3">
        <v>45657</v>
      </c>
      <c r="K27" s="4">
        <v>0</v>
      </c>
      <c r="M27" s="6">
        <v>10000000</v>
      </c>
      <c r="N27" s="51"/>
      <c r="O27" s="6">
        <v>703619.14999999991</v>
      </c>
      <c r="P27" s="8"/>
      <c r="Q27" s="6">
        <v>19379.75</v>
      </c>
    </row>
    <row r="28" spans="1:17">
      <c r="A28" s="28" t="s">
        <v>33</v>
      </c>
      <c r="B28" s="28"/>
      <c r="C28" s="1">
        <v>4.7169999999999997E-2</v>
      </c>
      <c r="E28" s="1">
        <v>4.7169999999999997E-2</v>
      </c>
      <c r="F28" s="2"/>
      <c r="G28" s="3">
        <v>37565</v>
      </c>
      <c r="I28" s="3">
        <v>45657</v>
      </c>
      <c r="K28" s="4">
        <v>0</v>
      </c>
      <c r="M28" s="6">
        <v>15000000</v>
      </c>
      <c r="N28" s="51"/>
      <c r="O28" s="6">
        <v>1085903.8200000003</v>
      </c>
      <c r="P28" s="8"/>
      <c r="Q28" s="6">
        <v>32260.07</v>
      </c>
    </row>
    <row r="29" spans="1:17">
      <c r="A29" s="28" t="s">
        <v>34</v>
      </c>
      <c r="B29" s="28"/>
      <c r="C29" s="1">
        <v>4.6440000000000002E-2</v>
      </c>
      <c r="E29" s="1">
        <v>4.6440000000000002E-2</v>
      </c>
      <c r="G29" s="3">
        <v>37600</v>
      </c>
      <c r="I29" s="3">
        <v>45657</v>
      </c>
      <c r="K29" s="4">
        <v>0</v>
      </c>
      <c r="L29" s="7"/>
      <c r="M29" s="6">
        <v>10000000</v>
      </c>
      <c r="O29" s="6">
        <v>719575.89000000013</v>
      </c>
      <c r="P29" s="8"/>
      <c r="Q29" s="6">
        <v>21044.519999999997</v>
      </c>
    </row>
    <row r="30" spans="1:17">
      <c r="A30" s="28" t="s">
        <v>35</v>
      </c>
      <c r="B30" s="28"/>
      <c r="C30" s="1">
        <v>4.5569999999999999E-2</v>
      </c>
      <c r="E30" s="1">
        <v>4.5569999999999999E-2</v>
      </c>
      <c r="G30" s="3">
        <v>37644</v>
      </c>
      <c r="I30" s="3">
        <v>45657</v>
      </c>
      <c r="K30" s="4">
        <v>0</v>
      </c>
      <c r="L30" s="7"/>
      <c r="M30" s="6">
        <v>3500000</v>
      </c>
      <c r="O30" s="6">
        <v>247481.35000000003</v>
      </c>
      <c r="P30" s="8"/>
      <c r="Q30" s="6">
        <v>7102.5</v>
      </c>
    </row>
    <row r="31" spans="1:17">
      <c r="A31" s="28" t="s">
        <v>36</v>
      </c>
      <c r="B31" s="28"/>
      <c r="C31" s="1">
        <v>4.6240000000000003E-2</v>
      </c>
      <c r="E31" s="1">
        <v>4.6240000000000003E-2</v>
      </c>
      <c r="G31" s="3">
        <v>37679</v>
      </c>
      <c r="I31" s="3">
        <v>47848</v>
      </c>
      <c r="K31" s="4">
        <v>981623.67000000016</v>
      </c>
      <c r="L31" s="7"/>
      <c r="M31" s="6">
        <v>3200000</v>
      </c>
      <c r="O31" s="6">
        <v>150860.97999999998</v>
      </c>
      <c r="P31" s="8"/>
      <c r="Q31" s="6">
        <v>53387.439999999995</v>
      </c>
    </row>
    <row r="32" spans="1:17">
      <c r="A32" s="28" t="s">
        <v>37</v>
      </c>
      <c r="B32" s="28"/>
      <c r="C32" s="1">
        <v>4.4420000000000001E-2</v>
      </c>
      <c r="E32" s="1">
        <v>4.4420000000000001E-2</v>
      </c>
      <c r="G32" s="3">
        <v>37747</v>
      </c>
      <c r="I32" s="3">
        <v>45657</v>
      </c>
      <c r="K32" s="4">
        <v>0</v>
      </c>
      <c r="L32" s="7"/>
      <c r="M32" s="6">
        <v>4300000</v>
      </c>
      <c r="O32" s="6">
        <v>304258.36</v>
      </c>
      <c r="P32" s="8"/>
      <c r="Q32" s="6">
        <v>8509.18</v>
      </c>
    </row>
    <row r="33" spans="1:17">
      <c r="A33" s="28" t="s">
        <v>38</v>
      </c>
      <c r="B33" s="28"/>
      <c r="C33" s="1">
        <v>4.4600000000000001E-2</v>
      </c>
      <c r="E33" s="1">
        <v>4.4600000000000001E-2</v>
      </c>
      <c r="G33" s="3">
        <v>37805</v>
      </c>
      <c r="I33" s="3">
        <v>48579</v>
      </c>
      <c r="K33" s="4">
        <v>9848693.7800000012</v>
      </c>
      <c r="L33" s="7"/>
      <c r="M33" s="6">
        <v>25000000</v>
      </c>
      <c r="O33" s="6">
        <v>1068241.55</v>
      </c>
      <c r="P33" s="8"/>
      <c r="Q33" s="6">
        <v>493832.06999999995</v>
      </c>
    </row>
    <row r="34" spans="1:17">
      <c r="A34" s="28" t="s">
        <v>39</v>
      </c>
      <c r="B34" s="28"/>
      <c r="C34" s="1">
        <v>4.5010000000000001E-2</v>
      </c>
      <c r="E34" s="1">
        <v>4.5010000000000001E-2</v>
      </c>
      <c r="G34" s="3">
        <v>37896</v>
      </c>
      <c r="I34" s="3">
        <v>45657</v>
      </c>
      <c r="K34" s="4">
        <v>0</v>
      </c>
      <c r="L34" s="7"/>
      <c r="M34" s="6">
        <v>2660000</v>
      </c>
      <c r="O34" s="6">
        <v>189145.42</v>
      </c>
      <c r="P34" s="8"/>
      <c r="Q34" s="6">
        <v>5360.45</v>
      </c>
    </row>
    <row r="35" spans="1:17">
      <c r="A35" s="28" t="s">
        <v>40</v>
      </c>
      <c r="B35" s="28"/>
      <c r="C35" s="1">
        <v>4.6719999999999998E-2</v>
      </c>
      <c r="E35" s="1">
        <v>4.6719999999999998E-2</v>
      </c>
      <c r="G35" s="3">
        <v>38292</v>
      </c>
      <c r="I35" s="3">
        <v>47848</v>
      </c>
      <c r="K35" s="4">
        <v>2132476.9</v>
      </c>
      <c r="L35" s="7"/>
      <c r="M35" s="6">
        <v>6700000</v>
      </c>
      <c r="O35" s="6">
        <v>327137.99</v>
      </c>
      <c r="P35" s="8"/>
      <c r="Q35" s="6">
        <v>117154.24000000001</v>
      </c>
    </row>
    <row r="36" spans="1:17">
      <c r="A36" s="28" t="s">
        <v>41</v>
      </c>
      <c r="B36" s="28"/>
      <c r="C36" s="1">
        <v>4.5769999999999998E-2</v>
      </c>
      <c r="E36" s="1">
        <v>4.5769999999999998E-2</v>
      </c>
      <c r="G36" s="3">
        <v>38307</v>
      </c>
      <c r="I36" s="3">
        <v>45657</v>
      </c>
      <c r="K36" s="4">
        <v>0</v>
      </c>
      <c r="L36" s="7"/>
      <c r="M36" s="6">
        <v>5644000</v>
      </c>
      <c r="O36" s="6">
        <v>416006.80999999994</v>
      </c>
      <c r="P36" s="8"/>
      <c r="Q36" s="6">
        <v>11989.940000000002</v>
      </c>
    </row>
    <row r="37" spans="1:17">
      <c r="A37" s="28" t="s">
        <v>42</v>
      </c>
      <c r="B37" s="28"/>
      <c r="C37" s="1">
        <v>4.6580000000000003E-2</v>
      </c>
      <c r="E37" s="1">
        <v>4.6580000000000003E-2</v>
      </c>
      <c r="G37" s="3">
        <v>38385</v>
      </c>
      <c r="I37" s="3">
        <v>50770</v>
      </c>
      <c r="K37" s="4">
        <v>14714313.470000008</v>
      </c>
      <c r="L37" s="7"/>
      <c r="M37" s="6">
        <v>25000000</v>
      </c>
      <c r="O37" s="6">
        <v>760907.59000000008</v>
      </c>
      <c r="P37" s="8"/>
      <c r="Q37" s="6">
        <v>726016.2</v>
      </c>
    </row>
    <row r="38" spans="1:17">
      <c r="A38" s="28" t="s">
        <v>43</v>
      </c>
      <c r="B38" s="28"/>
      <c r="C38" s="1">
        <v>4.4970000000000003E-2</v>
      </c>
      <c r="E38" s="1">
        <v>4.4970000000000003E-2</v>
      </c>
      <c r="G38" s="3">
        <v>38391</v>
      </c>
      <c r="I38" s="3">
        <v>50770</v>
      </c>
      <c r="K38" s="4">
        <v>14562247.509999996</v>
      </c>
      <c r="L38" s="7"/>
      <c r="M38" s="6">
        <v>25000000</v>
      </c>
      <c r="O38" s="6">
        <v>763015.73</v>
      </c>
      <c r="P38" s="8"/>
      <c r="Q38" s="6">
        <v>694168.23</v>
      </c>
    </row>
    <row r="39" spans="1:17">
      <c r="A39" s="28" t="s">
        <v>44</v>
      </c>
      <c r="B39" s="28"/>
      <c r="C39" s="1">
        <v>4.3319999999999997E-2</v>
      </c>
      <c r="E39" s="1">
        <v>4.3319999999999997E-2</v>
      </c>
      <c r="G39" s="3">
        <v>38505</v>
      </c>
      <c r="I39" s="3">
        <v>50770</v>
      </c>
      <c r="K39" s="4">
        <v>14405424.889999999</v>
      </c>
      <c r="L39" s="7"/>
      <c r="M39" s="6">
        <v>25000000</v>
      </c>
      <c r="N39" s="7"/>
      <c r="O39" s="6">
        <v>765021.95</v>
      </c>
      <c r="P39" s="8"/>
      <c r="Q39" s="6">
        <v>661980.64000000013</v>
      </c>
    </row>
    <row r="40" spans="1:17">
      <c r="A40" s="28" t="s">
        <v>45</v>
      </c>
      <c r="B40" s="28"/>
      <c r="C40" s="1">
        <v>4.3240000000000001E-2</v>
      </c>
      <c r="E40" s="1">
        <v>4.3240000000000001E-2</v>
      </c>
      <c r="G40" s="3">
        <v>38510</v>
      </c>
      <c r="I40" s="3">
        <v>50770</v>
      </c>
      <c r="K40" s="4">
        <v>10942325.569999997</v>
      </c>
      <c r="L40" s="7"/>
      <c r="M40" s="6">
        <v>19000000</v>
      </c>
      <c r="N40" s="7"/>
      <c r="O40" s="6">
        <v>581487.58000000007</v>
      </c>
      <c r="P40" s="8"/>
      <c r="Q40" s="6">
        <v>501928.13</v>
      </c>
    </row>
    <row r="41" spans="1:17">
      <c r="A41" s="28" t="s">
        <v>46</v>
      </c>
      <c r="B41" s="28"/>
      <c r="C41" s="1">
        <v>4.3529999999999999E-2</v>
      </c>
      <c r="E41" s="1">
        <v>4.3529999999999999E-2</v>
      </c>
      <c r="G41" s="3">
        <v>38519</v>
      </c>
      <c r="I41" s="3">
        <v>45291</v>
      </c>
      <c r="K41" s="4">
        <v>0</v>
      </c>
      <c r="L41" s="7"/>
      <c r="M41" s="6">
        <v>13192000</v>
      </c>
      <c r="N41" s="7"/>
      <c r="O41" s="6">
        <v>0</v>
      </c>
      <c r="P41" s="8"/>
      <c r="Q41" s="6">
        <v>61.78</v>
      </c>
    </row>
    <row r="42" spans="1:17">
      <c r="A42" s="28" t="s">
        <v>47</v>
      </c>
      <c r="B42" s="28"/>
      <c r="C42" s="1">
        <f>0.04343+0.00125</f>
        <v>4.4680000000000004E-2</v>
      </c>
      <c r="E42" s="1">
        <f>0.04343+0.00125</f>
        <v>4.4680000000000004E-2</v>
      </c>
      <c r="G42" s="3">
        <v>38590</v>
      </c>
      <c r="I42" s="3">
        <v>50770</v>
      </c>
      <c r="K42" s="4">
        <v>17441706.949999996</v>
      </c>
      <c r="L42" s="7"/>
      <c r="M42" s="6">
        <v>30000000</v>
      </c>
      <c r="N42" s="7"/>
      <c r="O42" s="6">
        <v>916055.61999999976</v>
      </c>
      <c r="P42" s="8"/>
      <c r="Q42" s="6">
        <v>826173.28</v>
      </c>
    </row>
    <row r="43" spans="1:17">
      <c r="A43" s="28" t="s">
        <v>48</v>
      </c>
      <c r="B43" s="28"/>
      <c r="C43" s="1">
        <f>0.04345+0.00125</f>
        <v>4.4700000000000004E-2</v>
      </c>
      <c r="E43" s="1">
        <f>0.04345+0.00125</f>
        <v>4.4700000000000004E-2</v>
      </c>
      <c r="G43" s="3">
        <v>38594</v>
      </c>
      <c r="I43" s="3">
        <v>50770</v>
      </c>
      <c r="K43" s="4">
        <v>17443983.030000005</v>
      </c>
      <c r="L43" s="7"/>
      <c r="M43" s="6">
        <v>30000000</v>
      </c>
      <c r="N43" s="7"/>
      <c r="O43" s="6">
        <v>916025.69</v>
      </c>
      <c r="P43" s="8"/>
      <c r="Q43" s="6">
        <v>826643.66999999993</v>
      </c>
    </row>
    <row r="44" spans="1:17">
      <c r="A44" s="28" t="s">
        <v>49</v>
      </c>
      <c r="B44" s="28"/>
      <c r="C44" s="1">
        <f>0.0436+0.00125</f>
        <v>4.4850000000000001E-2</v>
      </c>
      <c r="E44" s="1">
        <f>0.0436+0.00125</f>
        <v>4.4850000000000001E-2</v>
      </c>
      <c r="G44" s="3">
        <v>38583</v>
      </c>
      <c r="I44" s="3">
        <v>47848</v>
      </c>
      <c r="K44" s="4">
        <v>1171768.6800000006</v>
      </c>
      <c r="L44" s="7"/>
      <c r="M44" s="6">
        <v>3675000</v>
      </c>
      <c r="N44" s="7"/>
      <c r="O44" s="6">
        <v>181027.65</v>
      </c>
      <c r="P44" s="8"/>
      <c r="Q44" s="6">
        <v>61856.6</v>
      </c>
    </row>
    <row r="45" spans="1:17">
      <c r="A45" s="28" t="s">
        <v>50</v>
      </c>
      <c r="B45" s="28"/>
      <c r="C45" s="1">
        <v>4.6690000000000002E-2</v>
      </c>
      <c r="E45" s="1">
        <v>4.6690000000000002E-2</v>
      </c>
      <c r="G45" s="3">
        <v>39400</v>
      </c>
      <c r="I45" s="3">
        <v>51501</v>
      </c>
      <c r="K45" s="4">
        <v>33051923.510000005</v>
      </c>
      <c r="L45" s="7"/>
      <c r="M45" s="6">
        <v>50000000</v>
      </c>
      <c r="N45" s="7"/>
      <c r="O45" s="6">
        <v>1416052.9400000004</v>
      </c>
      <c r="P45" s="8"/>
      <c r="Q45" s="6">
        <v>1618968.05</v>
      </c>
    </row>
    <row r="46" spans="1:17">
      <c r="A46" s="28" t="s">
        <v>51</v>
      </c>
      <c r="B46" s="28"/>
      <c r="C46" s="1">
        <v>4.3839999999999997E-2</v>
      </c>
      <c r="E46" s="1">
        <v>4.3839999999999997E-2</v>
      </c>
      <c r="G46" s="3">
        <v>39421</v>
      </c>
      <c r="I46" s="3">
        <v>51501</v>
      </c>
      <c r="K46" s="4">
        <v>16274925.349999998</v>
      </c>
      <c r="L46" s="7"/>
      <c r="M46" s="6">
        <v>25000000</v>
      </c>
      <c r="N46" s="7"/>
      <c r="O46" s="6">
        <v>716052.21000000008</v>
      </c>
      <c r="P46" s="8"/>
      <c r="Q46" s="6">
        <v>749431.73999999987</v>
      </c>
    </row>
    <row r="47" spans="1:17">
      <c r="A47" s="28" t="s">
        <v>52</v>
      </c>
      <c r="B47" s="28"/>
      <c r="C47" s="1">
        <v>4.648E-2</v>
      </c>
      <c r="E47" s="1">
        <v>4.648E-2</v>
      </c>
      <c r="G47" s="3">
        <v>39427</v>
      </c>
      <c r="I47" s="3">
        <v>51501</v>
      </c>
      <c r="K47" s="4">
        <v>33015186.329999991</v>
      </c>
      <c r="L47" s="7"/>
      <c r="M47" s="6">
        <v>50000000</v>
      </c>
      <c r="N47" s="7"/>
      <c r="O47" s="6">
        <v>1417257.2900000005</v>
      </c>
      <c r="P47" s="8"/>
      <c r="Q47" s="6">
        <v>1610037.0499999998</v>
      </c>
    </row>
    <row r="48" spans="1:17">
      <c r="A48" s="28" t="s">
        <v>53</v>
      </c>
      <c r="B48" s="28"/>
      <c r="C48" s="1">
        <v>4.5109999999999997E-2</v>
      </c>
      <c r="E48" s="1">
        <v>4.5109999999999997E-2</v>
      </c>
      <c r="G48" s="3">
        <v>39428</v>
      </c>
      <c r="I48" s="3">
        <v>51501</v>
      </c>
      <c r="K48" s="4">
        <v>16268564.729999999</v>
      </c>
      <c r="L48" s="7"/>
      <c r="M48" s="6">
        <v>25000000</v>
      </c>
      <c r="N48" s="7"/>
      <c r="O48" s="6">
        <v>707354.79</v>
      </c>
      <c r="P48" s="8"/>
      <c r="Q48" s="6">
        <v>770423.3600000001</v>
      </c>
    </row>
    <row r="49" spans="1:17">
      <c r="A49" s="28" t="s">
        <v>54</v>
      </c>
      <c r="B49" s="28"/>
      <c r="C49" s="1">
        <v>4.6050000000000001E-2</v>
      </c>
      <c r="E49" s="1">
        <v>4.6050000000000001E-2</v>
      </c>
      <c r="G49" s="3">
        <v>39435</v>
      </c>
      <c r="I49" s="3">
        <v>51501</v>
      </c>
      <c r="K49" s="4">
        <v>32939833.069999997</v>
      </c>
      <c r="L49" s="7"/>
      <c r="M49" s="6">
        <v>50000000</v>
      </c>
      <c r="N49" s="7"/>
      <c r="O49" s="6">
        <v>1419712.85</v>
      </c>
      <c r="P49" s="8"/>
      <c r="Q49" s="6">
        <v>1591789.5899999999</v>
      </c>
    </row>
    <row r="50" spans="1:17">
      <c r="A50" s="28" t="s">
        <v>55</v>
      </c>
      <c r="B50" s="28"/>
      <c r="C50" s="1">
        <v>4.3380000000000002E-2</v>
      </c>
      <c r="E50" s="1">
        <v>4.3380000000000002E-2</v>
      </c>
      <c r="G50" s="3">
        <v>39450</v>
      </c>
      <c r="I50" s="3">
        <v>48579</v>
      </c>
      <c r="K50" s="4">
        <v>4595156.84</v>
      </c>
      <c r="L50" s="7"/>
      <c r="M50" s="6">
        <v>11000000</v>
      </c>
      <c r="N50" s="7"/>
      <c r="O50" s="6">
        <v>501356.25999999989</v>
      </c>
      <c r="P50" s="8"/>
      <c r="Q50" s="6">
        <v>224241.46000000002</v>
      </c>
    </row>
    <row r="51" spans="1:17">
      <c r="A51" s="28" t="s">
        <v>56</v>
      </c>
      <c r="B51" s="28"/>
      <c r="C51" s="1">
        <v>4.3959999999999999E-2</v>
      </c>
      <c r="E51" s="1">
        <v>4.3959999999999999E-2</v>
      </c>
      <c r="G51" s="3">
        <v>39450</v>
      </c>
      <c r="I51" s="3">
        <v>51501</v>
      </c>
      <c r="K51" s="4">
        <v>5211382.8599999994</v>
      </c>
      <c r="L51" s="7"/>
      <c r="M51" s="6">
        <v>8000000</v>
      </c>
      <c r="N51" s="7"/>
      <c r="O51" s="6">
        <v>229030.61999999997</v>
      </c>
      <c r="P51" s="8"/>
      <c r="Q51" s="6">
        <v>240619.58</v>
      </c>
    </row>
    <row r="52" spans="1:17">
      <c r="A52" s="28" t="s">
        <v>57</v>
      </c>
      <c r="B52" s="28"/>
      <c r="C52" s="1">
        <v>4.385E-2</v>
      </c>
      <c r="E52" s="1">
        <v>4.385E-2</v>
      </c>
      <c r="G52" s="3">
        <v>39456</v>
      </c>
      <c r="I52" s="3">
        <v>51501</v>
      </c>
      <c r="K52" s="4">
        <v>7108248.3099999996</v>
      </c>
      <c r="L52" s="7"/>
      <c r="M52" s="6">
        <v>11000000</v>
      </c>
      <c r="N52" s="7"/>
      <c r="O52" s="6">
        <v>312714.45000000013</v>
      </c>
      <c r="P52" s="8"/>
      <c r="Q52" s="6">
        <v>327395.63</v>
      </c>
    </row>
    <row r="53" spans="1:17">
      <c r="A53" s="28" t="s">
        <v>58</v>
      </c>
      <c r="B53" s="28"/>
      <c r="C53" s="1">
        <v>4.3549999999999998E-2</v>
      </c>
      <c r="E53" s="1">
        <v>4.3549999999999998E-2</v>
      </c>
      <c r="G53" s="3">
        <v>39483</v>
      </c>
      <c r="I53" s="3">
        <v>51501</v>
      </c>
      <c r="K53" s="4">
        <v>12999338.639999999</v>
      </c>
      <c r="L53" s="7"/>
      <c r="M53" s="6">
        <v>20000000</v>
      </c>
      <c r="N53" s="7"/>
      <c r="O53" s="6">
        <v>573480.55000000005</v>
      </c>
      <c r="P53" s="8"/>
      <c r="Q53" s="6">
        <v>594710.99</v>
      </c>
    </row>
    <row r="54" spans="1:17">
      <c r="A54" s="28" t="s">
        <v>59</v>
      </c>
      <c r="B54" s="28"/>
      <c r="C54" s="1">
        <v>4.3679999999999997E-2</v>
      </c>
      <c r="E54" s="1">
        <v>4.3679999999999997E-2</v>
      </c>
      <c r="G54" s="3">
        <v>39490</v>
      </c>
      <c r="I54" s="3">
        <v>51501</v>
      </c>
      <c r="K54" s="4">
        <v>13008577.17</v>
      </c>
      <c r="L54" s="7"/>
      <c r="M54" s="6">
        <v>20000000</v>
      </c>
      <c r="N54" s="7"/>
      <c r="O54" s="6">
        <v>573194.58999999985</v>
      </c>
      <c r="P54" s="8"/>
      <c r="Q54" s="6">
        <v>596876.84000000008</v>
      </c>
    </row>
    <row r="55" spans="1:17">
      <c r="A55" s="28" t="s">
        <v>60</v>
      </c>
      <c r="B55" s="28"/>
      <c r="C55" s="1">
        <v>4.5269999999999998E-2</v>
      </c>
      <c r="E55" s="1">
        <v>4.5269999999999998E-2</v>
      </c>
      <c r="G55" s="3">
        <v>39590</v>
      </c>
      <c r="I55" s="3">
        <v>51501</v>
      </c>
      <c r="K55" s="4">
        <v>16401352.710000001</v>
      </c>
      <c r="L55" s="7"/>
      <c r="M55" s="6">
        <v>25000000</v>
      </c>
      <c r="N55" s="7"/>
      <c r="O55" s="6">
        <v>712065.25</v>
      </c>
      <c r="P55" s="8"/>
      <c r="Q55" s="6">
        <v>779413.73</v>
      </c>
    </row>
    <row r="56" spans="1:17">
      <c r="A56" s="28" t="s">
        <v>61</v>
      </c>
      <c r="B56" s="28"/>
      <c r="C56" s="1">
        <v>4.623E-2</v>
      </c>
      <c r="E56" s="1">
        <v>4.623E-2</v>
      </c>
      <c r="G56" s="3">
        <v>39603</v>
      </c>
      <c r="I56" s="3">
        <v>51501</v>
      </c>
      <c r="K56" s="4">
        <v>16485698.629999999</v>
      </c>
      <c r="L56" s="7"/>
      <c r="M56" s="6">
        <v>25000000</v>
      </c>
      <c r="N56" s="7"/>
      <c r="O56" s="6">
        <v>709343.34999999986</v>
      </c>
      <c r="P56" s="8"/>
      <c r="Q56" s="6">
        <v>799710.74</v>
      </c>
    </row>
    <row r="57" spans="1:17">
      <c r="A57" s="28" t="s">
        <v>62</v>
      </c>
      <c r="B57" s="28"/>
      <c r="C57" s="1">
        <v>4.2979999999999997E-2</v>
      </c>
      <c r="E57" s="1">
        <v>4.2979999999999997E-2</v>
      </c>
      <c r="G57" s="3">
        <v>39735</v>
      </c>
      <c r="I57" s="3">
        <v>51501</v>
      </c>
      <c r="K57" s="4">
        <v>5118709.3899999987</v>
      </c>
      <c r="L57" s="7"/>
      <c r="M57" s="6">
        <v>7900000</v>
      </c>
      <c r="N57" s="7"/>
      <c r="O57" s="6">
        <v>227017.59999999998</v>
      </c>
      <c r="P57" s="8"/>
      <c r="Q57" s="6">
        <v>231169.10000000003</v>
      </c>
    </row>
    <row r="58" spans="1:17">
      <c r="A58" s="28" t="s">
        <v>63</v>
      </c>
      <c r="B58" s="28"/>
      <c r="C58" s="1">
        <v>4.3060000000000001E-2</v>
      </c>
      <c r="E58" s="1">
        <v>4.3060000000000001E-2</v>
      </c>
      <c r="G58" s="3">
        <v>39735</v>
      </c>
      <c r="I58" s="3">
        <v>48579</v>
      </c>
      <c r="K58" s="4">
        <v>1782067.0600000003</v>
      </c>
      <c r="L58" s="7"/>
      <c r="M58" s="6">
        <v>4200000</v>
      </c>
      <c r="N58" s="7"/>
      <c r="O58" s="6">
        <v>194733.15000000002</v>
      </c>
      <c r="P58" s="8"/>
      <c r="Q58" s="6">
        <v>86336.150000000009</v>
      </c>
    </row>
    <row r="59" spans="1:17">
      <c r="A59" s="28" t="s">
        <v>64</v>
      </c>
      <c r="B59" s="28"/>
      <c r="C59" s="1">
        <f>0.04222+0.00125</f>
        <v>4.3470000000000002E-2</v>
      </c>
      <c r="E59" s="1">
        <f>0.04222+0.00125</f>
        <v>4.3470000000000002E-2</v>
      </c>
      <c r="G59" s="3">
        <v>39759</v>
      </c>
      <c r="I59" s="3">
        <v>51501</v>
      </c>
      <c r="K59" s="4">
        <v>16242062.169999998</v>
      </c>
      <c r="L59" s="7"/>
      <c r="M59" s="6">
        <v>25000000</v>
      </c>
      <c r="N59" s="7"/>
      <c r="O59" s="6">
        <v>717070.4</v>
      </c>
      <c r="P59" s="8"/>
      <c r="Q59" s="6">
        <v>741723.86</v>
      </c>
    </row>
    <row r="60" spans="1:17">
      <c r="A60" s="28" t="s">
        <v>65</v>
      </c>
      <c r="B60" s="28"/>
      <c r="C60" s="1">
        <f>0.0428+0.00125</f>
        <v>4.4049999999999999E-2</v>
      </c>
      <c r="E60" s="1">
        <f>0.0428+0.00125</f>
        <v>4.4049999999999999E-2</v>
      </c>
      <c r="G60" s="3">
        <v>39762</v>
      </c>
      <c r="I60" s="3">
        <v>51501</v>
      </c>
      <c r="K60" s="4">
        <v>16293550.560000006</v>
      </c>
      <c r="L60" s="7"/>
      <c r="M60" s="6">
        <v>25000000</v>
      </c>
      <c r="N60" s="7"/>
      <c r="O60" s="6">
        <v>715471.81000000017</v>
      </c>
      <c r="P60" s="8"/>
      <c r="Q60" s="6">
        <v>753815.64999999991</v>
      </c>
    </row>
    <row r="61" spans="1:17">
      <c r="A61" s="28" t="s">
        <v>66</v>
      </c>
      <c r="B61" s="28"/>
      <c r="C61" s="1">
        <f>0.02721+0.00125</f>
        <v>2.8460000000000003E-2</v>
      </c>
      <c r="E61" s="1">
        <f>0.02721+0.00125</f>
        <v>2.8460000000000003E-2</v>
      </c>
      <c r="G61" s="3">
        <v>39800</v>
      </c>
      <c r="I61" s="3">
        <v>51501</v>
      </c>
      <c r="K61" s="4">
        <v>4399054.8100000005</v>
      </c>
      <c r="L61" s="7"/>
      <c r="M61" s="6">
        <v>7400000</v>
      </c>
      <c r="N61" s="7"/>
      <c r="O61" s="6">
        <v>222948.11</v>
      </c>
      <c r="P61" s="8"/>
      <c r="Q61" s="6">
        <v>132419.14999999997</v>
      </c>
    </row>
    <row r="62" spans="1:17">
      <c r="A62" s="28" t="s">
        <v>67</v>
      </c>
      <c r="B62" s="28"/>
      <c r="C62" s="1">
        <v>3.8010000000000002E-2</v>
      </c>
      <c r="E62" s="1">
        <v>3.8010000000000002E-2</v>
      </c>
      <c r="G62" s="3">
        <v>39889</v>
      </c>
      <c r="I62" s="3">
        <v>50770</v>
      </c>
      <c r="K62" s="4">
        <v>2125592.35</v>
      </c>
      <c r="L62" s="7"/>
      <c r="M62" s="6">
        <v>3612000</v>
      </c>
      <c r="N62" s="7"/>
      <c r="O62" s="6">
        <v>117854.27</v>
      </c>
      <c r="P62" s="8"/>
      <c r="Q62" s="6">
        <v>85911.48</v>
      </c>
    </row>
    <row r="63" spans="1:17">
      <c r="A63" s="28" t="s">
        <v>68</v>
      </c>
      <c r="B63" s="28"/>
      <c r="C63" s="1">
        <v>3.6510000000000001E-2</v>
      </c>
      <c r="E63" s="1">
        <v>3.6510000000000001E-2</v>
      </c>
      <c r="G63" s="3">
        <v>39919</v>
      </c>
      <c r="I63" s="3">
        <v>51501</v>
      </c>
      <c r="K63" s="4">
        <v>15588945.850000003</v>
      </c>
      <c r="L63" s="7"/>
      <c r="M63" s="6">
        <v>25000000</v>
      </c>
      <c r="N63" s="7"/>
      <c r="O63" s="6">
        <v>734008.05999999994</v>
      </c>
      <c r="P63" s="8"/>
      <c r="Q63" s="6">
        <v>599748.23</v>
      </c>
    </row>
    <row r="64" spans="1:17">
      <c r="A64" s="28" t="s">
        <v>69</v>
      </c>
      <c r="B64" s="28"/>
      <c r="C64" s="1">
        <v>3.9879999999999999E-2</v>
      </c>
      <c r="E64" s="1">
        <v>3.9879999999999999E-2</v>
      </c>
      <c r="G64" s="3">
        <v>39948</v>
      </c>
      <c r="I64" s="3">
        <v>51501</v>
      </c>
      <c r="K64" s="4">
        <v>22757720.569999989</v>
      </c>
      <c r="L64" s="7"/>
      <c r="M64" s="6">
        <v>35000000</v>
      </c>
      <c r="N64" s="7"/>
      <c r="O64" s="6">
        <v>1038749.14</v>
      </c>
      <c r="P64" s="8"/>
      <c r="Q64" s="6">
        <v>954933.2</v>
      </c>
    </row>
    <row r="65" spans="1:17">
      <c r="A65" s="28" t="s">
        <v>70</v>
      </c>
      <c r="B65" s="28"/>
      <c r="C65" s="1">
        <v>4.3740000000000001E-2</v>
      </c>
      <c r="E65" s="1">
        <v>4.3740000000000001E-2</v>
      </c>
      <c r="G65" s="3">
        <v>39960</v>
      </c>
      <c r="I65" s="3">
        <v>51501</v>
      </c>
      <c r="K65" s="4">
        <v>16584973.910000002</v>
      </c>
      <c r="L65" s="7"/>
      <c r="M65" s="6">
        <v>25000000</v>
      </c>
      <c r="N65" s="7"/>
      <c r="O65" s="6">
        <v>730372.80000000016</v>
      </c>
      <c r="P65" s="8"/>
      <c r="Q65" s="6">
        <v>761999.51</v>
      </c>
    </row>
    <row r="66" spans="1:17">
      <c r="A66" s="28" t="s">
        <v>71</v>
      </c>
      <c r="B66" s="28"/>
      <c r="C66" s="1">
        <v>4.3909999999999998E-2</v>
      </c>
      <c r="E66" s="1">
        <v>4.3909999999999998E-2</v>
      </c>
      <c r="G66" s="3">
        <v>39968</v>
      </c>
      <c r="I66" s="3">
        <v>51501</v>
      </c>
      <c r="K66" s="4">
        <v>16599337.789999999</v>
      </c>
      <c r="L66" s="7"/>
      <c r="M66" s="6">
        <v>25000000</v>
      </c>
      <c r="N66" s="7"/>
      <c r="O66" s="6">
        <v>729849.90999999992</v>
      </c>
      <c r="P66" s="8"/>
      <c r="Q66" s="6">
        <v>765567.88</v>
      </c>
    </row>
    <row r="67" spans="1:17">
      <c r="A67" s="28" t="s">
        <v>72</v>
      </c>
      <c r="B67" s="28"/>
      <c r="C67" s="1">
        <v>4.6050000000000001E-2</v>
      </c>
      <c r="E67" s="1">
        <v>4.6050000000000001E-2</v>
      </c>
      <c r="G67" s="3">
        <v>39972</v>
      </c>
      <c r="I67" s="3">
        <v>51501</v>
      </c>
      <c r="K67" s="4">
        <v>16779079.729999997</v>
      </c>
      <c r="L67" s="7"/>
      <c r="M67" s="6">
        <v>25000000</v>
      </c>
      <c r="N67" s="7"/>
      <c r="O67" s="6">
        <v>723181.4299999997</v>
      </c>
      <c r="P67" s="8"/>
      <c r="Q67" s="6">
        <v>810834.84000000008</v>
      </c>
    </row>
    <row r="68" spans="1:17">
      <c r="A68" s="28" t="s">
        <v>73</v>
      </c>
      <c r="B68" s="28"/>
      <c r="C68" s="1">
        <v>4.6050000000000001E-2</v>
      </c>
      <c r="E68" s="1">
        <v>4.6050000000000001E-2</v>
      </c>
      <c r="G68" s="3">
        <v>39972</v>
      </c>
      <c r="I68" s="3">
        <v>51501</v>
      </c>
      <c r="K68" s="4">
        <v>26846527.550000001</v>
      </c>
      <c r="L68" s="7"/>
      <c r="M68" s="6">
        <v>40000000</v>
      </c>
      <c r="N68" s="7"/>
      <c r="O68" s="6">
        <v>1157090.28</v>
      </c>
      <c r="P68" s="8"/>
      <c r="Q68" s="6">
        <v>1297335.73</v>
      </c>
    </row>
    <row r="69" spans="1:17">
      <c r="A69" s="28" t="s">
        <v>74</v>
      </c>
      <c r="B69" s="28"/>
      <c r="C69" s="1">
        <v>4.5999999999999999E-2</v>
      </c>
      <c r="E69" s="1">
        <v>4.5999999999999999E-2</v>
      </c>
      <c r="G69" s="3">
        <v>39979</v>
      </c>
      <c r="I69" s="3">
        <v>51501</v>
      </c>
      <c r="K69" s="4">
        <v>16774903.530000003</v>
      </c>
      <c r="L69" s="7"/>
      <c r="M69" s="6">
        <v>25000000</v>
      </c>
      <c r="N69" s="7"/>
      <c r="O69" s="6">
        <v>723338.96</v>
      </c>
      <c r="P69" s="8"/>
      <c r="Q69" s="6">
        <v>809769.99</v>
      </c>
    </row>
    <row r="70" spans="1:17">
      <c r="A70" s="28" t="s">
        <v>75</v>
      </c>
      <c r="B70" s="28"/>
      <c r="C70" s="1">
        <v>4.2520000000000002E-2</v>
      </c>
      <c r="E70" s="1">
        <v>4.2520000000000002E-2</v>
      </c>
      <c r="G70" s="3">
        <v>39993</v>
      </c>
      <c r="I70" s="3">
        <v>51501</v>
      </c>
      <c r="K70" s="4">
        <v>9471104.8600000013</v>
      </c>
      <c r="L70" s="7"/>
      <c r="M70" s="6">
        <v>14596000</v>
      </c>
      <c r="N70" s="7"/>
      <c r="O70" s="6">
        <v>421847.8</v>
      </c>
      <c r="P70" s="8"/>
      <c r="Q70" s="6">
        <v>423236.42</v>
      </c>
    </row>
    <row r="71" spans="1:17">
      <c r="A71" s="28" t="s">
        <v>76</v>
      </c>
      <c r="B71" s="28"/>
      <c r="C71" s="1">
        <v>4.2619999999999998E-2</v>
      </c>
      <c r="E71" s="1">
        <v>4.2619999999999998E-2</v>
      </c>
      <c r="G71" s="3">
        <v>39994</v>
      </c>
      <c r="I71" s="3">
        <v>51501</v>
      </c>
      <c r="K71" s="4">
        <v>16490026.300000008</v>
      </c>
      <c r="L71" s="7"/>
      <c r="M71" s="6">
        <v>25000000</v>
      </c>
      <c r="N71" s="7"/>
      <c r="O71" s="6">
        <v>733792.25000000023</v>
      </c>
      <c r="P71" s="8"/>
      <c r="Q71" s="6">
        <v>738592.96</v>
      </c>
    </row>
    <row r="72" spans="1:17">
      <c r="A72" s="28" t="s">
        <v>77</v>
      </c>
      <c r="B72" s="28"/>
      <c r="C72" s="1">
        <v>4.1000000000000002E-2</v>
      </c>
      <c r="E72" s="1">
        <v>4.1000000000000002E-2</v>
      </c>
      <c r="G72" s="3">
        <v>40003</v>
      </c>
      <c r="I72" s="3">
        <v>51501</v>
      </c>
      <c r="K72" s="4">
        <v>16351750.85</v>
      </c>
      <c r="L72" s="7"/>
      <c r="M72" s="6">
        <v>25000000</v>
      </c>
      <c r="N72" s="7"/>
      <c r="O72" s="6">
        <v>738657.44</v>
      </c>
      <c r="P72" s="8"/>
      <c r="Q72" s="6">
        <v>705056.6399999999</v>
      </c>
    </row>
    <row r="73" spans="1:17">
      <c r="A73" s="28" t="s">
        <v>78</v>
      </c>
      <c r="B73" s="28"/>
      <c r="C73" s="1">
        <v>4.3819999999999998E-2</v>
      </c>
      <c r="E73" s="1">
        <v>4.3819999999999998E-2</v>
      </c>
      <c r="G73" s="3">
        <v>40011</v>
      </c>
      <c r="I73" s="3">
        <v>51501</v>
      </c>
      <c r="K73" s="4">
        <v>8460320.8100000005</v>
      </c>
      <c r="L73" s="7"/>
      <c r="M73" s="6">
        <v>12900000</v>
      </c>
      <c r="N73" s="7"/>
      <c r="O73" s="6">
        <v>372300.24000000011</v>
      </c>
      <c r="P73" s="8"/>
      <c r="Q73" s="6">
        <v>389408.51</v>
      </c>
    </row>
    <row r="74" spans="1:17">
      <c r="A74" s="28" t="s">
        <v>79</v>
      </c>
      <c r="B74" s="28"/>
      <c r="C74" s="1">
        <v>4.4639999999999999E-2</v>
      </c>
      <c r="E74" s="1">
        <v>4.4639999999999999E-2</v>
      </c>
      <c r="G74" s="3">
        <v>40014</v>
      </c>
      <c r="I74" s="3">
        <v>51501</v>
      </c>
      <c r="K74" s="4">
        <v>16660877.740000006</v>
      </c>
      <c r="L74" s="7"/>
      <c r="M74" s="6">
        <v>25000000</v>
      </c>
      <c r="N74" s="7"/>
      <c r="O74" s="6">
        <v>727592.87000000011</v>
      </c>
      <c r="P74" s="8"/>
      <c r="Q74" s="6">
        <v>780937.38</v>
      </c>
    </row>
    <row r="75" spans="1:17">
      <c r="A75" s="28" t="s">
        <v>80</v>
      </c>
      <c r="B75" s="28"/>
      <c r="C75" s="1">
        <v>4.3959999999999999E-2</v>
      </c>
      <c r="E75" s="1">
        <v>4.3959999999999999E-2</v>
      </c>
      <c r="G75" s="3">
        <v>40030</v>
      </c>
      <c r="I75" s="3">
        <v>51135</v>
      </c>
      <c r="K75" s="4">
        <v>6437423.9899999993</v>
      </c>
      <c r="L75" s="7"/>
      <c r="M75" s="6">
        <v>10000000</v>
      </c>
      <c r="N75" s="7"/>
      <c r="O75" s="6">
        <v>309467.21000000002</v>
      </c>
      <c r="P75" s="8"/>
      <c r="Q75" s="6">
        <v>298565.45999999996</v>
      </c>
    </row>
    <row r="76" spans="1:17">
      <c r="A76" s="28" t="s">
        <v>81</v>
      </c>
      <c r="B76" s="28"/>
      <c r="C76" s="1">
        <v>4.3900000000000002E-2</v>
      </c>
      <c r="E76" s="1">
        <v>4.3900000000000002E-2</v>
      </c>
      <c r="G76" s="3">
        <v>40037</v>
      </c>
      <c r="I76" s="3">
        <v>51501</v>
      </c>
      <c r="K76" s="4">
        <v>16598493.760000005</v>
      </c>
      <c r="L76" s="7"/>
      <c r="M76" s="6">
        <v>25000000</v>
      </c>
      <c r="N76" s="7"/>
      <c r="O76" s="6">
        <v>729880.63</v>
      </c>
      <c r="P76" s="8"/>
      <c r="Q76" s="6">
        <v>765357.92</v>
      </c>
    </row>
    <row r="77" spans="1:17">
      <c r="A77" s="28" t="s">
        <v>82</v>
      </c>
      <c r="B77" s="28"/>
      <c r="C77" s="1">
        <v>4.5690000000000001E-2</v>
      </c>
      <c r="E77" s="1">
        <v>4.5690000000000001E-2</v>
      </c>
      <c r="G77" s="3">
        <v>40035</v>
      </c>
      <c r="I77" s="3">
        <v>51501</v>
      </c>
      <c r="K77" s="4">
        <v>16748984.360000001</v>
      </c>
      <c r="L77" s="7"/>
      <c r="M77" s="6">
        <v>25000000</v>
      </c>
      <c r="N77" s="7"/>
      <c r="O77" s="6">
        <v>724314.14999999991</v>
      </c>
      <c r="P77" s="8"/>
      <c r="Q77" s="6">
        <v>803175.19</v>
      </c>
    </row>
    <row r="78" spans="1:17">
      <c r="A78" s="28" t="s">
        <v>83</v>
      </c>
      <c r="B78" s="28"/>
      <c r="C78" s="1">
        <v>4.1419999999999998E-2</v>
      </c>
      <c r="E78" s="1">
        <v>4.1419999999999998E-2</v>
      </c>
      <c r="G78" s="3">
        <v>40071</v>
      </c>
      <c r="I78" s="3">
        <v>51501</v>
      </c>
      <c r="K78" s="4">
        <v>13110164.329999996</v>
      </c>
      <c r="L78" s="7"/>
      <c r="M78" s="6">
        <v>20000000</v>
      </c>
      <c r="N78" s="7"/>
      <c r="O78" s="6">
        <v>589924.33999999985</v>
      </c>
      <c r="P78" s="8"/>
      <c r="Q78" s="6">
        <v>570971.71</v>
      </c>
    </row>
    <row r="79" spans="1:17">
      <c r="A79" s="28" t="s">
        <v>84</v>
      </c>
      <c r="B79" s="28"/>
      <c r="C79" s="1">
        <v>4.1939999999999998E-2</v>
      </c>
      <c r="E79" s="1">
        <v>4.1939999999999998E-2</v>
      </c>
      <c r="G79" s="3">
        <v>40072</v>
      </c>
      <c r="I79" s="3">
        <v>51501</v>
      </c>
      <c r="K79" s="4">
        <v>13145694.939999999</v>
      </c>
      <c r="L79" s="7"/>
      <c r="M79" s="6">
        <v>20000000</v>
      </c>
      <c r="N79" s="7"/>
      <c r="O79" s="6">
        <v>588676.99000000011</v>
      </c>
      <c r="P79" s="8"/>
      <c r="Q79" s="6">
        <v>579575.72</v>
      </c>
    </row>
    <row r="80" spans="1:17">
      <c r="A80" s="28" t="s">
        <v>85</v>
      </c>
      <c r="B80" s="28"/>
      <c r="C80" s="1">
        <v>4.1750000000000002E-2</v>
      </c>
      <c r="E80" s="1">
        <v>4.1750000000000002E-2</v>
      </c>
      <c r="G80" s="3">
        <v>40078</v>
      </c>
      <c r="I80" s="3">
        <v>51501</v>
      </c>
      <c r="K80" s="4">
        <v>13132723.009999998</v>
      </c>
      <c r="L80" s="7"/>
      <c r="M80" s="6">
        <v>20000000</v>
      </c>
      <c r="N80" s="7"/>
      <c r="O80" s="6">
        <v>589133.67999999993</v>
      </c>
      <c r="P80" s="8"/>
      <c r="Q80" s="6">
        <v>576428.30000000005</v>
      </c>
    </row>
    <row r="81" spans="1:17">
      <c r="A81" s="28" t="s">
        <v>86</v>
      </c>
      <c r="B81" s="28"/>
      <c r="C81" s="1">
        <v>4.1369999999999997E-2</v>
      </c>
      <c r="E81" s="1">
        <v>4.1369999999999997E-2</v>
      </c>
      <c r="G81" s="3">
        <v>40079</v>
      </c>
      <c r="I81" s="3">
        <v>51135</v>
      </c>
      <c r="K81" s="4">
        <v>12701077.18</v>
      </c>
      <c r="L81" s="7"/>
      <c r="M81" s="6">
        <v>20000000</v>
      </c>
      <c r="N81" s="7"/>
      <c r="O81" s="6">
        <v>624512.97000000009</v>
      </c>
      <c r="P81" s="8"/>
      <c r="Q81" s="6">
        <v>554996.02</v>
      </c>
    </row>
    <row r="82" spans="1:17">
      <c r="A82" s="28" t="s">
        <v>87</v>
      </c>
      <c r="B82" s="28"/>
      <c r="C82" s="1">
        <v>3.9780000000000003E-2</v>
      </c>
      <c r="E82" s="1">
        <v>3.9780000000000003E-2</v>
      </c>
      <c r="G82" s="3">
        <v>40087</v>
      </c>
      <c r="I82" s="3">
        <v>51135</v>
      </c>
      <c r="K82" s="4">
        <v>11963767.139999997</v>
      </c>
      <c r="L82" s="7"/>
      <c r="M82" s="6">
        <v>19000000</v>
      </c>
      <c r="N82" s="7"/>
      <c r="O82" s="6">
        <v>596439.21</v>
      </c>
      <c r="P82" s="8"/>
      <c r="Q82" s="6">
        <v>503041.53</v>
      </c>
    </row>
    <row r="83" spans="1:17">
      <c r="A83" s="28" t="s">
        <v>88</v>
      </c>
      <c r="B83" s="28"/>
      <c r="C83" s="1">
        <v>3.9899999999999998E-2</v>
      </c>
      <c r="E83" s="1">
        <v>3.9899999999999998E-2</v>
      </c>
      <c r="G83" s="3">
        <v>40087</v>
      </c>
      <c r="I83" s="3">
        <v>51501</v>
      </c>
      <c r="K83" s="4">
        <v>3901736.7700000005</v>
      </c>
      <c r="L83" s="7"/>
      <c r="M83" s="6">
        <v>6000000</v>
      </c>
      <c r="N83" s="7"/>
      <c r="O83" s="6">
        <v>178057.24</v>
      </c>
      <c r="P83" s="8"/>
      <c r="Q83" s="6">
        <v>163800.86000000002</v>
      </c>
    </row>
    <row r="84" spans="1:17">
      <c r="A84" s="28" t="s">
        <v>89</v>
      </c>
      <c r="B84" s="28"/>
      <c r="C84" s="1">
        <v>4.1169999999999998E-2</v>
      </c>
      <c r="E84" s="1">
        <v>4.1169999999999998E-2</v>
      </c>
      <c r="G84" s="3">
        <v>40135</v>
      </c>
      <c r="I84" s="3">
        <v>51135</v>
      </c>
      <c r="K84" s="4">
        <v>15859471.070000004</v>
      </c>
      <c r="L84" s="7"/>
      <c r="M84" s="6">
        <v>25000000</v>
      </c>
      <c r="N84" s="7"/>
      <c r="O84" s="6">
        <v>781168.57</v>
      </c>
      <c r="P84" s="8"/>
      <c r="Q84" s="6">
        <v>689718.49999999988</v>
      </c>
    </row>
    <row r="85" spans="1:17">
      <c r="A85" s="28" t="s">
        <v>90</v>
      </c>
      <c r="B85" s="28"/>
      <c r="C85" s="1">
        <v>4.1169999999999998E-2</v>
      </c>
      <c r="E85" s="1">
        <v>4.1169999999999998E-2</v>
      </c>
      <c r="G85" s="3">
        <v>40135</v>
      </c>
      <c r="I85" s="3">
        <v>51135</v>
      </c>
      <c r="K85" s="4">
        <v>15859471.070000004</v>
      </c>
      <c r="L85" s="7"/>
      <c r="M85" s="6">
        <v>25000000</v>
      </c>
      <c r="N85" s="7"/>
      <c r="O85" s="6">
        <v>781168.57</v>
      </c>
      <c r="P85" s="8"/>
      <c r="Q85" s="6">
        <v>689718.49999999988</v>
      </c>
    </row>
    <row r="86" spans="1:17">
      <c r="A86" s="28" t="s">
        <v>91</v>
      </c>
      <c r="B86" s="28"/>
      <c r="C86" s="1">
        <v>4.156E-2</v>
      </c>
      <c r="E86" s="1">
        <v>4.156E-2</v>
      </c>
      <c r="G86" s="3">
        <v>40136</v>
      </c>
      <c r="I86" s="3">
        <v>51135</v>
      </c>
      <c r="K86" s="4">
        <v>15892364.400000002</v>
      </c>
      <c r="L86" s="7"/>
      <c r="M86" s="6">
        <v>25000000</v>
      </c>
      <c r="N86" s="7"/>
      <c r="O86" s="6">
        <v>780138.71</v>
      </c>
      <c r="P86" s="8"/>
      <c r="Q86" s="6">
        <v>697575.72</v>
      </c>
    </row>
    <row r="87" spans="1:17">
      <c r="A87" s="28" t="s">
        <v>92</v>
      </c>
      <c r="B87" s="28"/>
      <c r="C87" s="1">
        <v>4.156E-2</v>
      </c>
      <c r="E87" s="1">
        <v>4.156E-2</v>
      </c>
      <c r="G87" s="3">
        <v>40136</v>
      </c>
      <c r="I87" s="3">
        <v>51135</v>
      </c>
      <c r="K87" s="4">
        <v>15892364.400000002</v>
      </c>
      <c r="L87" s="7"/>
      <c r="M87" s="6">
        <v>25000000</v>
      </c>
      <c r="N87" s="7"/>
      <c r="O87" s="6">
        <v>780138.71</v>
      </c>
      <c r="P87" s="8"/>
      <c r="Q87" s="6">
        <v>697575.72</v>
      </c>
    </row>
    <row r="88" spans="1:17">
      <c r="A88" s="28" t="s">
        <v>93</v>
      </c>
      <c r="B88" s="28"/>
      <c r="C88" s="1">
        <v>4.3770000000000003E-2</v>
      </c>
      <c r="E88" s="1">
        <v>4.3770000000000003E-2</v>
      </c>
      <c r="G88" s="3">
        <v>40205</v>
      </c>
      <c r="I88" s="3">
        <v>51135</v>
      </c>
      <c r="K88" s="4">
        <v>12862166.889999999</v>
      </c>
      <c r="L88" s="7"/>
      <c r="M88" s="6">
        <v>20000000</v>
      </c>
      <c r="N88" s="7"/>
      <c r="O88" s="6">
        <v>619350.89000000013</v>
      </c>
      <c r="P88" s="8"/>
      <c r="Q88" s="6">
        <v>594013.67999999993</v>
      </c>
    </row>
    <row r="89" spans="1:17">
      <c r="A89" s="28" t="s">
        <v>94</v>
      </c>
      <c r="B89" s="28"/>
      <c r="C89" s="1">
        <v>4.3979999999999998E-2</v>
      </c>
      <c r="E89" s="1">
        <v>4.3979999999999998E-2</v>
      </c>
      <c r="G89" s="3">
        <v>40206</v>
      </c>
      <c r="I89" s="3">
        <v>51501</v>
      </c>
      <c r="K89" s="4">
        <v>4630895.47</v>
      </c>
      <c r="L89" s="7"/>
      <c r="M89" s="6">
        <v>7000000</v>
      </c>
      <c r="N89" s="7"/>
      <c r="O89" s="6">
        <v>203481.4</v>
      </c>
      <c r="P89" s="8"/>
      <c r="Q89" s="6">
        <v>213912.75</v>
      </c>
    </row>
    <row r="90" spans="1:17">
      <c r="A90" s="28" t="s">
        <v>95</v>
      </c>
      <c r="B90" s="28"/>
      <c r="C90" s="1">
        <v>4.3729999999999998E-2</v>
      </c>
      <c r="E90" s="1">
        <v>4.3729999999999998E-2</v>
      </c>
      <c r="G90" s="3">
        <v>40212</v>
      </c>
      <c r="I90" s="3">
        <v>51135</v>
      </c>
      <c r="K90" s="4">
        <v>5786773.5500000017</v>
      </c>
      <c r="L90" s="7"/>
      <c r="M90" s="6">
        <v>9000000</v>
      </c>
      <c r="N90" s="7"/>
      <c r="O90" s="6">
        <v>278747.27</v>
      </c>
      <c r="P90" s="8"/>
      <c r="Q90" s="6">
        <v>267011.09000000003</v>
      </c>
    </row>
    <row r="91" spans="1:17">
      <c r="A91" s="28" t="s">
        <v>96</v>
      </c>
      <c r="B91" s="28"/>
      <c r="C91" s="1">
        <v>4.5080000000000002E-2</v>
      </c>
      <c r="E91" s="1">
        <v>4.5080000000000002E-2</v>
      </c>
      <c r="G91" s="3">
        <v>40221</v>
      </c>
      <c r="I91" s="3">
        <v>51501</v>
      </c>
      <c r="K91" s="4">
        <v>12690372.01</v>
      </c>
      <c r="L91" s="7"/>
      <c r="M91" s="6">
        <v>19000000</v>
      </c>
      <c r="N91" s="7"/>
      <c r="O91" s="6">
        <v>551929.85999999987</v>
      </c>
      <c r="P91" s="8"/>
      <c r="Q91" s="6">
        <v>600580.42999999993</v>
      </c>
    </row>
    <row r="92" spans="1:17">
      <c r="A92" s="28" t="s">
        <v>97</v>
      </c>
      <c r="B92" s="28"/>
      <c r="C92" s="1">
        <v>3.2239999999999998E-2</v>
      </c>
      <c r="E92" s="1">
        <v>3.2239999999999998E-2</v>
      </c>
      <c r="G92" s="3">
        <v>40333</v>
      </c>
      <c r="I92" s="3">
        <v>45291</v>
      </c>
      <c r="K92" s="4">
        <v>0</v>
      </c>
      <c r="L92" s="7"/>
      <c r="M92" s="6">
        <v>25000000</v>
      </c>
      <c r="N92" s="7"/>
      <c r="O92" s="6">
        <v>0</v>
      </c>
      <c r="P92" s="8"/>
      <c r="Q92" s="6">
        <v>10.81</v>
      </c>
    </row>
    <row r="93" spans="1:17">
      <c r="A93" s="28" t="s">
        <v>98</v>
      </c>
      <c r="B93" s="28"/>
      <c r="C93" s="1">
        <v>3.943E-2</v>
      </c>
      <c r="E93" s="1">
        <v>3.943E-2</v>
      </c>
      <c r="G93" s="3">
        <v>40333</v>
      </c>
      <c r="I93" s="3">
        <v>49309</v>
      </c>
      <c r="K93" s="4">
        <v>163994.61999999997</v>
      </c>
      <c r="L93" s="7"/>
      <c r="M93" s="6">
        <v>327000</v>
      </c>
      <c r="N93" s="7"/>
      <c r="O93" s="6">
        <v>13840.139999999998</v>
      </c>
      <c r="P93" s="8"/>
      <c r="Q93" s="6">
        <v>7090.22</v>
      </c>
    </row>
    <row r="94" spans="1:17">
      <c r="A94" s="28" t="s">
        <v>99</v>
      </c>
      <c r="B94" s="28"/>
      <c r="C94" s="1">
        <v>3.9219999999999998E-2</v>
      </c>
      <c r="E94" s="1">
        <v>3.9219999999999998E-2</v>
      </c>
      <c r="G94" s="3">
        <v>40337</v>
      </c>
      <c r="I94" s="3">
        <v>51501</v>
      </c>
      <c r="K94" s="4">
        <v>423415.89999999997</v>
      </c>
      <c r="L94" s="7"/>
      <c r="M94" s="6">
        <v>652000</v>
      </c>
      <c r="N94" s="7"/>
      <c r="O94" s="6">
        <v>19444.639999999996</v>
      </c>
      <c r="P94" s="8"/>
      <c r="Q94" s="6">
        <v>17477.980000000003</v>
      </c>
    </row>
    <row r="95" spans="1:17">
      <c r="A95" s="28" t="s">
        <v>100</v>
      </c>
      <c r="B95" s="28"/>
      <c r="C95" s="1">
        <v>3.9219999999999998E-2</v>
      </c>
      <c r="E95" s="1">
        <v>3.9219999999999998E-2</v>
      </c>
      <c r="G95" s="3">
        <v>40337</v>
      </c>
      <c r="I95" s="3">
        <v>51501</v>
      </c>
      <c r="K95" s="4">
        <v>590964.61999999976</v>
      </c>
      <c r="L95" s="7"/>
      <c r="M95" s="6">
        <v>910000</v>
      </c>
      <c r="N95" s="7"/>
      <c r="O95" s="6">
        <v>27138.94</v>
      </c>
      <c r="P95" s="8"/>
      <c r="Q95" s="6">
        <v>24394.080000000002</v>
      </c>
    </row>
    <row r="96" spans="1:17">
      <c r="A96" s="28" t="s">
        <v>101</v>
      </c>
      <c r="B96" s="28"/>
      <c r="C96" s="1">
        <v>3.8969999999999998E-2</v>
      </c>
      <c r="E96" s="1">
        <v>3.8969999999999998E-2</v>
      </c>
      <c r="G96" s="3">
        <v>40337</v>
      </c>
      <c r="I96" s="3">
        <v>51135</v>
      </c>
      <c r="K96" s="4">
        <v>784782.21000000043</v>
      </c>
      <c r="L96" s="7"/>
      <c r="M96" s="6">
        <v>1249000</v>
      </c>
      <c r="N96" s="7"/>
      <c r="O96" s="6">
        <v>39400.11</v>
      </c>
      <c r="P96" s="8"/>
      <c r="Q96" s="6">
        <v>32337.65</v>
      </c>
    </row>
    <row r="97" spans="1:17">
      <c r="A97" s="28" t="s">
        <v>102</v>
      </c>
      <c r="B97" s="28"/>
      <c r="C97" s="1">
        <v>3.9129999999999998E-2</v>
      </c>
      <c r="E97" s="1">
        <v>3.9129999999999998E-2</v>
      </c>
      <c r="G97" s="3">
        <v>40339</v>
      </c>
      <c r="I97" s="3">
        <v>51135</v>
      </c>
      <c r="K97" s="4">
        <v>272249.1999999999</v>
      </c>
      <c r="L97" s="7"/>
      <c r="M97" s="6">
        <v>433000</v>
      </c>
      <c r="N97" s="7"/>
      <c r="O97" s="6">
        <v>13649.410000000003</v>
      </c>
      <c r="P97" s="8"/>
      <c r="Q97" s="6">
        <v>11263.52</v>
      </c>
    </row>
    <row r="98" spans="1:17">
      <c r="A98" s="28" t="s">
        <v>103</v>
      </c>
      <c r="B98" s="28"/>
      <c r="C98" s="1">
        <v>4.197E-2</v>
      </c>
      <c r="E98" s="1">
        <v>4.197E-2</v>
      </c>
      <c r="G98" s="3">
        <v>40627</v>
      </c>
      <c r="I98" s="3">
        <v>51135</v>
      </c>
      <c r="K98" s="4">
        <v>8027521.9899999984</v>
      </c>
      <c r="L98" s="7"/>
      <c r="M98" s="6">
        <v>12424000</v>
      </c>
      <c r="N98" s="7"/>
      <c r="O98" s="6">
        <v>392659.12999999995</v>
      </c>
      <c r="P98" s="8"/>
      <c r="Q98" s="6">
        <v>355769.81999999995</v>
      </c>
    </row>
    <row r="99" spans="1:17">
      <c r="A99" s="28" t="s">
        <v>104</v>
      </c>
      <c r="B99" s="28"/>
      <c r="C99" s="1">
        <v>4.0669999999999998E-2</v>
      </c>
      <c r="E99" s="1">
        <v>4.0669999999999998E-2</v>
      </c>
      <c r="G99" s="3">
        <v>40687</v>
      </c>
      <c r="I99" s="3">
        <v>52962</v>
      </c>
      <c r="K99" s="4">
        <v>17546133.760000005</v>
      </c>
      <c r="L99" s="7"/>
      <c r="M99" s="6">
        <v>24000000</v>
      </c>
      <c r="N99" s="7"/>
      <c r="O99" s="6">
        <v>580095.67999999993</v>
      </c>
      <c r="P99" s="8"/>
      <c r="Q99" s="6">
        <v>740573.71</v>
      </c>
    </row>
    <row r="100" spans="1:17">
      <c r="A100" s="28" t="s">
        <v>105</v>
      </c>
      <c r="B100" s="28"/>
      <c r="C100" s="1">
        <v>3.9539999999999999E-2</v>
      </c>
      <c r="E100" s="1">
        <v>3.9539999999999999E-2</v>
      </c>
      <c r="G100" s="3">
        <v>40687</v>
      </c>
      <c r="I100" s="3">
        <v>51501</v>
      </c>
      <c r="K100" s="4">
        <v>1197900.95</v>
      </c>
      <c r="L100" s="7"/>
      <c r="M100" s="6">
        <v>1813000</v>
      </c>
      <c r="N100" s="7"/>
      <c r="O100" s="6">
        <v>54848.919999999991</v>
      </c>
      <c r="P100" s="8"/>
      <c r="Q100" s="6">
        <v>49843.88</v>
      </c>
    </row>
    <row r="101" spans="1:17">
      <c r="A101" s="28" t="s">
        <v>106</v>
      </c>
      <c r="B101" s="28"/>
      <c r="C101" s="1">
        <v>3.9539999999999999E-2</v>
      </c>
      <c r="E101" s="1">
        <v>3.9539999999999999E-2</v>
      </c>
      <c r="G101" s="3">
        <v>40687</v>
      </c>
      <c r="I101" s="3">
        <v>51501</v>
      </c>
      <c r="K101" s="4">
        <v>8370108.3500000034</v>
      </c>
      <c r="L101" s="7"/>
      <c r="M101" s="6">
        <v>12668000</v>
      </c>
      <c r="N101" s="7"/>
      <c r="O101" s="6">
        <v>383246.76000000007</v>
      </c>
      <c r="P101" s="8"/>
      <c r="Q101" s="6">
        <v>348274.65</v>
      </c>
    </row>
    <row r="102" spans="1:17">
      <c r="A102" s="28" t="s">
        <v>107</v>
      </c>
      <c r="B102" s="28"/>
      <c r="C102" s="1">
        <v>2.852E-2</v>
      </c>
      <c r="E102" s="1">
        <v>2.852E-2</v>
      </c>
      <c r="G102" s="3">
        <v>40793</v>
      </c>
      <c r="I102" s="3">
        <v>51501</v>
      </c>
      <c r="K102" s="4">
        <v>4063222.1399999992</v>
      </c>
      <c r="L102" s="7"/>
      <c r="M102" s="6">
        <v>6471000</v>
      </c>
      <c r="N102" s="7"/>
      <c r="O102" s="6">
        <v>205815.61999999997</v>
      </c>
      <c r="P102" s="8"/>
      <c r="Q102" s="6">
        <v>122564.37</v>
      </c>
    </row>
    <row r="103" spans="1:17">
      <c r="A103" s="28" t="s">
        <v>108</v>
      </c>
      <c r="B103" s="28"/>
      <c r="C103" s="1">
        <v>2.811E-2</v>
      </c>
      <c r="E103" s="1">
        <v>2.811E-2</v>
      </c>
      <c r="G103" s="3">
        <v>40793</v>
      </c>
      <c r="I103" s="3">
        <v>51135</v>
      </c>
      <c r="K103" s="4">
        <v>22351363.410000008</v>
      </c>
      <c r="L103" s="7"/>
      <c r="M103" s="6">
        <v>36804000</v>
      </c>
      <c r="N103" s="7"/>
      <c r="O103" s="6">
        <v>1231953.4500000002</v>
      </c>
      <c r="P103" s="8"/>
      <c r="Q103" s="6">
        <v>667708.99</v>
      </c>
    </row>
    <row r="104" spans="1:17">
      <c r="A104" s="28" t="s">
        <v>109</v>
      </c>
      <c r="B104" s="28"/>
      <c r="C104" s="1">
        <v>2.5899999999999999E-2</v>
      </c>
      <c r="E104" s="1">
        <v>2.5899999999999999E-2</v>
      </c>
      <c r="G104" s="3">
        <v>40892</v>
      </c>
      <c r="I104" s="3">
        <v>51501</v>
      </c>
      <c r="K104" s="4">
        <v>16853509.899999999</v>
      </c>
      <c r="L104" s="7"/>
      <c r="M104" s="6">
        <v>27091000</v>
      </c>
      <c r="N104" s="7"/>
      <c r="O104" s="6">
        <v>874199.22</v>
      </c>
      <c r="P104" s="8"/>
      <c r="Q104" s="6">
        <v>462251.86</v>
      </c>
    </row>
    <row r="105" spans="1:17">
      <c r="A105" s="28" t="s">
        <v>110</v>
      </c>
      <c r="B105" s="28"/>
      <c r="C105" s="1">
        <v>2.7130000000000001E-2</v>
      </c>
      <c r="E105" s="1">
        <v>2.7130000000000001E-2</v>
      </c>
      <c r="G105" s="3">
        <v>40905</v>
      </c>
      <c r="I105" s="3">
        <v>51501</v>
      </c>
      <c r="K105" s="4">
        <v>13141030.959999999</v>
      </c>
      <c r="L105" s="7"/>
      <c r="M105" s="6">
        <v>21000000</v>
      </c>
      <c r="N105" s="7"/>
      <c r="O105" s="6">
        <v>674083.72999999986</v>
      </c>
      <c r="P105" s="8"/>
      <c r="Q105" s="6">
        <v>377321.07999999996</v>
      </c>
    </row>
    <row r="106" spans="1:17">
      <c r="A106" s="28" t="s">
        <v>111</v>
      </c>
      <c r="B106" s="28"/>
      <c r="C106" s="1">
        <v>2.7910000000000001E-2</v>
      </c>
      <c r="E106" s="1">
        <v>2.7910000000000001E-2</v>
      </c>
      <c r="G106" s="3">
        <v>40967</v>
      </c>
      <c r="I106" s="3">
        <v>52962</v>
      </c>
      <c r="K106" s="4">
        <v>20870407.449999999</v>
      </c>
      <c r="L106" s="7"/>
      <c r="M106" s="6">
        <v>30000000</v>
      </c>
      <c r="N106" s="7"/>
      <c r="O106" s="6">
        <v>798701.90999999992</v>
      </c>
      <c r="P106" s="8"/>
      <c r="Q106" s="6">
        <v>607857.78</v>
      </c>
    </row>
    <row r="107" spans="1:17">
      <c r="A107" s="28" t="s">
        <v>112</v>
      </c>
      <c r="B107" s="28"/>
      <c r="C107" s="1">
        <v>2.9159999999999998E-2</v>
      </c>
      <c r="E107" s="1">
        <v>2.9159999999999998E-2</v>
      </c>
      <c r="G107" s="3">
        <v>40981</v>
      </c>
      <c r="I107" s="3">
        <v>52962</v>
      </c>
      <c r="K107" s="4">
        <v>21034146.739999998</v>
      </c>
      <c r="L107" s="7"/>
      <c r="M107" s="6">
        <v>30000000</v>
      </c>
      <c r="N107" s="7"/>
      <c r="O107" s="6">
        <v>793648.8600000001</v>
      </c>
      <c r="P107" s="8"/>
      <c r="Q107" s="6">
        <v>639701.13</v>
      </c>
    </row>
    <row r="108" spans="1:17">
      <c r="A108" s="28" t="s">
        <v>113</v>
      </c>
      <c r="B108" s="28"/>
      <c r="C108" s="1">
        <v>3.0939999999999999E-2</v>
      </c>
      <c r="E108" s="1">
        <v>3.0939999999999999E-2</v>
      </c>
      <c r="G108" s="3">
        <v>40995</v>
      </c>
      <c r="I108" s="3">
        <v>52962</v>
      </c>
      <c r="K108" s="4">
        <v>21198737.629999999</v>
      </c>
      <c r="L108" s="7"/>
      <c r="M108" s="6">
        <v>30000000</v>
      </c>
      <c r="N108" s="7"/>
      <c r="O108" s="6">
        <v>783839.77000000014</v>
      </c>
      <c r="P108" s="8"/>
      <c r="Q108" s="6">
        <v>683515.42999999993</v>
      </c>
    </row>
    <row r="109" spans="1:17">
      <c r="A109" s="28" t="s">
        <v>114</v>
      </c>
      <c r="B109" s="28"/>
      <c r="C109" s="1">
        <v>2.8000000000000001E-2</v>
      </c>
      <c r="E109" s="1">
        <v>2.8000000000000001E-2</v>
      </c>
      <c r="G109" s="3">
        <v>41009</v>
      </c>
      <c r="I109" s="3">
        <v>51501</v>
      </c>
      <c r="K109" s="4">
        <v>7018529.1500000004</v>
      </c>
      <c r="L109" s="7"/>
      <c r="M109" s="6">
        <v>11038000</v>
      </c>
      <c r="N109" s="7"/>
      <c r="O109" s="6">
        <v>357194.05000000005</v>
      </c>
      <c r="P109" s="8"/>
      <c r="Q109" s="6">
        <v>207900.53999999998</v>
      </c>
    </row>
    <row r="110" spans="1:17">
      <c r="A110" s="28" t="s">
        <v>115</v>
      </c>
      <c r="B110" s="28"/>
      <c r="C110" s="1">
        <v>2.928E-2</v>
      </c>
      <c r="E110" s="1">
        <v>2.928E-2</v>
      </c>
      <c r="G110" s="3">
        <v>41009</v>
      </c>
      <c r="I110" s="3">
        <v>52962</v>
      </c>
      <c r="K110" s="4">
        <v>13345844.310000001</v>
      </c>
      <c r="L110" s="7"/>
      <c r="M110" s="6">
        <v>18962000</v>
      </c>
      <c r="N110" s="7"/>
      <c r="O110" s="6">
        <v>502872.97</v>
      </c>
      <c r="P110" s="8"/>
      <c r="Q110" s="6">
        <v>407528.8</v>
      </c>
    </row>
    <row r="111" spans="1:17">
      <c r="A111" s="28" t="s">
        <v>116</v>
      </c>
      <c r="B111" s="28"/>
      <c r="C111" s="1">
        <v>2.495E-2</v>
      </c>
      <c r="E111" s="1">
        <v>2.495E-2</v>
      </c>
      <c r="G111" s="3">
        <v>41085</v>
      </c>
      <c r="I111" s="3">
        <v>52962</v>
      </c>
      <c r="K111" s="4">
        <v>20385072.120000001</v>
      </c>
      <c r="L111" s="7"/>
      <c r="M111" s="6">
        <v>29588000</v>
      </c>
      <c r="N111" s="7"/>
      <c r="O111" s="6">
        <v>806611.23</v>
      </c>
      <c r="P111" s="8"/>
      <c r="Q111" s="6">
        <v>531481.25</v>
      </c>
    </row>
    <row r="112" spans="1:17">
      <c r="A112" s="28" t="s">
        <v>117</v>
      </c>
      <c r="B112" s="28"/>
      <c r="C112" s="1">
        <v>2.3689999999999999E-2</v>
      </c>
      <c r="E112" s="1">
        <v>2.3689999999999999E-2</v>
      </c>
      <c r="G112" s="3">
        <v>41085</v>
      </c>
      <c r="I112" s="3">
        <v>51501</v>
      </c>
      <c r="K112" s="4">
        <v>1043911.5800000001</v>
      </c>
      <c r="L112" s="7"/>
      <c r="M112" s="6">
        <v>1679000</v>
      </c>
      <c r="N112" s="7"/>
      <c r="O112" s="6">
        <v>55239.18</v>
      </c>
      <c r="P112" s="8"/>
      <c r="Q112" s="6">
        <v>26217.05</v>
      </c>
    </row>
    <row r="113" spans="1:17">
      <c r="A113" s="28" t="s">
        <v>118</v>
      </c>
      <c r="B113" s="28"/>
      <c r="C113" s="1">
        <v>2.3019999999999999E-2</v>
      </c>
      <c r="E113" s="1">
        <v>2.3019999999999999E-2</v>
      </c>
      <c r="G113" s="3">
        <v>41150</v>
      </c>
      <c r="I113" s="3">
        <v>51135</v>
      </c>
      <c r="K113" s="4">
        <v>15117329.15</v>
      </c>
      <c r="L113" s="7"/>
      <c r="M113" s="6">
        <v>25000000</v>
      </c>
      <c r="N113" s="7"/>
      <c r="O113" s="6">
        <v>870037.26</v>
      </c>
      <c r="P113" s="8"/>
      <c r="Q113" s="6">
        <v>370750.43</v>
      </c>
    </row>
    <row r="114" spans="1:17">
      <c r="A114" s="28" t="s">
        <v>119</v>
      </c>
      <c r="B114" s="28"/>
      <c r="C114" s="1">
        <v>2.3380000000000001E-2</v>
      </c>
      <c r="E114" s="1">
        <v>2.3380000000000001E-2</v>
      </c>
      <c r="G114" s="3">
        <v>41183</v>
      </c>
      <c r="I114" s="3">
        <v>51135</v>
      </c>
      <c r="K114" s="4">
        <v>14639402.369999995</v>
      </c>
      <c r="L114" s="7"/>
      <c r="M114" s="6">
        <v>24000000</v>
      </c>
      <c r="N114" s="7"/>
      <c r="O114" s="6">
        <v>839969.10999999987</v>
      </c>
      <c r="P114" s="8"/>
      <c r="Q114" s="6">
        <v>364579.05</v>
      </c>
    </row>
    <row r="115" spans="1:17">
      <c r="A115" s="28" t="s">
        <v>120</v>
      </c>
      <c r="B115" s="28"/>
      <c r="C115" s="1">
        <v>2.724E-2</v>
      </c>
      <c r="E115" s="1">
        <v>2.724E-2</v>
      </c>
      <c r="G115" s="3">
        <v>41201</v>
      </c>
      <c r="I115" s="3">
        <v>52962</v>
      </c>
      <c r="K115" s="4">
        <v>19000348.039999999</v>
      </c>
      <c r="L115" s="7"/>
      <c r="M115" s="6">
        <v>27000000</v>
      </c>
      <c r="N115" s="7"/>
      <c r="O115" s="6">
        <v>732664.54</v>
      </c>
      <c r="P115" s="8"/>
      <c r="Q115" s="6">
        <v>540272.75</v>
      </c>
    </row>
    <row r="116" spans="1:17">
      <c r="A116" s="28" t="s">
        <v>121</v>
      </c>
      <c r="B116" s="28"/>
      <c r="C116" s="1">
        <v>2.5489999999999999E-2</v>
      </c>
      <c r="E116" s="1">
        <v>2.5489999999999999E-2</v>
      </c>
      <c r="G116" s="3">
        <v>41262</v>
      </c>
      <c r="I116" s="3">
        <v>51501</v>
      </c>
      <c r="K116" s="4">
        <v>773822.32</v>
      </c>
      <c r="L116" s="7"/>
      <c r="M116" s="6">
        <v>1217000</v>
      </c>
      <c r="N116" s="7"/>
      <c r="O116" s="6">
        <v>40287.540000000008</v>
      </c>
      <c r="P116" s="8"/>
      <c r="Q116" s="6">
        <v>20892.239999999998</v>
      </c>
    </row>
    <row r="117" spans="1:17">
      <c r="A117" s="28" t="s">
        <v>122</v>
      </c>
      <c r="B117" s="28"/>
      <c r="C117" s="1">
        <v>2.5489999999999999E-2</v>
      </c>
      <c r="E117" s="1">
        <v>2.5489999999999999E-2</v>
      </c>
      <c r="G117" s="3">
        <v>41262</v>
      </c>
      <c r="I117" s="3">
        <v>51501</v>
      </c>
      <c r="K117" s="4">
        <v>6358439.5699999994</v>
      </c>
      <c r="L117" s="7"/>
      <c r="M117" s="6">
        <v>10000000</v>
      </c>
      <c r="N117" s="7"/>
      <c r="O117" s="6">
        <v>331039.82999999996</v>
      </c>
      <c r="P117" s="8"/>
      <c r="Q117" s="6">
        <v>171670.16999999998</v>
      </c>
    </row>
    <row r="118" spans="1:17">
      <c r="A118" s="28" t="s">
        <v>123</v>
      </c>
      <c r="B118" s="28"/>
      <c r="C118" s="1">
        <v>2.5100000000000001E-2</v>
      </c>
      <c r="E118" s="1">
        <v>2.5100000000000001E-2</v>
      </c>
      <c r="G118" s="3">
        <v>41262</v>
      </c>
      <c r="I118" s="3">
        <v>51135</v>
      </c>
      <c r="K118" s="4">
        <v>8007588.6000000024</v>
      </c>
      <c r="L118" s="7"/>
      <c r="M118" s="6">
        <v>13000000</v>
      </c>
      <c r="N118" s="7"/>
      <c r="O118" s="6">
        <v>452805</v>
      </c>
      <c r="P118" s="8"/>
      <c r="Q118" s="6">
        <v>213910.41999999998</v>
      </c>
    </row>
    <row r="119" spans="1:17">
      <c r="A119" s="28" t="s">
        <v>124</v>
      </c>
      <c r="B119" s="28"/>
      <c r="C119" s="1">
        <v>2.393E-2</v>
      </c>
      <c r="E119" s="1">
        <v>2.393E-2</v>
      </c>
      <c r="G119" s="3">
        <v>41383</v>
      </c>
      <c r="I119" s="3">
        <v>51135</v>
      </c>
      <c r="K119" s="4">
        <v>4347804.2699999996</v>
      </c>
      <c r="L119" s="7"/>
      <c r="M119" s="6">
        <v>7011000</v>
      </c>
      <c r="N119" s="7"/>
      <c r="O119" s="6">
        <v>248306.20999999996</v>
      </c>
      <c r="P119" s="8"/>
      <c r="Q119" s="6">
        <v>110794.6</v>
      </c>
    </row>
    <row r="120" spans="1:17">
      <c r="A120" s="28" t="s">
        <v>125</v>
      </c>
      <c r="B120" s="28"/>
      <c r="C120" s="1">
        <v>2.5729999999999999E-2</v>
      </c>
      <c r="E120" s="1">
        <v>2.5729999999999999E-2</v>
      </c>
      <c r="G120" s="3">
        <v>41383</v>
      </c>
      <c r="I120" s="3">
        <v>52962</v>
      </c>
      <c r="K120" s="4">
        <v>9658697.5500000007</v>
      </c>
      <c r="L120" s="7"/>
      <c r="M120" s="6">
        <v>13683000</v>
      </c>
      <c r="N120" s="7"/>
      <c r="O120" s="6">
        <v>378842.86</v>
      </c>
      <c r="P120" s="8"/>
      <c r="Q120" s="6">
        <v>259600.53999999998</v>
      </c>
    </row>
    <row r="121" spans="1:17">
      <c r="A121" s="28" t="s">
        <v>126</v>
      </c>
      <c r="B121" s="28"/>
      <c r="C121" s="1">
        <v>2.4320000000000001E-2</v>
      </c>
      <c r="E121" s="1">
        <v>2.4320000000000001E-2</v>
      </c>
      <c r="G121" s="3">
        <v>41383</v>
      </c>
      <c r="I121" s="3">
        <v>51501</v>
      </c>
      <c r="K121" s="4">
        <v>2034962.9099999995</v>
      </c>
      <c r="L121" s="7"/>
      <c r="M121" s="6">
        <v>3181000</v>
      </c>
      <c r="N121" s="7"/>
      <c r="O121" s="6">
        <v>107071.41999999998</v>
      </c>
      <c r="P121" s="8"/>
      <c r="Q121" s="6">
        <v>52449.51</v>
      </c>
    </row>
    <row r="122" spans="1:17">
      <c r="A122" s="28" t="s">
        <v>127</v>
      </c>
      <c r="B122" s="28"/>
      <c r="C122" s="1">
        <v>3.338E-2</v>
      </c>
      <c r="E122" s="1">
        <v>3.338E-2</v>
      </c>
      <c r="G122" s="3">
        <v>41516</v>
      </c>
      <c r="I122" s="3">
        <v>51135</v>
      </c>
      <c r="K122" s="4">
        <v>7699416.4699999997</v>
      </c>
      <c r="L122" s="7"/>
      <c r="M122" s="6">
        <v>11787000</v>
      </c>
      <c r="N122" s="7"/>
      <c r="O122" s="6">
        <v>405654.69000000006</v>
      </c>
      <c r="P122" s="8"/>
      <c r="Q122" s="6">
        <v>272448.09999999998</v>
      </c>
    </row>
    <row r="123" spans="1:17">
      <c r="A123" s="28" t="s">
        <v>128</v>
      </c>
      <c r="B123" s="28"/>
      <c r="C123" s="1">
        <v>3.1620000000000002E-2</v>
      </c>
      <c r="E123" s="1">
        <v>3.1620000000000002E-2</v>
      </c>
      <c r="G123" s="3">
        <v>41575</v>
      </c>
      <c r="I123" s="3">
        <v>51135</v>
      </c>
      <c r="K123" s="4">
        <v>23697261.289999999</v>
      </c>
      <c r="L123" s="7"/>
      <c r="M123" s="6">
        <v>36347000</v>
      </c>
      <c r="N123" s="7"/>
      <c r="O123" s="6">
        <v>1267526.7199999997</v>
      </c>
      <c r="P123" s="8"/>
      <c r="Q123" s="6">
        <v>794982.13000000012</v>
      </c>
    </row>
    <row r="124" spans="1:17">
      <c r="A124" s="28" t="s">
        <v>129</v>
      </c>
      <c r="B124" s="28"/>
      <c r="C124" s="1">
        <v>3.202E-2</v>
      </c>
      <c r="E124" s="1">
        <v>3.202E-2</v>
      </c>
      <c r="G124" s="3">
        <v>41575</v>
      </c>
      <c r="I124" s="3">
        <v>51501</v>
      </c>
      <c r="K124" s="4">
        <v>7600864.7899999991</v>
      </c>
      <c r="L124" s="7"/>
      <c r="M124" s="6">
        <v>11315000</v>
      </c>
      <c r="N124" s="7"/>
      <c r="O124" s="6">
        <v>372927.88000000006</v>
      </c>
      <c r="P124" s="8"/>
      <c r="Q124" s="6">
        <v>256989.64</v>
      </c>
    </row>
    <row r="125" spans="1:17">
      <c r="A125" s="28" t="s">
        <v>130</v>
      </c>
      <c r="B125" s="28"/>
      <c r="C125" s="1">
        <v>3.3160000000000002E-2</v>
      </c>
      <c r="E125" s="1">
        <v>3.3160000000000002E-2</v>
      </c>
      <c r="G125" s="3">
        <v>41597</v>
      </c>
      <c r="I125" s="3">
        <v>51135</v>
      </c>
      <c r="K125" s="4">
        <v>14094398.09</v>
      </c>
      <c r="L125" s="7"/>
      <c r="M125" s="6">
        <v>21468000</v>
      </c>
      <c r="N125" s="7"/>
      <c r="O125" s="6">
        <v>743988.3899999999</v>
      </c>
      <c r="P125" s="8"/>
      <c r="Q125" s="6">
        <v>495501.78</v>
      </c>
    </row>
    <row r="126" spans="1:17">
      <c r="A126" s="28" t="s">
        <v>131</v>
      </c>
      <c r="B126" s="28"/>
      <c r="C126" s="1">
        <v>3.5130000000000002E-2</v>
      </c>
      <c r="E126" s="1">
        <v>3.5130000000000002E-2</v>
      </c>
      <c r="G126" s="3">
        <v>41628</v>
      </c>
      <c r="I126" s="3">
        <v>51135</v>
      </c>
      <c r="K126" s="4">
        <v>11215167.460000001</v>
      </c>
      <c r="L126" s="7"/>
      <c r="M126" s="6">
        <v>16916000</v>
      </c>
      <c r="N126" s="7"/>
      <c r="O126" s="6">
        <v>582055.24000000011</v>
      </c>
      <c r="P126" s="8"/>
      <c r="Q126" s="6">
        <v>417322.36</v>
      </c>
    </row>
    <row r="127" spans="1:17">
      <c r="A127" s="28" t="s">
        <v>132</v>
      </c>
      <c r="B127" s="28"/>
      <c r="C127" s="1">
        <v>2.563E-2</v>
      </c>
      <c r="E127" s="1">
        <v>2.563E-2</v>
      </c>
      <c r="G127" s="3">
        <v>41992</v>
      </c>
      <c r="I127" s="3">
        <v>51501</v>
      </c>
      <c r="K127" s="4">
        <v>14081888.049999995</v>
      </c>
      <c r="L127" s="7"/>
      <c r="M127" s="6">
        <v>21000000</v>
      </c>
      <c r="N127" s="7"/>
      <c r="O127" s="6">
        <v>732219.18</v>
      </c>
      <c r="P127" s="8"/>
      <c r="Q127" s="6">
        <v>382256.27999999997</v>
      </c>
    </row>
    <row r="128" spans="1:17">
      <c r="A128" s="28" t="s">
        <v>133</v>
      </c>
      <c r="B128" s="28"/>
      <c r="C128" s="1">
        <v>2.656E-2</v>
      </c>
      <c r="E128" s="1">
        <v>2.656E-2</v>
      </c>
      <c r="G128" s="3">
        <v>41992</v>
      </c>
      <c r="I128" s="3">
        <v>52962</v>
      </c>
      <c r="K128" s="4">
        <v>15838091.380000003</v>
      </c>
      <c r="L128" s="7"/>
      <c r="M128" s="6">
        <v>21622000</v>
      </c>
      <c r="N128" s="7"/>
      <c r="O128" s="6">
        <v>615432.61</v>
      </c>
      <c r="P128" s="8"/>
      <c r="Q128" s="6">
        <v>439249.49</v>
      </c>
    </row>
    <row r="129" spans="1:20">
      <c r="A129" s="28" t="s">
        <v>134</v>
      </c>
      <c r="B129" s="28"/>
      <c r="C129" s="1">
        <v>2.3779999999999999E-2</v>
      </c>
      <c r="E129" s="1">
        <v>2.3779999999999999E-2</v>
      </c>
      <c r="G129" s="3">
        <v>42090</v>
      </c>
      <c r="I129" s="3">
        <v>51501</v>
      </c>
      <c r="K129" s="4">
        <v>445281.14999999991</v>
      </c>
      <c r="L129" s="7"/>
      <c r="M129" s="6">
        <v>665000</v>
      </c>
      <c r="N129" s="7"/>
      <c r="O129" s="6">
        <v>23543.170000000002</v>
      </c>
      <c r="P129" s="8"/>
      <c r="Q129" s="6">
        <v>11224.880000000001</v>
      </c>
    </row>
    <row r="130" spans="1:20">
      <c r="A130" s="28" t="s">
        <v>135</v>
      </c>
      <c r="B130" s="28"/>
      <c r="C130" s="1">
        <v>2.9819999999999999E-2</v>
      </c>
      <c r="E130" s="1">
        <v>2.9819999999999999E-2</v>
      </c>
      <c r="G130" s="3">
        <v>42781</v>
      </c>
      <c r="I130" s="3">
        <v>54791</v>
      </c>
      <c r="K130" s="4">
        <v>26969433.20999999</v>
      </c>
      <c r="L130" s="7"/>
      <c r="M130" s="6">
        <v>31490000</v>
      </c>
      <c r="N130" s="7"/>
      <c r="O130" s="6">
        <v>744251.16</v>
      </c>
      <c r="P130" s="8"/>
      <c r="Q130" s="6">
        <v>829495.36</v>
      </c>
    </row>
    <row r="131" spans="1:20">
      <c r="A131" s="28" t="s">
        <v>136</v>
      </c>
      <c r="B131" s="28"/>
      <c r="C131" s="1">
        <v>2.9420000000000002E-2</v>
      </c>
      <c r="E131" s="1">
        <v>2.9420000000000002E-2</v>
      </c>
      <c r="G131" s="3">
        <v>42781</v>
      </c>
      <c r="I131" s="3">
        <v>54791</v>
      </c>
      <c r="K131" s="4">
        <v>19814537.269999996</v>
      </c>
      <c r="L131" s="7"/>
      <c r="M131" s="6">
        <v>23158000</v>
      </c>
      <c r="N131" s="7"/>
      <c r="O131" s="6">
        <v>549932.17999999982</v>
      </c>
      <c r="P131" s="8"/>
      <c r="Q131" s="6">
        <v>601360.41999999993</v>
      </c>
    </row>
    <row r="132" spans="1:20">
      <c r="A132" s="28" t="s">
        <v>137</v>
      </c>
      <c r="B132" s="28"/>
      <c r="C132" s="1">
        <v>2.683E-2</v>
      </c>
      <c r="E132" s="1">
        <v>2.683E-2</v>
      </c>
      <c r="G132" s="3">
        <v>42781</v>
      </c>
      <c r="I132" s="3">
        <v>54791</v>
      </c>
      <c r="K132" s="4">
        <v>85966992.130000025</v>
      </c>
      <c r="L132" s="7"/>
      <c r="M132" s="6">
        <v>128750000</v>
      </c>
      <c r="N132" s="7"/>
      <c r="O132" s="6">
        <v>6974639.2400000002</v>
      </c>
      <c r="P132" s="8"/>
      <c r="Q132" s="6">
        <v>2519378.4399999995</v>
      </c>
      <c r="T132" s="5"/>
    </row>
    <row r="133" spans="1:20">
      <c r="A133" s="28" t="s">
        <v>138</v>
      </c>
      <c r="B133" s="28"/>
      <c r="C133" s="1">
        <v>2.6339999999999999E-2</v>
      </c>
      <c r="E133" s="1">
        <v>2.6339999999999999E-2</v>
      </c>
      <c r="G133" s="3">
        <v>42909</v>
      </c>
      <c r="I133" s="3">
        <v>54791</v>
      </c>
      <c r="K133" s="4">
        <v>9207897.6200000029</v>
      </c>
      <c r="L133" s="7"/>
      <c r="M133" s="6">
        <v>10843000</v>
      </c>
      <c r="N133" s="7"/>
      <c r="O133" s="6">
        <v>266977.01999999996</v>
      </c>
      <c r="P133" s="8"/>
      <c r="Q133" s="6">
        <v>250531.81</v>
      </c>
      <c r="T133" s="5"/>
    </row>
    <row r="134" spans="1:20">
      <c r="A134" s="28" t="s">
        <v>139</v>
      </c>
      <c r="B134" s="28"/>
      <c r="C134" s="1">
        <v>2.6339999999999999E-2</v>
      </c>
      <c r="E134" s="1">
        <v>2.6339999999999999E-2</v>
      </c>
      <c r="G134" s="3">
        <v>42909</v>
      </c>
      <c r="I134" s="3">
        <v>54791</v>
      </c>
      <c r="K134" s="4">
        <v>3616751.62</v>
      </c>
      <c r="L134" s="7"/>
      <c r="M134" s="6">
        <v>4259000</v>
      </c>
      <c r="N134" s="7"/>
      <c r="O134" s="6">
        <v>104865.34000000003</v>
      </c>
      <c r="P134" s="8"/>
      <c r="Q134" s="6">
        <v>98405.88</v>
      </c>
      <c r="T134" s="5"/>
    </row>
    <row r="135" spans="1:20">
      <c r="A135" s="28" t="s">
        <v>140</v>
      </c>
      <c r="B135" s="28"/>
      <c r="C135" s="1">
        <v>2.6790000000000001E-2</v>
      </c>
      <c r="E135" s="1">
        <v>2.6790000000000001E-2</v>
      </c>
      <c r="G135" s="3">
        <v>42993</v>
      </c>
      <c r="I135" s="3">
        <v>54791</v>
      </c>
      <c r="K135" s="4">
        <v>6848822.4299999988</v>
      </c>
      <c r="L135" s="7"/>
      <c r="M135" s="6">
        <v>8056000</v>
      </c>
      <c r="N135" s="7"/>
      <c r="O135" s="6">
        <v>197317.16000000003</v>
      </c>
      <c r="P135" s="8"/>
      <c r="Q135" s="6">
        <v>189491.40999999997</v>
      </c>
      <c r="T135" s="5"/>
    </row>
    <row r="136" spans="1:20">
      <c r="A136" s="28" t="s">
        <v>141</v>
      </c>
      <c r="B136" s="28"/>
      <c r="C136" s="1">
        <v>2.6790000000000001E-2</v>
      </c>
      <c r="E136" s="1">
        <v>2.6790000000000001E-2</v>
      </c>
      <c r="G136" s="3">
        <v>42993</v>
      </c>
      <c r="I136" s="3">
        <v>54791</v>
      </c>
      <c r="K136" s="4">
        <v>24907745.330000006</v>
      </c>
      <c r="L136" s="7"/>
      <c r="M136" s="6">
        <v>29298000</v>
      </c>
      <c r="N136" s="7"/>
      <c r="O136" s="6">
        <v>717601.59999999986</v>
      </c>
      <c r="P136" s="8"/>
      <c r="Q136" s="6">
        <v>689140.94</v>
      </c>
      <c r="T136" s="5"/>
    </row>
    <row r="137" spans="1:20">
      <c r="A137" s="28" t="s">
        <v>142</v>
      </c>
      <c r="B137" s="28"/>
      <c r="C137" s="1">
        <v>2.6880000000000001E-2</v>
      </c>
      <c r="E137" s="1">
        <v>2.6880000000000001E-2</v>
      </c>
      <c r="G137" s="3">
        <v>43084</v>
      </c>
      <c r="I137" s="3">
        <v>54791</v>
      </c>
      <c r="K137" s="4">
        <v>6886063.0000000037</v>
      </c>
      <c r="L137" s="7"/>
      <c r="M137" s="6">
        <v>8098000</v>
      </c>
      <c r="N137" s="7"/>
      <c r="O137" s="6">
        <v>198137.51999999996</v>
      </c>
      <c r="P137" s="8"/>
      <c r="Q137" s="6">
        <v>191154.28999999998</v>
      </c>
      <c r="T137" s="5"/>
    </row>
    <row r="138" spans="1:20">
      <c r="A138" s="28" t="s">
        <v>143</v>
      </c>
      <c r="B138" s="28"/>
      <c r="C138" s="1">
        <v>2.6880000000000001E-2</v>
      </c>
      <c r="E138" s="1">
        <v>2.6880000000000001E-2</v>
      </c>
      <c r="G138" s="3">
        <v>43084</v>
      </c>
      <c r="I138" s="3">
        <v>54791</v>
      </c>
      <c r="K138" s="4">
        <v>5625857.2899999982</v>
      </c>
      <c r="L138" s="7"/>
      <c r="M138" s="6">
        <v>6616000</v>
      </c>
      <c r="N138" s="7"/>
      <c r="O138" s="6">
        <v>161876.75</v>
      </c>
      <c r="P138" s="8"/>
      <c r="Q138" s="6">
        <v>156171.51</v>
      </c>
      <c r="T138" s="5"/>
    </row>
    <row r="139" spans="1:20">
      <c r="A139" s="28" t="s">
        <v>144</v>
      </c>
      <c r="B139" s="28"/>
      <c r="C139" s="1">
        <v>2.9899999999999999E-2</v>
      </c>
      <c r="E139" s="1">
        <v>2.9899999999999999E-2</v>
      </c>
      <c r="G139" s="3">
        <v>43193</v>
      </c>
      <c r="I139" s="3">
        <v>54791</v>
      </c>
      <c r="K139" s="4">
        <v>1935934.2999999998</v>
      </c>
      <c r="L139" s="7"/>
      <c r="M139" s="6">
        <v>2260000</v>
      </c>
      <c r="N139" s="7"/>
      <c r="O139" s="6">
        <v>53363.289999999994</v>
      </c>
      <c r="P139" s="8"/>
      <c r="Q139" s="6">
        <v>59700.979999999996</v>
      </c>
      <c r="T139" s="5"/>
    </row>
    <row r="140" spans="1:20">
      <c r="A140" s="28" t="s">
        <v>145</v>
      </c>
      <c r="B140" s="28"/>
      <c r="C140" s="1">
        <v>2.9899999999999999E-2</v>
      </c>
      <c r="E140" s="1">
        <v>2.9899999999999999E-2</v>
      </c>
      <c r="G140" s="3">
        <v>43193</v>
      </c>
      <c r="I140" s="3">
        <v>54791</v>
      </c>
      <c r="K140" s="4">
        <v>9118593.2999999989</v>
      </c>
      <c r="L140" s="7"/>
      <c r="M140" s="6">
        <v>10645000</v>
      </c>
      <c r="N140" s="7"/>
      <c r="O140" s="6">
        <v>251350.47000000003</v>
      </c>
      <c r="P140" s="8"/>
      <c r="Q140" s="6">
        <v>281202.27999999997</v>
      </c>
      <c r="T140" s="5"/>
    </row>
    <row r="141" spans="1:20">
      <c r="A141" s="28" t="s">
        <v>146</v>
      </c>
      <c r="B141" s="28"/>
      <c r="C141" s="1">
        <v>3.1309999999999998E-2</v>
      </c>
      <c r="E141" s="1">
        <v>3.1309999999999998E-2</v>
      </c>
      <c r="G141" s="3">
        <v>43262</v>
      </c>
      <c r="I141" s="3">
        <v>54791</v>
      </c>
      <c r="K141" s="4">
        <v>1813488.8000000003</v>
      </c>
      <c r="L141" s="7"/>
      <c r="M141" s="6">
        <v>2110000</v>
      </c>
      <c r="N141" s="7"/>
      <c r="O141" s="6">
        <v>48990.41</v>
      </c>
      <c r="P141" s="8"/>
      <c r="Q141" s="6">
        <v>58527.589999999989</v>
      </c>
      <c r="T141" s="5"/>
    </row>
    <row r="142" spans="1:20">
      <c r="A142" s="28" t="s">
        <v>147</v>
      </c>
      <c r="B142" s="28"/>
      <c r="C142" s="1">
        <v>3.1309999999999998E-2</v>
      </c>
      <c r="E142" s="1">
        <v>3.1309999999999998E-2</v>
      </c>
      <c r="G142" s="3">
        <v>43262</v>
      </c>
      <c r="I142" s="3">
        <v>54791</v>
      </c>
      <c r="K142" s="4">
        <v>2157278.2699999996</v>
      </c>
      <c r="L142" s="7"/>
      <c r="M142" s="6">
        <v>2510000</v>
      </c>
      <c r="N142" s="7"/>
      <c r="O142" s="6">
        <v>58277.66</v>
      </c>
      <c r="P142" s="8"/>
      <c r="Q142" s="6">
        <v>69622.86</v>
      </c>
      <c r="T142" s="5"/>
    </row>
    <row r="143" spans="1:20">
      <c r="A143" s="28" t="s">
        <v>148</v>
      </c>
      <c r="B143" s="28"/>
      <c r="C143" s="1">
        <v>3.2809999999999999E-2</v>
      </c>
      <c r="E143" s="1">
        <v>3.2809999999999999E-2</v>
      </c>
      <c r="G143" s="3">
        <v>43438</v>
      </c>
      <c r="I143" s="3">
        <v>54791</v>
      </c>
      <c r="K143" s="4">
        <v>23970210.270000003</v>
      </c>
      <c r="L143" s="7"/>
      <c r="M143" s="6">
        <v>27728000</v>
      </c>
      <c r="N143" s="7"/>
      <c r="O143" s="6">
        <v>633750.48999999976</v>
      </c>
      <c r="P143" s="8"/>
      <c r="Q143" s="6">
        <v>810161.1100000001</v>
      </c>
      <c r="T143" s="5"/>
    </row>
    <row r="144" spans="1:20">
      <c r="A144" s="28" t="s">
        <v>149</v>
      </c>
      <c r="B144" s="28"/>
      <c r="C144" s="1">
        <v>3.1179999999999999E-2</v>
      </c>
      <c r="E144" s="1">
        <v>3.1179999999999999E-2</v>
      </c>
      <c r="G144" s="3">
        <v>43438</v>
      </c>
      <c r="I144" s="3">
        <v>54791</v>
      </c>
      <c r="K144" s="4">
        <v>2055971.11</v>
      </c>
      <c r="L144" s="7"/>
      <c r="M144" s="6">
        <v>3035000</v>
      </c>
      <c r="N144" s="7"/>
      <c r="O144" s="6">
        <v>162248.66999999998</v>
      </c>
      <c r="P144" s="8"/>
      <c r="Q144" s="6">
        <v>69870.01999999999</v>
      </c>
      <c r="T144" s="5"/>
    </row>
    <row r="145" spans="1:20">
      <c r="A145" s="28" t="s">
        <v>150</v>
      </c>
      <c r="B145" s="28"/>
      <c r="C145" s="1">
        <v>3.056E-2</v>
      </c>
      <c r="E145" s="1">
        <v>3.056E-2</v>
      </c>
      <c r="G145" s="3">
        <v>43455</v>
      </c>
      <c r="I145" s="3">
        <v>55156</v>
      </c>
      <c r="K145" s="4">
        <v>57287125.460000001</v>
      </c>
      <c r="L145" s="7"/>
      <c r="M145" s="6">
        <v>66199548.899999999</v>
      </c>
      <c r="N145" s="7"/>
      <c r="O145" s="6">
        <v>1479042.06</v>
      </c>
      <c r="P145" s="8"/>
      <c r="Q145" s="6">
        <v>1802165.0999999999</v>
      </c>
      <c r="T145" s="5"/>
    </row>
    <row r="146" spans="1:20">
      <c r="A146" s="28" t="s">
        <v>151</v>
      </c>
      <c r="B146" s="28"/>
      <c r="C146" s="1">
        <v>3.056E-2</v>
      </c>
      <c r="E146" s="1">
        <v>3.056E-2</v>
      </c>
      <c r="G146" s="3">
        <v>43455</v>
      </c>
      <c r="I146" s="3">
        <v>55156</v>
      </c>
      <c r="K146" s="4">
        <v>2200778.0900000003</v>
      </c>
      <c r="L146" s="7"/>
      <c r="M146" s="6">
        <v>2543163.2599999998</v>
      </c>
      <c r="N146" s="7"/>
      <c r="O146" s="6">
        <v>56819.78</v>
      </c>
      <c r="P146" s="8"/>
      <c r="Q146" s="6">
        <v>69233.140000000014</v>
      </c>
      <c r="T146" s="5"/>
    </row>
    <row r="147" spans="1:20">
      <c r="A147" s="28" t="s">
        <v>152</v>
      </c>
      <c r="B147" s="28"/>
      <c r="C147" s="1">
        <v>2.8039999999999999E-2</v>
      </c>
      <c r="E147" s="1">
        <v>2.8039999999999999E-2</v>
      </c>
      <c r="G147" s="3">
        <v>43600</v>
      </c>
      <c r="I147" s="3">
        <v>54791</v>
      </c>
      <c r="K147" s="4">
        <v>1549502.7500000005</v>
      </c>
      <c r="L147" s="7"/>
      <c r="M147" s="6">
        <v>1798000</v>
      </c>
      <c r="N147" s="7"/>
      <c r="O147" s="6">
        <v>43857.58</v>
      </c>
      <c r="P147" s="8"/>
      <c r="Q147" s="6">
        <v>44847.22</v>
      </c>
      <c r="T147" s="5"/>
    </row>
    <row r="148" spans="1:20">
      <c r="A148" s="28" t="s">
        <v>153</v>
      </c>
      <c r="B148" s="28"/>
      <c r="C148" s="1">
        <v>2.8039999999999999E-2</v>
      </c>
      <c r="E148" s="1">
        <v>2.8039999999999999E-2</v>
      </c>
      <c r="G148" s="3">
        <v>43600</v>
      </c>
      <c r="I148" s="3">
        <v>54791</v>
      </c>
      <c r="K148" s="4">
        <v>2327701.3599999994</v>
      </c>
      <c r="L148" s="7"/>
      <c r="M148" s="6">
        <v>2701000</v>
      </c>
      <c r="N148" s="7"/>
      <c r="O148" s="6">
        <v>65883.929999999993</v>
      </c>
      <c r="P148" s="8"/>
      <c r="Q148" s="6">
        <v>67370.59</v>
      </c>
      <c r="T148" s="5"/>
    </row>
    <row r="149" spans="1:20">
      <c r="A149" s="28" t="s">
        <v>154</v>
      </c>
      <c r="B149" s="28"/>
      <c r="C149" s="1">
        <v>1.9140000000000001E-2</v>
      </c>
      <c r="E149" s="1">
        <v>1.9140000000000001E-2</v>
      </c>
      <c r="G149" s="3">
        <v>43707</v>
      </c>
      <c r="I149" s="3">
        <v>54791</v>
      </c>
      <c r="K149" s="4">
        <v>5042170.9299999988</v>
      </c>
      <c r="L149" s="7"/>
      <c r="M149" s="6">
        <v>5939000</v>
      </c>
      <c r="N149" s="7"/>
      <c r="O149" s="6">
        <v>161694.24999999997</v>
      </c>
      <c r="P149" s="8"/>
      <c r="Q149" s="6">
        <v>100016.70000000001</v>
      </c>
      <c r="T149" s="5"/>
    </row>
    <row r="150" spans="1:20">
      <c r="A150" s="28" t="s">
        <v>155</v>
      </c>
      <c r="B150" s="28"/>
      <c r="C150" s="1">
        <v>1.9140000000000001E-2</v>
      </c>
      <c r="E150" s="1">
        <v>1.9140000000000001E-2</v>
      </c>
      <c r="G150" s="3">
        <v>43707</v>
      </c>
      <c r="I150" s="3">
        <v>54791</v>
      </c>
      <c r="K150" s="4">
        <v>15714015.779999999</v>
      </c>
      <c r="L150" s="7"/>
      <c r="M150" s="6">
        <v>18509000</v>
      </c>
      <c r="N150" s="7"/>
      <c r="O150" s="6">
        <v>503923.1</v>
      </c>
      <c r="P150" s="8"/>
      <c r="Q150" s="6">
        <v>311703.77999999997</v>
      </c>
      <c r="T150" s="5"/>
    </row>
    <row r="151" spans="1:20">
      <c r="A151" s="28" t="s">
        <v>156</v>
      </c>
      <c r="B151" s="28"/>
      <c r="C151" s="1">
        <v>2.222E-2</v>
      </c>
      <c r="E151" s="1">
        <v>2.222E-2</v>
      </c>
      <c r="G151" s="3">
        <v>43815</v>
      </c>
      <c r="I151" s="3">
        <v>54791</v>
      </c>
      <c r="K151" s="4">
        <v>3208053.129999999</v>
      </c>
      <c r="L151" s="7"/>
      <c r="M151" s="6">
        <v>3726000</v>
      </c>
      <c r="N151" s="7"/>
      <c r="O151" s="6">
        <v>98561.249999999971</v>
      </c>
      <c r="P151" s="8"/>
      <c r="Q151" s="6">
        <v>73769.27</v>
      </c>
      <c r="T151" s="5"/>
    </row>
    <row r="152" spans="1:20">
      <c r="A152" s="28" t="s">
        <v>157</v>
      </c>
      <c r="B152" s="28"/>
      <c r="C152" s="1">
        <v>2.222E-2</v>
      </c>
      <c r="E152" s="1">
        <v>2.222E-2</v>
      </c>
      <c r="G152" s="3">
        <v>43815</v>
      </c>
      <c r="I152" s="3">
        <v>54791</v>
      </c>
      <c r="K152" s="4">
        <v>3624772.8800000004</v>
      </c>
      <c r="L152" s="7"/>
      <c r="M152" s="6">
        <v>4210000</v>
      </c>
      <c r="N152" s="7"/>
      <c r="O152" s="6">
        <v>111364.13999999998</v>
      </c>
      <c r="P152" s="8"/>
      <c r="Q152" s="6">
        <v>83351.760000000009</v>
      </c>
      <c r="T152" s="5"/>
    </row>
    <row r="153" spans="1:20">
      <c r="A153" s="28" t="s">
        <v>158</v>
      </c>
      <c r="B153" s="28"/>
      <c r="C153" s="1">
        <v>1.272E-2</v>
      </c>
      <c r="E153" s="1">
        <v>1.272E-2</v>
      </c>
      <c r="G153" s="3">
        <v>43936</v>
      </c>
      <c r="I153" s="3">
        <v>54791</v>
      </c>
      <c r="K153" s="4">
        <v>1899581.8699999999</v>
      </c>
      <c r="L153" s="7"/>
      <c r="M153" s="6">
        <v>2226000</v>
      </c>
      <c r="N153" s="7"/>
      <c r="O153" s="6">
        <v>66526.59</v>
      </c>
      <c r="P153" s="8"/>
      <c r="Q153" s="6">
        <v>25120</v>
      </c>
      <c r="T153" s="5"/>
    </row>
    <row r="154" spans="1:20">
      <c r="A154" s="28" t="s">
        <v>159</v>
      </c>
      <c r="B154" s="28"/>
      <c r="C154" s="1">
        <v>1.272E-2</v>
      </c>
      <c r="E154" s="1">
        <v>1.272E-2</v>
      </c>
      <c r="G154" s="3">
        <v>43936</v>
      </c>
      <c r="I154" s="3">
        <v>54791</v>
      </c>
      <c r="K154" s="4">
        <v>864454.81</v>
      </c>
      <c r="L154" s="7"/>
      <c r="M154" s="6">
        <v>1013000</v>
      </c>
      <c r="N154" s="7"/>
      <c r="O154" s="6">
        <v>30274.68</v>
      </c>
      <c r="P154" s="8"/>
      <c r="Q154" s="6">
        <v>11431.529999999999</v>
      </c>
      <c r="T154" s="5"/>
    </row>
    <row r="155" spans="1:20">
      <c r="A155" s="28" t="s">
        <v>160</v>
      </c>
      <c r="B155" s="28"/>
      <c r="C155" s="1">
        <v>1.2930000000000001E-2</v>
      </c>
      <c r="E155" s="1">
        <v>1.2930000000000001E-2</v>
      </c>
      <c r="G155" s="3">
        <v>43936</v>
      </c>
      <c r="I155" s="3">
        <v>55156</v>
      </c>
      <c r="K155" s="4">
        <v>19733029.810000002</v>
      </c>
      <c r="L155" s="7"/>
      <c r="M155" s="6">
        <v>22015000</v>
      </c>
      <c r="N155" s="7"/>
      <c r="O155" s="6">
        <v>658111.01</v>
      </c>
      <c r="P155" s="8"/>
      <c r="Q155" s="6">
        <v>264845.99000000005</v>
      </c>
      <c r="T155" s="5"/>
    </row>
    <row r="156" spans="1:20">
      <c r="A156" s="28" t="s">
        <v>161</v>
      </c>
      <c r="B156" s="28"/>
      <c r="C156" s="1">
        <v>1.1350000000000001E-2</v>
      </c>
      <c r="E156" s="1">
        <v>1.1350000000000001E-2</v>
      </c>
      <c r="G156" s="3">
        <v>43966</v>
      </c>
      <c r="I156" s="3">
        <v>54791</v>
      </c>
      <c r="K156" s="4">
        <v>1666587.09</v>
      </c>
      <c r="L156" s="7"/>
      <c r="M156" s="6">
        <v>1959000</v>
      </c>
      <c r="N156" s="7"/>
      <c r="O156" s="6">
        <v>59461.339999999989</v>
      </c>
      <c r="P156" s="8"/>
      <c r="Q156" s="6">
        <v>19678.89</v>
      </c>
      <c r="T156" s="5"/>
    </row>
    <row r="157" spans="1:20">
      <c r="A157" s="28" t="s">
        <v>162</v>
      </c>
      <c r="B157" s="28"/>
      <c r="C157" s="1">
        <v>1.1350000000000001E-2</v>
      </c>
      <c r="E157" s="1">
        <v>1.1350000000000001E-2</v>
      </c>
      <c r="G157" s="3">
        <v>43966</v>
      </c>
      <c r="I157" s="3">
        <v>54791</v>
      </c>
      <c r="K157" s="4">
        <v>5093342.129999999</v>
      </c>
      <c r="L157" s="7"/>
      <c r="M157" s="6">
        <v>5987000</v>
      </c>
      <c r="N157" s="7"/>
      <c r="O157" s="6">
        <v>181722.84000000003</v>
      </c>
      <c r="P157" s="8"/>
      <c r="Q157" s="6">
        <v>60141.56</v>
      </c>
      <c r="T157" s="5"/>
    </row>
    <row r="158" spans="1:20">
      <c r="A158" s="28" t="s">
        <v>163</v>
      </c>
      <c r="B158" s="28"/>
      <c r="C158" s="1">
        <v>1.157E-2</v>
      </c>
      <c r="E158" s="1">
        <v>1.157E-2</v>
      </c>
      <c r="G158" s="3">
        <v>43966</v>
      </c>
      <c r="I158" s="3">
        <v>55156</v>
      </c>
      <c r="K158" s="4">
        <v>10617967.470000001</v>
      </c>
      <c r="L158" s="7"/>
      <c r="M158" s="6">
        <v>11871000</v>
      </c>
      <c r="N158" s="7"/>
      <c r="O158" s="6">
        <v>360975.98999999993</v>
      </c>
      <c r="P158" s="8"/>
      <c r="Q158" s="6">
        <v>127610.71000000002</v>
      </c>
      <c r="T158" s="5"/>
    </row>
    <row r="159" spans="1:20">
      <c r="A159" s="28" t="s">
        <v>164</v>
      </c>
      <c r="B159" s="28"/>
      <c r="C159" s="1">
        <v>1.157E-2</v>
      </c>
      <c r="E159" s="1">
        <v>1.157E-2</v>
      </c>
      <c r="G159" s="3">
        <v>43966</v>
      </c>
      <c r="I159" s="3">
        <v>55156</v>
      </c>
      <c r="K159" s="4">
        <v>2543804.2299999995</v>
      </c>
      <c r="L159" s="7"/>
      <c r="M159" s="6">
        <v>2844000</v>
      </c>
      <c r="N159" s="7"/>
      <c r="O159" s="6">
        <v>86480.950000000012</v>
      </c>
      <c r="P159" s="8"/>
      <c r="Q159" s="6">
        <v>30572.41</v>
      </c>
      <c r="T159" s="5"/>
    </row>
    <row r="160" spans="1:20">
      <c r="A160" s="28" t="s">
        <v>165</v>
      </c>
      <c r="B160" s="28"/>
      <c r="C160" s="1">
        <v>1.251E-2</v>
      </c>
      <c r="E160" s="1">
        <v>1.251E-2</v>
      </c>
      <c r="G160" s="3">
        <v>44057</v>
      </c>
      <c r="I160" s="3">
        <v>54791</v>
      </c>
      <c r="K160" s="4">
        <v>28404272.149999999</v>
      </c>
      <c r="L160" s="7"/>
      <c r="M160" s="6">
        <v>33063000</v>
      </c>
      <c r="N160" s="7"/>
      <c r="O160" s="6">
        <v>997608.76000000013</v>
      </c>
      <c r="P160" s="8"/>
      <c r="Q160" s="6">
        <v>369454.76999999996</v>
      </c>
      <c r="T160" s="5"/>
    </row>
    <row r="161" spans="1:20">
      <c r="A161" s="28" t="s">
        <v>166</v>
      </c>
      <c r="B161" s="28"/>
      <c r="C161" s="1">
        <v>1.2409999999999999E-2</v>
      </c>
      <c r="E161" s="1">
        <v>1.2409999999999999E-2</v>
      </c>
      <c r="G161" s="3">
        <v>44468</v>
      </c>
      <c r="I161" s="3">
        <v>54791</v>
      </c>
      <c r="K161" s="4">
        <v>7719281.8699999992</v>
      </c>
      <c r="L161" s="7"/>
      <c r="M161" s="6">
        <v>8987000</v>
      </c>
      <c r="N161" s="7"/>
      <c r="O161" s="6">
        <v>271483.39</v>
      </c>
      <c r="P161" s="8"/>
      <c r="Q161" s="6">
        <v>99607.239999999991</v>
      </c>
      <c r="T161" s="5"/>
    </row>
    <row r="162" spans="1:20">
      <c r="A162" s="28" t="s">
        <v>167</v>
      </c>
      <c r="B162" s="28"/>
      <c r="C162" s="1">
        <v>1.2409999999999999E-2</v>
      </c>
      <c r="E162" s="1">
        <v>1.2409999999999999E-2</v>
      </c>
      <c r="G162" s="3">
        <v>44103</v>
      </c>
      <c r="I162" s="3">
        <v>54791</v>
      </c>
      <c r="K162" s="4">
        <v>4986138.9599999981</v>
      </c>
      <c r="L162" s="7"/>
      <c r="M162" s="6">
        <v>5805000</v>
      </c>
      <c r="N162" s="7"/>
      <c r="O162" s="6">
        <v>175360.08</v>
      </c>
      <c r="P162" s="8"/>
      <c r="Q162" s="6">
        <v>64339.63</v>
      </c>
      <c r="T162" s="5"/>
    </row>
    <row r="163" spans="1:20">
      <c r="A163" s="28" t="s">
        <v>168</v>
      </c>
      <c r="B163" s="28"/>
      <c r="C163" s="1">
        <v>1.264E-2</v>
      </c>
      <c r="E163" s="1">
        <v>1.264E-2</v>
      </c>
      <c r="G163" s="3">
        <v>44103</v>
      </c>
      <c r="I163" s="3">
        <v>55156</v>
      </c>
      <c r="K163" s="4">
        <v>736464.11</v>
      </c>
      <c r="L163" s="7"/>
      <c r="M163" s="6">
        <v>822000</v>
      </c>
      <c r="N163" s="7"/>
      <c r="O163" s="6">
        <v>24662.47</v>
      </c>
      <c r="P163" s="8"/>
      <c r="Q163" s="6">
        <v>9664.19</v>
      </c>
      <c r="T163" s="5"/>
    </row>
    <row r="164" spans="1:20">
      <c r="A164" s="28" t="s">
        <v>169</v>
      </c>
      <c r="B164" s="28"/>
      <c r="C164" s="1">
        <v>1.694E-2</v>
      </c>
      <c r="E164" s="1">
        <v>1.694E-2</v>
      </c>
      <c r="G164" s="3">
        <v>44221</v>
      </c>
      <c r="I164" s="3">
        <v>55156</v>
      </c>
      <c r="K164" s="4">
        <v>1262536.4200000002</v>
      </c>
      <c r="L164" s="7"/>
      <c r="M164" s="6">
        <v>1400000</v>
      </c>
      <c r="N164" s="7"/>
      <c r="O164" s="6">
        <v>39771.69</v>
      </c>
      <c r="P164" s="8"/>
      <c r="Q164" s="6">
        <v>22155.279999999999</v>
      </c>
      <c r="T164" s="5"/>
    </row>
    <row r="165" spans="1:20">
      <c r="A165" s="28" t="s">
        <v>170</v>
      </c>
      <c r="B165" s="28"/>
      <c r="C165" s="1">
        <v>1.6719999999999999E-2</v>
      </c>
      <c r="E165" s="1">
        <v>1.6719999999999999E-2</v>
      </c>
      <c r="G165" s="3">
        <v>44221</v>
      </c>
      <c r="I165" s="3">
        <v>54791</v>
      </c>
      <c r="K165" s="4">
        <v>4801642.0699999984</v>
      </c>
      <c r="L165" s="7"/>
      <c r="M165" s="6">
        <v>5465000</v>
      </c>
      <c r="N165" s="7"/>
      <c r="O165" s="6">
        <v>159211.64000000001</v>
      </c>
      <c r="P165" s="8"/>
      <c r="Q165" s="6">
        <v>83299.45</v>
      </c>
      <c r="T165" s="5"/>
    </row>
    <row r="166" spans="1:20">
      <c r="A166" s="28" t="s">
        <v>171</v>
      </c>
      <c r="B166" s="28"/>
      <c r="C166" s="1">
        <v>1.694E-2</v>
      </c>
      <c r="E166" s="1">
        <v>1.694E-2</v>
      </c>
      <c r="G166" s="3">
        <v>44221</v>
      </c>
      <c r="I166" s="3">
        <v>55156</v>
      </c>
      <c r="K166" s="4">
        <v>6554367.8200000003</v>
      </c>
      <c r="L166" s="7"/>
      <c r="M166" s="6">
        <v>7268000</v>
      </c>
      <c r="N166" s="7"/>
      <c r="O166" s="6">
        <v>206471.88</v>
      </c>
      <c r="P166" s="8"/>
      <c r="Q166" s="6">
        <v>115017.47</v>
      </c>
      <c r="T166" s="5"/>
    </row>
    <row r="167" spans="1:20">
      <c r="A167" s="28" t="s">
        <v>172</v>
      </c>
      <c r="B167" s="28"/>
      <c r="C167" s="1">
        <v>2.2630000000000001E-2</v>
      </c>
      <c r="E167" s="1">
        <v>2.2630000000000001E-2</v>
      </c>
      <c r="G167" s="3">
        <v>44330</v>
      </c>
      <c r="I167" s="3">
        <v>55156</v>
      </c>
      <c r="K167" s="4">
        <v>4462497.5100000016</v>
      </c>
      <c r="L167" s="7"/>
      <c r="M167" s="6">
        <v>4908000</v>
      </c>
      <c r="N167" s="7"/>
      <c r="O167" s="6">
        <v>129487.02000000002</v>
      </c>
      <c r="P167" s="8"/>
      <c r="Q167" s="6">
        <v>104329.22</v>
      </c>
      <c r="T167" s="5"/>
    </row>
    <row r="168" spans="1:20">
      <c r="A168" s="28" t="s">
        <v>173</v>
      </c>
      <c r="B168" s="28"/>
      <c r="C168" s="1">
        <v>2.2630000000000001E-2</v>
      </c>
      <c r="E168" s="1">
        <v>2.2630000000000001E-2</v>
      </c>
      <c r="G168" s="3">
        <v>44330</v>
      </c>
      <c r="I168" s="3">
        <v>55156</v>
      </c>
      <c r="K168" s="4">
        <v>6094564.2200000007</v>
      </c>
      <c r="L168" s="7"/>
      <c r="M168" s="6">
        <v>6703000</v>
      </c>
      <c r="N168" s="7"/>
      <c r="O168" s="6">
        <v>176844.22000000006</v>
      </c>
      <c r="P168" s="8"/>
      <c r="Q168" s="6">
        <v>142485.78000000003</v>
      </c>
      <c r="T168" s="5"/>
    </row>
    <row r="169" spans="1:20">
      <c r="A169" s="28" t="s">
        <v>174</v>
      </c>
      <c r="B169" s="28"/>
      <c r="C169" s="1">
        <v>2.0080000000000001E-2</v>
      </c>
      <c r="E169" s="1">
        <v>2.0080000000000001E-2</v>
      </c>
      <c r="G169" s="3">
        <v>44372</v>
      </c>
      <c r="I169" s="3">
        <v>54791</v>
      </c>
      <c r="K169" s="4">
        <v>4296150.03</v>
      </c>
      <c r="L169" s="7"/>
      <c r="M169" s="6">
        <v>4827000</v>
      </c>
      <c r="N169" s="7"/>
      <c r="O169" s="6">
        <v>135985.81</v>
      </c>
      <c r="P169" s="8"/>
      <c r="Q169" s="6">
        <v>89364.23000000001</v>
      </c>
      <c r="T169" s="5"/>
    </row>
    <row r="170" spans="1:20">
      <c r="A170" s="28" t="s">
        <v>175</v>
      </c>
      <c r="B170" s="28"/>
      <c r="C170" s="1">
        <v>2.0230000000000001E-2</v>
      </c>
      <c r="E170" s="1">
        <v>2.0230000000000001E-2</v>
      </c>
      <c r="G170" s="3">
        <v>44372</v>
      </c>
      <c r="I170" s="3">
        <v>55156</v>
      </c>
      <c r="K170" s="4">
        <v>2271716.5</v>
      </c>
      <c r="L170" s="7"/>
      <c r="M170" s="6">
        <v>2507000</v>
      </c>
      <c r="N170" s="7"/>
      <c r="O170" s="6">
        <v>68253.87</v>
      </c>
      <c r="P170" s="8"/>
      <c r="Q170" s="6">
        <v>47531.31</v>
      </c>
      <c r="T170" s="5"/>
    </row>
    <row r="171" spans="1:20">
      <c r="A171" s="28" t="s">
        <v>176</v>
      </c>
      <c r="B171" s="28"/>
      <c r="C171" s="1">
        <v>1.8250000000000002E-2</v>
      </c>
      <c r="E171" s="1">
        <v>1.8250000000000002E-2</v>
      </c>
      <c r="G171" s="3">
        <v>44449</v>
      </c>
      <c r="I171" s="3">
        <v>55156</v>
      </c>
      <c r="K171" s="4">
        <v>6145076.8399999999</v>
      </c>
      <c r="L171" s="7"/>
      <c r="M171" s="6">
        <v>6801000</v>
      </c>
      <c r="N171" s="7"/>
      <c r="O171" s="6">
        <v>189975.12</v>
      </c>
      <c r="P171" s="8"/>
      <c r="Q171" s="6">
        <v>116099.89</v>
      </c>
      <c r="T171" s="5"/>
    </row>
    <row r="172" spans="1:20">
      <c r="A172" s="28" t="s">
        <v>177</v>
      </c>
      <c r="B172" s="28"/>
      <c r="C172" s="1">
        <v>2.0970000000000003E-2</v>
      </c>
      <c r="E172" s="1">
        <v>2.0970000000000003E-2</v>
      </c>
      <c r="G172" s="3">
        <v>44491</v>
      </c>
      <c r="I172" s="3">
        <v>54791</v>
      </c>
      <c r="K172" s="4">
        <v>5858915.7800000003</v>
      </c>
      <c r="L172" s="7"/>
      <c r="M172" s="6">
        <v>6490000</v>
      </c>
      <c r="N172" s="7"/>
      <c r="O172" s="6">
        <v>183170.47000000003</v>
      </c>
      <c r="P172" s="8"/>
      <c r="Q172" s="6">
        <v>127220.2</v>
      </c>
      <c r="T172" s="5"/>
    </row>
    <row r="173" spans="1:20">
      <c r="A173" s="28" t="s">
        <v>178</v>
      </c>
      <c r="B173" s="28"/>
      <c r="C173" s="1">
        <v>2.1080000000000002E-2</v>
      </c>
      <c r="E173" s="1">
        <v>2.1080000000000002E-2</v>
      </c>
      <c r="G173" s="3">
        <v>44491</v>
      </c>
      <c r="I173" s="3">
        <v>55156</v>
      </c>
      <c r="K173" s="4">
        <v>1674780.39</v>
      </c>
      <c r="L173" s="7"/>
      <c r="M173" s="6">
        <v>1846000</v>
      </c>
      <c r="N173" s="7"/>
      <c r="O173" s="6">
        <v>49703.459999999992</v>
      </c>
      <c r="P173" s="8"/>
      <c r="Q173" s="6">
        <v>36499.33</v>
      </c>
      <c r="T173" s="5"/>
    </row>
    <row r="174" spans="1:20">
      <c r="A174" s="28" t="s">
        <v>179</v>
      </c>
      <c r="B174" s="28"/>
      <c r="C174" s="1">
        <v>2.1080000000000002E-2</v>
      </c>
      <c r="E174" s="1">
        <v>2.1080000000000002E-2</v>
      </c>
      <c r="G174" s="3">
        <v>44491</v>
      </c>
      <c r="I174" s="3">
        <v>55156</v>
      </c>
      <c r="K174" s="4">
        <v>11072966.170000002</v>
      </c>
      <c r="L174" s="7"/>
      <c r="M174" s="6">
        <v>12205000</v>
      </c>
      <c r="N174" s="7"/>
      <c r="O174" s="6">
        <v>328618.93999999994</v>
      </c>
      <c r="P174" s="8"/>
      <c r="Q174" s="6">
        <v>241318.71000000002</v>
      </c>
      <c r="T174" s="5"/>
    </row>
    <row r="175" spans="1:20">
      <c r="A175" s="28" t="s">
        <v>180</v>
      </c>
      <c r="B175" s="28"/>
      <c r="C175" s="1">
        <v>1.8870000000000001E-2</v>
      </c>
      <c r="E175" s="1">
        <v>1.8870000000000001E-2</v>
      </c>
      <c r="G175" s="3">
        <v>44551</v>
      </c>
      <c r="I175" s="3">
        <v>54791</v>
      </c>
      <c r="K175" s="4">
        <v>13230450.57</v>
      </c>
      <c r="L175" s="7"/>
      <c r="M175" s="6">
        <v>14691000</v>
      </c>
      <c r="N175" s="7"/>
      <c r="O175" s="6">
        <v>425868.40999999992</v>
      </c>
      <c r="P175" s="8"/>
      <c r="Q175" s="6">
        <v>258770.69</v>
      </c>
      <c r="T175" s="5"/>
    </row>
    <row r="176" spans="1:20">
      <c r="A176" s="28" t="s">
        <v>181</v>
      </c>
      <c r="B176" s="28"/>
      <c r="C176" s="1">
        <v>1.8940000000000002E-2</v>
      </c>
      <c r="E176" s="1">
        <v>1.8940000000000002E-2</v>
      </c>
      <c r="G176" s="3">
        <v>44551</v>
      </c>
      <c r="I176" s="3">
        <v>55156</v>
      </c>
      <c r="K176" s="4">
        <v>49317908.899999984</v>
      </c>
      <c r="L176" s="7"/>
      <c r="M176" s="6">
        <v>54493000</v>
      </c>
      <c r="N176" s="7"/>
      <c r="O176" s="6">
        <v>1509602.2300000004</v>
      </c>
      <c r="P176" s="8"/>
      <c r="Q176" s="6">
        <v>966677.66</v>
      </c>
      <c r="T176" s="5"/>
    </row>
    <row r="177" spans="1:20">
      <c r="A177" s="28" t="s">
        <v>182</v>
      </c>
      <c r="B177" s="28"/>
      <c r="C177" s="1">
        <v>3.107E-2</v>
      </c>
      <c r="E177" s="1">
        <v>3.107E-2</v>
      </c>
      <c r="G177" s="3">
        <v>44666</v>
      </c>
      <c r="I177" s="3">
        <v>54791</v>
      </c>
      <c r="K177" s="4">
        <v>8361122.9400000004</v>
      </c>
      <c r="L177" s="7"/>
      <c r="M177" s="6">
        <v>9027000</v>
      </c>
      <c r="N177" s="7"/>
      <c r="O177" s="6">
        <v>226648.8</v>
      </c>
      <c r="P177" s="8"/>
      <c r="Q177" s="6">
        <v>267800.87</v>
      </c>
      <c r="T177" s="5"/>
    </row>
    <row r="178" spans="1:20">
      <c r="A178" s="28" t="s">
        <v>183</v>
      </c>
      <c r="B178" s="28"/>
      <c r="C178" s="1">
        <v>3.1030000000000002E-2</v>
      </c>
      <c r="E178" s="1">
        <v>3.1030000000000002E-2</v>
      </c>
      <c r="G178" s="3">
        <v>44666</v>
      </c>
      <c r="I178" s="3">
        <v>55156</v>
      </c>
      <c r="K178" s="4">
        <v>12750880.35</v>
      </c>
      <c r="L178" s="7"/>
      <c r="M178" s="6">
        <v>13711000</v>
      </c>
      <c r="N178" s="7"/>
      <c r="O178" s="6">
        <v>326905.35999999993</v>
      </c>
      <c r="P178" s="8"/>
      <c r="Q178" s="6">
        <v>407258.25999999989</v>
      </c>
      <c r="T178" s="5"/>
    </row>
    <row r="179" spans="1:20">
      <c r="A179" s="28" t="s">
        <v>184</v>
      </c>
      <c r="B179" s="28"/>
      <c r="C179" s="1">
        <v>3.1030000000000002E-2</v>
      </c>
      <c r="E179" s="1">
        <v>3.1030000000000002E-2</v>
      </c>
      <c r="G179" s="3">
        <v>44666</v>
      </c>
      <c r="I179" s="3">
        <v>55156</v>
      </c>
      <c r="K179" s="4">
        <v>6224319.3700000001</v>
      </c>
      <c r="L179" s="7"/>
      <c r="M179" s="6">
        <v>6693000</v>
      </c>
      <c r="N179" s="7"/>
      <c r="O179" s="6">
        <v>159578.24000000005</v>
      </c>
      <c r="P179" s="8"/>
      <c r="Q179" s="6">
        <v>198802.4</v>
      </c>
      <c r="T179" s="5"/>
    </row>
    <row r="180" spans="1:20">
      <c r="A180" s="28" t="s">
        <v>185</v>
      </c>
      <c r="B180" s="28"/>
      <c r="C180" s="1">
        <v>3.4390000000000004E-2</v>
      </c>
      <c r="E180" s="1">
        <v>3.4390000000000004E-2</v>
      </c>
      <c r="G180" s="3">
        <v>44736</v>
      </c>
      <c r="I180" s="3">
        <v>54791</v>
      </c>
      <c r="K180" s="4">
        <v>5422503.870000001</v>
      </c>
      <c r="L180" s="7"/>
      <c r="M180" s="6">
        <v>5830000</v>
      </c>
      <c r="N180" s="7"/>
      <c r="O180" s="6">
        <v>140139.04000000004</v>
      </c>
      <c r="P180" s="8"/>
      <c r="Q180" s="6">
        <v>191975.72</v>
      </c>
      <c r="T180" s="5"/>
    </row>
    <row r="181" spans="1:20">
      <c r="A181" s="28" t="s">
        <v>186</v>
      </c>
      <c r="B181" s="28"/>
      <c r="C181" s="1">
        <v>3.7580000000000002E-2</v>
      </c>
      <c r="E181" s="1">
        <v>3.7580000000000002E-2</v>
      </c>
      <c r="G181" s="3">
        <v>44826</v>
      </c>
      <c r="I181" s="3">
        <v>55156</v>
      </c>
      <c r="K181" s="4">
        <v>7984137.8299999991</v>
      </c>
      <c r="L181" s="7"/>
      <c r="M181" s="6">
        <v>8477000</v>
      </c>
      <c r="N181" s="7"/>
      <c r="O181" s="6">
        <v>185492.82000000007</v>
      </c>
      <c r="P181" s="8"/>
      <c r="Q181" s="6">
        <v>308030.03000000003</v>
      </c>
      <c r="T181" s="5"/>
    </row>
    <row r="182" spans="1:20">
      <c r="A182" s="28" t="s">
        <v>187</v>
      </c>
      <c r="B182" s="28"/>
      <c r="C182" s="1">
        <v>4.1910000000000003E-2</v>
      </c>
      <c r="E182" s="1">
        <v>4.1910000000000003E-2</v>
      </c>
      <c r="G182" s="3">
        <v>44846</v>
      </c>
      <c r="I182" s="3">
        <v>55156</v>
      </c>
      <c r="K182" s="4">
        <v>11336128.880000003</v>
      </c>
      <c r="L182" s="7"/>
      <c r="M182" s="6">
        <v>11946000</v>
      </c>
      <c r="N182" s="7"/>
      <c r="O182" s="6">
        <v>246542.35000000003</v>
      </c>
      <c r="P182" s="8"/>
      <c r="Q182" s="6">
        <v>486950.99</v>
      </c>
      <c r="T182" s="5"/>
    </row>
    <row r="183" spans="1:20">
      <c r="A183" s="28" t="s">
        <v>188</v>
      </c>
      <c r="B183" s="28"/>
      <c r="C183" s="1">
        <v>4.1910000000000003E-2</v>
      </c>
      <c r="E183" s="1">
        <v>4.1910000000000003E-2</v>
      </c>
      <c r="G183" s="3">
        <v>44846</v>
      </c>
      <c r="I183" s="3">
        <v>55156</v>
      </c>
      <c r="K183" s="4">
        <v>4954455.8200000012</v>
      </c>
      <c r="L183" s="7"/>
      <c r="M183" s="6">
        <v>5221000</v>
      </c>
      <c r="N183" s="7"/>
      <c r="O183" s="6">
        <v>107751.34000000004</v>
      </c>
      <c r="P183" s="8"/>
      <c r="Q183" s="6">
        <v>212827.34</v>
      </c>
      <c r="T183" s="5"/>
    </row>
    <row r="184" spans="1:20">
      <c r="A184" s="28" t="s">
        <v>189</v>
      </c>
      <c r="B184" s="28"/>
      <c r="C184" s="1">
        <v>4.0530000000000004E-2</v>
      </c>
      <c r="E184" s="1">
        <v>4.0530000000000004E-2</v>
      </c>
      <c r="G184" s="3">
        <v>45082</v>
      </c>
      <c r="I184" s="3">
        <v>55156</v>
      </c>
      <c r="K184" s="4">
        <v>3243332.3099999996</v>
      </c>
      <c r="L184" s="7"/>
      <c r="M184" s="6">
        <v>3377000</v>
      </c>
      <c r="N184" s="7"/>
      <c r="O184" s="6">
        <v>72042.52</v>
      </c>
      <c r="P184" s="8"/>
      <c r="Q184" s="6">
        <v>134802.09999999998</v>
      </c>
      <c r="T184" s="5"/>
    </row>
    <row r="185" spans="1:20">
      <c r="A185" s="28" t="s">
        <v>190</v>
      </c>
      <c r="B185" s="28"/>
      <c r="C185" s="1">
        <v>4.0530000000000004E-2</v>
      </c>
      <c r="E185" s="1">
        <v>4.0530000000000004E-2</v>
      </c>
      <c r="G185" s="3">
        <v>45082</v>
      </c>
      <c r="I185" s="3">
        <v>55156</v>
      </c>
      <c r="K185" s="4">
        <v>12402840.729999999</v>
      </c>
      <c r="L185" s="7"/>
      <c r="M185" s="6">
        <v>12914000</v>
      </c>
      <c r="N185" s="7"/>
      <c r="O185" s="6">
        <v>275498.10999999981</v>
      </c>
      <c r="P185" s="8"/>
      <c r="Q185" s="6">
        <v>515491.34</v>
      </c>
      <c r="T185" s="5"/>
    </row>
    <row r="186" spans="1:20">
      <c r="A186" s="28" t="s">
        <v>191</v>
      </c>
      <c r="B186" s="28"/>
      <c r="C186" s="1">
        <v>5.1799999999999999E-2</v>
      </c>
      <c r="E186" s="1">
        <v>5.1799999999999999E-2</v>
      </c>
      <c r="G186" s="3">
        <v>45226</v>
      </c>
      <c r="I186" s="3">
        <v>55156</v>
      </c>
      <c r="K186" s="4">
        <v>207919948.94999999</v>
      </c>
      <c r="L186" s="7"/>
      <c r="M186" s="6">
        <v>213827000</v>
      </c>
      <c r="N186" s="7"/>
      <c r="O186" s="6">
        <v>3879318.7499999991</v>
      </c>
      <c r="P186" s="8"/>
      <c r="Q186" s="6">
        <v>10997267.109999999</v>
      </c>
      <c r="T186" s="5"/>
    </row>
    <row r="187" spans="1:20">
      <c r="A187" s="28" t="s">
        <v>192</v>
      </c>
      <c r="B187" s="28"/>
      <c r="C187" s="1">
        <v>4.1200000000000001E-2</v>
      </c>
      <c r="E187" s="1">
        <v>4.1200000000000001E-2</v>
      </c>
      <c r="G187" s="3">
        <v>45288</v>
      </c>
      <c r="I187" s="3">
        <v>55156</v>
      </c>
      <c r="K187" s="4">
        <v>50875071.740000002</v>
      </c>
      <c r="L187" s="7"/>
      <c r="M187" s="6">
        <v>52544000</v>
      </c>
      <c r="N187" s="7"/>
      <c r="O187" s="6">
        <v>1090101.46</v>
      </c>
      <c r="P187" s="8"/>
      <c r="Q187" s="6">
        <v>2148051.6799999997</v>
      </c>
      <c r="T187" s="5"/>
    </row>
    <row r="188" spans="1:20">
      <c r="A188" s="28" t="s">
        <v>193</v>
      </c>
      <c r="B188" s="28"/>
      <c r="C188" s="1">
        <v>4.5269999999999998E-2</v>
      </c>
      <c r="E188" s="1">
        <v>4.5269999999999998E-2</v>
      </c>
      <c r="G188" s="3">
        <v>45467</v>
      </c>
      <c r="I188" s="3">
        <v>55156</v>
      </c>
      <c r="K188" s="4">
        <v>28938597.93</v>
      </c>
      <c r="L188" s="7"/>
      <c r="M188" s="6">
        <v>29523000</v>
      </c>
      <c r="N188" s="7"/>
      <c r="O188" s="6">
        <v>273950.95</v>
      </c>
      <c r="P188" s="8"/>
      <c r="Q188" s="6">
        <v>695331.01</v>
      </c>
      <c r="T188" s="5"/>
    </row>
    <row r="189" spans="1:20">
      <c r="A189" s="28" t="s">
        <v>194</v>
      </c>
      <c r="B189" s="28"/>
      <c r="C189" s="1">
        <v>4.2070000000000003E-2</v>
      </c>
      <c r="E189" s="1">
        <v>4.2070000000000003E-2</v>
      </c>
      <c r="G189" s="3">
        <v>45532</v>
      </c>
      <c r="I189" s="3">
        <v>55156</v>
      </c>
      <c r="K189" s="4">
        <v>1379068.17</v>
      </c>
      <c r="L189" s="7"/>
      <c r="M189" s="6">
        <v>1402000</v>
      </c>
      <c r="N189" s="7"/>
      <c r="O189" s="6">
        <v>7436.83</v>
      </c>
      <c r="P189" s="8"/>
      <c r="Q189" s="6">
        <v>20144.18</v>
      </c>
      <c r="T189" s="5"/>
    </row>
    <row r="190" spans="1:20">
      <c r="A190" s="28" t="s">
        <v>195</v>
      </c>
      <c r="B190" s="28"/>
      <c r="C190" s="1">
        <v>4.2070000000000003E-2</v>
      </c>
      <c r="E190" s="1">
        <v>4.2070000000000003E-2</v>
      </c>
      <c r="G190" s="3">
        <v>45532</v>
      </c>
      <c r="I190" s="3">
        <v>55156</v>
      </c>
      <c r="K190" s="4">
        <v>4640829.9799999995</v>
      </c>
      <c r="L190" s="7"/>
      <c r="M190" s="6">
        <v>4718000</v>
      </c>
      <c r="N190" s="7"/>
      <c r="O190" s="6">
        <v>25026.37</v>
      </c>
      <c r="P190" s="8"/>
      <c r="Q190" s="6">
        <v>67789.03</v>
      </c>
      <c r="T190" s="5"/>
    </row>
    <row r="191" spans="1:20">
      <c r="A191" s="28"/>
      <c r="B191" s="28"/>
      <c r="K191" s="9"/>
      <c r="L191" s="7"/>
      <c r="M191" s="8"/>
      <c r="N191" s="7"/>
      <c r="O191" s="8"/>
      <c r="P191" s="8"/>
      <c r="Q191" s="8"/>
      <c r="T191" s="5"/>
    </row>
    <row r="192" spans="1:20">
      <c r="K192" s="10"/>
      <c r="L192" s="7"/>
      <c r="O192" s="4"/>
    </row>
    <row r="193" spans="1:17">
      <c r="G193" s="11"/>
      <c r="H193" s="11"/>
      <c r="I193" s="12" t="s">
        <v>196</v>
      </c>
      <c r="J193" s="12"/>
      <c r="K193" s="13">
        <f>SUM(K23:K192)</f>
        <v>2026430346.1399999</v>
      </c>
      <c r="L193" s="14"/>
      <c r="M193" s="13"/>
      <c r="N193" s="14"/>
      <c r="O193" s="23">
        <f>SUM(O23:O192)</f>
        <v>88439832.519999966</v>
      </c>
      <c r="P193" s="36"/>
      <c r="Q193" s="23">
        <f>SUM(Q23:Q192)</f>
        <v>76426271.900000051</v>
      </c>
    </row>
    <row r="194" spans="1:17">
      <c r="C194" s="52"/>
      <c r="D194" s="52"/>
      <c r="E194" s="52"/>
      <c r="F194" s="52"/>
      <c r="K194" s="9"/>
      <c r="L194" s="7"/>
      <c r="M194" s="8"/>
      <c r="N194" s="7"/>
      <c r="O194" s="7"/>
      <c r="Q194" s="8"/>
    </row>
    <row r="195" spans="1:17">
      <c r="C195" s="52"/>
      <c r="D195" s="52"/>
      <c r="E195" s="52"/>
      <c r="F195" s="52"/>
      <c r="K195" s="9"/>
      <c r="L195" s="7"/>
      <c r="M195" s="8"/>
      <c r="N195" s="7"/>
      <c r="O195" s="7"/>
      <c r="Q195" s="8"/>
    </row>
    <row r="196" spans="1:17">
      <c r="C196" s="52"/>
      <c r="D196" s="52"/>
      <c r="E196" s="52"/>
      <c r="F196" s="52"/>
      <c r="I196" s="53" t="s">
        <v>197</v>
      </c>
      <c r="J196" s="53"/>
      <c r="K196" s="9">
        <f>K193+K19</f>
        <v>2121662794.0099998</v>
      </c>
      <c r="L196" s="7"/>
      <c r="M196" s="8"/>
      <c r="N196" s="7"/>
      <c r="O196" s="7"/>
      <c r="Q196" s="8"/>
    </row>
    <row r="197" spans="1:17">
      <c r="C197" s="52"/>
      <c r="D197" s="52"/>
      <c r="E197" s="52"/>
      <c r="F197" s="52"/>
      <c r="I197" s="54"/>
      <c r="K197" s="9"/>
      <c r="L197" s="7"/>
      <c r="M197" s="8"/>
      <c r="N197" s="7"/>
      <c r="O197" s="7"/>
      <c r="Q197" s="8"/>
    </row>
    <row r="198" spans="1:17">
      <c r="C198" s="52"/>
      <c r="D198" s="52"/>
      <c r="E198" s="52"/>
      <c r="F198" s="52"/>
      <c r="I198" s="54" t="s">
        <v>198</v>
      </c>
      <c r="J198" s="54"/>
      <c r="K198" s="9">
        <f>Bonds!K15</f>
        <v>251500000</v>
      </c>
      <c r="L198" s="7"/>
      <c r="M198" s="8"/>
      <c r="N198" s="7"/>
    </row>
    <row r="199" spans="1:17">
      <c r="A199" s="21"/>
      <c r="B199" s="21"/>
      <c r="C199" s="19"/>
      <c r="D199" s="19"/>
      <c r="E199" s="19"/>
      <c r="F199" s="19"/>
      <c r="G199" s="21"/>
      <c r="H199" s="21"/>
      <c r="I199" s="55"/>
      <c r="J199" s="12"/>
      <c r="K199" s="13"/>
      <c r="L199" s="14"/>
      <c r="M199" s="23"/>
      <c r="N199" s="14"/>
      <c r="O199" s="14"/>
      <c r="P199" s="36"/>
      <c r="Q199" s="23"/>
    </row>
    <row r="200" spans="1:17" ht="16.5" thickBot="1">
      <c r="A200" s="21"/>
      <c r="B200" s="21"/>
      <c r="C200" s="19"/>
      <c r="D200" s="19"/>
      <c r="E200" s="19"/>
      <c r="F200" s="19"/>
      <c r="G200" s="21"/>
      <c r="H200" s="21"/>
      <c r="I200" s="55" t="s">
        <v>199</v>
      </c>
      <c r="J200" s="55"/>
      <c r="K200" s="56">
        <f>K196+K198</f>
        <v>2373162794.0099998</v>
      </c>
      <c r="L200" s="35"/>
      <c r="M200" s="18"/>
      <c r="N200" s="57"/>
      <c r="O200" s="58">
        <f>+O193+O19+Bonds!O15</f>
        <v>102482709.79999997</v>
      </c>
      <c r="P200" s="59"/>
      <c r="Q200" s="60">
        <f>+Q193+Q19+Bonds!Q15</f>
        <v>93057269.63000004</v>
      </c>
    </row>
    <row r="201" spans="1:17" ht="16.5" thickTop="1">
      <c r="I201" s="54"/>
    </row>
    <row r="202" spans="1:17" hidden="1">
      <c r="A202" s="21"/>
      <c r="B202" s="21"/>
      <c r="I202" s="54" t="s">
        <v>200</v>
      </c>
      <c r="K202" s="13">
        <f>+K200</f>
        <v>2373162794.0099998</v>
      </c>
      <c r="L202" s="14"/>
      <c r="O202" s="16">
        <f>+O200</f>
        <v>102482709.79999997</v>
      </c>
      <c r="Q202" s="4">
        <f>+Q200</f>
        <v>93057269.63000004</v>
      </c>
    </row>
    <row r="203" spans="1:17">
      <c r="I203" s="54" t="s">
        <v>201</v>
      </c>
      <c r="K203" s="16">
        <v>225000000</v>
      </c>
      <c r="O203" s="16">
        <v>175000000</v>
      </c>
      <c r="Q203" s="16">
        <v>16504054.32</v>
      </c>
    </row>
    <row r="204" spans="1:17">
      <c r="I204" s="54"/>
      <c r="O204" s="16"/>
      <c r="Q204" s="16"/>
    </row>
    <row r="205" spans="1:17">
      <c r="I205" s="54" t="s">
        <v>202</v>
      </c>
      <c r="K205" s="16">
        <v>300000000</v>
      </c>
      <c r="O205" s="16">
        <v>0</v>
      </c>
      <c r="Q205" s="16">
        <v>0</v>
      </c>
    </row>
    <row r="206" spans="1:17">
      <c r="I206" s="54"/>
      <c r="O206" s="16"/>
    </row>
    <row r="207" spans="1:17" ht="16.5" thickBot="1">
      <c r="E207" s="11"/>
      <c r="G207" s="61"/>
      <c r="I207" s="55" t="s">
        <v>203</v>
      </c>
      <c r="K207" s="56">
        <f>SUM(K202:K206)</f>
        <v>2898162794.0099998</v>
      </c>
      <c r="O207" s="60">
        <f>SUM(O202:O206)</f>
        <v>277482709.79999995</v>
      </c>
      <c r="P207" s="36"/>
      <c r="Q207" s="60">
        <f>SUM(Q202:Q206)</f>
        <v>109561323.95000005</v>
      </c>
    </row>
    <row r="208" spans="1:17" ht="16.5" thickTop="1">
      <c r="I208" s="54"/>
    </row>
    <row r="209" spans="3:15">
      <c r="C209" s="11"/>
      <c r="G209" s="11"/>
      <c r="I209" s="53" t="s">
        <v>204</v>
      </c>
      <c r="K209" s="16">
        <v>-6579606.3799999999</v>
      </c>
      <c r="M209" s="62"/>
      <c r="N209" s="14"/>
      <c r="O209" s="23"/>
    </row>
    <row r="210" spans="3:15">
      <c r="G210" s="21"/>
      <c r="I210" s="54"/>
      <c r="K210" s="11"/>
      <c r="O210" s="23"/>
    </row>
    <row r="211" spans="3:15" ht="16.5" thickBot="1">
      <c r="I211" s="55" t="s">
        <v>205</v>
      </c>
      <c r="K211" s="56">
        <f>K207+K209</f>
        <v>2891583187.6299996</v>
      </c>
    </row>
    <row r="212" spans="3:15" ht="16.5" thickTop="1">
      <c r="I212" s="54"/>
    </row>
    <row r="213" spans="3:15">
      <c r="F213" s="63"/>
      <c r="G213" s="11"/>
      <c r="H213" s="11"/>
      <c r="I213" s="54" t="s">
        <v>206</v>
      </c>
      <c r="K213" s="16">
        <v>-111580692.48</v>
      </c>
    </row>
    <row r="214" spans="3:15">
      <c r="I214" s="54"/>
    </row>
    <row r="215" spans="3:15" ht="16.5" thickBot="1">
      <c r="I215" s="55" t="s">
        <v>207</v>
      </c>
      <c r="K215" s="56">
        <f>K211+K213</f>
        <v>2780002495.1499996</v>
      </c>
    </row>
    <row r="216" spans="3:15" ht="16.5" thickTop="1"/>
  </sheetData>
  <pageMargins left="0.7" right="0.7" top="0.75" bottom="0.75" header="0.3" footer="0.3"/>
  <pageSetup scale="64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ae06fcea-541a-49e3-952a-5eaf56d381f3" xsi:nil="true"/>
    <TaxCatchAll xmlns="daea435f-7073-4c60-9060-e78a3a9f8d50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7" ma:contentTypeDescription="Create a new document." ma:contentTypeScope="" ma:versionID="980b554da23a07fc20832a1dd7bf2e0e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8e4adc7ef244004100da516e020dff9c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Comment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Comment" ma:index="3" nillable="true" ma:displayName="Comment" ma:internalName="Comment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6" nillable="true" ma:displayName="Taxonomy Catch All Column" ma:hidden="true" ma:list="{fc3f6179-9671-476d-b47b-6bb1899845eb}" ma:internalName="TaxCatchAll" ma:readOnly="false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427A32-C32A-4475-91E1-146BE041CA63}"/>
</file>

<file path=customXml/itemProps2.xml><?xml version="1.0" encoding="utf-8"?>
<ds:datastoreItem xmlns:ds="http://schemas.openxmlformats.org/officeDocument/2006/customXml" ds:itemID="{DE681F96-676A-48A8-8E76-CAD34CBB630C}"/>
</file>

<file path=customXml/itemProps3.xml><?xml version="1.0" encoding="utf-8"?>
<ds:datastoreItem xmlns:ds="http://schemas.openxmlformats.org/officeDocument/2006/customXml" ds:itemID="{1B727791-C9EC-43F4-9FE3-4CD68615C8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Varner</dc:creator>
  <cp:keywords/>
  <dc:description/>
  <cp:lastModifiedBy>Christian Everly</cp:lastModifiedBy>
  <cp:revision/>
  <dcterms:created xsi:type="dcterms:W3CDTF">2021-12-10T21:17:33Z</dcterms:created>
  <dcterms:modified xsi:type="dcterms:W3CDTF">2025-09-29T17:52:18Z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  <property fmtid="{D5CDD505-2E9C-101B-9397-08002B2CF9AE}" pid="3" name="MediaServiceImageTags">
    <vt:lpwstr/>
  </property>
</Properties>
</file>