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ternal\01_Regulatory Services\02_Cases\2025 Cases\2025-00307 PPA DR SSR\06_All Filed Discovery\01_Staff Discovery\Rehearing\Q2\"/>
    </mc:Choice>
  </mc:AlternateContent>
  <xr:revisionPtr revIDLastSave="0" documentId="13_ncr:1_{F9009F97-BD2B-4D42-BF6F-BF97AA5637D3}" xr6:coauthVersionLast="47" xr6:coauthVersionMax="47" xr10:uidLastSave="{00000000-0000-0000-0000-000000000000}"/>
  <bookViews>
    <workbookView xWindow="-38520" yWindow="-120" windowWidth="38640" windowHeight="21120" xr2:uid="{2E358624-0421-470E-A372-878E8256A4CA}"/>
  </bookViews>
  <sheets>
    <sheet name="Fuel Adjustment Clause" sheetId="1" r:id="rId1"/>
    <sheet name="Environmental Surchar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2" i="2" l="1"/>
  <c r="C4" i="2" s="1"/>
  <c r="C12" i="2" s="1"/>
  <c r="D4" i="2" s="1"/>
  <c r="D12" i="2" s="1"/>
  <c r="E4" i="2" s="1"/>
  <c r="M9" i="2"/>
  <c r="L9" i="2"/>
  <c r="K9" i="2"/>
  <c r="J9" i="2"/>
  <c r="I9" i="2"/>
  <c r="H9" i="2"/>
  <c r="G9" i="2"/>
  <c r="F9" i="2"/>
  <c r="E9" i="2"/>
  <c r="D9" i="2"/>
  <c r="M7" i="2"/>
  <c r="L7" i="2"/>
  <c r="K7" i="2"/>
  <c r="J7" i="2"/>
  <c r="I7" i="2"/>
  <c r="H7" i="2"/>
  <c r="G7" i="2"/>
  <c r="F7" i="2"/>
  <c r="E7" i="2"/>
  <c r="D7" i="2"/>
  <c r="C7" i="2"/>
  <c r="M5" i="2"/>
  <c r="L5" i="2"/>
  <c r="K5" i="2"/>
  <c r="J5" i="2"/>
  <c r="I5" i="2"/>
  <c r="H5" i="2"/>
  <c r="G5" i="2"/>
  <c r="F5" i="2"/>
  <c r="E5" i="2"/>
  <c r="D5" i="2"/>
  <c r="C5" i="2"/>
  <c r="M8" i="1"/>
  <c r="L8" i="1"/>
  <c r="K8" i="1"/>
  <c r="J8" i="1"/>
  <c r="I8" i="1"/>
  <c r="H8" i="1"/>
  <c r="G8" i="1"/>
  <c r="F8" i="1"/>
  <c r="E8" i="1"/>
  <c r="D8" i="1"/>
  <c r="M7" i="1"/>
  <c r="L7" i="1"/>
  <c r="K7" i="1"/>
  <c r="J7" i="1"/>
  <c r="I7" i="1"/>
  <c r="H7" i="1"/>
  <c r="G7" i="1"/>
  <c r="F7" i="1"/>
  <c r="E7" i="1"/>
  <c r="D7" i="1"/>
  <c r="C7" i="1"/>
  <c r="E12" i="2" l="1"/>
  <c r="F4" i="2" s="1"/>
  <c r="F12" i="2" s="1"/>
  <c r="G4" i="2" s="1"/>
  <c r="G12" i="2" s="1"/>
  <c r="H4" i="2" s="1"/>
  <c r="H12" i="2" s="1"/>
  <c r="I4" i="2" s="1"/>
  <c r="I12" i="2" s="1"/>
  <c r="J4" i="2" s="1"/>
  <c r="J12" i="2" s="1"/>
  <c r="K4" i="2" s="1"/>
  <c r="K12" i="2" s="1"/>
  <c r="L4" i="2" s="1"/>
  <c r="L12" i="2" s="1"/>
  <c r="M4" i="2" s="1"/>
  <c r="M12" i="2" s="1"/>
  <c r="B12" i="1"/>
  <c r="C4" i="1" s="1"/>
  <c r="C12" i="1" s="1"/>
  <c r="D4" i="1" s="1"/>
  <c r="D12" i="1" s="1"/>
  <c r="E4" i="1" s="1"/>
  <c r="E12" i="1" s="1"/>
  <c r="F4" i="1" s="1"/>
  <c r="F12" i="1" s="1"/>
  <c r="G4" i="1" s="1"/>
  <c r="G12" i="1" s="1"/>
  <c r="H4" i="1" s="1"/>
  <c r="H12" i="1" s="1"/>
  <c r="I4" i="1" s="1"/>
  <c r="I12" i="1" s="1"/>
  <c r="J4" i="1" s="1"/>
  <c r="J12" i="1" s="1"/>
  <c r="K4" i="1" s="1"/>
  <c r="K12" i="1" s="1"/>
  <c r="L4" i="1" s="1"/>
  <c r="L12" i="1" s="1"/>
  <c r="M4" i="1" s="1"/>
  <c r="M12" i="1" s="1"/>
</calcChain>
</file>

<file path=xl/sharedStrings.xml><?xml version="1.0" encoding="utf-8"?>
<sst xmlns="http://schemas.openxmlformats.org/spreadsheetml/2006/main" count="42" uniqueCount="26">
  <si>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</si>
  <si>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</si>
  <si>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</si>
  <si>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</si>
  <si>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</si>
  <si>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</si>
  <si>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</si>
  <si>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</si>
  <si>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</si>
  <si>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</si>
  <si>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</si>
  <si>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</si>
  <si>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Beginning Balance</t>
  </si>
  <si>
    <t>Current Mo. Deferred Fuel &gt; Base</t>
  </si>
  <si>
    <t>Current Mo. Estimate</t>
  </si>
  <si>
    <t>Misc. (FAC Credit)</t>
  </si>
  <si>
    <t>Misc. (Adjust Deferred Fuel)</t>
  </si>
  <si>
    <t>Ending Balance</t>
  </si>
  <si>
    <t>Misc. (Quarterly Peaking Unit Equivalent Estimate)</t>
  </si>
  <si>
    <t>Reversal of 2 Mo Prior Actuals</t>
  </si>
  <si>
    <t>Prior Month Actual</t>
  </si>
  <si>
    <t>Reversal of 2 Mo Prior O/U</t>
  </si>
  <si>
    <t>Current Mo. O/U</t>
  </si>
  <si>
    <t>Misc.</t>
  </si>
  <si>
    <t>Reversal of Prior Mo. Estimate</t>
  </si>
  <si>
    <t>Reversal of 2-Mo Prior Deferred Fuel Expense&gt;Base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</si>
</sst>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quotePrefix="1" applyNumberFormat="1" applyFont="1" applyAlignment="1">
      <alignment horizontal="center"/>
    </xf>
    <xf numFmtId="43" fontId="2" fillId="0" borderId="0" xfId="1" applyFont="1" applyFill="1"/>
    <xf numFmtId="0" fontId="3" fillId="0" borderId="1" xfId="0" applyFont="1" applyBorder="1"/>
    <xf numFmtId="0" fontId="3" fillId="0" borderId="0" xfId="0" applyFont="1"/>
    <xf numFmtId="14" fontId="3" fillId="0" borderId="0" xfId="0" applyNumberFormat="1" applyFont="1" applyAlignment="1">
      <alignment horizontal="center"/>
    </xf>
    <xf numFmtId="165" fontId="2" fillId="0" borderId="0" xfId="1" applyNumberFormat="1" applyFont="1" applyFill="1"/>
    <xf numFmtId="165" fontId="3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22CA-703A-4AE2-8CC2-5F88C864B3A8}">
  <dimension ref="A2:M13"/>
  <sheetViews>
    <sheetView tabSelected="1" workbookViewId="0"/>
  </sheetViews>
  <sheetFormatPr defaultRowHeight="12.75" x14ac:dyDescent="0.2"/>
  <cols>
    <col min="1" max="1" width="45.85546875" style="1" bestFit="1" customWidth="1"/>
    <col min="2" max="13" width="12.7109375" style="1" customWidth="1"/>
    <col min="14" max="16384" width="9.140625" style="1"/>
  </cols>
  <sheetData>
    <row r="2" spans="1:13" x14ac:dyDescent="0.2">
      <c r="B2" s="2">
        <v>2025</v>
      </c>
      <c r="C2" s="2">
        <v>2025</v>
      </c>
      <c r="D2" s="2">
        <v>2025</v>
      </c>
      <c r="E2" s="2">
        <v>2025</v>
      </c>
      <c r="F2" s="2">
        <v>2025</v>
      </c>
      <c r="G2" s="2">
        <v>2025</v>
      </c>
      <c r="H2" s="2">
        <v>2025</v>
      </c>
      <c r="I2" s="2">
        <v>2025</v>
      </c>
      <c r="J2" s="2">
        <v>2025</v>
      </c>
      <c r="K2" s="2">
        <v>2025</v>
      </c>
      <c r="L2" s="2">
        <v>2025</v>
      </c>
      <c r="M2" s="2">
        <v>2025</v>
      </c>
    </row>
    <row r="3" spans="1:13" x14ac:dyDescent="0.2"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0</v>
      </c>
      <c r="I3" s="3" t="s">
        <v>1</v>
      </c>
      <c r="J3" s="3" t="s">
        <v>2</v>
      </c>
      <c r="K3" s="3" t="s">
        <v>3</v>
      </c>
      <c r="L3" s="3" t="s">
        <v>4</v>
      </c>
      <c r="M3" s="3" t="s">
        <v>5</v>
      </c>
    </row>
    <row r="4" spans="1:13" x14ac:dyDescent="0.2">
      <c r="A4" s="1" t="s">
        <v>12</v>
      </c>
      <c r="B4" s="8">
        <v>8634580.3599999994</v>
      </c>
      <c r="C4" s="8">
        <f t="shared" ref="C4:M4" si="0">+B12</f>
        <v>13757899.26</v>
      </c>
      <c r="D4" s="8">
        <f t="shared" si="0"/>
        <v>11006431.529999999</v>
      </c>
      <c r="E4" s="8">
        <f t="shared" si="0"/>
        <v>9201274.9700000025</v>
      </c>
      <c r="F4" s="8">
        <f t="shared" si="0"/>
        <v>8156514.6500000022</v>
      </c>
      <c r="G4" s="8">
        <f t="shared" si="0"/>
        <v>3738643.1400000025</v>
      </c>
      <c r="H4" s="8">
        <f t="shared" si="0"/>
        <v>7079226.0600000024</v>
      </c>
      <c r="I4" s="8">
        <f t="shared" si="0"/>
        <v>8395161.1200000029</v>
      </c>
      <c r="J4" s="8">
        <f t="shared" si="0"/>
        <v>1772032.1200000029</v>
      </c>
      <c r="K4" s="8">
        <f t="shared" si="0"/>
        <v>969856.73000000301</v>
      </c>
      <c r="L4" s="8">
        <f t="shared" si="0"/>
        <v>5037200.1200000029</v>
      </c>
      <c r="M4" s="8">
        <f t="shared" si="0"/>
        <v>2835918.1200000029</v>
      </c>
    </row>
    <row r="5" spans="1:13" x14ac:dyDescent="0.2">
      <c r="A5" s="1" t="s">
        <v>13</v>
      </c>
      <c r="B5" s="8">
        <v>10384694</v>
      </c>
      <c r="C5" s="8">
        <v>2816450</v>
      </c>
      <c r="D5" s="8">
        <v>7094530</v>
      </c>
      <c r="E5" s="8">
        <v>2680893</v>
      </c>
      <c r="F5" s="8">
        <v>1986171</v>
      </c>
      <c r="G5" s="8">
        <v>5384204</v>
      </c>
      <c r="H5" s="8">
        <v>5093035</v>
      </c>
      <c r="I5" s="8">
        <v>-1883787</v>
      </c>
      <c r="J5" s="8">
        <v>4055898</v>
      </c>
      <c r="K5" s="8">
        <v>2265113</v>
      </c>
      <c r="L5" s="8">
        <v>1424626</v>
      </c>
      <c r="M5" s="8">
        <v>3868370</v>
      </c>
    </row>
    <row r="6" spans="1:13" x14ac:dyDescent="0.2">
      <c r="A6" s="1" t="s">
        <v>14</v>
      </c>
      <c r="B6" s="8">
        <v>-2688632</v>
      </c>
      <c r="C6" s="8">
        <v>-2530235</v>
      </c>
      <c r="D6" s="8">
        <v>-731357</v>
      </c>
      <c r="E6" s="8">
        <v>-1478993</v>
      </c>
      <c r="F6" s="8">
        <v>-383933</v>
      </c>
      <c r="G6" s="8">
        <v>-1636660</v>
      </c>
      <c r="H6" s="8">
        <v>-2082078</v>
      </c>
      <c r="I6" s="8">
        <v>-1437216</v>
      </c>
      <c r="J6" s="8">
        <v>418257</v>
      </c>
      <c r="K6" s="8">
        <v>-1283811</v>
      </c>
      <c r="L6" s="8">
        <v>-853821</v>
      </c>
      <c r="M6" s="8">
        <v>-635459</v>
      </c>
    </row>
    <row r="7" spans="1:13" x14ac:dyDescent="0.2">
      <c r="A7" s="1" t="s">
        <v>24</v>
      </c>
      <c r="B7" s="8">
        <v>2055574</v>
      </c>
      <c r="C7" s="8">
        <f t="shared" ref="C7:M7" si="1">-B6</f>
        <v>2688632</v>
      </c>
      <c r="D7" s="8">
        <f t="shared" si="1"/>
        <v>2530235</v>
      </c>
      <c r="E7" s="8">
        <f t="shared" si="1"/>
        <v>731357</v>
      </c>
      <c r="F7" s="8">
        <f t="shared" si="1"/>
        <v>1478993</v>
      </c>
      <c r="G7" s="8">
        <f t="shared" si="1"/>
        <v>383933</v>
      </c>
      <c r="H7" s="8">
        <f t="shared" si="1"/>
        <v>1636660</v>
      </c>
      <c r="I7" s="8">
        <f t="shared" si="1"/>
        <v>2082078</v>
      </c>
      <c r="J7" s="8">
        <f t="shared" si="1"/>
        <v>1437216</v>
      </c>
      <c r="K7" s="8">
        <f t="shared" si="1"/>
        <v>-418257</v>
      </c>
      <c r="L7" s="8">
        <f t="shared" si="1"/>
        <v>1283811</v>
      </c>
      <c r="M7" s="8">
        <f t="shared" si="1"/>
        <v>853821</v>
      </c>
    </row>
    <row r="8" spans="1:13" x14ac:dyDescent="0.2">
      <c r="A8" s="1" t="s">
        <v>25</v>
      </c>
      <c r="B8" s="8">
        <v>-4662015</v>
      </c>
      <c r="C8" s="8">
        <v>-6185506</v>
      </c>
      <c r="D8" s="8">
        <f t="shared" ref="D8:M8" si="2">-B5</f>
        <v>-10384694</v>
      </c>
      <c r="E8" s="8">
        <f t="shared" si="2"/>
        <v>-2816450</v>
      </c>
      <c r="F8" s="8">
        <f t="shared" si="2"/>
        <v>-7094530</v>
      </c>
      <c r="G8" s="8">
        <f t="shared" si="2"/>
        <v>-2680893</v>
      </c>
      <c r="H8" s="8">
        <f t="shared" si="2"/>
        <v>-1986171</v>
      </c>
      <c r="I8" s="8">
        <f t="shared" si="2"/>
        <v>-5384204</v>
      </c>
      <c r="J8" s="8">
        <f t="shared" si="2"/>
        <v>-5093035</v>
      </c>
      <c r="K8" s="8">
        <f t="shared" si="2"/>
        <v>1883787</v>
      </c>
      <c r="L8" s="8">
        <f t="shared" si="2"/>
        <v>-4055898</v>
      </c>
      <c r="M8" s="8">
        <f t="shared" si="2"/>
        <v>-2265113</v>
      </c>
    </row>
    <row r="9" spans="1:13" x14ac:dyDescent="0.2">
      <c r="A9" s="4" t="s">
        <v>18</v>
      </c>
      <c r="B9" s="8">
        <v>157366.76</v>
      </c>
      <c r="C9" s="8"/>
      <c r="D9" s="8">
        <v>-256380.44</v>
      </c>
      <c r="E9" s="8">
        <v>256380.44</v>
      </c>
      <c r="F9" s="8"/>
      <c r="G9" s="8">
        <v>-24461.06</v>
      </c>
      <c r="H9" s="8">
        <v>24461.06</v>
      </c>
      <c r="I9" s="8"/>
      <c r="J9" s="8">
        <v>-1620511.39</v>
      </c>
      <c r="K9" s="8">
        <v>1620511.39</v>
      </c>
      <c r="L9" s="8"/>
      <c r="M9" s="8">
        <v>-1151915.5900000001</v>
      </c>
    </row>
    <row r="10" spans="1:13" x14ac:dyDescent="0.2">
      <c r="A10" s="4" t="s">
        <v>15</v>
      </c>
      <c r="B10" s="8">
        <v>-123668.86</v>
      </c>
      <c r="C10" s="8">
        <v>459191.27</v>
      </c>
      <c r="D10" s="8">
        <v>-57490.12</v>
      </c>
      <c r="E10" s="8">
        <v>-417947.76</v>
      </c>
      <c r="F10" s="8">
        <v>-404572.51</v>
      </c>
      <c r="G10" s="8">
        <v>1914459.98</v>
      </c>
      <c r="H10" s="8">
        <v>-1369972</v>
      </c>
      <c r="I10" s="8"/>
      <c r="J10" s="8"/>
      <c r="K10" s="8"/>
      <c r="L10" s="8"/>
      <c r="M10" s="8"/>
    </row>
    <row r="11" spans="1:13" x14ac:dyDescent="0.2">
      <c r="A11" s="4" t="s">
        <v>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>
        <v>-8188</v>
      </c>
    </row>
    <row r="12" spans="1:13" ht="13.5" thickBot="1" x14ac:dyDescent="0.25">
      <c r="A12" s="5" t="s">
        <v>17</v>
      </c>
      <c r="B12" s="9">
        <f>SUM(B4:B11)</f>
        <v>13757899.26</v>
      </c>
      <c r="C12" s="9">
        <f t="shared" ref="C12:M12" si="3">SUM(C4:C11)</f>
        <v>11006431.529999999</v>
      </c>
      <c r="D12" s="9">
        <f t="shared" si="3"/>
        <v>9201274.9700000025</v>
      </c>
      <c r="E12" s="9">
        <f t="shared" si="3"/>
        <v>8156514.6500000022</v>
      </c>
      <c r="F12" s="9">
        <f t="shared" si="3"/>
        <v>3738643.1400000025</v>
      </c>
      <c r="G12" s="9">
        <f t="shared" si="3"/>
        <v>7079226.0600000024</v>
      </c>
      <c r="H12" s="9">
        <f t="shared" si="3"/>
        <v>8395161.1200000029</v>
      </c>
      <c r="I12" s="9">
        <f t="shared" si="3"/>
        <v>1772032.1200000029</v>
      </c>
      <c r="J12" s="9">
        <f t="shared" si="3"/>
        <v>969856.73000000301</v>
      </c>
      <c r="K12" s="9">
        <f t="shared" si="3"/>
        <v>5037200.1200000029</v>
      </c>
      <c r="L12" s="9">
        <f t="shared" si="3"/>
        <v>2835918.1200000029</v>
      </c>
      <c r="M12" s="9">
        <f t="shared" si="3"/>
        <v>3497433.5300000031</v>
      </c>
    </row>
    <row r="13" spans="1:13" ht="13.5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6ECC-5647-4F7F-BAF6-2B37EF303262}">
  <dimension ref="A2:M20"/>
  <sheetViews>
    <sheetView workbookViewId="0"/>
  </sheetViews>
  <sheetFormatPr defaultRowHeight="12.75" x14ac:dyDescent="0.2"/>
  <cols>
    <col min="1" max="1" width="27.7109375" style="1" bestFit="1" customWidth="1"/>
    <col min="2" max="13" width="13.28515625" style="1" customWidth="1"/>
    <col min="14" max="16384" width="9.140625" style="1"/>
  </cols>
  <sheetData>
    <row r="2" spans="1:13" x14ac:dyDescent="0.2">
      <c r="B2" s="2">
        <v>2025</v>
      </c>
      <c r="C2" s="2">
        <v>2025</v>
      </c>
      <c r="D2" s="2">
        <v>2025</v>
      </c>
      <c r="E2" s="2">
        <v>2025</v>
      </c>
      <c r="F2" s="2">
        <v>2025</v>
      </c>
      <c r="G2" s="2">
        <v>2025</v>
      </c>
      <c r="H2" s="2">
        <v>2025</v>
      </c>
      <c r="I2" s="2">
        <v>2025</v>
      </c>
      <c r="J2" s="2">
        <v>2025</v>
      </c>
      <c r="K2" s="2">
        <v>2025</v>
      </c>
      <c r="L2" s="2">
        <v>2025</v>
      </c>
      <c r="M2" s="2">
        <v>2025</v>
      </c>
    </row>
    <row r="3" spans="1:13" x14ac:dyDescent="0.2"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0</v>
      </c>
      <c r="I3" s="7" t="s">
        <v>1</v>
      </c>
      <c r="J3" s="7" t="s">
        <v>2</v>
      </c>
      <c r="K3" s="7" t="s">
        <v>3</v>
      </c>
      <c r="L3" s="7" t="s">
        <v>4</v>
      </c>
      <c r="M3" s="7" t="s">
        <v>5</v>
      </c>
    </row>
    <row r="4" spans="1:13" x14ac:dyDescent="0.2">
      <c r="A4" s="1" t="s">
        <v>12</v>
      </c>
      <c r="B4" s="8">
        <v>5147803.0000000019</v>
      </c>
      <c r="C4" s="8">
        <f t="shared" ref="C4:M4" si="0">+B12</f>
        <v>3543750.0000000019</v>
      </c>
      <c r="D4" s="8">
        <f t="shared" si="0"/>
        <v>2217454.0000000019</v>
      </c>
      <c r="E4" s="8">
        <f t="shared" si="0"/>
        <v>3766008.0000000019</v>
      </c>
      <c r="F4" s="8">
        <f t="shared" si="0"/>
        <v>4957028.0000000019</v>
      </c>
      <c r="G4" s="8">
        <f t="shared" si="0"/>
        <v>5737323.0000000019</v>
      </c>
      <c r="H4" s="8">
        <f t="shared" si="0"/>
        <v>4531906.0000000019</v>
      </c>
      <c r="I4" s="8">
        <f t="shared" si="0"/>
        <v>4125898.0000000019</v>
      </c>
      <c r="J4" s="8">
        <f t="shared" si="0"/>
        <v>4170691.0000000019</v>
      </c>
      <c r="K4" s="8">
        <f t="shared" si="0"/>
        <v>4845111.0000000019</v>
      </c>
      <c r="L4" s="8">
        <f t="shared" si="0"/>
        <v>5403578.0000000019</v>
      </c>
      <c r="M4" s="8">
        <f t="shared" si="0"/>
        <v>5913269.0000000019</v>
      </c>
    </row>
    <row r="5" spans="1:13" x14ac:dyDescent="0.2">
      <c r="A5" s="1" t="s">
        <v>19</v>
      </c>
      <c r="B5" s="8">
        <v>-2491929</v>
      </c>
      <c r="C5" s="8">
        <f t="shared" ref="C5:M5" si="1">-B6</f>
        <v>-2496693</v>
      </c>
      <c r="D5" s="8">
        <f t="shared" si="1"/>
        <v>-1929571</v>
      </c>
      <c r="E5" s="8">
        <f t="shared" si="1"/>
        <v>-2541522</v>
      </c>
      <c r="F5" s="8">
        <f t="shared" si="1"/>
        <v>-2289881</v>
      </c>
      <c r="G5" s="8">
        <f t="shared" si="1"/>
        <v>-2789861</v>
      </c>
      <c r="H5" s="8">
        <f t="shared" si="1"/>
        <v>-2202685</v>
      </c>
      <c r="I5" s="8">
        <f t="shared" si="1"/>
        <v>-1904765</v>
      </c>
      <c r="J5" s="8">
        <f t="shared" si="1"/>
        <v>-2548659</v>
      </c>
      <c r="K5" s="8">
        <f t="shared" si="1"/>
        <v>-2165993</v>
      </c>
      <c r="L5" s="8">
        <f t="shared" si="1"/>
        <v>-2157518</v>
      </c>
      <c r="M5" s="8">
        <f t="shared" si="1"/>
        <v>-2642642</v>
      </c>
    </row>
    <row r="6" spans="1:13" x14ac:dyDescent="0.2">
      <c r="A6" s="1" t="s">
        <v>20</v>
      </c>
      <c r="B6" s="8">
        <v>2496693</v>
      </c>
      <c r="C6" s="8">
        <v>1929571</v>
      </c>
      <c r="D6" s="8">
        <v>2541522</v>
      </c>
      <c r="E6" s="8">
        <v>2289881</v>
      </c>
      <c r="F6" s="8">
        <v>2789861</v>
      </c>
      <c r="G6" s="8">
        <v>2202685</v>
      </c>
      <c r="H6" s="8">
        <v>1904765</v>
      </c>
      <c r="I6" s="8">
        <v>2548659</v>
      </c>
      <c r="J6" s="8">
        <v>2165993</v>
      </c>
      <c r="K6" s="8">
        <v>2157518</v>
      </c>
      <c r="L6" s="8">
        <v>2642642</v>
      </c>
      <c r="M6" s="8">
        <v>2173495</v>
      </c>
    </row>
    <row r="7" spans="1:13" x14ac:dyDescent="0.2">
      <c r="A7" s="1" t="s">
        <v>24</v>
      </c>
      <c r="B7" s="8">
        <v>-2622944</v>
      </c>
      <c r="C7" s="8">
        <f t="shared" ref="C7:M7" si="2">-B8</f>
        <v>-2275769</v>
      </c>
      <c r="D7" s="8">
        <f t="shared" si="2"/>
        <v>-1983774</v>
      </c>
      <c r="E7" s="8">
        <f t="shared" si="2"/>
        <v>-2059576</v>
      </c>
      <c r="F7" s="8">
        <f t="shared" si="2"/>
        <v>-2555527</v>
      </c>
      <c r="G7" s="8">
        <f t="shared" si="2"/>
        <v>-2233785</v>
      </c>
      <c r="H7" s="8">
        <f t="shared" si="2"/>
        <v>-1854630</v>
      </c>
      <c r="I7" s="8">
        <f t="shared" si="2"/>
        <v>-2258785</v>
      </c>
      <c r="J7" s="8">
        <f t="shared" si="2"/>
        <v>-2079790</v>
      </c>
      <c r="K7" s="8">
        <f t="shared" si="2"/>
        <v>-2557468</v>
      </c>
      <c r="L7" s="8">
        <f t="shared" si="2"/>
        <v>-2755507</v>
      </c>
      <c r="M7" s="8">
        <f t="shared" si="2"/>
        <v>-2507469</v>
      </c>
    </row>
    <row r="8" spans="1:13" x14ac:dyDescent="0.2">
      <c r="A8" s="1" t="s">
        <v>14</v>
      </c>
      <c r="B8" s="8">
        <v>2275769</v>
      </c>
      <c r="C8" s="8">
        <v>1983774</v>
      </c>
      <c r="D8" s="8">
        <v>2059576</v>
      </c>
      <c r="E8" s="8">
        <v>2555527</v>
      </c>
      <c r="F8" s="8">
        <v>2233785</v>
      </c>
      <c r="G8" s="8">
        <v>1854630</v>
      </c>
      <c r="H8" s="8">
        <v>2258785</v>
      </c>
      <c r="I8" s="8">
        <v>2079790</v>
      </c>
      <c r="J8" s="8">
        <v>2557468</v>
      </c>
      <c r="K8" s="8">
        <v>2755507</v>
      </c>
      <c r="L8" s="8">
        <v>2507469</v>
      </c>
      <c r="M8" s="8">
        <v>2419152</v>
      </c>
    </row>
    <row r="9" spans="1:13" x14ac:dyDescent="0.2">
      <c r="A9" s="1" t="s">
        <v>21</v>
      </c>
      <c r="B9" s="8">
        <v>-50348</v>
      </c>
      <c r="C9" s="8">
        <v>17418</v>
      </c>
      <c r="D9" s="8">
        <f t="shared" ref="D9:M9" si="3">-B10</f>
        <v>1211294</v>
      </c>
      <c r="E9" s="8">
        <f t="shared" si="3"/>
        <v>484597</v>
      </c>
      <c r="F9" s="8">
        <f t="shared" si="3"/>
        <v>350493</v>
      </c>
      <c r="G9" s="8">
        <f t="shared" si="3"/>
        <v>-462113</v>
      </c>
      <c r="H9" s="8">
        <f t="shared" si="3"/>
        <v>-251564</v>
      </c>
      <c r="I9" s="8">
        <f t="shared" si="3"/>
        <v>-223027</v>
      </c>
      <c r="J9" s="8">
        <f t="shared" si="3"/>
        <v>260679</v>
      </c>
      <c r="K9" s="8">
        <f t="shared" si="3"/>
        <v>197079</v>
      </c>
      <c r="L9" s="8">
        <f t="shared" si="3"/>
        <v>-318729</v>
      </c>
      <c r="M9" s="8">
        <f t="shared" si="3"/>
        <v>-171824</v>
      </c>
    </row>
    <row r="10" spans="1:13" x14ac:dyDescent="0.2">
      <c r="A10" s="1" t="s">
        <v>22</v>
      </c>
      <c r="B10" s="8">
        <v>-1211294</v>
      </c>
      <c r="C10" s="8">
        <v>-484597</v>
      </c>
      <c r="D10" s="8">
        <v>-350493</v>
      </c>
      <c r="E10" s="8">
        <v>462113</v>
      </c>
      <c r="F10" s="8">
        <v>251564</v>
      </c>
      <c r="G10" s="8">
        <v>223027</v>
      </c>
      <c r="H10" s="8">
        <v>-260679</v>
      </c>
      <c r="I10" s="8">
        <v>-197079</v>
      </c>
      <c r="J10" s="8">
        <v>318729</v>
      </c>
      <c r="K10" s="8">
        <v>171824</v>
      </c>
      <c r="L10" s="8">
        <v>591334</v>
      </c>
      <c r="M10" s="8">
        <v>157399</v>
      </c>
    </row>
    <row r="11" spans="1:13" x14ac:dyDescent="0.2">
      <c r="A11" s="1" t="s">
        <v>23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3.5" thickBot="1" x14ac:dyDescent="0.25">
      <c r="A12" s="5" t="s">
        <v>17</v>
      </c>
      <c r="B12" s="9">
        <f t="shared" ref="B12:M12" si="4">SUM(B4:B11)</f>
        <v>3543750.0000000019</v>
      </c>
      <c r="C12" s="9">
        <f t="shared" si="4"/>
        <v>2217454.0000000019</v>
      </c>
      <c r="D12" s="9">
        <f t="shared" si="4"/>
        <v>3766008.0000000019</v>
      </c>
      <c r="E12" s="9">
        <f t="shared" si="4"/>
        <v>4957028.0000000019</v>
      </c>
      <c r="F12" s="9">
        <f t="shared" si="4"/>
        <v>5737323.0000000019</v>
      </c>
      <c r="G12" s="9">
        <f t="shared" si="4"/>
        <v>4531906.0000000019</v>
      </c>
      <c r="H12" s="9">
        <f t="shared" si="4"/>
        <v>4125898.0000000019</v>
      </c>
      <c r="I12" s="9">
        <f t="shared" si="4"/>
        <v>4170691.0000000019</v>
      </c>
      <c r="J12" s="9">
        <f t="shared" si="4"/>
        <v>4845111.0000000019</v>
      </c>
      <c r="K12" s="9">
        <f t="shared" si="4"/>
        <v>5403578.0000000019</v>
      </c>
      <c r="L12" s="9">
        <f t="shared" si="4"/>
        <v>5913269.0000000019</v>
      </c>
      <c r="M12" s="9">
        <f t="shared" si="4"/>
        <v>5341380.0000000019</v>
      </c>
    </row>
    <row r="13" spans="1:13" ht="13.5" thickTop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3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zQ0OTZFQ0UwLTUzRDUtNDgwNS04NDkwLThDRkUwRjBDRjBEQn08L2lkPjxWYWxpZD50cnVlPC9WYWxpZD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zODM3ODE8L1VzZXJOYW1lPjxEYXRlVGltZT43LzMwLzIwMjYgMjoyNzozNSBQTTwvRGF0ZVRpbWU+PExhYmVsU3RyaW5nPkFFUCBJbnRlcm5hbDwvTGFiZWxTdHJpbmc+PC9pdGVtPjwvbGFiZWxIaXN0b3J5Pg=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BSyd+eRAN65RF0k6fzY4NAxVyfiKgLv8dNP+BsrjQFw=</DigestValue>
      </Reference>
      <Reference URI="#CLASSIFICATIONHISTORY">
        <DigestMethod Algorithm="http://www.w3.org/2001/04/xmlenc#sha256"/>
        <DigestValue>tYpR0aGPqiWwCOlAg9hP286WwZwX2RGZktRsk89WUwc=</DigestValue>
      </Reference>
    </SignedInfo>
    <SignatureValue>CPDaxkJWFYJgi+1SVoFXc1mY8mc5yRBi8OHqqlF53XTKMr4XOWm21N3K3P3OFDUVw8r8M8a5pYpjrc+LRz/5Qw==</SignatureValue>
    <Object Id="CLASSIFICATIONHISTORY">
      <ArrayOfString xmlns:xsd="http://www.w3.org/2001/XMLSchema" xmlns:xsi="http://www.w3.org/2001/XMLSchema-instance" xmlns="">
        <string>BPunJPSgfKKSy5fiKvQCDuO1a16DkW7B</string>
      </ArrayOfString>
    </Object>
  </Signature>
</WrappedLabelHistor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4496ECE0-53D5-4805-8490-8CFE0F0CF0DB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2.xml><?xml version="1.0" encoding="utf-8"?>
<ds:datastoreItem xmlns:ds="http://schemas.openxmlformats.org/officeDocument/2006/customXml" ds:itemID="{A35B87E3-BDCC-4E11-AD47-A47E2E377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A9E025-EBD3-497E-A6FA-DF2A9D253D6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80ACC7-65FD-4500-99CD-DD9929E5EA0A}">
  <ds:schemaRefs>
    <ds:schemaRef ds:uri="http://schemas.microsoft.com/office/2006/metadata/properties"/>
    <ds:schemaRef ds:uri="http://schemas.microsoft.com/office/infopath/2007/PartnerControls"/>
    <ds:schemaRef ds:uri="f88ffb1c-9230-4705-a789-27bae69f5829"/>
    <ds:schemaRef ds:uri="b6888f76-1100-40b0-929b-1efe9044426d"/>
  </ds:schemaRefs>
</ds:datastoreItem>
</file>

<file path=customXml/itemProps5.xml><?xml version="1.0" encoding="utf-8"?>
<ds:datastoreItem xmlns:ds="http://schemas.openxmlformats.org/officeDocument/2006/customXml" ds:itemID="{89B8B33E-5251-4987-A44D-B3F36FACAE8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Fuel Adjustment Clause</vt:lpstr>
      <vt:lpstr>Environmental Surcharge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J.D. Cullop</dc:creator>
  <cp:lastModifiedBy>Lerah M Kahn</cp:lastModifiedBy>
  <dcterms:created xsi:type="dcterms:W3CDTF">2026-07-30T14:16:51Z</dcterms:created>
  <dcterms:modified xsi:type="dcterms:W3CDTF">2026-08-03T14:14:01Z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3379a8e1-8e2a-4b3c-b91e-459a0ca99925</vt:lpwstr>
  </property>
  <property fmtid="{D5CDD505-2E9C-101B-9397-08002B2CF9AE}" pid="3" name="bjClsUserRVM">
    <vt:lpwstr>[]</vt:lpwstr>
  </property>
  <property fmtid="{D5CDD505-2E9C-101B-9397-08002B2CF9AE}" pid="4" name="bjSaver">
    <vt:lpwstr>U7bCFXZ+jPoRXT7ibvnAQbE5NnsCQXB+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pmDocIH">
    <vt:lpwstr>UlCBV6MZkbRiHma6CQZ9UtsxQkWfju0H</vt:lpwstr>
  </property>
  <property fmtid="{D5CDD505-2E9C-101B-9397-08002B2CF9AE}" pid="12" name="bjLabelHistoryID">
    <vt:lpwstr>{4496ECE0-53D5-4805-8490-8CFE0F0CF0DB}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