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eam.duke-energy.com/sites/OHKYRegDiscovery/KY/202500xxx Limestone Reg Asset Application/Discovery/STAFF's 2nd Set of Data Requests/"/>
    </mc:Choice>
  </mc:AlternateContent>
  <xr:revisionPtr revIDLastSave="0" documentId="13_ncr:20000001_{957CD2A7-62E0-4FE9-9243-57B612452B34}" xr6:coauthVersionLast="47" xr6:coauthVersionMax="47" xr10:uidLastSave="{00000000-0000-0000-0000-000000000000}"/>
  <bookViews>
    <workbookView xWindow="28680" yWindow="-120" windowWidth="29040" windowHeight="16440" xr2:uid="{00000000-000D-0000-FFFF-FFFF00000000}"/>
  </bookViews>
  <sheets>
    <sheet name="Public Staff Data"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2" l="1"/>
  <c r="G41" i="12"/>
  <c r="H41" i="12"/>
  <c r="I41" i="12"/>
  <c r="J41" i="12"/>
  <c r="K41" i="12"/>
  <c r="L41" i="12"/>
  <c r="M41" i="12"/>
  <c r="N41" i="12"/>
  <c r="O41" i="12"/>
  <c r="P41" i="12"/>
  <c r="R41" i="12"/>
  <c r="S41" i="12"/>
  <c r="T41" i="12"/>
  <c r="U41" i="12"/>
  <c r="V41" i="12"/>
  <c r="E41" i="12"/>
  <c r="W26" i="12"/>
  <c r="W37" i="12"/>
  <c r="Q26" i="12"/>
  <c r="Q37" i="12"/>
  <c r="W8" i="12"/>
  <c r="W9" i="12"/>
  <c r="W10" i="12"/>
  <c r="W11" i="12"/>
  <c r="W12" i="12"/>
  <c r="W13" i="12"/>
  <c r="W14" i="12"/>
  <c r="W15" i="12"/>
  <c r="W16" i="12"/>
  <c r="W27" i="12"/>
  <c r="W28" i="12"/>
  <c r="W29" i="12"/>
  <c r="W30" i="12"/>
  <c r="W31" i="12"/>
  <c r="W17" i="12"/>
  <c r="W18" i="12"/>
  <c r="W19" i="12"/>
  <c r="W20" i="12"/>
  <c r="W21" i="12"/>
  <c r="W22" i="12"/>
  <c r="W23" i="12"/>
  <c r="W24" i="12"/>
  <c r="W32" i="12"/>
  <c r="W33" i="12"/>
  <c r="W34" i="12"/>
  <c r="W35" i="12"/>
  <c r="W36" i="12"/>
  <c r="W38" i="12"/>
  <c r="W25" i="12"/>
  <c r="W39" i="12"/>
  <c r="W40" i="12"/>
  <c r="W7" i="12"/>
  <c r="Q8" i="12"/>
  <c r="Q9" i="12"/>
  <c r="Q10" i="12"/>
  <c r="Q11" i="12"/>
  <c r="Q12" i="12"/>
  <c r="Q13" i="12"/>
  <c r="Q14" i="12"/>
  <c r="Q15" i="12"/>
  <c r="Q16" i="12"/>
  <c r="Q27" i="12"/>
  <c r="Q28" i="12"/>
  <c r="Q29" i="12"/>
  <c r="Q30" i="12"/>
  <c r="Q31" i="12"/>
  <c r="Q17" i="12"/>
  <c r="Q18" i="12"/>
  <c r="Q19" i="12"/>
  <c r="Q20" i="12"/>
  <c r="Q21" i="12"/>
  <c r="Q22" i="12"/>
  <c r="Q23" i="12"/>
  <c r="Q24" i="12"/>
  <c r="Q32" i="12"/>
  <c r="Q33" i="12"/>
  <c r="Q34" i="12"/>
  <c r="Q35" i="12"/>
  <c r="Q36" i="12"/>
  <c r="Q38" i="12"/>
  <c r="Q25" i="12"/>
  <c r="Q39" i="12"/>
  <c r="Q40" i="12"/>
  <c r="Q7" i="12"/>
  <c r="W41" i="12" l="1"/>
  <c r="Q41" i="12"/>
  <c r="X13" i="12"/>
  <c r="X14" i="12"/>
  <c r="X11" i="12"/>
  <c r="X21" i="12"/>
  <c r="X12" i="12"/>
  <c r="X20" i="12"/>
  <c r="X23" i="12"/>
  <c r="X8" i="12"/>
  <c r="X22" i="12"/>
  <c r="X19" i="12"/>
  <c r="X18" i="12"/>
  <c r="X35" i="12"/>
  <c r="X36" i="12"/>
  <c r="X34" i="12"/>
  <c r="X33" i="12"/>
  <c r="X32" i="12"/>
  <c r="X10" i="12"/>
  <c r="X24" i="12"/>
  <c r="X9" i="12"/>
  <c r="X26" i="12"/>
  <c r="X30" i="12"/>
  <c r="X29" i="12"/>
  <c r="X28" i="12"/>
  <c r="X39" i="12"/>
  <c r="X27" i="12"/>
  <c r="X25" i="12"/>
  <c r="X16" i="12"/>
  <c r="X38" i="12"/>
  <c r="X15" i="12"/>
  <c r="X40" i="12"/>
  <c r="X7" i="12"/>
  <c r="X17" i="12"/>
  <c r="X31" i="12"/>
  <c r="X37" i="12"/>
  <c r="X41" i="12" l="1"/>
  <c r="Y27" i="12"/>
  <c r="Y39" i="12"/>
  <c r="Y32" i="12"/>
  <c r="Y7" i="12"/>
  <c r="Y41" i="12" l="1"/>
</calcChain>
</file>

<file path=xl/sharedStrings.xml><?xml version="1.0" encoding="utf-8"?>
<sst xmlns="http://schemas.openxmlformats.org/spreadsheetml/2006/main" count="170" uniqueCount="97">
  <si>
    <t>0107000</t>
  </si>
  <si>
    <t>18350</t>
  </si>
  <si>
    <t>Allocated Fringes &amp; Non Union</t>
  </si>
  <si>
    <t>78000</t>
  </si>
  <si>
    <t>18000</t>
  </si>
  <si>
    <t>Labor Overhead Allocations</t>
  </si>
  <si>
    <t>18400</t>
  </si>
  <si>
    <t>Incentives Allocated</t>
  </si>
  <si>
    <t>18250</t>
  </si>
  <si>
    <t>Allocated Payroll Tax</t>
  </si>
  <si>
    <t>19500</t>
  </si>
  <si>
    <t>Service Company Overhead</t>
  </si>
  <si>
    <t>18001</t>
  </si>
  <si>
    <t>Unproductive Labor Allocated</t>
  </si>
  <si>
    <t>99970</t>
  </si>
  <si>
    <t>AFUDC Debt</t>
  </si>
  <si>
    <t>99971</t>
  </si>
  <si>
    <t>AFUDC Equity</t>
  </si>
  <si>
    <t>11000</t>
  </si>
  <si>
    <t>Labor</t>
  </si>
  <si>
    <t>35000</t>
  </si>
  <si>
    <t>Direct Mat/Purchases Accrual</t>
  </si>
  <si>
    <t>69400</t>
  </si>
  <si>
    <t>Turnkey Service Contract Labor</t>
  </si>
  <si>
    <t>40007</t>
  </si>
  <si>
    <t>66001</t>
  </si>
  <si>
    <t>Telephone/Communications</t>
  </si>
  <si>
    <t>1E002</t>
  </si>
  <si>
    <t>1E200</t>
  </si>
  <si>
    <t>Restricted Stock Units</t>
  </si>
  <si>
    <t>69000</t>
  </si>
  <si>
    <t>Staff Augmentation</t>
  </si>
  <si>
    <t>42000</t>
  </si>
  <si>
    <t>40000</t>
  </si>
  <si>
    <t>Travel Expenses</t>
  </si>
  <si>
    <t>40004</t>
  </si>
  <si>
    <t>Per Diem</t>
  </si>
  <si>
    <t>41000</t>
  </si>
  <si>
    <t>Meals and Entertainment (50%)</t>
  </si>
  <si>
    <t>69110</t>
  </si>
  <si>
    <t>Security</t>
  </si>
  <si>
    <t>40001</t>
  </si>
  <si>
    <t>Air Travel Cost</t>
  </si>
  <si>
    <t>28002</t>
  </si>
  <si>
    <t>Stores Loading</t>
  </si>
  <si>
    <t>31000</t>
  </si>
  <si>
    <t>Direct Material Purchases</t>
  </si>
  <si>
    <t>30000</t>
  </si>
  <si>
    <t>Direct Purchases</t>
  </si>
  <si>
    <t>44000</t>
  </si>
  <si>
    <t>Moving Expense</t>
  </si>
  <si>
    <t>13000</t>
  </si>
  <si>
    <t>Exempt Supplemental</t>
  </si>
  <si>
    <t>36001</t>
  </si>
  <si>
    <t>IT Software Purchase</t>
  </si>
  <si>
    <t>49002</t>
  </si>
  <si>
    <t>Dues - Deductible</t>
  </si>
  <si>
    <t>69100</t>
  </si>
  <si>
    <t>Baseload Contract Labor</t>
  </si>
  <si>
    <t>69500</t>
  </si>
  <si>
    <t>Other Contracts</t>
  </si>
  <si>
    <t>0108620</t>
  </si>
  <si>
    <t>Grand Total</t>
  </si>
  <si>
    <t>2024 Total</t>
  </si>
  <si>
    <t>2025 Total</t>
  </si>
  <si>
    <t>SCHM Cwip</t>
  </si>
  <si>
    <t>JAN</t>
  </si>
  <si>
    <t>FEB</t>
  </si>
  <si>
    <t>MAR</t>
  </si>
  <si>
    <t>APR</t>
  </si>
  <si>
    <t>MAY</t>
  </si>
  <si>
    <t>OCT</t>
  </si>
  <si>
    <t>NOV</t>
  </si>
  <si>
    <t>DEC</t>
  </si>
  <si>
    <t>JUN</t>
  </si>
  <si>
    <t>JUL</t>
  </si>
  <si>
    <t>AUG</t>
  </si>
  <si>
    <t>SEP</t>
  </si>
  <si>
    <t>RWIP - Reg Liab</t>
  </si>
  <si>
    <t>Comments</t>
  </si>
  <si>
    <t>Allocated Supplies &amp; Expenses (S&amp;E)</t>
  </si>
  <si>
    <t>Duke Energy Kentucky</t>
  </si>
  <si>
    <t xml:space="preserve">Limestone Conversion Project- Project ID EB022450 </t>
  </si>
  <si>
    <t>Costs by Resource Type Group</t>
  </si>
  <si>
    <t>January 2024 through May 2025 Costs</t>
  </si>
  <si>
    <t>Resource Type ID</t>
  </si>
  <si>
    <t>Resource Type Long Description</t>
  </si>
  <si>
    <t>Account ID</t>
  </si>
  <si>
    <t>Account Long Description</t>
  </si>
  <si>
    <t>Personal Mobile Device reimbursement</t>
  </si>
  <si>
    <t>Personal Vehicle Mileage Reimbursement</t>
  </si>
  <si>
    <t>Exec Short Term Incentives</t>
  </si>
  <si>
    <r>
      <rPr>
        <b/>
        <sz val="10"/>
        <color rgb="FF000000"/>
        <rFont val="Arial"/>
        <family val="2"/>
      </rPr>
      <t xml:space="preserve">Labor- 
</t>
    </r>
    <r>
      <rPr>
        <sz val="10"/>
        <color rgb="FF000000"/>
        <rFont val="Arial"/>
        <family val="2"/>
      </rPr>
      <t>These costs are for Duke Energy full-time employees that are directly and indirectly supporting the project i.e. employees from the following groups Engineering, Mechanical, Electrical &amp; Controls, Environmental, Project Controls, Health &amp; Safety, Project Management, Asset Accounting, Corporate Accounting and Finance. 
These costs are for employees' straight time labor and all associated fringe benefits, payroll taxes, vacation (unproductive), incentives, travel, per diem, meals, moving expenses and any other miscellaneous costs that the specific employee is incurring on behalf of the project.</t>
    </r>
  </si>
  <si>
    <r>
      <rPr>
        <b/>
        <sz val="10"/>
        <color rgb="FF000000"/>
        <rFont val="Arial"/>
        <family val="2"/>
      </rPr>
      <t xml:space="preserve">Materials- 
</t>
    </r>
    <r>
      <rPr>
        <sz val="10"/>
        <color rgb="FF000000"/>
        <rFont val="Arial"/>
        <family val="2"/>
      </rPr>
      <t>Miscellaneous materials used to support the project.  Also include costs for the Blue Beam Software. Note: Costs under Resource Type ID of 35000 are for automatic system accruals of vendor invoices shown in Contract services below.</t>
    </r>
  </si>
  <si>
    <t>2024-2025 Project Total</t>
  </si>
  <si>
    <r>
      <rPr>
        <b/>
        <sz val="10"/>
        <color rgb="FF000000"/>
        <rFont val="Arial"/>
        <family val="2"/>
      </rPr>
      <t>Allowance for Funds Used During Construction (AFUDC)-</t>
    </r>
    <r>
      <rPr>
        <sz val="10"/>
        <color rgb="FF000000"/>
        <rFont val="Arial"/>
        <family val="2"/>
      </rPr>
      <t xml:space="preserve"> It is the interest and equity costs of capital funds used to finance the project. AFUDC charges are applied to the project when charges to Account 107 begin and continues as long as construction work continues. AFUDC charges stop when the asset has been placed and or ready for in-service. </t>
    </r>
  </si>
  <si>
    <r>
      <rPr>
        <b/>
        <sz val="10"/>
        <color rgb="FF000000"/>
        <rFont val="Arial"/>
        <family val="2"/>
      </rPr>
      <t xml:space="preserve">Outside Contracts &amp; Services: 
</t>
    </r>
    <r>
      <rPr>
        <sz val="10"/>
        <color rgb="FF000000"/>
        <rFont val="Arial"/>
        <family val="2"/>
      </rPr>
      <t>Costs include expenses for various outside vendors / contractors such as:
1) AECOM, an EPC Engineering Contractor, that provided preliminary and detailed engineering, retirement and demo engineering plant security costs, 
2) Holland &amp; Hart LLP, provided excavation and vacuum support for earthwork/soil boreings.
3) Sargent &amp; Lundy, provided detailed EPC technical specifications on Duke Energy's behalf to support the project. Contractor also provided supplemental engineering support during the preliminary engineering phase of the project.
4) Plant security
5) Configuration management &amp; sourcing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</si>
</sst>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4" x14ac:knownFonts="1">
    <font>
      <sz val="10"/>
      <color rgb="FF000000"/>
      <name val="Arial"/>
    </font>
    <font>
      <sz val="10"/>
      <color rgb="FF000000"/>
      <name val="Arial"/>
      <family val="2"/>
    </font>
    <font>
      <sz val="10"/>
      <color rgb="FF000000"/>
      <name val="Arial"/>
      <family val="2"/>
    </font>
    <font>
      <b/>
      <sz val="10"/>
      <color rgb="FF000000"/>
      <name val="Arial"/>
      <family val="2"/>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9" fontId="0" fillId="0" borderId="0" xfId="1" applyFont="1"/>
    <xf numFmtId="0" fontId="0" fillId="0" borderId="0" xfId="0" applyAlignment="1">
      <alignment horizontal="center" vertical="center" wrapText="1"/>
    </xf>
    <xf numFmtId="0" fontId="3" fillId="0" borderId="0" xfId="0" applyFont="1"/>
    <xf numFmtId="0" fontId="3" fillId="2"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3" fillId="0" borderId="0" xfId="0" applyFont="1" applyAlignment="1">
      <alignment horizontal="left"/>
    </xf>
    <xf numFmtId="0" fontId="3" fillId="2" borderId="2"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vertical="center"/>
    </xf>
    <xf numFmtId="164" fontId="0" fillId="0" borderId="8" xfId="2" applyNumberFormat="1" applyFont="1" applyBorder="1" applyAlignment="1">
      <alignment vertical="center"/>
    </xf>
    <xf numFmtId="164" fontId="3" fillId="2" borderId="8" xfId="2" applyNumberFormat="1" applyFont="1" applyFill="1" applyBorder="1" applyAlignment="1">
      <alignment vertical="center"/>
    </xf>
    <xf numFmtId="0" fontId="0" fillId="0" borderId="9" xfId="0" applyBorder="1" applyAlignment="1">
      <alignment horizontal="center" vertical="center"/>
    </xf>
    <xf numFmtId="164" fontId="0" fillId="0" borderId="0" xfId="2" applyNumberFormat="1" applyFont="1" applyBorder="1" applyAlignment="1">
      <alignment vertical="center"/>
    </xf>
    <xf numFmtId="164" fontId="3" fillId="2" borderId="0" xfId="2" applyNumberFormat="1" applyFont="1" applyFill="1" applyBorder="1" applyAlignment="1">
      <alignment vertical="center"/>
    </xf>
    <xf numFmtId="0" fontId="3" fillId="2" borderId="5" xfId="0" applyFont="1" applyFill="1" applyBorder="1"/>
    <xf numFmtId="164" fontId="3" fillId="2" borderId="5" xfId="2" applyNumberFormat="1" applyFont="1" applyFill="1" applyBorder="1"/>
    <xf numFmtId="0" fontId="0" fillId="0" borderId="10" xfId="0" applyBorder="1" applyAlignment="1">
      <alignment horizontal="center" vertical="center"/>
    </xf>
    <xf numFmtId="0" fontId="0" fillId="0" borderId="11" xfId="0" applyBorder="1" applyAlignment="1">
      <alignment vertical="center"/>
    </xf>
    <xf numFmtId="164" fontId="0" fillId="0" borderId="11" xfId="2" applyNumberFormat="1" applyFont="1" applyBorder="1" applyAlignment="1">
      <alignment vertical="center"/>
    </xf>
    <xf numFmtId="164" fontId="3" fillId="2" borderId="11" xfId="2" applyNumberFormat="1" applyFont="1" applyFill="1" applyBorder="1" applyAlignment="1">
      <alignment vertical="center"/>
    </xf>
    <xf numFmtId="164" fontId="3" fillId="2" borderId="15" xfId="2" applyNumberFormat="1" applyFont="1" applyFill="1" applyBorder="1"/>
    <xf numFmtId="164" fontId="3" fillId="2" borderId="6" xfId="2" applyNumberFormat="1" applyFont="1" applyFill="1" applyBorder="1"/>
    <xf numFmtId="164" fontId="3" fillId="2" borderId="13" xfId="2" applyNumberFormat="1" applyFont="1" applyFill="1" applyBorder="1" applyAlignment="1">
      <alignment vertical="center"/>
    </xf>
    <xf numFmtId="164" fontId="3" fillId="2" borderId="14" xfId="2" applyNumberFormat="1" applyFont="1" applyFill="1" applyBorder="1" applyAlignment="1">
      <alignment vertical="center"/>
    </xf>
    <xf numFmtId="164" fontId="3" fillId="2" borderId="15" xfId="2" applyNumberFormat="1" applyFont="1" applyFill="1" applyBorder="1" applyAlignment="1">
      <alignment vertical="center"/>
    </xf>
    <xf numFmtId="0" fontId="3" fillId="2" borderId="3" xfId="0" applyFont="1" applyFill="1" applyBorder="1" applyAlignment="1">
      <alignment horizontal="center" vertical="center" wrapText="1"/>
    </xf>
    <xf numFmtId="0" fontId="0" fillId="0" borderId="12" xfId="0"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164" fontId="3" fillId="2" borderId="6" xfId="2" applyNumberFormat="1" applyFont="1" applyFill="1" applyBorder="1" applyAlignment="1">
      <alignment horizontal="center" vertical="center" wrapText="1"/>
    </xf>
    <xf numFmtId="0" fontId="1" fillId="0" borderId="16" xfId="0" applyFont="1"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1" fillId="0" borderId="18" xfId="0" applyFont="1" applyBorder="1" applyAlignment="1">
      <alignment horizontal="left" vertical="center" wrapText="1"/>
    </xf>
    <xf numFmtId="0" fontId="1" fillId="0" borderId="17" xfId="0" applyFont="1" applyBorder="1" applyAlignment="1">
      <alignment horizontal="left" vertical="center" wrapText="1"/>
    </xf>
    <xf numFmtId="0" fontId="2" fillId="0" borderId="17" xfId="0" applyFont="1" applyBorder="1" applyAlignment="1">
      <alignment horizontal="lef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682A-2B9F-41CD-BADC-EB56A9DE1EBE}">
  <sheetPr>
    <tabColor theme="9" tint="0.79998168889431442"/>
    <pageSetUpPr fitToPage="1"/>
  </sheetPr>
  <dimension ref="A1:Z43"/>
  <sheetViews>
    <sheetView tabSelected="1" view="pageLayout" topLeftCell="B1" zoomScaleNormal="100" workbookViewId="0">
      <selection activeCell="AB39" sqref="AB39"/>
    </sheetView>
  </sheetViews>
  <sheetFormatPr defaultRowHeight="12.75" outlineLevelCol="1" x14ac:dyDescent="0.2"/>
  <cols>
    <col min="1" max="1" width="10.7109375" style="5" customWidth="1"/>
    <col min="2" max="2" width="35.42578125" bestFit="1" customWidth="1"/>
    <col min="3" max="3" width="11.28515625" style="5" customWidth="1"/>
    <col min="4" max="4" width="17.140625" customWidth="1"/>
    <col min="5" max="5" width="7.85546875" hidden="1" customWidth="1" outlineLevel="1"/>
    <col min="6" max="6" width="8.85546875" hidden="1" customWidth="1" outlineLevel="1"/>
    <col min="7" max="7" width="9.85546875" style="1" hidden="1" customWidth="1" outlineLevel="1"/>
    <col min="8" max="11" width="9.85546875" hidden="1" customWidth="1" outlineLevel="1"/>
    <col min="12" max="13" width="10.5703125" hidden="1" customWidth="1" outlineLevel="1"/>
    <col min="14" max="15" width="9.85546875" hidden="1" customWidth="1" outlineLevel="1"/>
    <col min="16" max="16" width="10.5703125" hidden="1" customWidth="1" outlineLevel="1"/>
    <col min="17" max="17" width="11.5703125" style="3" bestFit="1" customWidth="1" collapsed="1"/>
    <col min="18" max="18" width="11.42578125" hidden="1" customWidth="1" outlineLevel="1"/>
    <col min="19" max="19" width="10.5703125" hidden="1" customWidth="1" outlineLevel="1"/>
    <col min="20" max="22" width="9.85546875" hidden="1" customWidth="1" outlineLevel="1"/>
    <col min="23" max="23" width="11.5703125" style="3" bestFit="1" customWidth="1" collapsed="1"/>
    <col min="24" max="24" width="15.28515625" style="3" customWidth="1"/>
    <col min="25" max="25" width="12" style="3" customWidth="1"/>
    <col min="26" max="26" width="62.28515625" customWidth="1"/>
    <col min="27" max="27" width="11.42578125" bestFit="1" customWidth="1"/>
    <col min="28" max="28" width="11.28515625" bestFit="1" customWidth="1"/>
  </cols>
  <sheetData>
    <row r="1" spans="1:26" x14ac:dyDescent="0.2">
      <c r="A1" s="7" t="s">
        <v>81</v>
      </c>
    </row>
    <row r="2" spans="1:26" x14ac:dyDescent="0.2">
      <c r="A2" s="7" t="s">
        <v>82</v>
      </c>
    </row>
    <row r="3" spans="1:26" x14ac:dyDescent="0.2">
      <c r="A3" s="7" t="s">
        <v>84</v>
      </c>
      <c r="G3"/>
    </row>
    <row r="4" spans="1:26" ht="13.5" thickBot="1" x14ac:dyDescent="0.25">
      <c r="C4" s="7"/>
      <c r="G4"/>
    </row>
    <row r="5" spans="1:26" x14ac:dyDescent="0.2">
      <c r="A5" s="4"/>
      <c r="B5" s="4"/>
      <c r="C5" s="4"/>
      <c r="D5" s="4"/>
      <c r="E5" s="29">
        <v>2024</v>
      </c>
      <c r="F5" s="29"/>
      <c r="G5" s="29"/>
      <c r="H5" s="29"/>
      <c r="I5" s="29"/>
      <c r="J5" s="29"/>
      <c r="K5" s="29"/>
      <c r="L5" s="29"/>
      <c r="M5" s="29"/>
      <c r="N5" s="29"/>
      <c r="O5" s="29"/>
      <c r="P5" s="29"/>
      <c r="Q5" s="29"/>
      <c r="R5" s="29">
        <v>2025</v>
      </c>
      <c r="S5" s="29"/>
      <c r="T5" s="29"/>
      <c r="U5" s="29"/>
      <c r="V5" s="29"/>
      <c r="W5" s="30"/>
      <c r="X5" s="31" t="s">
        <v>94</v>
      </c>
      <c r="Y5" s="31" t="s">
        <v>83</v>
      </c>
      <c r="Z5" s="40" t="s">
        <v>79</v>
      </c>
    </row>
    <row r="6" spans="1:26" s="2" customFormat="1" ht="26.25" thickBot="1" x14ac:dyDescent="0.25">
      <c r="A6" s="8" t="s">
        <v>85</v>
      </c>
      <c r="B6" s="8" t="s">
        <v>86</v>
      </c>
      <c r="C6" s="8" t="s">
        <v>87</v>
      </c>
      <c r="D6" s="8" t="s">
        <v>88</v>
      </c>
      <c r="E6" s="8" t="s">
        <v>66</v>
      </c>
      <c r="F6" s="8" t="s">
        <v>67</v>
      </c>
      <c r="G6" s="8" t="s">
        <v>68</v>
      </c>
      <c r="H6" s="8" t="s">
        <v>69</v>
      </c>
      <c r="I6" s="8" t="s">
        <v>70</v>
      </c>
      <c r="J6" s="8" t="s">
        <v>74</v>
      </c>
      <c r="K6" s="8" t="s">
        <v>75</v>
      </c>
      <c r="L6" s="8" t="s">
        <v>76</v>
      </c>
      <c r="M6" s="8" t="s">
        <v>77</v>
      </c>
      <c r="N6" s="8" t="s">
        <v>71</v>
      </c>
      <c r="O6" s="8" t="s">
        <v>72</v>
      </c>
      <c r="P6" s="8" t="s">
        <v>73</v>
      </c>
      <c r="Q6" s="8" t="s">
        <v>63</v>
      </c>
      <c r="R6" s="8" t="s">
        <v>66</v>
      </c>
      <c r="S6" s="8" t="s">
        <v>67</v>
      </c>
      <c r="T6" s="8" t="s">
        <v>68</v>
      </c>
      <c r="U6" s="8" t="s">
        <v>69</v>
      </c>
      <c r="V6" s="8" t="s">
        <v>70</v>
      </c>
      <c r="W6" s="27" t="s">
        <v>64</v>
      </c>
      <c r="X6" s="32"/>
      <c r="Y6" s="32"/>
      <c r="Z6" s="41"/>
    </row>
    <row r="7" spans="1:26" s="6" customFormat="1" ht="13.15" customHeight="1" thickBot="1" x14ac:dyDescent="0.25">
      <c r="A7" s="9" t="s">
        <v>18</v>
      </c>
      <c r="B7" s="10" t="s">
        <v>19</v>
      </c>
      <c r="C7" s="10" t="s">
        <v>0</v>
      </c>
      <c r="D7" s="10" t="s">
        <v>65</v>
      </c>
      <c r="E7" s="11">
        <v>667.44</v>
      </c>
      <c r="F7" s="11">
        <v>4485.46</v>
      </c>
      <c r="G7" s="11">
        <v>4712.51</v>
      </c>
      <c r="H7" s="11">
        <v>10869.93</v>
      </c>
      <c r="I7" s="11">
        <v>14256.56</v>
      </c>
      <c r="J7" s="11">
        <v>19016.789999999997</v>
      </c>
      <c r="K7" s="11">
        <v>30338.9</v>
      </c>
      <c r="L7" s="11">
        <v>20374.180000000004</v>
      </c>
      <c r="M7" s="11">
        <v>29940.3</v>
      </c>
      <c r="N7" s="11">
        <v>45335.59</v>
      </c>
      <c r="O7" s="11">
        <v>31306.89</v>
      </c>
      <c r="P7" s="11">
        <v>26169.419999999995</v>
      </c>
      <c r="Q7" s="12">
        <f>SUM(E7:P7)</f>
        <v>237473.96999999997</v>
      </c>
      <c r="R7" s="11">
        <v>32102.21</v>
      </c>
      <c r="S7" s="11">
        <v>36249.950000000004</v>
      </c>
      <c r="T7" s="11">
        <v>42921.83</v>
      </c>
      <c r="U7" s="11">
        <v>36413.410000000003</v>
      </c>
      <c r="V7" s="11">
        <v>23771.390000000003</v>
      </c>
      <c r="W7" s="12">
        <f>SUM(R7:V7)</f>
        <v>171458.79000000004</v>
      </c>
      <c r="X7" s="24">
        <f>+Q7+W7</f>
        <v>408932.76</v>
      </c>
      <c r="Y7" s="33">
        <f>SUM(X7:X26)</f>
        <v>1884310.7300000002</v>
      </c>
      <c r="Z7" s="34" t="s">
        <v>92</v>
      </c>
    </row>
    <row r="8" spans="1:26" s="6" customFormat="1" ht="13.5" thickBot="1" x14ac:dyDescent="0.25">
      <c r="A8" s="13" t="s">
        <v>51</v>
      </c>
      <c r="B8" s="6" t="s">
        <v>52</v>
      </c>
      <c r="C8" s="6" t="s">
        <v>0</v>
      </c>
      <c r="D8" s="6" t="s">
        <v>65</v>
      </c>
      <c r="E8" s="14"/>
      <c r="F8" s="14"/>
      <c r="G8" s="14"/>
      <c r="H8" s="14"/>
      <c r="I8" s="14"/>
      <c r="J8" s="14"/>
      <c r="K8" s="14"/>
      <c r="L8" s="14"/>
      <c r="M8" s="14"/>
      <c r="N8" s="14">
        <v>1974.98</v>
      </c>
      <c r="O8" s="14">
        <v>1039.8</v>
      </c>
      <c r="P8" s="14"/>
      <c r="Q8" s="15">
        <f t="shared" ref="Q8:Q40" si="0">SUM(E8:P8)</f>
        <v>3014.7799999999997</v>
      </c>
      <c r="R8" s="14"/>
      <c r="S8" s="14"/>
      <c r="T8" s="14"/>
      <c r="U8" s="14"/>
      <c r="V8" s="14">
        <v>1072.44</v>
      </c>
      <c r="W8" s="15">
        <f t="shared" ref="W8:W40" si="1">SUM(R8:V8)</f>
        <v>1072.44</v>
      </c>
      <c r="X8" s="25">
        <f t="shared" ref="X8:X40" si="2">+Q8+W8</f>
        <v>4087.22</v>
      </c>
      <c r="Y8" s="33"/>
      <c r="Z8" s="35"/>
    </row>
    <row r="9" spans="1:26" s="6" customFormat="1" ht="13.5" thickBot="1" x14ac:dyDescent="0.25">
      <c r="A9" s="13" t="s">
        <v>4</v>
      </c>
      <c r="B9" s="6" t="s">
        <v>5</v>
      </c>
      <c r="C9" s="6" t="s">
        <v>0</v>
      </c>
      <c r="D9" s="6" t="s">
        <v>65</v>
      </c>
      <c r="E9" s="14">
        <v>3.25</v>
      </c>
      <c r="F9" s="14">
        <v>29.41</v>
      </c>
      <c r="G9" s="14">
        <v>32.200000000000003</v>
      </c>
      <c r="H9" s="14">
        <v>22.4</v>
      </c>
      <c r="I9" s="14">
        <v>25.7</v>
      </c>
      <c r="J9" s="14">
        <v>114.44</v>
      </c>
      <c r="K9" s="14">
        <v>-155.38999999999999</v>
      </c>
      <c r="L9" s="14"/>
      <c r="M9" s="14"/>
      <c r="N9" s="14"/>
      <c r="O9" s="14"/>
      <c r="P9" s="14"/>
      <c r="Q9" s="15">
        <f t="shared" si="0"/>
        <v>72.009999999999991</v>
      </c>
      <c r="R9" s="14"/>
      <c r="S9" s="14"/>
      <c r="T9" s="14"/>
      <c r="U9" s="14"/>
      <c r="V9" s="14"/>
      <c r="W9" s="15">
        <f t="shared" si="1"/>
        <v>0</v>
      </c>
      <c r="X9" s="25">
        <f t="shared" si="2"/>
        <v>72.009999999999991</v>
      </c>
      <c r="Y9" s="33"/>
      <c r="Z9" s="35"/>
    </row>
    <row r="10" spans="1:26" s="6" customFormat="1" ht="13.5" thickBot="1" x14ac:dyDescent="0.25">
      <c r="A10" s="13" t="s">
        <v>12</v>
      </c>
      <c r="B10" s="6" t="s">
        <v>13</v>
      </c>
      <c r="C10" s="6" t="s">
        <v>0</v>
      </c>
      <c r="D10" s="6" t="s">
        <v>65</v>
      </c>
      <c r="E10" s="14">
        <v>120.14</v>
      </c>
      <c r="F10" s="14">
        <v>845.66</v>
      </c>
      <c r="G10" s="14">
        <v>875.92000000000007</v>
      </c>
      <c r="H10" s="14">
        <v>2045.79</v>
      </c>
      <c r="I10" s="14">
        <v>2674.55</v>
      </c>
      <c r="J10" s="14">
        <v>3823.0199999999995</v>
      </c>
      <c r="K10" s="14">
        <v>5951.4500000000007</v>
      </c>
      <c r="L10" s="14">
        <v>3873.02</v>
      </c>
      <c r="M10" s="14">
        <v>5831.3</v>
      </c>
      <c r="N10" s="14">
        <v>8380.44</v>
      </c>
      <c r="O10" s="14">
        <v>5683.07</v>
      </c>
      <c r="P10" s="14">
        <v>1425.8899999999999</v>
      </c>
      <c r="Q10" s="15">
        <f t="shared" si="0"/>
        <v>41530.25</v>
      </c>
      <c r="R10" s="14">
        <v>5455.15</v>
      </c>
      <c r="S10" s="14">
        <v>6146.33</v>
      </c>
      <c r="T10" s="14">
        <v>7264.23</v>
      </c>
      <c r="U10" s="14">
        <v>5842.4900000000007</v>
      </c>
      <c r="V10" s="14">
        <v>4044.1299999999997</v>
      </c>
      <c r="W10" s="15">
        <f t="shared" si="1"/>
        <v>28752.33</v>
      </c>
      <c r="X10" s="25">
        <f t="shared" si="2"/>
        <v>70282.58</v>
      </c>
      <c r="Y10" s="33"/>
      <c r="Z10" s="35"/>
    </row>
    <row r="11" spans="1:26" s="6" customFormat="1" ht="13.5" thickBot="1" x14ac:dyDescent="0.25">
      <c r="A11" s="13" t="s">
        <v>8</v>
      </c>
      <c r="B11" s="6" t="s">
        <v>9</v>
      </c>
      <c r="C11" s="6" t="s">
        <v>0</v>
      </c>
      <c r="D11" s="6" t="s">
        <v>65</v>
      </c>
      <c r="E11" s="14">
        <v>66.69</v>
      </c>
      <c r="F11" s="14">
        <v>452.01000000000005</v>
      </c>
      <c r="G11" s="14">
        <v>473.95000000000005</v>
      </c>
      <c r="H11" s="14">
        <v>1090.1200000000001</v>
      </c>
      <c r="I11" s="14">
        <v>1429.38</v>
      </c>
      <c r="J11" s="14">
        <v>1935.69</v>
      </c>
      <c r="K11" s="14">
        <v>3050.35</v>
      </c>
      <c r="L11" s="14">
        <v>2045.8600000000001</v>
      </c>
      <c r="M11" s="14">
        <v>3018.23</v>
      </c>
      <c r="N11" s="14">
        <v>4698.5000000000009</v>
      </c>
      <c r="O11" s="14">
        <v>3312.4100000000003</v>
      </c>
      <c r="P11" s="14">
        <v>1466.78</v>
      </c>
      <c r="Q11" s="15">
        <f t="shared" si="0"/>
        <v>23039.97</v>
      </c>
      <c r="R11" s="14">
        <v>3168.3300000000004</v>
      </c>
      <c r="S11" s="14">
        <v>3576.31</v>
      </c>
      <c r="T11" s="14">
        <v>4232.5599999999995</v>
      </c>
      <c r="U11" s="14">
        <v>3564.3700000000003</v>
      </c>
      <c r="V11" s="14">
        <v>2437.1499999999996</v>
      </c>
      <c r="W11" s="15">
        <f t="shared" si="1"/>
        <v>16978.72</v>
      </c>
      <c r="X11" s="25">
        <f t="shared" si="2"/>
        <v>40018.69</v>
      </c>
      <c r="Y11" s="33"/>
      <c r="Z11" s="35"/>
    </row>
    <row r="12" spans="1:26" s="6" customFormat="1" ht="13.5" thickBot="1" x14ac:dyDescent="0.25">
      <c r="A12" s="13" t="s">
        <v>1</v>
      </c>
      <c r="B12" s="6" t="s">
        <v>2</v>
      </c>
      <c r="C12" s="6" t="s">
        <v>0</v>
      </c>
      <c r="D12" s="6" t="s">
        <v>65</v>
      </c>
      <c r="E12" s="14">
        <v>206.66000000000003</v>
      </c>
      <c r="F12" s="14">
        <v>1400.77</v>
      </c>
      <c r="G12" s="14">
        <v>1468.7199999999998</v>
      </c>
      <c r="H12" s="14">
        <v>3370.12</v>
      </c>
      <c r="I12" s="14">
        <v>4422.01</v>
      </c>
      <c r="J12" s="14">
        <v>5998.2100000000009</v>
      </c>
      <c r="K12" s="14">
        <v>9444.23</v>
      </c>
      <c r="L12" s="14">
        <v>6336.7</v>
      </c>
      <c r="M12" s="14">
        <v>9348.4600000000009</v>
      </c>
      <c r="N12" s="14">
        <v>14550.529999999999</v>
      </c>
      <c r="O12" s="14">
        <v>11282.580000000002</v>
      </c>
      <c r="P12" s="14">
        <v>7058.9199999999992</v>
      </c>
      <c r="Q12" s="15">
        <f t="shared" si="0"/>
        <v>74887.909999999989</v>
      </c>
      <c r="R12" s="14">
        <v>11879.140000000001</v>
      </c>
      <c r="S12" s="14">
        <v>13394.32</v>
      </c>
      <c r="T12" s="14">
        <v>15799.43</v>
      </c>
      <c r="U12" s="14">
        <v>13343.010000000002</v>
      </c>
      <c r="V12" s="14">
        <v>9144.4599999999991</v>
      </c>
      <c r="W12" s="15">
        <f t="shared" si="1"/>
        <v>63560.36</v>
      </c>
      <c r="X12" s="25">
        <f t="shared" si="2"/>
        <v>138448.26999999999</v>
      </c>
      <c r="Y12" s="33"/>
      <c r="Z12" s="35"/>
    </row>
    <row r="13" spans="1:26" s="6" customFormat="1" ht="13.5" thickBot="1" x14ac:dyDescent="0.25">
      <c r="A13" s="13" t="s">
        <v>6</v>
      </c>
      <c r="B13" s="6" t="s">
        <v>7</v>
      </c>
      <c r="C13" s="6" t="s">
        <v>0</v>
      </c>
      <c r="D13" s="6" t="s">
        <v>65</v>
      </c>
      <c r="E13" s="14">
        <v>98.45</v>
      </c>
      <c r="F13" s="14">
        <v>666.39</v>
      </c>
      <c r="G13" s="14">
        <v>698.55</v>
      </c>
      <c r="H13" s="14">
        <v>1596.89</v>
      </c>
      <c r="I13" s="14">
        <v>2101.5099999999998</v>
      </c>
      <c r="J13" s="14">
        <v>2854.98</v>
      </c>
      <c r="K13" s="14">
        <v>4536.29</v>
      </c>
      <c r="L13" s="14">
        <v>3030.91</v>
      </c>
      <c r="M13" s="14">
        <v>4471.4400000000005</v>
      </c>
      <c r="N13" s="14">
        <v>6955.5800000000008</v>
      </c>
      <c r="O13" s="14">
        <v>4746.72</v>
      </c>
      <c r="P13" s="14">
        <v>3445.0799999999995</v>
      </c>
      <c r="Q13" s="15">
        <f t="shared" si="0"/>
        <v>35202.79</v>
      </c>
      <c r="R13" s="14">
        <v>4686.92</v>
      </c>
      <c r="S13" s="14">
        <v>5287.92</v>
      </c>
      <c r="T13" s="14">
        <v>6247.9700000000012</v>
      </c>
      <c r="U13" s="14">
        <v>5268.9400000000005</v>
      </c>
      <c r="V13" s="14">
        <v>3607.47</v>
      </c>
      <c r="W13" s="15">
        <f t="shared" si="1"/>
        <v>25099.22</v>
      </c>
      <c r="X13" s="25">
        <f t="shared" si="2"/>
        <v>60302.01</v>
      </c>
      <c r="Y13" s="33"/>
      <c r="Z13" s="35"/>
    </row>
    <row r="14" spans="1:26" s="6" customFormat="1" ht="13.5" thickBot="1" x14ac:dyDescent="0.25">
      <c r="A14" s="13" t="s">
        <v>10</v>
      </c>
      <c r="B14" s="6" t="s">
        <v>11</v>
      </c>
      <c r="C14" s="6" t="s">
        <v>0</v>
      </c>
      <c r="D14" s="6" t="s">
        <v>65</v>
      </c>
      <c r="E14" s="14">
        <v>183.28</v>
      </c>
      <c r="F14" s="14">
        <v>1231.7</v>
      </c>
      <c r="G14" s="14">
        <v>1294.06</v>
      </c>
      <c r="H14" s="14">
        <v>2712.6299999999997</v>
      </c>
      <c r="I14" s="14">
        <v>3684.28</v>
      </c>
      <c r="J14" s="14">
        <v>5222.01</v>
      </c>
      <c r="K14" s="14">
        <v>8331.07</v>
      </c>
      <c r="L14" s="14">
        <v>5594.75</v>
      </c>
      <c r="M14" s="14">
        <v>8221.6</v>
      </c>
      <c r="N14" s="14">
        <v>12893.259999999998</v>
      </c>
      <c r="O14" s="14">
        <v>8774.36</v>
      </c>
      <c r="P14" s="14">
        <v>7139.1100000000006</v>
      </c>
      <c r="Q14" s="15">
        <f t="shared" si="0"/>
        <v>65282.11</v>
      </c>
      <c r="R14" s="14">
        <v>9035.0800000000017</v>
      </c>
      <c r="S14" s="14">
        <v>10150.56</v>
      </c>
      <c r="T14" s="14">
        <v>11846.359999999999</v>
      </c>
      <c r="U14" s="14">
        <v>10171.98</v>
      </c>
      <c r="V14" s="14">
        <v>7031.44</v>
      </c>
      <c r="W14" s="15">
        <f t="shared" si="1"/>
        <v>48235.42</v>
      </c>
      <c r="X14" s="25">
        <f t="shared" si="2"/>
        <v>113517.53</v>
      </c>
      <c r="Y14" s="33"/>
      <c r="Z14" s="35"/>
    </row>
    <row r="15" spans="1:26" s="6" customFormat="1" ht="13.5" thickBot="1" x14ac:dyDescent="0.25">
      <c r="A15" s="13" t="s">
        <v>27</v>
      </c>
      <c r="B15" s="6" t="s">
        <v>91</v>
      </c>
      <c r="C15" s="6" t="s">
        <v>0</v>
      </c>
      <c r="D15" s="6" t="s">
        <v>65</v>
      </c>
      <c r="E15" s="14"/>
      <c r="F15" s="14"/>
      <c r="G15" s="14"/>
      <c r="H15" s="14"/>
      <c r="I15" s="14"/>
      <c r="J15" s="14"/>
      <c r="K15" s="14"/>
      <c r="L15" s="14"/>
      <c r="M15" s="14"/>
      <c r="N15" s="14">
        <v>23.63</v>
      </c>
      <c r="O15" s="14">
        <v>786.29</v>
      </c>
      <c r="P15" s="14">
        <v>810.41</v>
      </c>
      <c r="Q15" s="15">
        <f t="shared" si="0"/>
        <v>1620.33</v>
      </c>
      <c r="R15" s="14">
        <v>810.41</v>
      </c>
      <c r="S15" s="14">
        <v>810.41</v>
      </c>
      <c r="T15" s="14">
        <v>1165.97</v>
      </c>
      <c r="U15" s="14">
        <v>1111.0999999999999</v>
      </c>
      <c r="V15" s="14">
        <v>1097.0899999999999</v>
      </c>
      <c r="W15" s="15">
        <f t="shared" si="1"/>
        <v>4994.9799999999996</v>
      </c>
      <c r="X15" s="25">
        <f t="shared" si="2"/>
        <v>6615.3099999999995</v>
      </c>
      <c r="Y15" s="33"/>
      <c r="Z15" s="35"/>
    </row>
    <row r="16" spans="1:26" s="6" customFormat="1" ht="13.5" thickBot="1" x14ac:dyDescent="0.25">
      <c r="A16" s="13" t="s">
        <v>28</v>
      </c>
      <c r="B16" s="6" t="s">
        <v>29</v>
      </c>
      <c r="C16" s="6" t="s">
        <v>0</v>
      </c>
      <c r="D16" s="6" t="s">
        <v>65</v>
      </c>
      <c r="E16" s="14"/>
      <c r="F16" s="14"/>
      <c r="G16" s="14"/>
      <c r="H16" s="14"/>
      <c r="I16" s="14"/>
      <c r="J16" s="14"/>
      <c r="K16" s="14"/>
      <c r="L16" s="14"/>
      <c r="M16" s="14">
        <v>510.17</v>
      </c>
      <c r="N16" s="14">
        <v>34.049999999999997</v>
      </c>
      <c r="O16" s="14">
        <v>1363.26</v>
      </c>
      <c r="P16" s="14">
        <v>1460.27</v>
      </c>
      <c r="Q16" s="15">
        <f t="shared" si="0"/>
        <v>3367.75</v>
      </c>
      <c r="R16" s="14">
        <v>1468.5600000000002</v>
      </c>
      <c r="S16" s="14">
        <v>1257.0999999999999</v>
      </c>
      <c r="T16" s="14">
        <v>2569.0100000000002</v>
      </c>
      <c r="U16" s="14">
        <v>2446.6999999999998</v>
      </c>
      <c r="V16" s="14">
        <v>2027.81</v>
      </c>
      <c r="W16" s="15">
        <f t="shared" si="1"/>
        <v>9769.18</v>
      </c>
      <c r="X16" s="25">
        <f t="shared" si="2"/>
        <v>13136.93</v>
      </c>
      <c r="Y16" s="33"/>
      <c r="Z16" s="35"/>
    </row>
    <row r="17" spans="1:26" s="6" customFormat="1" ht="13.5" thickBot="1" x14ac:dyDescent="0.25">
      <c r="A17" s="13" t="s">
        <v>33</v>
      </c>
      <c r="B17" s="6" t="s">
        <v>34</v>
      </c>
      <c r="C17" s="6" t="s">
        <v>0</v>
      </c>
      <c r="D17" s="6" t="s">
        <v>65</v>
      </c>
      <c r="E17" s="14"/>
      <c r="F17" s="14">
        <v>59</v>
      </c>
      <c r="G17" s="14">
        <v>155.35</v>
      </c>
      <c r="H17" s="14">
        <v>268.31</v>
      </c>
      <c r="I17" s="14">
        <v>395.63</v>
      </c>
      <c r="J17" s="14">
        <v>569.1099999999999</v>
      </c>
      <c r="K17" s="14">
        <v>843.93000000000006</v>
      </c>
      <c r="L17" s="14">
        <v>1392.6399999999999</v>
      </c>
      <c r="M17" s="14">
        <v>463.15</v>
      </c>
      <c r="N17" s="14">
        <v>1438.25</v>
      </c>
      <c r="O17" s="14">
        <v>3197.0099999999998</v>
      </c>
      <c r="P17" s="14">
        <v>149.04</v>
      </c>
      <c r="Q17" s="15">
        <f t="shared" ref="Q17:Q26" si="3">SUM(E17:P17)</f>
        <v>8931.42</v>
      </c>
      <c r="R17" s="14"/>
      <c r="S17" s="14">
        <v>124.13</v>
      </c>
      <c r="T17" s="14">
        <v>1505.2099999999996</v>
      </c>
      <c r="U17" s="14">
        <v>748.92</v>
      </c>
      <c r="V17" s="14">
        <v>4</v>
      </c>
      <c r="W17" s="15">
        <f t="shared" ref="W17:W26" si="4">SUM(R17:V17)</f>
        <v>2382.2599999999998</v>
      </c>
      <c r="X17" s="25">
        <f t="shared" ref="X17:X26" si="5">+Q17+W17</f>
        <v>11313.68</v>
      </c>
      <c r="Y17" s="33"/>
      <c r="Z17" s="35"/>
    </row>
    <row r="18" spans="1:26" s="6" customFormat="1" ht="13.5" thickBot="1" x14ac:dyDescent="0.25">
      <c r="A18" s="13" t="s">
        <v>41</v>
      </c>
      <c r="B18" s="6" t="s">
        <v>42</v>
      </c>
      <c r="C18" s="6" t="s">
        <v>0</v>
      </c>
      <c r="D18" s="6" t="s">
        <v>65</v>
      </c>
      <c r="E18" s="14"/>
      <c r="F18" s="14"/>
      <c r="G18" s="14"/>
      <c r="H18" s="14">
        <v>646.49</v>
      </c>
      <c r="I18" s="14">
        <v>513.52</v>
      </c>
      <c r="J18" s="14"/>
      <c r="K18" s="14">
        <v>654.04999999999995</v>
      </c>
      <c r="L18" s="14"/>
      <c r="M18" s="14"/>
      <c r="N18" s="14">
        <v>2971.45</v>
      </c>
      <c r="O18" s="14">
        <v>4290.83</v>
      </c>
      <c r="P18" s="14"/>
      <c r="Q18" s="15">
        <f t="shared" si="3"/>
        <v>9076.34</v>
      </c>
      <c r="R18" s="14"/>
      <c r="S18" s="14"/>
      <c r="T18" s="14">
        <v>1398.24</v>
      </c>
      <c r="U18" s="14">
        <v>1347.24</v>
      </c>
      <c r="V18" s="14"/>
      <c r="W18" s="15">
        <f t="shared" si="4"/>
        <v>2745.48</v>
      </c>
      <c r="X18" s="25">
        <f t="shared" si="5"/>
        <v>11821.82</v>
      </c>
      <c r="Y18" s="33"/>
      <c r="Z18" s="35"/>
    </row>
    <row r="19" spans="1:26" s="6" customFormat="1" ht="13.5" thickBot="1" x14ac:dyDescent="0.25">
      <c r="A19" s="13" t="s">
        <v>35</v>
      </c>
      <c r="B19" s="6" t="s">
        <v>36</v>
      </c>
      <c r="C19" s="6" t="s">
        <v>0</v>
      </c>
      <c r="D19" s="6" t="s">
        <v>65</v>
      </c>
      <c r="E19" s="14"/>
      <c r="F19" s="14"/>
      <c r="G19" s="14"/>
      <c r="H19" s="14">
        <v>332</v>
      </c>
      <c r="I19" s="14">
        <v>166</v>
      </c>
      <c r="J19" s="14">
        <v>332</v>
      </c>
      <c r="K19" s="14"/>
      <c r="L19" s="14"/>
      <c r="M19" s="14"/>
      <c r="N19" s="14"/>
      <c r="O19" s="14"/>
      <c r="P19" s="14"/>
      <c r="Q19" s="15">
        <f t="shared" si="3"/>
        <v>830</v>
      </c>
      <c r="R19" s="14"/>
      <c r="S19" s="14">
        <v>498</v>
      </c>
      <c r="T19" s="14">
        <v>356</v>
      </c>
      <c r="U19" s="14">
        <v>356</v>
      </c>
      <c r="V19" s="14"/>
      <c r="W19" s="15">
        <f t="shared" si="4"/>
        <v>1210</v>
      </c>
      <c r="X19" s="25">
        <f t="shared" si="5"/>
        <v>2040</v>
      </c>
      <c r="Y19" s="33"/>
      <c r="Z19" s="35"/>
    </row>
    <row r="20" spans="1:26" s="6" customFormat="1" ht="13.5" thickBot="1" x14ac:dyDescent="0.25">
      <c r="A20" s="13" t="s">
        <v>24</v>
      </c>
      <c r="B20" s="6" t="s">
        <v>89</v>
      </c>
      <c r="C20" s="6" t="s">
        <v>0</v>
      </c>
      <c r="D20" s="6" t="s">
        <v>65</v>
      </c>
      <c r="E20" s="14"/>
      <c r="F20" s="14"/>
      <c r="G20" s="14"/>
      <c r="H20" s="14"/>
      <c r="I20" s="14"/>
      <c r="J20" s="14"/>
      <c r="K20" s="14"/>
      <c r="L20" s="14">
        <v>100</v>
      </c>
      <c r="M20" s="14"/>
      <c r="N20" s="14">
        <v>100</v>
      </c>
      <c r="O20" s="14">
        <v>50</v>
      </c>
      <c r="P20" s="14">
        <v>110</v>
      </c>
      <c r="Q20" s="15">
        <f t="shared" si="3"/>
        <v>360</v>
      </c>
      <c r="R20" s="14">
        <v>10</v>
      </c>
      <c r="S20" s="14">
        <v>10</v>
      </c>
      <c r="T20" s="14">
        <v>160</v>
      </c>
      <c r="U20" s="14"/>
      <c r="V20" s="14"/>
      <c r="W20" s="15">
        <f t="shared" si="4"/>
        <v>180</v>
      </c>
      <c r="X20" s="25">
        <f t="shared" si="5"/>
        <v>540</v>
      </c>
      <c r="Y20" s="33"/>
      <c r="Z20" s="35"/>
    </row>
    <row r="21" spans="1:26" s="6" customFormat="1" ht="13.5" thickBot="1" x14ac:dyDescent="0.25">
      <c r="A21" s="13" t="s">
        <v>37</v>
      </c>
      <c r="B21" s="6" t="s">
        <v>38</v>
      </c>
      <c r="C21" s="6" t="s">
        <v>0</v>
      </c>
      <c r="D21" s="6" t="s">
        <v>65</v>
      </c>
      <c r="E21" s="14"/>
      <c r="F21" s="14"/>
      <c r="G21" s="14">
        <v>16.3</v>
      </c>
      <c r="H21" s="14"/>
      <c r="I21" s="14">
        <v>10.77</v>
      </c>
      <c r="J21" s="14"/>
      <c r="K21" s="14">
        <v>32.46</v>
      </c>
      <c r="L21" s="14">
        <v>51.349999999999994</v>
      </c>
      <c r="M21" s="14"/>
      <c r="N21" s="14">
        <v>264.65999999999997</v>
      </c>
      <c r="O21" s="14">
        <v>531.11999999999989</v>
      </c>
      <c r="P21" s="14">
        <v>29.68</v>
      </c>
      <c r="Q21" s="15">
        <f t="shared" si="3"/>
        <v>936.3399999999998</v>
      </c>
      <c r="R21" s="14"/>
      <c r="S21" s="14">
        <v>10.08</v>
      </c>
      <c r="T21" s="14">
        <v>276.87</v>
      </c>
      <c r="U21" s="14">
        <v>45.48</v>
      </c>
      <c r="V21" s="14"/>
      <c r="W21" s="15">
        <f t="shared" si="4"/>
        <v>332.43</v>
      </c>
      <c r="X21" s="25">
        <f t="shared" si="5"/>
        <v>1268.7699999999998</v>
      </c>
      <c r="Y21" s="33"/>
      <c r="Z21" s="35"/>
    </row>
    <row r="22" spans="1:26" s="6" customFormat="1" ht="13.5" thickBot="1" x14ac:dyDescent="0.25">
      <c r="A22" s="13" t="s">
        <v>32</v>
      </c>
      <c r="B22" s="6" t="s">
        <v>90</v>
      </c>
      <c r="C22" s="6" t="s">
        <v>0</v>
      </c>
      <c r="D22" s="6" t="s">
        <v>65</v>
      </c>
      <c r="E22" s="14"/>
      <c r="F22" s="14">
        <v>134.47</v>
      </c>
      <c r="G22" s="14"/>
      <c r="H22" s="14"/>
      <c r="I22" s="14">
        <v>316.39999999999998</v>
      </c>
      <c r="J22" s="14"/>
      <c r="K22" s="14">
        <v>291.54000000000002</v>
      </c>
      <c r="L22" s="14">
        <v>224.87</v>
      </c>
      <c r="M22" s="14">
        <v>364.98999999999995</v>
      </c>
      <c r="N22" s="14">
        <v>992.16000000000008</v>
      </c>
      <c r="O22" s="14">
        <v>649.76</v>
      </c>
      <c r="P22" s="14">
        <v>1217.0099999999995</v>
      </c>
      <c r="Q22" s="15">
        <f t="shared" si="3"/>
        <v>4191.2</v>
      </c>
      <c r="R22" s="14"/>
      <c r="S22" s="14">
        <v>358.22</v>
      </c>
      <c r="T22" s="14">
        <v>1239.02</v>
      </c>
      <c r="U22" s="14">
        <v>788.14</v>
      </c>
      <c r="V22" s="14">
        <v>163.85</v>
      </c>
      <c r="W22" s="15">
        <f t="shared" si="4"/>
        <v>2549.23</v>
      </c>
      <c r="X22" s="25">
        <f t="shared" si="5"/>
        <v>6740.43</v>
      </c>
      <c r="Y22" s="33"/>
      <c r="Z22" s="35"/>
    </row>
    <row r="23" spans="1:26" s="6" customFormat="1" ht="13.5" thickBot="1" x14ac:dyDescent="0.25">
      <c r="A23" s="13" t="s">
        <v>49</v>
      </c>
      <c r="B23" s="6" t="s">
        <v>50</v>
      </c>
      <c r="C23" s="6" t="s">
        <v>0</v>
      </c>
      <c r="D23" s="6" t="s">
        <v>65</v>
      </c>
      <c r="E23" s="14"/>
      <c r="F23" s="14"/>
      <c r="G23" s="14"/>
      <c r="H23" s="14"/>
      <c r="I23" s="14"/>
      <c r="J23" s="14"/>
      <c r="K23" s="14"/>
      <c r="L23" s="14"/>
      <c r="M23" s="14"/>
      <c r="N23" s="14"/>
      <c r="O23" s="14"/>
      <c r="P23" s="14"/>
      <c r="Q23" s="15">
        <f t="shared" si="3"/>
        <v>0</v>
      </c>
      <c r="R23" s="14"/>
      <c r="S23" s="14"/>
      <c r="T23" s="14"/>
      <c r="U23" s="14">
        <v>12229.01</v>
      </c>
      <c r="V23" s="14"/>
      <c r="W23" s="15">
        <f t="shared" si="4"/>
        <v>12229.01</v>
      </c>
      <c r="X23" s="25">
        <f t="shared" si="5"/>
        <v>12229.01</v>
      </c>
      <c r="Y23" s="33"/>
      <c r="Z23" s="35"/>
    </row>
    <row r="24" spans="1:26" s="6" customFormat="1" ht="13.5" thickBot="1" x14ac:dyDescent="0.25">
      <c r="A24" s="13" t="s">
        <v>55</v>
      </c>
      <c r="B24" s="6" t="s">
        <v>56</v>
      </c>
      <c r="C24" s="6" t="s">
        <v>0</v>
      </c>
      <c r="D24" s="6" t="s">
        <v>65</v>
      </c>
      <c r="E24" s="14"/>
      <c r="F24" s="14"/>
      <c r="G24" s="14"/>
      <c r="H24" s="14"/>
      <c r="I24" s="14"/>
      <c r="J24" s="14"/>
      <c r="K24" s="14"/>
      <c r="L24" s="14"/>
      <c r="M24" s="14"/>
      <c r="N24" s="14"/>
      <c r="O24" s="14"/>
      <c r="P24" s="14">
        <v>184</v>
      </c>
      <c r="Q24" s="15">
        <f t="shared" si="3"/>
        <v>184</v>
      </c>
      <c r="R24" s="14"/>
      <c r="S24" s="14"/>
      <c r="T24" s="14"/>
      <c r="U24" s="14"/>
      <c r="V24" s="14"/>
      <c r="W24" s="15">
        <f t="shared" si="4"/>
        <v>0</v>
      </c>
      <c r="X24" s="25">
        <f t="shared" si="5"/>
        <v>184</v>
      </c>
      <c r="Y24" s="33"/>
      <c r="Z24" s="35"/>
    </row>
    <row r="25" spans="1:26" s="6" customFormat="1" ht="13.5" thickBot="1" x14ac:dyDescent="0.25">
      <c r="A25" s="13" t="s">
        <v>3</v>
      </c>
      <c r="B25" s="6" t="s">
        <v>80</v>
      </c>
      <c r="C25" s="6" t="s">
        <v>0</v>
      </c>
      <c r="D25" s="6" t="s">
        <v>65</v>
      </c>
      <c r="E25" s="14">
        <v>5130.3700000000008</v>
      </c>
      <c r="F25" s="14">
        <v>18207.430000000004</v>
      </c>
      <c r="G25" s="14">
        <v>21866.51</v>
      </c>
      <c r="H25" s="14">
        <v>29335.039999999997</v>
      </c>
      <c r="I25" s="14">
        <v>36513.879999999997</v>
      </c>
      <c r="J25" s="14">
        <v>50811.85</v>
      </c>
      <c r="K25" s="14">
        <v>54854.47</v>
      </c>
      <c r="L25" s="14">
        <v>80008.61</v>
      </c>
      <c r="M25" s="14">
        <v>56606.49</v>
      </c>
      <c r="N25" s="14">
        <v>38752.639999999999</v>
      </c>
      <c r="O25" s="14">
        <v>36828.240000000005</v>
      </c>
      <c r="P25" s="14">
        <v>30587.439999999999</v>
      </c>
      <c r="Q25" s="15">
        <f t="shared" si="3"/>
        <v>459502.97</v>
      </c>
      <c r="R25" s="14">
        <v>635683.70000000007</v>
      </c>
      <c r="S25" s="14">
        <v>-348842.49000000005</v>
      </c>
      <c r="T25" s="14">
        <v>107934.70999999999</v>
      </c>
      <c r="U25" s="14">
        <v>77191.839999999997</v>
      </c>
      <c r="V25" s="14">
        <v>51109.22</v>
      </c>
      <c r="W25" s="15">
        <f t="shared" si="4"/>
        <v>523076.98</v>
      </c>
      <c r="X25" s="25">
        <f t="shared" si="5"/>
        <v>982579.95</v>
      </c>
      <c r="Y25" s="33"/>
      <c r="Z25" s="35"/>
    </row>
    <row r="26" spans="1:26" s="6" customFormat="1" ht="13.5" thickBot="1" x14ac:dyDescent="0.25">
      <c r="A26" s="18" t="s">
        <v>3</v>
      </c>
      <c r="B26" s="19" t="s">
        <v>80</v>
      </c>
      <c r="C26" s="19" t="s">
        <v>61</v>
      </c>
      <c r="D26" s="19" t="s">
        <v>78</v>
      </c>
      <c r="E26" s="20"/>
      <c r="F26" s="20"/>
      <c r="G26" s="20"/>
      <c r="H26" s="20"/>
      <c r="I26" s="20"/>
      <c r="J26" s="20"/>
      <c r="K26" s="20"/>
      <c r="L26" s="20"/>
      <c r="M26" s="20"/>
      <c r="N26" s="20"/>
      <c r="O26" s="20"/>
      <c r="P26" s="20"/>
      <c r="Q26" s="21">
        <f t="shared" si="3"/>
        <v>0</v>
      </c>
      <c r="R26" s="20"/>
      <c r="S26" s="20"/>
      <c r="T26" s="20"/>
      <c r="U26" s="20">
        <v>162.54</v>
      </c>
      <c r="V26" s="20">
        <v>17.22</v>
      </c>
      <c r="W26" s="21">
        <f t="shared" si="4"/>
        <v>179.76</v>
      </c>
      <c r="X26" s="26">
        <f t="shared" si="5"/>
        <v>179.76</v>
      </c>
      <c r="Y26" s="33"/>
      <c r="Z26" s="36"/>
    </row>
    <row r="27" spans="1:26" s="6" customFormat="1" ht="13.5" customHeight="1" thickBot="1" x14ac:dyDescent="0.25">
      <c r="A27" s="9" t="s">
        <v>43</v>
      </c>
      <c r="B27" s="10" t="s">
        <v>44</v>
      </c>
      <c r="C27" s="10" t="s">
        <v>0</v>
      </c>
      <c r="D27" s="10" t="s">
        <v>65</v>
      </c>
      <c r="E27" s="11"/>
      <c r="F27" s="11"/>
      <c r="G27" s="11"/>
      <c r="H27" s="11"/>
      <c r="I27" s="11"/>
      <c r="J27" s="11"/>
      <c r="K27" s="11"/>
      <c r="L27" s="11"/>
      <c r="M27" s="11"/>
      <c r="N27" s="11">
        <v>53.27</v>
      </c>
      <c r="O27" s="11">
        <v>152.51</v>
      </c>
      <c r="P27" s="11"/>
      <c r="Q27" s="12">
        <f t="shared" si="0"/>
        <v>205.78</v>
      </c>
      <c r="R27" s="11"/>
      <c r="S27" s="11"/>
      <c r="T27" s="11"/>
      <c r="U27" s="11">
        <v>113.55</v>
      </c>
      <c r="V27" s="11"/>
      <c r="W27" s="12">
        <f t="shared" si="1"/>
        <v>113.55</v>
      </c>
      <c r="X27" s="24">
        <f t="shared" si="2"/>
        <v>319.33</v>
      </c>
      <c r="Y27" s="33">
        <f>SUM(X27:X31)</f>
        <v>8817.1699999999946</v>
      </c>
      <c r="Z27" s="34" t="s">
        <v>93</v>
      </c>
    </row>
    <row r="28" spans="1:26" s="6" customFormat="1" ht="13.5" thickBot="1" x14ac:dyDescent="0.25">
      <c r="A28" s="13" t="s">
        <v>47</v>
      </c>
      <c r="B28" s="6" t="s">
        <v>48</v>
      </c>
      <c r="C28" s="6" t="s">
        <v>0</v>
      </c>
      <c r="D28" s="6" t="s">
        <v>65</v>
      </c>
      <c r="E28" s="14"/>
      <c r="F28" s="14"/>
      <c r="G28" s="14"/>
      <c r="H28" s="14"/>
      <c r="I28" s="14"/>
      <c r="J28" s="14"/>
      <c r="K28" s="14">
        <v>26.11</v>
      </c>
      <c r="L28" s="14"/>
      <c r="M28" s="14"/>
      <c r="N28" s="14">
        <v>543.20000000000005</v>
      </c>
      <c r="O28" s="14">
        <v>30.119999999999997</v>
      </c>
      <c r="P28" s="14">
        <v>117.13</v>
      </c>
      <c r="Q28" s="15">
        <f t="shared" si="0"/>
        <v>716.56000000000006</v>
      </c>
      <c r="R28" s="14"/>
      <c r="S28" s="14"/>
      <c r="T28" s="14"/>
      <c r="U28" s="14">
        <v>15.68</v>
      </c>
      <c r="V28" s="14"/>
      <c r="W28" s="15">
        <f t="shared" si="1"/>
        <v>15.68</v>
      </c>
      <c r="X28" s="25">
        <f t="shared" si="2"/>
        <v>732.24</v>
      </c>
      <c r="Y28" s="33"/>
      <c r="Z28" s="35"/>
    </row>
    <row r="29" spans="1:26" s="6" customFormat="1" ht="13.5" thickBot="1" x14ac:dyDescent="0.25">
      <c r="A29" s="13" t="s">
        <v>45</v>
      </c>
      <c r="B29" s="6" t="s">
        <v>46</v>
      </c>
      <c r="C29" s="6" t="s">
        <v>0</v>
      </c>
      <c r="D29" s="6" t="s">
        <v>65</v>
      </c>
      <c r="E29" s="14"/>
      <c r="F29" s="14"/>
      <c r="G29" s="14"/>
      <c r="H29" s="14"/>
      <c r="I29" s="14"/>
      <c r="J29" s="14"/>
      <c r="K29" s="14"/>
      <c r="L29" s="14"/>
      <c r="M29" s="14"/>
      <c r="N29" s="14">
        <v>394.56</v>
      </c>
      <c r="O29" s="14">
        <v>1129.71</v>
      </c>
      <c r="P29" s="14"/>
      <c r="Q29" s="15">
        <f t="shared" si="0"/>
        <v>1524.27</v>
      </c>
      <c r="R29" s="14"/>
      <c r="S29" s="14"/>
      <c r="T29" s="14"/>
      <c r="U29" s="14">
        <v>1892.4299999999998</v>
      </c>
      <c r="V29" s="14"/>
      <c r="W29" s="15">
        <f t="shared" si="1"/>
        <v>1892.4299999999998</v>
      </c>
      <c r="X29" s="25">
        <f t="shared" si="2"/>
        <v>3416.7</v>
      </c>
      <c r="Y29" s="33"/>
      <c r="Z29" s="35"/>
    </row>
    <row r="30" spans="1:26" s="6" customFormat="1" ht="13.5" thickBot="1" x14ac:dyDescent="0.25">
      <c r="A30" s="13" t="s">
        <v>20</v>
      </c>
      <c r="B30" s="6" t="s">
        <v>21</v>
      </c>
      <c r="C30" s="6" t="s">
        <v>0</v>
      </c>
      <c r="D30" s="6" t="s">
        <v>65</v>
      </c>
      <c r="E30" s="14"/>
      <c r="F30" s="14"/>
      <c r="G30" s="14"/>
      <c r="H30" s="14">
        <v>88400</v>
      </c>
      <c r="I30" s="14">
        <v>-88400</v>
      </c>
      <c r="J30" s="14">
        <v>350000</v>
      </c>
      <c r="K30" s="14">
        <v>238254.5</v>
      </c>
      <c r="L30" s="14">
        <v>-297620.03000000003</v>
      </c>
      <c r="M30" s="14">
        <v>-207796.32</v>
      </c>
      <c r="N30" s="14">
        <v>267165.44000000006</v>
      </c>
      <c r="O30" s="14">
        <v>99996.409999999974</v>
      </c>
      <c r="P30" s="14">
        <v>-225000</v>
      </c>
      <c r="Q30" s="15">
        <f t="shared" si="0"/>
        <v>225000</v>
      </c>
      <c r="R30" s="14">
        <v>-224514.72</v>
      </c>
      <c r="S30" s="14">
        <v>-24.259999999999991</v>
      </c>
      <c r="T30" s="14">
        <v>-31</v>
      </c>
      <c r="U30" s="14">
        <v>22.920000000000016</v>
      </c>
      <c r="V30" s="14">
        <v>26.95999999999998</v>
      </c>
      <c r="W30" s="15">
        <f t="shared" si="1"/>
        <v>-224520.1</v>
      </c>
      <c r="X30" s="25">
        <f t="shared" si="2"/>
        <v>479.89999999999418</v>
      </c>
      <c r="Y30" s="33"/>
      <c r="Z30" s="35"/>
    </row>
    <row r="31" spans="1:26" s="6" customFormat="1" ht="13.5" thickBot="1" x14ac:dyDescent="0.25">
      <c r="A31" s="18" t="s">
        <v>53</v>
      </c>
      <c r="B31" s="19" t="s">
        <v>54</v>
      </c>
      <c r="C31" s="19" t="s">
        <v>0</v>
      </c>
      <c r="D31" s="19" t="s">
        <v>65</v>
      </c>
      <c r="E31" s="20"/>
      <c r="F31" s="20"/>
      <c r="G31" s="20"/>
      <c r="H31" s="20"/>
      <c r="I31" s="20"/>
      <c r="J31" s="20"/>
      <c r="K31" s="20">
        <v>1992</v>
      </c>
      <c r="L31" s="20">
        <v>470</v>
      </c>
      <c r="M31" s="20">
        <v>235</v>
      </c>
      <c r="N31" s="20">
        <v>937</v>
      </c>
      <c r="O31" s="20">
        <v>235</v>
      </c>
      <c r="P31" s="20"/>
      <c r="Q31" s="21">
        <f t="shared" si="0"/>
        <v>3869</v>
      </c>
      <c r="R31" s="20"/>
      <c r="S31" s="20"/>
      <c r="T31" s="20"/>
      <c r="U31" s="20"/>
      <c r="V31" s="20"/>
      <c r="W31" s="21">
        <f t="shared" si="1"/>
        <v>0</v>
      </c>
      <c r="X31" s="26">
        <f t="shared" si="2"/>
        <v>3869</v>
      </c>
      <c r="Y31" s="33"/>
      <c r="Z31" s="36"/>
    </row>
    <row r="32" spans="1:26" s="6" customFormat="1" ht="27" customHeight="1" thickBot="1" x14ac:dyDescent="0.25">
      <c r="A32" s="9" t="s">
        <v>25</v>
      </c>
      <c r="B32" s="10" t="s">
        <v>26</v>
      </c>
      <c r="C32" s="10" t="s">
        <v>0</v>
      </c>
      <c r="D32" s="10" t="s">
        <v>65</v>
      </c>
      <c r="E32" s="11"/>
      <c r="F32" s="11"/>
      <c r="G32" s="11"/>
      <c r="H32" s="11"/>
      <c r="I32" s="11"/>
      <c r="J32" s="11"/>
      <c r="K32" s="11"/>
      <c r="L32" s="11"/>
      <c r="M32" s="11"/>
      <c r="N32" s="11"/>
      <c r="O32" s="11"/>
      <c r="P32" s="11"/>
      <c r="Q32" s="12">
        <f t="shared" si="0"/>
        <v>0</v>
      </c>
      <c r="R32" s="11">
        <v>50</v>
      </c>
      <c r="S32" s="11"/>
      <c r="T32" s="11"/>
      <c r="U32" s="11"/>
      <c r="V32" s="11"/>
      <c r="W32" s="12">
        <f t="shared" si="1"/>
        <v>50</v>
      </c>
      <c r="X32" s="24">
        <f t="shared" si="2"/>
        <v>50</v>
      </c>
      <c r="Y32" s="33">
        <f>SUM(X32:X38)</f>
        <v>3675188.2799999993</v>
      </c>
      <c r="Z32" s="34" t="s">
        <v>96</v>
      </c>
    </row>
    <row r="33" spans="1:26" s="6" customFormat="1" ht="27" customHeight="1" thickBot="1" x14ac:dyDescent="0.25">
      <c r="A33" s="13" t="s">
        <v>30</v>
      </c>
      <c r="B33" s="6" t="s">
        <v>31</v>
      </c>
      <c r="C33" s="6" t="s">
        <v>0</v>
      </c>
      <c r="D33" s="6" t="s">
        <v>65</v>
      </c>
      <c r="E33" s="14"/>
      <c r="F33" s="14"/>
      <c r="G33" s="14"/>
      <c r="H33" s="14"/>
      <c r="I33" s="14"/>
      <c r="J33" s="14"/>
      <c r="K33" s="14"/>
      <c r="L33" s="14"/>
      <c r="M33" s="14"/>
      <c r="N33" s="14">
        <v>1014.23</v>
      </c>
      <c r="O33" s="14">
        <v>5119.8500000000004</v>
      </c>
      <c r="P33" s="14">
        <v>2429.6800000000003</v>
      </c>
      <c r="Q33" s="15">
        <f t="shared" si="0"/>
        <v>8563.76</v>
      </c>
      <c r="R33" s="14">
        <v>1262.43</v>
      </c>
      <c r="S33" s="14">
        <v>2258.09</v>
      </c>
      <c r="T33" s="14">
        <v>3355.8700000000003</v>
      </c>
      <c r="U33" s="14">
        <v>1264.5</v>
      </c>
      <c r="V33" s="14">
        <v>557.0100000000001</v>
      </c>
      <c r="W33" s="15">
        <f t="shared" si="1"/>
        <v>8697.9000000000015</v>
      </c>
      <c r="X33" s="25">
        <f t="shared" si="2"/>
        <v>17261.660000000003</v>
      </c>
      <c r="Y33" s="33"/>
      <c r="Z33" s="37"/>
    </row>
    <row r="34" spans="1:26" s="6" customFormat="1" ht="27" customHeight="1" thickBot="1" x14ac:dyDescent="0.25">
      <c r="A34" s="13" t="s">
        <v>57</v>
      </c>
      <c r="B34" s="6" t="s">
        <v>58</v>
      </c>
      <c r="C34" s="6" t="s">
        <v>0</v>
      </c>
      <c r="D34" s="6" t="s">
        <v>65</v>
      </c>
      <c r="E34" s="14"/>
      <c r="F34" s="14"/>
      <c r="G34" s="14"/>
      <c r="H34" s="14"/>
      <c r="I34" s="14"/>
      <c r="J34" s="14"/>
      <c r="K34" s="14">
        <v>241745.5</v>
      </c>
      <c r="L34" s="14"/>
      <c r="M34" s="14"/>
      <c r="N34" s="14"/>
      <c r="O34" s="14"/>
      <c r="P34" s="14"/>
      <c r="Q34" s="15">
        <f t="shared" si="0"/>
        <v>241745.5</v>
      </c>
      <c r="R34" s="14"/>
      <c r="S34" s="14"/>
      <c r="T34" s="14"/>
      <c r="U34" s="14"/>
      <c r="V34" s="14"/>
      <c r="W34" s="15">
        <f t="shared" si="1"/>
        <v>0</v>
      </c>
      <c r="X34" s="25">
        <f t="shared" si="2"/>
        <v>241745.5</v>
      </c>
      <c r="Y34" s="33"/>
      <c r="Z34" s="37"/>
    </row>
    <row r="35" spans="1:26" s="6" customFormat="1" ht="27" customHeight="1" thickBot="1" x14ac:dyDescent="0.25">
      <c r="A35" s="13" t="s">
        <v>39</v>
      </c>
      <c r="B35" s="6" t="s">
        <v>40</v>
      </c>
      <c r="C35" s="6" t="s">
        <v>0</v>
      </c>
      <c r="D35" s="6" t="s">
        <v>65</v>
      </c>
      <c r="E35" s="14"/>
      <c r="F35" s="14"/>
      <c r="G35" s="14"/>
      <c r="H35" s="14"/>
      <c r="I35" s="14"/>
      <c r="J35" s="14"/>
      <c r="K35" s="14"/>
      <c r="L35" s="14"/>
      <c r="M35" s="14"/>
      <c r="N35" s="14"/>
      <c r="O35" s="14"/>
      <c r="P35" s="14"/>
      <c r="Q35" s="15">
        <f t="shared" si="0"/>
        <v>0</v>
      </c>
      <c r="R35" s="14"/>
      <c r="S35" s="14">
        <v>461.02</v>
      </c>
      <c r="T35" s="14">
        <v>421.10999999999996</v>
      </c>
      <c r="U35" s="14">
        <v>448.41</v>
      </c>
      <c r="V35" s="14">
        <v>475.09999999999997</v>
      </c>
      <c r="W35" s="15">
        <f t="shared" si="1"/>
        <v>1805.6399999999999</v>
      </c>
      <c r="X35" s="25">
        <f t="shared" si="2"/>
        <v>1805.6399999999999</v>
      </c>
      <c r="Y35" s="33"/>
      <c r="Z35" s="37"/>
    </row>
    <row r="36" spans="1:26" s="6" customFormat="1" ht="27" customHeight="1" thickBot="1" x14ac:dyDescent="0.25">
      <c r="A36" s="13" t="s">
        <v>22</v>
      </c>
      <c r="B36" s="6" t="s">
        <v>23</v>
      </c>
      <c r="C36" s="6" t="s">
        <v>0</v>
      </c>
      <c r="D36" s="6" t="s">
        <v>65</v>
      </c>
      <c r="E36" s="14"/>
      <c r="F36" s="14"/>
      <c r="G36" s="14">
        <v>123200</v>
      </c>
      <c r="H36" s="14">
        <v>7942.5</v>
      </c>
      <c r="I36" s="14">
        <v>103874.84</v>
      </c>
      <c r="J36" s="14">
        <v>70770.789999999994</v>
      </c>
      <c r="K36" s="14">
        <v>70811.090000000011</v>
      </c>
      <c r="L36" s="14">
        <v>216318.34999999998</v>
      </c>
      <c r="M36" s="14">
        <v>443965.35000000003</v>
      </c>
      <c r="N36" s="14">
        <v>10259.41</v>
      </c>
      <c r="O36" s="14">
        <v>404518.68999999994</v>
      </c>
      <c r="P36" s="14">
        <v>347148.17000000004</v>
      </c>
      <c r="Q36" s="15">
        <f t="shared" si="0"/>
        <v>1798809.19</v>
      </c>
      <c r="R36" s="14">
        <v>528676.23</v>
      </c>
      <c r="S36" s="14">
        <v>14359.96</v>
      </c>
      <c r="T36" s="14">
        <v>227848.97</v>
      </c>
      <c r="U36" s="14">
        <v>479131.48000000004</v>
      </c>
      <c r="V36" s="14">
        <v>231734.48</v>
      </c>
      <c r="W36" s="15">
        <f t="shared" si="1"/>
        <v>1481751.1199999999</v>
      </c>
      <c r="X36" s="25">
        <f t="shared" si="2"/>
        <v>3280560.3099999996</v>
      </c>
      <c r="Y36" s="33"/>
      <c r="Z36" s="37"/>
    </row>
    <row r="37" spans="1:26" s="6" customFormat="1" ht="27" customHeight="1" thickBot="1" x14ac:dyDescent="0.25">
      <c r="A37" s="13" t="s">
        <v>22</v>
      </c>
      <c r="B37" s="6" t="s">
        <v>23</v>
      </c>
      <c r="C37" s="6" t="s">
        <v>61</v>
      </c>
      <c r="D37" s="6" t="s">
        <v>78</v>
      </c>
      <c r="E37" s="14"/>
      <c r="F37" s="14"/>
      <c r="G37" s="14"/>
      <c r="H37" s="14"/>
      <c r="I37" s="14">
        <v>17680</v>
      </c>
      <c r="J37" s="14"/>
      <c r="K37" s="14">
        <v>22278.21</v>
      </c>
      <c r="L37" s="14">
        <v>-22278.21</v>
      </c>
      <c r="M37" s="14"/>
      <c r="N37" s="14"/>
      <c r="O37" s="14"/>
      <c r="P37" s="14"/>
      <c r="Q37" s="15">
        <f>SUM(E37:P37)</f>
        <v>17680</v>
      </c>
      <c r="R37" s="14">
        <v>20922.349999999999</v>
      </c>
      <c r="S37" s="14"/>
      <c r="T37" s="14"/>
      <c r="U37" s="14">
        <v>21502.54</v>
      </c>
      <c r="V37" s="14">
        <v>25748.28</v>
      </c>
      <c r="W37" s="15">
        <f>SUM(R37:V37)</f>
        <v>68173.17</v>
      </c>
      <c r="X37" s="25">
        <f>+Q37+W37</f>
        <v>85853.17</v>
      </c>
      <c r="Y37" s="33"/>
      <c r="Z37" s="37"/>
    </row>
    <row r="38" spans="1:26" s="6" customFormat="1" ht="27" customHeight="1" thickBot="1" x14ac:dyDescent="0.25">
      <c r="A38" s="18" t="s">
        <v>59</v>
      </c>
      <c r="B38" s="19" t="s">
        <v>60</v>
      </c>
      <c r="C38" s="19" t="s">
        <v>0</v>
      </c>
      <c r="D38" s="19" t="s">
        <v>65</v>
      </c>
      <c r="E38" s="20"/>
      <c r="F38" s="20"/>
      <c r="G38" s="20"/>
      <c r="H38" s="20"/>
      <c r="I38" s="20"/>
      <c r="J38" s="20"/>
      <c r="K38" s="20"/>
      <c r="L38" s="20"/>
      <c r="M38" s="20"/>
      <c r="N38" s="20">
        <v>2517.5</v>
      </c>
      <c r="O38" s="20">
        <v>45394.5</v>
      </c>
      <c r="P38" s="20"/>
      <c r="Q38" s="21">
        <f t="shared" si="0"/>
        <v>47912</v>
      </c>
      <c r="R38" s="20"/>
      <c r="S38" s="20"/>
      <c r="T38" s="20"/>
      <c r="U38" s="20"/>
      <c r="V38" s="20"/>
      <c r="W38" s="21">
        <f t="shared" si="1"/>
        <v>0</v>
      </c>
      <c r="X38" s="26">
        <f t="shared" si="2"/>
        <v>47912</v>
      </c>
      <c r="Y38" s="33"/>
      <c r="Z38" s="38"/>
    </row>
    <row r="39" spans="1:26" s="6" customFormat="1" ht="36" customHeight="1" thickBot="1" x14ac:dyDescent="0.25">
      <c r="A39" s="9" t="s">
        <v>14</v>
      </c>
      <c r="B39" s="10" t="s">
        <v>15</v>
      </c>
      <c r="C39" s="10" t="s">
        <v>0</v>
      </c>
      <c r="D39" s="10" t="s">
        <v>65</v>
      </c>
      <c r="E39" s="11">
        <v>12.74</v>
      </c>
      <c r="F39" s="11">
        <v>83.69</v>
      </c>
      <c r="G39" s="11">
        <v>204.11</v>
      </c>
      <c r="H39" s="11">
        <v>378.66</v>
      </c>
      <c r="I39" s="11">
        <v>673.84</v>
      </c>
      <c r="J39" s="11">
        <v>935.41</v>
      </c>
      <c r="K39" s="11">
        <v>1703.79</v>
      </c>
      <c r="L39" s="11">
        <v>1971.25</v>
      </c>
      <c r="M39" s="11">
        <v>2728.3</v>
      </c>
      <c r="N39" s="11">
        <v>3554.42</v>
      </c>
      <c r="O39" s="11">
        <v>4174.1099999999997</v>
      </c>
      <c r="P39" s="11">
        <v>5046.28</v>
      </c>
      <c r="Q39" s="12">
        <f t="shared" si="0"/>
        <v>21466.6</v>
      </c>
      <c r="R39" s="11">
        <v>6456.42</v>
      </c>
      <c r="S39" s="11">
        <v>7265.48</v>
      </c>
      <c r="T39" s="11">
        <v>7429.16</v>
      </c>
      <c r="U39" s="11">
        <v>8395.01</v>
      </c>
      <c r="V39" s="11">
        <v>9286.2800000000007</v>
      </c>
      <c r="W39" s="12">
        <f t="shared" si="1"/>
        <v>38832.35</v>
      </c>
      <c r="X39" s="24">
        <f t="shared" si="2"/>
        <v>60298.95</v>
      </c>
      <c r="Y39" s="33">
        <f>SUM(X39:X40)</f>
        <v>213112.96000000002</v>
      </c>
      <c r="Z39" s="34" t="s">
        <v>95</v>
      </c>
    </row>
    <row r="40" spans="1:26" s="6" customFormat="1" ht="36" customHeight="1" thickBot="1" x14ac:dyDescent="0.25">
      <c r="A40" s="18" t="s">
        <v>16</v>
      </c>
      <c r="B40" s="19" t="s">
        <v>17</v>
      </c>
      <c r="C40" s="19" t="s">
        <v>0</v>
      </c>
      <c r="D40" s="19" t="s">
        <v>65</v>
      </c>
      <c r="E40" s="20">
        <v>3.25</v>
      </c>
      <c r="F40" s="20">
        <v>13.84</v>
      </c>
      <c r="G40" s="20">
        <v>462.29</v>
      </c>
      <c r="H40" s="20">
        <v>946.73</v>
      </c>
      <c r="I40" s="20">
        <v>1306.27</v>
      </c>
      <c r="J40" s="20">
        <v>2078.1</v>
      </c>
      <c r="K40" s="20">
        <v>3038.24</v>
      </c>
      <c r="L40" s="20">
        <v>5395.21</v>
      </c>
      <c r="M40" s="20">
        <v>7478.74</v>
      </c>
      <c r="N40" s="20">
        <v>8702.0300000000007</v>
      </c>
      <c r="O40" s="20">
        <v>10334.540000000001</v>
      </c>
      <c r="P40" s="20">
        <v>12578.99</v>
      </c>
      <c r="Q40" s="21">
        <f t="shared" si="0"/>
        <v>52338.229999999996</v>
      </c>
      <c r="R40" s="20">
        <v>16373.28</v>
      </c>
      <c r="S40" s="20">
        <v>18710.689999999999</v>
      </c>
      <c r="T40" s="20">
        <v>19295.07</v>
      </c>
      <c r="U40" s="20">
        <v>21847.39</v>
      </c>
      <c r="V40" s="20">
        <v>24249.35</v>
      </c>
      <c r="W40" s="21">
        <f t="shared" si="1"/>
        <v>100475.78</v>
      </c>
      <c r="X40" s="26">
        <f t="shared" si="2"/>
        <v>152814.01</v>
      </c>
      <c r="Y40" s="33"/>
      <c r="Z40" s="39"/>
    </row>
    <row r="41" spans="1:26" ht="13.5" thickBot="1" x14ac:dyDescent="0.25">
      <c r="A41" s="16" t="s">
        <v>62</v>
      </c>
      <c r="B41" s="16"/>
      <c r="C41" s="16"/>
      <c r="D41" s="16"/>
      <c r="E41" s="17">
        <f>SUM(E7:E40)</f>
        <v>6492.27</v>
      </c>
      <c r="F41" s="17">
        <f t="shared" ref="F41:X41" si="6">SUM(F7:F40)</f>
        <v>27609.83</v>
      </c>
      <c r="G41" s="17">
        <f t="shared" si="6"/>
        <v>155460.47</v>
      </c>
      <c r="H41" s="17">
        <f t="shared" si="6"/>
        <v>149957.61000000002</v>
      </c>
      <c r="I41" s="17">
        <f t="shared" si="6"/>
        <v>101645.14</v>
      </c>
      <c r="J41" s="17">
        <f t="shared" si="6"/>
        <v>514462.39999999991</v>
      </c>
      <c r="K41" s="17">
        <f t="shared" si="6"/>
        <v>698022.78999999992</v>
      </c>
      <c r="L41" s="17">
        <f t="shared" si="6"/>
        <v>27289.459999999963</v>
      </c>
      <c r="M41" s="17">
        <f t="shared" si="6"/>
        <v>365387.2</v>
      </c>
      <c r="N41" s="17">
        <f t="shared" si="6"/>
        <v>434506.78</v>
      </c>
      <c r="O41" s="17">
        <f t="shared" si="6"/>
        <v>684927.77999999991</v>
      </c>
      <c r="P41" s="17">
        <f t="shared" si="6"/>
        <v>223573.30000000002</v>
      </c>
      <c r="Q41" s="17">
        <f t="shared" si="6"/>
        <v>3389335.0300000003</v>
      </c>
      <c r="R41" s="17">
        <f t="shared" si="6"/>
        <v>1053525.4900000002</v>
      </c>
      <c r="S41" s="17">
        <f t="shared" si="6"/>
        <v>-227938.18</v>
      </c>
      <c r="T41" s="17">
        <f t="shared" si="6"/>
        <v>463236.58999999997</v>
      </c>
      <c r="U41" s="17">
        <f t="shared" si="6"/>
        <v>705665.08000000007</v>
      </c>
      <c r="V41" s="17">
        <f t="shared" si="6"/>
        <v>397605.13</v>
      </c>
      <c r="W41" s="17">
        <f t="shared" si="6"/>
        <v>2392094.11</v>
      </c>
      <c r="X41" s="22">
        <f t="shared" si="6"/>
        <v>5781429.1399999997</v>
      </c>
      <c r="Y41" s="23">
        <f>SUM(Y7:Y40)</f>
        <v>5781429.1399999997</v>
      </c>
      <c r="Z41" s="28"/>
    </row>
    <row r="42" spans="1:26" x14ac:dyDescent="0.2">
      <c r="G42"/>
    </row>
    <row r="43" spans="1:26" x14ac:dyDescent="0.2">
      <c r="G43"/>
    </row>
  </sheetData>
  <mergeCells count="13">
    <mergeCell ref="Y27:Y31"/>
    <mergeCell ref="Y32:Y38"/>
    <mergeCell ref="Y39:Y40"/>
    <mergeCell ref="Y5:Y6"/>
    <mergeCell ref="Z27:Z31"/>
    <mergeCell ref="Z32:Z38"/>
    <mergeCell ref="Z39:Z40"/>
    <mergeCell ref="Z5:Z6"/>
    <mergeCell ref="E5:Q5"/>
    <mergeCell ref="R5:W5"/>
    <mergeCell ref="X5:X6"/>
    <mergeCell ref="Y7:Y26"/>
    <mergeCell ref="Z7:Z26"/>
  </mergeCells>
  <pageMargins left="0.7" right="0.7" top="0.75" bottom="0.75" header="0.3" footer="0.3"/>
  <pageSetup scale="66" orientation="landscape" r:id="rId1"/>
  <headerFooter>
    <oddHeader>&amp;R&amp;"Times New Roman,Bold"KyPSC Case No. 2025-00281
STAFF-DR-02-005 Supplemental Attachment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FB624A92E901479625C7FF63E9AA76" ma:contentTypeVersion="4" ma:contentTypeDescription="Create a new document." ma:contentTypeScope="" ma:versionID="b65e7a75cc3a93ae204f3fc5a5b53e08">
  <xsd:schema xmlns:xsd="http://www.w3.org/2001/XMLSchema" xmlns:xs="http://www.w3.org/2001/XMLSchema" xmlns:p="http://schemas.microsoft.com/office/2006/metadata/properties" xmlns:ns2="2612a682-5ffb-4b9c-9555-017618935178" xmlns:ns3="3c9d8c27-8a6d-4d9e-a15e-ef5d28c114af" targetNamespace="http://schemas.microsoft.com/office/2006/metadata/properties" ma:root="true" ma:fieldsID="147db5eb7ec7a17abbdcc7f7c35c2451" ns2:_="" ns3:_="">
    <xsd:import namespace="2612a682-5ffb-4b9c-9555-017618935178"/>
    <xsd:import namespace="3c9d8c27-8a6d-4d9e-a15e-ef5d28c114af"/>
    <xsd:element name="properties">
      <xsd:complexType>
        <xsd:sequence>
          <xsd:element name="documentManagement">
            <xsd:complexType>
              <xsd:all>
                <xsd:element ref="ns2:Witnes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2a682-5ffb-4b9c-9555-017618935178" elementFormDefault="qualified">
    <xsd:import namespace="http://schemas.microsoft.com/office/2006/documentManagement/types"/>
    <xsd:import namespace="http://schemas.microsoft.com/office/infopath/2007/PartnerControls"/>
    <xsd:element name="Witness" ma:index="9" nillable="true" ma:displayName="Witness" ma:internalName="Witnes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d8c27-8a6d-4d9e-a15e-ef5d28c114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itness xmlns="2612a682-5ffb-4b9c-9555-01761893517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365D6-CAAC-4552-8F50-91D2335FE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2a682-5ffb-4b9c-9555-017618935178"/>
    <ds:schemaRef ds:uri="3c9d8c27-8a6d-4d9e-a15e-ef5d28c11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CC013B-D668-4041-92F5-FD57F73A6D3F}">
  <ds:schemaRefs>
    <ds:schemaRef ds:uri="http://schemas.microsoft.com/office/2006/metadata/properties"/>
    <ds:schemaRef ds:uri="2612a682-5ffb-4b9c-9555-017618935178"/>
    <ds:schemaRef ds:uri="http://www.w3.org/XML/1998/namespace"/>
    <ds:schemaRef ds:uri="http://purl.org/dc/elements/1.1/"/>
    <ds:schemaRef ds:uri="3c9d8c27-8a6d-4d9e-a15e-ef5d28c114af"/>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D586D9D1-1401-4FA6-87B9-620D0661E9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 Staff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D'Ascenzo, Rocco</cp:lastModifiedBy>
  <cp:lastPrinted>2025-12-12T16:17:06Z</cp:lastPrinted>
  <dcterms:created xsi:type="dcterms:W3CDTF">2025-12-09T00:07:15Z</dcterms:created>
  <dcterms:modified xsi:type="dcterms:W3CDTF">2025-12-12T16:17:10Z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9be057-b751-42b3-9c6c-4039cb60262e_Enabled">
    <vt:lpwstr>true</vt:lpwstr>
  </property>
  <property fmtid="{D5CDD505-2E9C-101B-9397-08002B2CF9AE}" pid="3" name="MSIP_Label_a89be057-b751-42b3-9c6c-4039cb60262e_SetDate">
    <vt:lpwstr>2025-12-09T00:14:56Z</vt:lpwstr>
  </property>
  <property fmtid="{D5CDD505-2E9C-101B-9397-08002B2CF9AE}" pid="4" name="MSIP_Label_a89be057-b751-42b3-9c6c-4039cb60262e_Method">
    <vt:lpwstr>Standard</vt:lpwstr>
  </property>
  <property fmtid="{D5CDD505-2E9C-101B-9397-08002B2CF9AE}" pid="5" name="MSIP_Label_a89be057-b751-42b3-9c6c-4039cb60262e_Name">
    <vt:lpwstr>Internal</vt:lpwstr>
  </property>
  <property fmtid="{D5CDD505-2E9C-101B-9397-08002B2CF9AE}" pid="6" name="MSIP_Label_a89be057-b751-42b3-9c6c-4039cb60262e_SiteId">
    <vt:lpwstr>2ede383a-7e1f-4357-a846-85886b2c0c4d</vt:lpwstr>
  </property>
  <property fmtid="{D5CDD505-2E9C-101B-9397-08002B2CF9AE}" pid="7" name="MSIP_Label_a89be057-b751-42b3-9c6c-4039cb60262e_ActionId">
    <vt:lpwstr>230a73b7-4afc-47ca-a7c2-09947a0beaae</vt:lpwstr>
  </property>
  <property fmtid="{D5CDD505-2E9C-101B-9397-08002B2CF9AE}" pid="8" name="MSIP_Label_a89be057-b751-42b3-9c6c-4039cb60262e_ContentBits">
    <vt:lpwstr>1</vt:lpwstr>
  </property>
  <property fmtid="{D5CDD505-2E9C-101B-9397-08002B2CF9AE}" pid="9" name="MSIP_Label_a89be057-b751-42b3-9c6c-4039cb60262e_Tag">
    <vt:lpwstr>10, 3, 0, 1</vt:lpwstr>
  </property>
  <property fmtid="{D5CDD505-2E9C-101B-9397-08002B2CF9AE}" pid="10" name="ContentTypeId">
    <vt:lpwstr>0x010100F6FB624A92E901479625C7FF63E9AA76</vt:lpwstr>
  </property>
</Properties>
</file>