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Honaker Law Office\Clients\00885 - Clark Energy Cooperative\0001 - General\Drafts\Case No. 2025-00266\"/>
    </mc:Choice>
  </mc:AlternateContent>
  <xr:revisionPtr revIDLastSave="0" documentId="8_{29DC2EB3-F00F-4717-9A70-E8F26AD0A6CF}" xr6:coauthVersionLast="47" xr6:coauthVersionMax="47" xr10:uidLastSave="{00000000-0000-0000-0000-000000000000}"/>
  <bookViews>
    <workbookView xWindow="43755" yWindow="585" windowWidth="18870" windowHeight="12315" xr2:uid="{00000000-000D-0000-FFFF-FFFF00000000}"/>
  </bookViews>
  <sheets>
    <sheet name="05-31-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8" l="1"/>
  <c r="G35" i="8"/>
  <c r="G31" i="8"/>
  <c r="G14" i="8"/>
  <c r="D22" i="8" l="1"/>
  <c r="D21" i="8"/>
  <c r="D20" i="8"/>
  <c r="D19" i="8"/>
  <c r="D18" i="8"/>
  <c r="D17" i="8"/>
  <c r="E16" i="8"/>
  <c r="D16" i="8"/>
  <c r="D15" i="8"/>
  <c r="D60" i="8" l="1"/>
  <c r="E30" i="8" s="1"/>
  <c r="D30" i="8" l="1"/>
  <c r="G30" i="8" s="1"/>
  <c r="F22" i="8"/>
  <c r="F21" i="8"/>
  <c r="F20" i="8"/>
  <c r="F19" i="8"/>
  <c r="F18" i="8"/>
  <c r="F17" i="8"/>
  <c r="F16" i="8"/>
  <c r="F15" i="8"/>
  <c r="G46" i="8" l="1"/>
  <c r="G40" i="8" l="1"/>
  <c r="G39" i="8" l="1"/>
  <c r="G42" i="8" s="1"/>
  <c r="G15" i="8"/>
  <c r="G16" i="8" s="1"/>
  <c r="G17" i="8" s="1"/>
  <c r="G18" i="8" s="1"/>
  <c r="G19" i="8" s="1"/>
  <c r="G20" i="8" s="1"/>
  <c r="G21" i="8" l="1"/>
  <c r="G22" i="8" s="1"/>
  <c r="G44" i="8" l="1"/>
  <c r="G48" i="8" s="1"/>
</calcChain>
</file>

<file path=xl/sharedStrings.xml><?xml version="1.0" encoding="utf-8"?>
<sst xmlns="http://schemas.openxmlformats.org/spreadsheetml/2006/main" count="59" uniqueCount="55">
  <si>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</si>
  <si>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</si>
  <si>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</si>
  <si>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</si>
  <si>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</si>
  <si>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</si>
  <si>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</si>
  <si>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</si>
  <si>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</si>
  <si>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</si>
  <si>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</si>
  <si>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</si>
  <si>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</si>
  <si>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</si>
  <si>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</si>
  <si>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</si>
  <si>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</si>
  <si>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</si>
  <si>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</si>
  <si>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</si>
  <si>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</si>
  <si>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</si>
  <si>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</si>
  <si>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</si>
  <si>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</si>
  <si>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</si>
  <si>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</si>
  <si>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</si>
  <si>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</si>
  <si>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</si>
  <si>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</si>
  <si>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</si>
  <si>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</si>
  <si>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</si>
  <si>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</si>
  <si>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</si>
  <si>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</si>
  <si>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</si>
  <si>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</si>
  <si>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</si>
  <si>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</si>
  <si>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</si>
  <si>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</si>
  <si>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</si>
  <si>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</si>
  <si>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</si>
  <si>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</si>
  <si>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</si>
  <si>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Less Adjustment for Order amounts remaining to be amortized at end of review period June 2025</t>
  </si>
  <si>
    <t>From Case No. 2025-00013 (Over)/Under-Recovery</t>
  </si>
  <si>
    <t>From Case No. 2025-00013 Recovery</t>
  </si>
  <si>
    <t>2025-00013</t>
  </si>
  <si>
    <t>DR1 Response2 - Clark Energy Surcharge Summary.xlsx</t>
  </si>
  <si>
    <t>Clark Energy - Calculation of (Over)/Under Recovery</t>
  </si>
  <si>
    <t>Monthly recovery (per month for six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</si>
</sst>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topLeftCell="F1" workbookViewId="0">
      <selection activeCell="J25" sqref="J25"/>
    </sheetView>
  </sheetViews>
  <sheetFormatPr defaultColWidth="12.640625" defaultRowHeight="14.15" x14ac:dyDescent="0.35"/>
  <cols>
    <col min="2" max="2" width="8.640625" customWidth="1"/>
    <col min="3" max="3" width="31.7109375" customWidth="1"/>
    <col min="4" max="5" width="17.640625" customWidth="1"/>
    <col min="6" max="6" width="21.2109375" customWidth="1"/>
    <col min="7" max="7" width="17.640625" customWidth="1"/>
  </cols>
  <sheetData>
    <row r="1" spans="1:8" x14ac:dyDescent="0.35">
      <c r="A1" t="s">
        <v>52</v>
      </c>
    </row>
    <row r="4" spans="1:8" ht="14.25" customHeight="1" x14ac:dyDescent="0.35">
      <c r="B4" s="62" t="s">
        <v>53</v>
      </c>
      <c r="C4" s="63"/>
      <c r="D4" s="63"/>
      <c r="E4" s="63"/>
      <c r="F4" s="63"/>
      <c r="G4" s="64"/>
    </row>
    <row r="5" spans="1:8" ht="14.25" customHeight="1" x14ac:dyDescent="0.35">
      <c r="B5" s="65"/>
      <c r="C5" s="66"/>
      <c r="D5" s="66"/>
      <c r="E5" s="66"/>
      <c r="F5" s="66"/>
      <c r="G5" s="67"/>
    </row>
    <row r="7" spans="1:8" x14ac:dyDescent="0.35">
      <c r="B7" s="1"/>
      <c r="C7" s="1"/>
      <c r="D7" s="1"/>
      <c r="E7" s="2" t="s">
        <v>0</v>
      </c>
      <c r="F7" s="1"/>
      <c r="G7" s="1"/>
    </row>
    <row r="8" spans="1:8" x14ac:dyDescent="0.35">
      <c r="B8" s="3"/>
      <c r="C8" s="3"/>
      <c r="D8" s="4" t="s">
        <v>1</v>
      </c>
      <c r="E8" s="4" t="s">
        <v>2</v>
      </c>
      <c r="F8" s="3"/>
      <c r="G8" s="3"/>
    </row>
    <row r="9" spans="1:8" x14ac:dyDescent="0.3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35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3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35">
      <c r="B12" s="2">
        <v>1</v>
      </c>
      <c r="C12" s="68" t="s">
        <v>15</v>
      </c>
      <c r="D12" s="69"/>
      <c r="E12" s="69"/>
      <c r="F12" s="69"/>
      <c r="G12" s="70"/>
    </row>
    <row r="13" spans="1:8" x14ac:dyDescent="0.35">
      <c r="B13" s="2" t="s">
        <v>16</v>
      </c>
      <c r="C13" s="8" t="s">
        <v>49</v>
      </c>
      <c r="D13" s="8"/>
      <c r="E13" s="8"/>
      <c r="F13" s="9"/>
      <c r="G13" s="10">
        <v>-176102</v>
      </c>
    </row>
    <row r="14" spans="1:8" x14ac:dyDescent="0.35">
      <c r="A14" s="59"/>
      <c r="B14" s="5" t="s">
        <v>17</v>
      </c>
      <c r="C14" s="8" t="s">
        <v>18</v>
      </c>
      <c r="D14" s="8"/>
      <c r="E14" s="8"/>
      <c r="F14" s="11"/>
      <c r="G14" s="12">
        <f>G13</f>
        <v>-176102</v>
      </c>
      <c r="H14" s="59"/>
    </row>
    <row r="15" spans="1:8" x14ac:dyDescent="0.35">
      <c r="A15" s="32"/>
      <c r="B15" s="4">
        <v>2</v>
      </c>
      <c r="C15" s="13">
        <v>45658</v>
      </c>
      <c r="D15" s="51">
        <f>743434-172</f>
        <v>743262</v>
      </c>
      <c r="E15" s="52">
        <v>811658.19</v>
      </c>
      <c r="F15" s="14">
        <f t="shared" ref="F15:F22" si="0">D15-E15</f>
        <v>-68396.189999999944</v>
      </c>
      <c r="G15" s="12">
        <f t="shared" ref="G15:G22" si="1">G14+F15</f>
        <v>-244498.18999999994</v>
      </c>
      <c r="H15" s="32"/>
    </row>
    <row r="16" spans="1:8" x14ac:dyDescent="0.35">
      <c r="B16" s="4">
        <v>3</v>
      </c>
      <c r="C16" s="15">
        <v>45689</v>
      </c>
      <c r="D16" s="53">
        <f>976934-161</f>
        <v>976773</v>
      </c>
      <c r="E16" s="54">
        <f>793370</f>
        <v>793370</v>
      </c>
      <c r="F16" s="16">
        <f t="shared" si="0"/>
        <v>183403</v>
      </c>
      <c r="G16" s="17">
        <f t="shared" si="1"/>
        <v>-61095.189999999944</v>
      </c>
    </row>
    <row r="17" spans="2:7" x14ac:dyDescent="0.35">
      <c r="B17" s="4">
        <v>4</v>
      </c>
      <c r="C17" s="15">
        <v>45717</v>
      </c>
      <c r="D17" s="53">
        <f>667327-124</f>
        <v>667203</v>
      </c>
      <c r="E17" s="54">
        <v>515182.53</v>
      </c>
      <c r="F17" s="16">
        <f t="shared" si="0"/>
        <v>152020.46999999997</v>
      </c>
      <c r="G17" s="17">
        <f t="shared" si="1"/>
        <v>90925.280000000028</v>
      </c>
    </row>
    <row r="18" spans="2:7" x14ac:dyDescent="0.35">
      <c r="B18" s="4">
        <v>5</v>
      </c>
      <c r="C18" s="15">
        <v>45748</v>
      </c>
      <c r="D18" s="53">
        <f>272589-71</f>
        <v>272518</v>
      </c>
      <c r="E18" s="54">
        <v>276352.89</v>
      </c>
      <c r="F18" s="16">
        <f t="shared" si="0"/>
        <v>-3834.890000000014</v>
      </c>
      <c r="G18" s="17">
        <f t="shared" si="1"/>
        <v>87090.390000000014</v>
      </c>
    </row>
    <row r="19" spans="2:7" x14ac:dyDescent="0.35">
      <c r="B19" s="4">
        <v>6</v>
      </c>
      <c r="C19" s="15">
        <v>45778</v>
      </c>
      <c r="D19" s="53">
        <f>291049-100</f>
        <v>290949</v>
      </c>
      <c r="E19" s="54">
        <v>303939.57</v>
      </c>
      <c r="F19" s="16">
        <f t="shared" si="0"/>
        <v>-12990.570000000007</v>
      </c>
      <c r="G19" s="17">
        <f t="shared" si="1"/>
        <v>74099.820000000007</v>
      </c>
    </row>
    <row r="20" spans="2:7" x14ac:dyDescent="0.35">
      <c r="B20" s="4">
        <v>7</v>
      </c>
      <c r="C20" s="15">
        <v>45809</v>
      </c>
      <c r="D20" s="53">
        <f>380479-149</f>
        <v>380330</v>
      </c>
      <c r="E20" s="54">
        <v>490024.8</v>
      </c>
      <c r="F20" s="18">
        <f t="shared" si="0"/>
        <v>-109694.79999999999</v>
      </c>
      <c r="G20" s="19">
        <f t="shared" si="1"/>
        <v>-35594.979999999981</v>
      </c>
    </row>
    <row r="21" spans="2:7" x14ac:dyDescent="0.35">
      <c r="B21" s="20" t="s">
        <v>19</v>
      </c>
      <c r="C21" s="13">
        <v>45839</v>
      </c>
      <c r="D21" s="51">
        <f>585094-177</f>
        <v>584917</v>
      </c>
      <c r="E21" s="52">
        <v>658141.12</v>
      </c>
      <c r="F21" s="14">
        <f t="shared" si="0"/>
        <v>-73224.12</v>
      </c>
      <c r="G21" s="12">
        <f t="shared" si="1"/>
        <v>-108819.09999999998</v>
      </c>
    </row>
    <row r="22" spans="2:7" x14ac:dyDescent="0.35">
      <c r="B22" s="21" t="s">
        <v>20</v>
      </c>
      <c r="C22" s="22">
        <v>45870</v>
      </c>
      <c r="D22" s="60">
        <f>796898-0</f>
        <v>796898</v>
      </c>
      <c r="E22" s="61">
        <v>798798.25</v>
      </c>
      <c r="F22" s="18">
        <f t="shared" si="0"/>
        <v>-1900.25</v>
      </c>
      <c r="G22" s="19">
        <f t="shared" si="1"/>
        <v>-110719.34999999998</v>
      </c>
    </row>
    <row r="23" spans="2:7" x14ac:dyDescent="0.35">
      <c r="B23" s="5"/>
      <c r="C23" s="23" t="s">
        <v>48</v>
      </c>
      <c r="D23" s="24"/>
      <c r="E23" s="24"/>
      <c r="F23" s="24"/>
      <c r="G23" s="25"/>
    </row>
    <row r="24" spans="2:7" x14ac:dyDescent="0.35">
      <c r="B24" s="2"/>
      <c r="C24" s="1"/>
      <c r="D24" s="1"/>
      <c r="E24" s="1"/>
      <c r="F24" s="1"/>
      <c r="G24" s="12"/>
    </row>
    <row r="25" spans="2:7" x14ac:dyDescent="0.35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35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35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35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35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35">
      <c r="B30" s="20" t="s">
        <v>34</v>
      </c>
      <c r="C30" s="55" t="s">
        <v>50</v>
      </c>
      <c r="D30" s="35">
        <f>-G13</f>
        <v>176102</v>
      </c>
      <c r="E30" s="35">
        <f>D60</f>
        <v>0</v>
      </c>
      <c r="F30" s="55"/>
      <c r="G30" s="35">
        <f t="shared" ref="G30" si="2">D30+E30</f>
        <v>176102</v>
      </c>
    </row>
    <row r="31" spans="2:7" x14ac:dyDescent="0.35">
      <c r="B31" s="5" t="s">
        <v>35</v>
      </c>
      <c r="C31" s="29"/>
      <c r="D31" s="30"/>
      <c r="E31" s="30"/>
      <c r="F31" s="31" t="s">
        <v>36</v>
      </c>
      <c r="G31" s="19">
        <f>G30</f>
        <v>176102</v>
      </c>
    </row>
    <row r="32" spans="2:7" x14ac:dyDescent="0.35">
      <c r="B32" s="32"/>
      <c r="G32" s="33"/>
    </row>
    <row r="33" spans="2:7" x14ac:dyDescent="0.35">
      <c r="B33" s="6">
        <v>9</v>
      </c>
      <c r="C33" s="34" t="s">
        <v>47</v>
      </c>
      <c r="D33" s="8"/>
      <c r="E33" s="8"/>
      <c r="F33" s="9"/>
      <c r="G33" s="35">
        <f>G20+G31</f>
        <v>140507.02000000002</v>
      </c>
    </row>
    <row r="34" spans="2:7" x14ac:dyDescent="0.35">
      <c r="B34" s="32"/>
      <c r="G34" s="33"/>
    </row>
    <row r="35" spans="2:7" x14ac:dyDescent="0.35">
      <c r="B35" s="6">
        <v>10</v>
      </c>
      <c r="C35" s="34" t="s">
        <v>54</v>
      </c>
      <c r="D35" s="8"/>
      <c r="E35" s="8"/>
      <c r="F35" s="9"/>
      <c r="G35" s="35">
        <f>G33/6</f>
        <v>23417.83666666667</v>
      </c>
    </row>
    <row r="37" spans="2:7" x14ac:dyDescent="0.35">
      <c r="B37" s="1"/>
      <c r="C37" s="36" t="s">
        <v>37</v>
      </c>
      <c r="D37" s="37"/>
      <c r="E37" s="37"/>
      <c r="F37" s="37"/>
      <c r="G37" s="38"/>
    </row>
    <row r="38" spans="2:7" x14ac:dyDescent="0.35">
      <c r="B38" s="1"/>
      <c r="C38" s="39"/>
      <c r="D38" s="39"/>
      <c r="E38" s="39"/>
      <c r="F38" s="39"/>
      <c r="G38" s="11"/>
    </row>
    <row r="39" spans="2:7" x14ac:dyDescent="0.35">
      <c r="B39" s="4">
        <v>11</v>
      </c>
      <c r="C39" s="40" t="s">
        <v>38</v>
      </c>
      <c r="D39" s="40"/>
      <c r="E39" s="40"/>
      <c r="F39" s="40"/>
      <c r="G39" s="41">
        <f>G14</f>
        <v>-176102</v>
      </c>
    </row>
    <row r="40" spans="2:7" x14ac:dyDescent="0.35">
      <c r="B40" s="4">
        <v>12</v>
      </c>
      <c r="C40" s="40" t="s">
        <v>39</v>
      </c>
      <c r="D40" s="40"/>
      <c r="E40" s="40"/>
      <c r="F40" s="40"/>
      <c r="G40" s="42">
        <f>G31</f>
        <v>176102</v>
      </c>
    </row>
    <row r="41" spans="2:7" x14ac:dyDescent="0.35">
      <c r="B41" s="4"/>
      <c r="C41" s="40"/>
      <c r="D41" s="40"/>
      <c r="E41" s="40"/>
      <c r="F41" s="40"/>
      <c r="G41" s="41"/>
    </row>
    <row r="42" spans="2:7" ht="14.6" thickBot="1" x14ac:dyDescent="0.4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4.6" thickTop="1" x14ac:dyDescent="0.35">
      <c r="B43" s="4"/>
      <c r="C43" s="40"/>
      <c r="D43" s="40"/>
      <c r="E43" s="40"/>
      <c r="F43" s="40"/>
      <c r="G43" s="41"/>
    </row>
    <row r="44" spans="2:7" x14ac:dyDescent="0.35">
      <c r="B44" s="4">
        <v>14</v>
      </c>
      <c r="C44" s="40" t="s">
        <v>41</v>
      </c>
      <c r="D44" s="40"/>
      <c r="E44" s="40"/>
      <c r="F44" s="40"/>
      <c r="G44" s="41">
        <f>G33</f>
        <v>140507.02000000002</v>
      </c>
    </row>
    <row r="45" spans="2:7" x14ac:dyDescent="0.35">
      <c r="B45" s="4"/>
      <c r="C45" s="40"/>
      <c r="D45" s="40"/>
      <c r="E45" s="40"/>
      <c r="F45" s="40"/>
      <c r="G45" s="41"/>
    </row>
    <row r="46" spans="2:7" x14ac:dyDescent="0.35">
      <c r="B46" s="4">
        <v>15</v>
      </c>
      <c r="C46" s="40" t="s">
        <v>42</v>
      </c>
      <c r="D46" s="40"/>
      <c r="E46" s="40"/>
      <c r="F46" s="40"/>
      <c r="G46" s="42">
        <f>SUM(F15:F20)</f>
        <v>140507.02000000002</v>
      </c>
    </row>
    <row r="47" spans="2:7" x14ac:dyDescent="0.35">
      <c r="B47" s="4"/>
      <c r="C47" s="40"/>
      <c r="D47" s="40"/>
      <c r="E47" s="40"/>
      <c r="F47" s="40"/>
      <c r="G47" s="41"/>
    </row>
    <row r="48" spans="2:7" ht="14.6" thickBot="1" x14ac:dyDescent="0.4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4.6" thickTop="1" x14ac:dyDescent="0.35">
      <c r="B49" s="28"/>
      <c r="C49" s="44"/>
      <c r="D49" s="44"/>
      <c r="E49" s="44"/>
      <c r="F49" s="44"/>
      <c r="G49" s="45"/>
    </row>
    <row r="51" spans="2:7" x14ac:dyDescent="0.35">
      <c r="B51" t="s">
        <v>44</v>
      </c>
    </row>
    <row r="52" spans="2:7" x14ac:dyDescent="0.35">
      <c r="B52" s="32"/>
      <c r="C52" s="1"/>
      <c r="D52" s="2" t="s">
        <v>45</v>
      </c>
      <c r="E52" s="27"/>
      <c r="F52" s="57"/>
      <c r="G52" s="57"/>
    </row>
    <row r="53" spans="2:7" x14ac:dyDescent="0.35">
      <c r="B53" s="32"/>
      <c r="C53" s="5" t="s">
        <v>10</v>
      </c>
      <c r="D53" s="5" t="s">
        <v>51</v>
      </c>
      <c r="E53" s="27"/>
      <c r="F53" s="57"/>
      <c r="G53" s="57"/>
    </row>
    <row r="54" spans="2:7" x14ac:dyDescent="0.35">
      <c r="C54" s="13">
        <v>45658</v>
      </c>
      <c r="D54" s="46">
        <v>0</v>
      </c>
      <c r="E54" s="58"/>
      <c r="F54" s="56"/>
      <c r="G54" s="56"/>
    </row>
    <row r="55" spans="2:7" x14ac:dyDescent="0.35">
      <c r="C55" s="15">
        <v>45689</v>
      </c>
      <c r="D55" s="47">
        <v>0</v>
      </c>
      <c r="E55" s="58"/>
      <c r="F55" s="56"/>
      <c r="G55" s="56"/>
    </row>
    <row r="56" spans="2:7" x14ac:dyDescent="0.35">
      <c r="C56" s="15">
        <v>45717</v>
      </c>
      <c r="D56" s="47">
        <v>0</v>
      </c>
      <c r="E56" s="58"/>
      <c r="F56" s="56"/>
      <c r="G56" s="56"/>
    </row>
    <row r="57" spans="2:7" x14ac:dyDescent="0.35">
      <c r="C57" s="15">
        <v>45748</v>
      </c>
      <c r="D57" s="47">
        <v>0</v>
      </c>
      <c r="E57" s="58"/>
      <c r="F57" s="56"/>
      <c r="G57" s="56"/>
    </row>
    <row r="58" spans="2:7" x14ac:dyDescent="0.35">
      <c r="C58" s="15">
        <v>45778</v>
      </c>
      <c r="D58" s="47">
        <v>0</v>
      </c>
      <c r="E58" s="58"/>
      <c r="F58" s="56"/>
      <c r="G58" s="56"/>
    </row>
    <row r="59" spans="2:7" x14ac:dyDescent="0.35">
      <c r="C59" s="15">
        <v>45809</v>
      </c>
      <c r="D59" s="48">
        <v>0</v>
      </c>
      <c r="E59" s="58"/>
      <c r="F59" s="56"/>
      <c r="G59" s="56"/>
    </row>
    <row r="60" spans="2:7" x14ac:dyDescent="0.35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05-31-25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Heather Temple</cp:lastModifiedBy>
  <dcterms:created xsi:type="dcterms:W3CDTF">2022-06-13T11:58:16Z</dcterms:created>
  <dcterms:modified xsi:type="dcterms:W3CDTF">2025-10-13T17:47:32Z</dcterms:modified>
</cp:coreProperties>
</file>