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Other Filings/2025-00264 May Storm Deferral/Discovery/"/>
    </mc:Choice>
  </mc:AlternateContent>
  <xr:revisionPtr revIDLastSave="1" documentId="13_ncr:1_{D28F0375-D852-4236-A168-DEB43FCC6AF1}" xr6:coauthVersionLast="47" xr6:coauthVersionMax="47" xr10:uidLastSave="{2F14B481-B424-4FF9-ACB2-A5CD542CC0BE}"/>
  <bookViews>
    <workbookView xWindow="-120" yWindow="-120" windowWidth="38640" windowHeight="21120" xr2:uid="{B04684DD-C9B5-4BF4-A259-CCE700667E2A}"/>
  </bookViews>
  <sheets>
    <sheet name="May 16 Thunder_Other Contractor" sheetId="1" r:id="rId1"/>
  </sheets>
  <definedNames>
    <definedName name="_xlnm.Print_Area" localSheetId="0">'May 16 Thunder_Other Contractor'!$B$2:$Q$38</definedName>
    <definedName name="_xlnm.Print_Titles" localSheetId="0">'May 16 Thunder_Other Contractor'!$2:$8</definedName>
    <definedName name="TotalOTHours" localSheetId="0">'May 16 Thunder_Other Contractor'!#REF!</definedName>
    <definedName name="TotalOTHou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O16" i="1"/>
  <c r="I22" i="1"/>
  <c r="O22" i="1"/>
  <c r="Q23" i="1"/>
  <c r="P23" i="1"/>
  <c r="O23" i="1"/>
  <c r="N23" i="1"/>
  <c r="M23" i="1"/>
  <c r="K23" i="1"/>
  <c r="J23" i="1"/>
  <c r="I23" i="1"/>
  <c r="H23" i="1"/>
  <c r="G23" i="1"/>
  <c r="L22" i="1"/>
  <c r="J22" i="1"/>
  <c r="P18" i="1"/>
  <c r="O18" i="1"/>
  <c r="N18" i="1"/>
  <c r="M18" i="1"/>
  <c r="K18" i="1"/>
  <c r="Q18" i="1" s="1"/>
  <c r="P17" i="1"/>
  <c r="O17" i="1"/>
  <c r="N17" i="1"/>
  <c r="M17" i="1"/>
  <c r="K17" i="1"/>
  <c r="Q17" i="1" s="1"/>
  <c r="P16" i="1"/>
  <c r="N16" i="1"/>
  <c r="M16" i="1"/>
  <c r="P15" i="1"/>
  <c r="O15" i="1"/>
  <c r="N15" i="1"/>
  <c r="M15" i="1"/>
  <c r="P14" i="1"/>
  <c r="M14" i="1"/>
  <c r="O14" i="1"/>
  <c r="N14" i="1"/>
  <c r="P13" i="1"/>
  <c r="O13" i="1"/>
  <c r="N13" i="1"/>
  <c r="P12" i="1"/>
  <c r="O12" i="1"/>
  <c r="N12" i="1"/>
  <c r="M12" i="1"/>
  <c r="K12" i="1"/>
  <c r="Q12" i="1" s="1"/>
  <c r="P11" i="1"/>
  <c r="O11" i="1"/>
  <c r="G22" i="1"/>
  <c r="K13" i="1" l="1"/>
  <c r="Q13" i="1" s="1"/>
  <c r="P22" i="1"/>
  <c r="H22" i="1"/>
  <c r="K14" i="1"/>
  <c r="Q14" i="1" s="1"/>
  <c r="K11" i="1"/>
  <c r="Q11" i="1" s="1"/>
  <c r="M11" i="1"/>
  <c r="N11" i="1"/>
  <c r="K15" i="1"/>
  <c r="Q15" i="1" s="1"/>
  <c r="M13" i="1"/>
  <c r="K16" i="1"/>
  <c r="Q22" i="1" l="1"/>
  <c r="K22" i="1"/>
  <c r="M22" i="1"/>
  <c r="N22" i="1"/>
</calcChain>
</file>

<file path=xl/sharedStrings.xml><?xml version="1.0" encoding="utf-8"?>
<sst xmlns="http://schemas.openxmlformats.org/spreadsheetml/2006/main" count="51" uniqueCount="36">
  <si>
    <t>Kentucky Power</t>
  </si>
  <si>
    <t>05/16/2025 Thunderstorm TOTAL COST</t>
  </si>
  <si>
    <t>05/16/2025  Thunderstorm INCREMENTAL COST</t>
  </si>
  <si>
    <t>Major Event Cost Recap</t>
  </si>
  <si>
    <t>Thunderstorm:05/16/2025</t>
  </si>
  <si>
    <t>A</t>
  </si>
  <si>
    <t>B</t>
  </si>
  <si>
    <t>C</t>
  </si>
  <si>
    <t>D</t>
  </si>
  <si>
    <t>A+B+C+D</t>
  </si>
  <si>
    <t>Detailed Restoration Costs</t>
  </si>
  <si>
    <t>Capitalized</t>
  </si>
  <si>
    <t>Accumulated</t>
  </si>
  <si>
    <t>Expensed</t>
  </si>
  <si>
    <t>Unallocated</t>
  </si>
  <si>
    <t>Total Cost</t>
  </si>
  <si>
    <t>DMS25KK08</t>
  </si>
  <si>
    <t>Depreciation</t>
  </si>
  <si>
    <t>JMED</t>
  </si>
  <si>
    <t>(Capital)</t>
  </si>
  <si>
    <t>(Removal)</t>
  </si>
  <si>
    <t>(O&amp;M)</t>
  </si>
  <si>
    <t>to Restore</t>
  </si>
  <si>
    <t>Dollars</t>
  </si>
  <si>
    <t>Hours</t>
  </si>
  <si>
    <t>Outside Contracted Services</t>
  </si>
  <si>
    <t>Tempest</t>
  </si>
  <si>
    <t>TRC</t>
  </si>
  <si>
    <t>TechServe</t>
  </si>
  <si>
    <t>Sumter</t>
  </si>
  <si>
    <t>OSR-Nomad</t>
  </si>
  <si>
    <t>Drones</t>
  </si>
  <si>
    <t>Roadsafe</t>
  </si>
  <si>
    <t>TOTAL Other CONTRACTED SERVICES</t>
  </si>
  <si>
    <t>Geoforce</t>
  </si>
  <si>
    <t>Other Contractor breakout: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</si>
</sst>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_);\(#,##0.0\)"/>
    <numFmt numFmtId="166" formatCode="_(* #,##0_);_(* \(#,##0\);_(* &quot;-&quot;??_);_(@_)"/>
    <numFmt numFmtId="167" formatCode="&quot;$&quot;#,##0.0000"/>
    <numFmt numFmtId="168" formatCode="0.0000%"/>
    <numFmt numFmtId="169" formatCode="0.00000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0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i/>
      <sz val="8"/>
      <name val="Tahoma"/>
      <family val="2"/>
    </font>
    <font>
      <b/>
      <sz val="11"/>
      <name val="Tahoma"/>
      <family val="2"/>
    </font>
    <font>
      <sz val="10"/>
      <color rgb="FFFF0000"/>
      <name val="Tahoma"/>
      <family val="2"/>
    </font>
    <font>
      <b/>
      <i/>
      <sz val="10"/>
      <name val="Tahoma"/>
      <family val="2"/>
    </font>
    <font>
      <b/>
      <i/>
      <sz val="10"/>
      <color rgb="FFFF0000"/>
      <name val="Tahoma"/>
      <family val="2"/>
    </font>
    <font>
      <strike/>
      <sz val="1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2" fillId="0" borderId="0" xfId="3"/>
    <xf numFmtId="0" fontId="3" fillId="0" borderId="0" xfId="3" applyFont="1"/>
    <xf numFmtId="0" fontId="4" fillId="0" borderId="0" xfId="3" applyFont="1"/>
    <xf numFmtId="0" fontId="5" fillId="0" borderId="0" xfId="3" applyFont="1"/>
    <xf numFmtId="0" fontId="3" fillId="0" borderId="0" xfId="3" applyFont="1" applyAlignment="1">
      <alignment horizontal="center"/>
    </xf>
    <xf numFmtId="0" fontId="6" fillId="0" borderId="0" xfId="3" applyFont="1"/>
    <xf numFmtId="0" fontId="7" fillId="0" borderId="0" xfId="3" applyFont="1" applyAlignment="1">
      <alignment horizontal="right"/>
    </xf>
    <xf numFmtId="0" fontId="3" fillId="0" borderId="1" xfId="3" applyFont="1" applyBorder="1" applyAlignment="1">
      <alignment horizontal="center"/>
    </xf>
    <xf numFmtId="0" fontId="8" fillId="0" borderId="0" xfId="3" applyFont="1"/>
    <xf numFmtId="0" fontId="2" fillId="0" borderId="0" xfId="3" applyAlignment="1">
      <alignment horizontal="right"/>
    </xf>
    <xf numFmtId="42" fontId="2" fillId="0" borderId="0" xfId="3" applyNumberFormat="1"/>
    <xf numFmtId="44" fontId="2" fillId="0" borderId="0" xfId="3" applyNumberFormat="1"/>
    <xf numFmtId="42" fontId="3" fillId="0" borderId="0" xfId="3" applyNumberFormat="1" applyFont="1"/>
    <xf numFmtId="42" fontId="9" fillId="0" borderId="0" xfId="3" applyNumberFormat="1" applyFont="1"/>
    <xf numFmtId="42" fontId="3" fillId="0" borderId="2" xfId="3" applyNumberFormat="1" applyFont="1" applyBorder="1"/>
    <xf numFmtId="165" fontId="3" fillId="0" borderId="0" xfId="3" applyNumberFormat="1" applyFont="1"/>
    <xf numFmtId="164" fontId="2" fillId="0" borderId="0" xfId="3" applyNumberFormat="1" applyAlignment="1">
      <alignment horizontal="right"/>
    </xf>
    <xf numFmtId="0" fontId="10" fillId="0" borderId="0" xfId="3" applyFont="1"/>
    <xf numFmtId="164" fontId="2" fillId="0" borderId="0" xfId="3" applyNumberFormat="1"/>
    <xf numFmtId="166" fontId="2" fillId="0" borderId="0" xfId="1" applyNumberFormat="1" applyFont="1" applyFill="1" applyProtection="1"/>
    <xf numFmtId="10" fontId="10" fillId="0" borderId="0" xfId="3" applyNumberFormat="1" applyFont="1"/>
    <xf numFmtId="167" fontId="2" fillId="0" borderId="0" xfId="3" applyNumberFormat="1" applyAlignment="1">
      <alignment horizontal="right"/>
    </xf>
    <xf numFmtId="9" fontId="2" fillId="0" borderId="0" xfId="2" applyFont="1" applyFill="1" applyProtection="1"/>
    <xf numFmtId="0" fontId="9" fillId="0" borderId="0" xfId="3" applyFont="1"/>
    <xf numFmtId="0" fontId="11" fillId="0" borderId="0" xfId="3" applyFont="1"/>
    <xf numFmtId="166" fontId="9" fillId="0" borderId="0" xfId="3" applyNumberFormat="1" applyFont="1"/>
    <xf numFmtId="42" fontId="11" fillId="0" borderId="0" xfId="3" applyNumberFormat="1" applyFont="1"/>
    <xf numFmtId="38" fontId="9" fillId="0" borderId="0" xfId="3" applyNumberFormat="1" applyFont="1"/>
    <xf numFmtId="38" fontId="2" fillId="0" borderId="0" xfId="3" applyNumberFormat="1"/>
    <xf numFmtId="10" fontId="4" fillId="0" borderId="0" xfId="3" applyNumberFormat="1" applyFont="1"/>
    <xf numFmtId="14" fontId="2" fillId="0" borderId="0" xfId="3" applyNumberFormat="1"/>
    <xf numFmtId="38" fontId="12" fillId="0" borderId="0" xfId="3" applyNumberFormat="1" applyFont="1"/>
    <xf numFmtId="0" fontId="12" fillId="0" borderId="0" xfId="3" applyFont="1"/>
    <xf numFmtId="168" fontId="4" fillId="0" borderId="0" xfId="3" applyNumberFormat="1" applyFont="1"/>
    <xf numFmtId="169" fontId="2" fillId="0" borderId="0" xfId="3" applyNumberFormat="1"/>
    <xf numFmtId="38" fontId="2" fillId="0" borderId="0" xfId="3" applyNumberFormat="1" applyAlignment="1">
      <alignment horizontal="center"/>
    </xf>
    <xf numFmtId="0" fontId="2" fillId="0" borderId="0" xfId="3" applyBorder="1"/>
    <xf numFmtId="42" fontId="2" fillId="0" borderId="0" xfId="3" applyNumberFormat="1" applyBorder="1"/>
    <xf numFmtId="38" fontId="2" fillId="0" borderId="0" xfId="3" applyNumberFormat="1" applyBorder="1"/>
    <xf numFmtId="0" fontId="3" fillId="0" borderId="1" xfId="3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9AE915DE-C57E-4670-90B5-7BA2EF61033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6402-679D-45C7-ADE6-4DE541ECF0AD}">
  <sheetPr>
    <tabColor rgb="FF8FFFC7"/>
    <pageSetUpPr fitToPage="1"/>
  </sheetPr>
  <dimension ref="A1:Y39"/>
  <sheetViews>
    <sheetView tabSelected="1" zoomScale="90" zoomScaleNormal="90" workbookViewId="0">
      <selection activeCell="E30" sqref="E30"/>
    </sheetView>
  </sheetViews>
  <sheetFormatPr defaultColWidth="9.140625" defaultRowHeight="12.75" x14ac:dyDescent="0.2"/>
  <cols>
    <col min="1" max="1" width="0.85546875" style="1" customWidth="1"/>
    <col min="2" max="2" width="22.140625" style="1" customWidth="1"/>
    <col min="3" max="3" width="0.85546875" style="1" customWidth="1"/>
    <col min="4" max="4" width="36.140625" style="1" customWidth="1"/>
    <col min="5" max="5" width="22" style="1" bestFit="1" customWidth="1"/>
    <col min="6" max="6" width="1.28515625" style="1" customWidth="1"/>
    <col min="7" max="7" width="22.5703125" style="1" customWidth="1"/>
    <col min="8" max="8" width="20" style="1" customWidth="1"/>
    <col min="9" max="9" width="16.140625" style="1" customWidth="1"/>
    <col min="10" max="10" width="14.7109375" style="1" customWidth="1"/>
    <col min="11" max="11" width="16.85546875" style="1" customWidth="1"/>
    <col min="12" max="12" width="1.7109375" style="1" customWidth="1"/>
    <col min="13" max="13" width="14.7109375" style="1" customWidth="1"/>
    <col min="14" max="14" width="15.85546875" style="1" customWidth="1"/>
    <col min="15" max="15" width="16.85546875" style="1" customWidth="1"/>
    <col min="16" max="16" width="14.7109375" style="1" customWidth="1"/>
    <col min="17" max="17" width="16.140625" style="1" customWidth="1"/>
    <col min="18" max="19" width="2.5703125" style="1" customWidth="1"/>
    <col min="20" max="23" width="16.140625" style="1" customWidth="1"/>
    <col min="24" max="24" width="2.7109375" style="1" customWidth="1"/>
    <col min="25" max="25" width="47" style="3" hidden="1" customWidth="1"/>
    <col min="26" max="16384" width="9.140625" style="1"/>
  </cols>
  <sheetData>
    <row r="1" spans="1:24" ht="15" x14ac:dyDescent="0.25">
      <c r="E1" s="2"/>
      <c r="F1" s="2"/>
      <c r="I1"/>
    </row>
    <row r="2" spans="1:24" ht="20.25" thickBot="1" x14ac:dyDescent="0.3">
      <c r="B2" s="4" t="s">
        <v>0</v>
      </c>
      <c r="C2" s="2"/>
      <c r="D2" s="2"/>
      <c r="E2" s="2"/>
      <c r="F2" s="2"/>
      <c r="G2" s="40" t="s">
        <v>1</v>
      </c>
      <c r="H2" s="40"/>
      <c r="I2" s="40"/>
      <c r="J2" s="40"/>
      <c r="K2" s="40"/>
      <c r="M2" s="40" t="s">
        <v>2</v>
      </c>
      <c r="N2" s="40"/>
      <c r="O2" s="40"/>
      <c r="P2" s="40"/>
      <c r="Q2" s="40"/>
      <c r="R2" s="5"/>
      <c r="S2" s="5"/>
      <c r="T2" s="5"/>
      <c r="U2" s="5"/>
      <c r="V2" s="5"/>
      <c r="W2" s="5"/>
    </row>
    <row r="3" spans="1:24" ht="19.5" x14ac:dyDescent="0.25">
      <c r="B3" s="4" t="s">
        <v>3</v>
      </c>
      <c r="C3" s="2"/>
      <c r="D3" s="2"/>
    </row>
    <row r="4" spans="1:24" x14ac:dyDescent="0.2">
      <c r="B4" s="2" t="s">
        <v>4</v>
      </c>
      <c r="C4" s="2"/>
      <c r="D4" s="2"/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M4" s="5" t="s">
        <v>5</v>
      </c>
      <c r="N4" s="5" t="s">
        <v>6</v>
      </c>
      <c r="O4" s="5" t="s">
        <v>7</v>
      </c>
      <c r="P4" s="5" t="s">
        <v>8</v>
      </c>
      <c r="Q4" s="5" t="s">
        <v>9</v>
      </c>
      <c r="R4" s="5"/>
      <c r="S4" s="5"/>
      <c r="T4" s="5"/>
      <c r="U4" s="5"/>
      <c r="V4" s="5"/>
      <c r="W4" s="5"/>
    </row>
    <row r="5" spans="1:24" ht="15" x14ac:dyDescent="0.2">
      <c r="B5" s="6"/>
      <c r="C5" s="2"/>
      <c r="D5" s="6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/>
      <c r="S5" s="5"/>
      <c r="T5" s="5"/>
      <c r="U5" s="5"/>
      <c r="V5" s="5"/>
      <c r="W5" s="5"/>
    </row>
    <row r="6" spans="1:24" x14ac:dyDescent="0.2">
      <c r="B6" s="1" t="s">
        <v>16</v>
      </c>
      <c r="D6" s="7"/>
      <c r="G6" s="5"/>
      <c r="H6" s="5" t="s">
        <v>17</v>
      </c>
      <c r="I6" s="5"/>
      <c r="J6" s="5"/>
      <c r="K6" s="5"/>
      <c r="M6" s="5"/>
      <c r="N6" s="5" t="s">
        <v>17</v>
      </c>
      <c r="O6" s="5"/>
      <c r="P6" s="5"/>
      <c r="Q6" s="5"/>
      <c r="R6" s="5"/>
      <c r="S6" s="5"/>
      <c r="T6" s="5"/>
      <c r="U6" s="5"/>
      <c r="V6" s="5"/>
      <c r="W6" s="5"/>
    </row>
    <row r="7" spans="1:24" ht="13.5" thickBot="1" x14ac:dyDescent="0.25">
      <c r="B7" s="2" t="s">
        <v>18</v>
      </c>
      <c r="G7" s="8" t="s">
        <v>19</v>
      </c>
      <c r="H7" s="8" t="s">
        <v>20</v>
      </c>
      <c r="I7" s="8" t="s">
        <v>21</v>
      </c>
      <c r="J7" s="8"/>
      <c r="K7" s="8" t="s">
        <v>22</v>
      </c>
      <c r="M7" s="8" t="s">
        <v>19</v>
      </c>
      <c r="N7" s="8" t="s">
        <v>20</v>
      </c>
      <c r="O7" s="8" t="s">
        <v>21</v>
      </c>
      <c r="P7" s="8"/>
      <c r="Q7" s="8" t="s">
        <v>22</v>
      </c>
      <c r="R7" s="5"/>
      <c r="S7" s="5"/>
      <c r="T7" s="5"/>
      <c r="U7" s="5"/>
      <c r="V7" s="5"/>
      <c r="W7" s="5"/>
    </row>
    <row r="8" spans="1:24" ht="5.0999999999999996" customHeight="1" x14ac:dyDescent="0.2">
      <c r="B8" s="2"/>
      <c r="G8" s="5"/>
      <c r="H8" s="5"/>
      <c r="I8" s="5"/>
      <c r="J8" s="5"/>
      <c r="K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4" ht="14.25" x14ac:dyDescent="0.2">
      <c r="B9" s="9" t="s">
        <v>25</v>
      </c>
    </row>
    <row r="10" spans="1:24" x14ac:dyDescent="0.2">
      <c r="D10" s="1" t="s">
        <v>35</v>
      </c>
      <c r="E10" s="10"/>
    </row>
    <row r="11" spans="1:24" s="3" customFormat="1" x14ac:dyDescent="0.2">
      <c r="A11" s="1"/>
      <c r="B11" s="1"/>
      <c r="C11" s="1"/>
      <c r="D11" s="1" t="s">
        <v>26</v>
      </c>
      <c r="E11" s="10"/>
      <c r="F11" s="1"/>
      <c r="G11" s="11">
        <v>203596</v>
      </c>
      <c r="H11" s="11">
        <v>22115</v>
      </c>
      <c r="I11" s="11">
        <v>440296</v>
      </c>
      <c r="J11" s="11"/>
      <c r="K11" s="11">
        <f t="shared" ref="K11:K18" si="0">G11+H11+I11</f>
        <v>666007</v>
      </c>
      <c r="L11" s="1"/>
      <c r="M11" s="11">
        <f t="shared" ref="M11:Q18" si="1">G11</f>
        <v>203596</v>
      </c>
      <c r="N11" s="11">
        <f t="shared" si="1"/>
        <v>22115</v>
      </c>
      <c r="O11" s="11">
        <f t="shared" si="1"/>
        <v>440296</v>
      </c>
      <c r="P11" s="11">
        <f t="shared" si="1"/>
        <v>0</v>
      </c>
      <c r="Q11" s="11">
        <f t="shared" si="1"/>
        <v>666007</v>
      </c>
      <c r="R11" s="11"/>
      <c r="S11" s="11"/>
      <c r="T11" s="11"/>
      <c r="U11" s="11"/>
      <c r="V11" s="11"/>
      <c r="W11" s="11"/>
      <c r="X11" s="1"/>
    </row>
    <row r="12" spans="1:24" s="3" customFormat="1" x14ac:dyDescent="0.2">
      <c r="A12" s="1"/>
      <c r="B12" s="1"/>
      <c r="C12" s="1"/>
      <c r="D12" s="1" t="s">
        <v>27</v>
      </c>
      <c r="E12" s="10"/>
      <c r="F12" s="1"/>
      <c r="G12" s="11">
        <v>5784</v>
      </c>
      <c r="H12" s="11">
        <v>578</v>
      </c>
      <c r="I12" s="11">
        <v>12918</v>
      </c>
      <c r="J12" s="11"/>
      <c r="K12" s="11">
        <f t="shared" si="0"/>
        <v>19280</v>
      </c>
      <c r="L12" s="1"/>
      <c r="M12" s="11">
        <f t="shared" si="1"/>
        <v>5784</v>
      </c>
      <c r="N12" s="11">
        <f t="shared" si="1"/>
        <v>578</v>
      </c>
      <c r="O12" s="11">
        <f t="shared" si="1"/>
        <v>12918</v>
      </c>
      <c r="P12" s="11">
        <f t="shared" si="1"/>
        <v>0</v>
      </c>
      <c r="Q12" s="11">
        <f t="shared" si="1"/>
        <v>19280</v>
      </c>
      <c r="R12" s="11"/>
      <c r="S12" s="11"/>
      <c r="T12" s="11"/>
      <c r="U12" s="11"/>
      <c r="V12" s="11"/>
      <c r="W12" s="11"/>
      <c r="X12" s="1"/>
    </row>
    <row r="13" spans="1:24" s="3" customFormat="1" x14ac:dyDescent="0.2">
      <c r="A13" s="1"/>
      <c r="B13" s="1"/>
      <c r="C13" s="1"/>
      <c r="D13" s="1" t="s">
        <v>28</v>
      </c>
      <c r="E13" s="10"/>
      <c r="F13" s="1"/>
      <c r="G13" s="11">
        <v>4475</v>
      </c>
      <c r="H13" s="11">
        <v>447</v>
      </c>
      <c r="I13" s="11">
        <v>9994</v>
      </c>
      <c r="J13" s="11"/>
      <c r="K13" s="11">
        <f t="shared" si="0"/>
        <v>14916</v>
      </c>
      <c r="L13" s="1"/>
      <c r="M13" s="11">
        <f t="shared" si="1"/>
        <v>4475</v>
      </c>
      <c r="N13" s="11">
        <f t="shared" si="1"/>
        <v>447</v>
      </c>
      <c r="O13" s="11">
        <f t="shared" si="1"/>
        <v>9994</v>
      </c>
      <c r="P13" s="11">
        <f t="shared" si="1"/>
        <v>0</v>
      </c>
      <c r="Q13" s="11">
        <f t="shared" si="1"/>
        <v>14916</v>
      </c>
      <c r="R13" s="11"/>
      <c r="S13" s="11"/>
      <c r="T13" s="11"/>
      <c r="U13" s="11"/>
      <c r="V13" s="11"/>
      <c r="W13" s="11"/>
      <c r="X13" s="1"/>
    </row>
    <row r="14" spans="1:24" s="3" customFormat="1" x14ac:dyDescent="0.2">
      <c r="A14" s="1"/>
      <c r="B14" s="1"/>
      <c r="C14" s="1"/>
      <c r="D14" s="1" t="s">
        <v>29</v>
      </c>
      <c r="E14" s="10"/>
      <c r="F14" s="1"/>
      <c r="G14" s="11">
        <v>401442</v>
      </c>
      <c r="H14" s="11">
        <v>38672</v>
      </c>
      <c r="I14" s="11">
        <v>836843</v>
      </c>
      <c r="J14" s="11"/>
      <c r="K14" s="11">
        <f t="shared" si="0"/>
        <v>1276957</v>
      </c>
      <c r="L14" s="1"/>
      <c r="M14" s="11">
        <f t="shared" si="1"/>
        <v>401442</v>
      </c>
      <c r="N14" s="11">
        <f t="shared" si="1"/>
        <v>38672</v>
      </c>
      <c r="O14" s="11">
        <f t="shared" si="1"/>
        <v>836843</v>
      </c>
      <c r="P14" s="11">
        <f t="shared" si="1"/>
        <v>0</v>
      </c>
      <c r="Q14" s="11">
        <f t="shared" si="1"/>
        <v>1276957</v>
      </c>
      <c r="R14" s="11"/>
      <c r="S14" s="11"/>
      <c r="T14" s="11"/>
      <c r="U14" s="11"/>
      <c r="V14" s="11"/>
      <c r="W14" s="11"/>
      <c r="X14" s="1"/>
    </row>
    <row r="15" spans="1:24" s="3" customFormat="1" x14ac:dyDescent="0.2">
      <c r="A15" s="1"/>
      <c r="B15" s="1"/>
      <c r="C15" s="1"/>
      <c r="D15" s="1" t="s">
        <v>30</v>
      </c>
      <c r="E15" s="10"/>
      <c r="F15" s="1"/>
      <c r="G15" s="11">
        <v>34500</v>
      </c>
      <c r="H15" s="11">
        <v>3450</v>
      </c>
      <c r="I15" s="11">
        <v>77050</v>
      </c>
      <c r="J15" s="11"/>
      <c r="K15" s="11">
        <f t="shared" si="0"/>
        <v>115000</v>
      </c>
      <c r="L15" s="1"/>
      <c r="M15" s="11">
        <f t="shared" si="1"/>
        <v>34500</v>
      </c>
      <c r="N15" s="11">
        <f t="shared" si="1"/>
        <v>3450</v>
      </c>
      <c r="O15" s="11">
        <f t="shared" si="1"/>
        <v>77050</v>
      </c>
      <c r="P15" s="11">
        <f t="shared" si="1"/>
        <v>0</v>
      </c>
      <c r="Q15" s="11">
        <f t="shared" si="1"/>
        <v>115000</v>
      </c>
      <c r="R15" s="11"/>
      <c r="S15" s="11"/>
      <c r="T15" s="11"/>
      <c r="U15" s="11"/>
      <c r="V15" s="11"/>
      <c r="W15" s="11"/>
      <c r="X15" s="1"/>
    </row>
    <row r="16" spans="1:24" s="3" customFormat="1" x14ac:dyDescent="0.2">
      <c r="A16" s="1"/>
      <c r="B16" s="1"/>
      <c r="C16" s="1"/>
      <c r="D16" s="1" t="s">
        <v>31</v>
      </c>
      <c r="E16" s="10"/>
      <c r="F16" s="1"/>
      <c r="G16" s="11">
        <v>12471</v>
      </c>
      <c r="H16" s="11">
        <v>1247</v>
      </c>
      <c r="I16" s="11">
        <v>27853</v>
      </c>
      <c r="J16" s="11"/>
      <c r="K16" s="11">
        <f t="shared" si="0"/>
        <v>41571</v>
      </c>
      <c r="L16" s="1"/>
      <c r="M16" s="11">
        <f>G16+2025-54</f>
        <v>14442</v>
      </c>
      <c r="N16" s="11">
        <f>H16+202.5-6</f>
        <v>1443.5</v>
      </c>
      <c r="O16" s="11">
        <f>I16</f>
        <v>27853</v>
      </c>
      <c r="P16" s="11">
        <f t="shared" si="1"/>
        <v>0</v>
      </c>
      <c r="Q16" s="11">
        <f>K16</f>
        <v>41571</v>
      </c>
      <c r="R16" s="11"/>
      <c r="S16" s="11"/>
      <c r="T16" s="11"/>
      <c r="U16" s="11"/>
      <c r="V16" s="11"/>
      <c r="W16" s="11"/>
      <c r="X16" s="1"/>
    </row>
    <row r="17" spans="1:24" s="3" customFormat="1" x14ac:dyDescent="0.2">
      <c r="A17" s="1"/>
      <c r="B17" s="1"/>
      <c r="C17" s="1"/>
      <c r="D17" s="1" t="s">
        <v>32</v>
      </c>
      <c r="E17" s="10"/>
      <c r="F17" s="1"/>
      <c r="G17" s="11">
        <v>23018.399999999998</v>
      </c>
      <c r="H17" s="11">
        <v>2302</v>
      </c>
      <c r="I17" s="11">
        <v>51408</v>
      </c>
      <c r="J17" s="11"/>
      <c r="K17" s="11">
        <f t="shared" si="0"/>
        <v>76728.399999999994</v>
      </c>
      <c r="L17" s="1"/>
      <c r="M17" s="11">
        <f t="shared" si="1"/>
        <v>23018.399999999998</v>
      </c>
      <c r="N17" s="11">
        <f t="shared" si="1"/>
        <v>2302</v>
      </c>
      <c r="O17" s="11">
        <f t="shared" si="1"/>
        <v>51408</v>
      </c>
      <c r="P17" s="11">
        <f t="shared" si="1"/>
        <v>0</v>
      </c>
      <c r="Q17" s="11">
        <f t="shared" si="1"/>
        <v>76728.399999999994</v>
      </c>
      <c r="R17" s="11"/>
      <c r="S17" s="11"/>
      <c r="T17" s="11"/>
      <c r="U17" s="11"/>
      <c r="V17" s="11"/>
      <c r="W17" s="11"/>
      <c r="X17" s="1"/>
    </row>
    <row r="18" spans="1:24" s="3" customFormat="1" x14ac:dyDescent="0.2">
      <c r="A18" s="1"/>
      <c r="B18" s="1"/>
      <c r="C18" s="1"/>
      <c r="D18" s="1" t="s">
        <v>34</v>
      </c>
      <c r="E18" s="10"/>
      <c r="F18" s="1"/>
      <c r="G18" s="11">
        <v>20112</v>
      </c>
      <c r="H18" s="11">
        <v>2011</v>
      </c>
      <c r="I18" s="11">
        <v>44917</v>
      </c>
      <c r="J18" s="11"/>
      <c r="K18" s="11">
        <f t="shared" si="0"/>
        <v>67040</v>
      </c>
      <c r="L18" s="1"/>
      <c r="M18" s="11">
        <f t="shared" si="1"/>
        <v>20112</v>
      </c>
      <c r="N18" s="11">
        <f t="shared" si="1"/>
        <v>2011</v>
      </c>
      <c r="O18" s="11">
        <f t="shared" si="1"/>
        <v>44917</v>
      </c>
      <c r="P18" s="11">
        <f t="shared" si="1"/>
        <v>0</v>
      </c>
      <c r="Q18" s="11">
        <f t="shared" si="1"/>
        <v>67040</v>
      </c>
      <c r="R18" s="11"/>
      <c r="S18" s="11"/>
      <c r="T18" s="11"/>
      <c r="U18" s="11"/>
      <c r="V18" s="11"/>
      <c r="W18" s="11"/>
      <c r="X18" s="1"/>
    </row>
    <row r="19" spans="1:24" s="3" customFormat="1" x14ac:dyDescent="0.2">
      <c r="A19" s="1"/>
      <c r="B19" s="1"/>
      <c r="C19" s="1"/>
      <c r="D19" s="1"/>
      <c r="E19" s="10"/>
      <c r="F19" s="1"/>
      <c r="G19" s="11"/>
      <c r="H19" s="11"/>
      <c r="I19" s="11"/>
      <c r="J19" s="11"/>
      <c r="K19" s="11"/>
      <c r="L19" s="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s="3" customFormat="1" x14ac:dyDescent="0.2">
      <c r="A20" s="1"/>
      <c r="B20" s="1"/>
      <c r="C20" s="1"/>
      <c r="D20" s="1"/>
      <c r="E20" s="10"/>
      <c r="F20" s="1"/>
      <c r="G20" s="11"/>
      <c r="H20" s="11"/>
      <c r="I20" s="11"/>
      <c r="J20" s="11"/>
      <c r="K20" s="11"/>
      <c r="L20" s="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s="3" customFormat="1" ht="13.5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s="3" customFormat="1" ht="13.5" thickBot="1" x14ac:dyDescent="0.25">
      <c r="A22" s="1"/>
      <c r="B22" s="2" t="s">
        <v>33</v>
      </c>
      <c r="C22" s="1"/>
      <c r="D22" s="1"/>
      <c r="E22" s="10" t="s">
        <v>23</v>
      </c>
      <c r="F22" s="1"/>
      <c r="G22" s="15">
        <f t="shared" ref="G22:Q22" si="2">SUM(G11:G18)</f>
        <v>705398.4</v>
      </c>
      <c r="H22" s="15">
        <f t="shared" si="2"/>
        <v>70822</v>
      </c>
      <c r="I22" s="15">
        <f t="shared" si="2"/>
        <v>1501279</v>
      </c>
      <c r="J22" s="15">
        <f t="shared" si="2"/>
        <v>0</v>
      </c>
      <c r="K22" s="15">
        <f t="shared" si="2"/>
        <v>2277499.4</v>
      </c>
      <c r="L22" s="15">
        <f t="shared" si="2"/>
        <v>0</v>
      </c>
      <c r="M22" s="15">
        <f t="shared" si="2"/>
        <v>707369.4</v>
      </c>
      <c r="N22" s="15">
        <f t="shared" si="2"/>
        <v>71018.5</v>
      </c>
      <c r="O22" s="15">
        <f t="shared" si="2"/>
        <v>1501279</v>
      </c>
      <c r="P22" s="15">
        <f t="shared" si="2"/>
        <v>0</v>
      </c>
      <c r="Q22" s="15">
        <f t="shared" si="2"/>
        <v>2277499.4</v>
      </c>
      <c r="R22" s="13"/>
      <c r="S22" s="13"/>
      <c r="T22" s="13"/>
      <c r="U22" s="13"/>
      <c r="V22" s="13"/>
      <c r="W22" s="13"/>
      <c r="X22" s="11"/>
    </row>
    <row r="23" spans="1:24" s="3" customFormat="1" x14ac:dyDescent="0.2">
      <c r="A23" s="1"/>
      <c r="B23" s="2"/>
      <c r="C23" s="1"/>
      <c r="D23" s="1"/>
      <c r="E23" s="10" t="s">
        <v>24</v>
      </c>
      <c r="F23" s="1"/>
      <c r="G23" s="15">
        <f>G21</f>
        <v>0</v>
      </c>
      <c r="H23" s="15">
        <f t="shared" ref="H23:Q23" si="3">H21</f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"/>
      <c r="M23" s="15">
        <f t="shared" si="3"/>
        <v>0</v>
      </c>
      <c r="N23" s="15">
        <f t="shared" si="3"/>
        <v>0</v>
      </c>
      <c r="O23" s="15">
        <f t="shared" si="3"/>
        <v>0</v>
      </c>
      <c r="P23" s="15">
        <f t="shared" si="3"/>
        <v>0</v>
      </c>
      <c r="Q23" s="15">
        <f t="shared" si="3"/>
        <v>0</v>
      </c>
      <c r="R23" s="16"/>
      <c r="S23" s="16"/>
      <c r="T23" s="16"/>
      <c r="U23" s="16"/>
      <c r="V23" s="16"/>
      <c r="W23" s="16"/>
      <c r="X23" s="1"/>
    </row>
    <row r="24" spans="1:24" s="3" customFormat="1" x14ac:dyDescent="0.2">
      <c r="A24" s="1"/>
      <c r="B24" s="1"/>
      <c r="C24" s="1"/>
      <c r="D24" s="1"/>
      <c r="E24" s="1"/>
      <c r="F24" s="1"/>
      <c r="G24" s="12"/>
      <c r="H24" s="12"/>
      <c r="I24" s="12"/>
      <c r="J24" s="11"/>
      <c r="K24" s="19"/>
      <c r="L24" s="1"/>
      <c r="M24" s="1"/>
      <c r="N24" s="1"/>
      <c r="O24" s="18"/>
      <c r="P24" s="1"/>
      <c r="Q24" s="20"/>
      <c r="R24" s="1"/>
      <c r="S24" s="1"/>
      <c r="T24" s="1"/>
      <c r="U24" s="1"/>
      <c r="V24" s="1"/>
      <c r="W24" s="1"/>
      <c r="X24" s="1"/>
    </row>
    <row r="25" spans="1:24" s="3" customFormat="1" x14ac:dyDescent="0.2">
      <c r="A25" s="1"/>
      <c r="B25" s="1"/>
      <c r="C25" s="1"/>
      <c r="D25" s="1"/>
      <c r="E25" s="1"/>
      <c r="F25" s="1"/>
      <c r="G25" s="17"/>
      <c r="H25" s="17"/>
      <c r="I25" s="17"/>
      <c r="J25" s="1"/>
      <c r="K25" s="19"/>
      <c r="L25" s="1"/>
      <c r="M25" s="1"/>
      <c r="N25" s="1"/>
      <c r="O25" s="21"/>
      <c r="P25" s="1"/>
      <c r="Q25" s="1"/>
      <c r="R25" s="1"/>
      <c r="S25" s="1"/>
      <c r="T25" s="1"/>
      <c r="U25" s="1"/>
      <c r="V25" s="1"/>
      <c r="W25" s="1"/>
      <c r="X25" s="1"/>
    </row>
    <row r="26" spans="1:24" s="3" customFormat="1" x14ac:dyDescent="0.2">
      <c r="A26" s="1"/>
      <c r="B26" s="1"/>
      <c r="C26" s="1"/>
      <c r="D26" s="1"/>
      <c r="E26" s="1"/>
      <c r="F26" s="1"/>
      <c r="G26" s="22"/>
      <c r="H26" s="22"/>
      <c r="I26" s="22"/>
      <c r="J26" s="1"/>
      <c r="K26" s="11"/>
      <c r="L26" s="1"/>
      <c r="M26" s="1"/>
      <c r="N26" s="1"/>
      <c r="O26" s="18"/>
      <c r="P26" s="1"/>
      <c r="Q26" s="20"/>
      <c r="R26" s="1"/>
      <c r="S26" s="1"/>
      <c r="T26" s="1"/>
      <c r="U26" s="1"/>
      <c r="V26" s="1"/>
      <c r="W26" s="1"/>
      <c r="X26" s="1"/>
    </row>
    <row r="27" spans="1:24" s="3" customFormat="1" x14ac:dyDescent="0.2">
      <c r="A27" s="1"/>
      <c r="B27" s="1"/>
      <c r="C27" s="1"/>
      <c r="D27" s="1"/>
      <c r="E27" s="1"/>
      <c r="F27" s="1"/>
      <c r="G27" s="17"/>
      <c r="H27" s="17"/>
      <c r="I27" s="17"/>
      <c r="J27" s="23"/>
      <c r="K27" s="11"/>
      <c r="L27" s="1"/>
      <c r="M27" s="24"/>
      <c r="N27" s="24"/>
      <c r="O27" s="25"/>
      <c r="P27" s="24"/>
      <c r="Q27" s="26"/>
      <c r="R27" s="24"/>
      <c r="S27" s="24"/>
      <c r="T27" s="24"/>
      <c r="U27" s="24"/>
      <c r="V27" s="1"/>
      <c r="W27" s="1"/>
      <c r="X27" s="1"/>
    </row>
    <row r="28" spans="1:24" s="3" customFormat="1" x14ac:dyDescent="0.2">
      <c r="A28" s="1"/>
      <c r="B28" s="1"/>
      <c r="C28" s="1"/>
      <c r="D28" s="1"/>
      <c r="E28" s="1"/>
      <c r="F28" s="1"/>
      <c r="G28" s="17"/>
      <c r="H28" s="17"/>
      <c r="I28" s="17"/>
      <c r="J28" s="37"/>
      <c r="K28" s="38"/>
      <c r="L28" s="1"/>
      <c r="M28" s="14"/>
      <c r="N28" s="24"/>
      <c r="O28" s="27"/>
      <c r="P28" s="24"/>
      <c r="Q28" s="24"/>
      <c r="R28" s="24"/>
      <c r="S28" s="24"/>
      <c r="T28" s="24"/>
      <c r="U28" s="24"/>
      <c r="V28" s="1"/>
      <c r="W28" s="1"/>
      <c r="X28" s="1"/>
    </row>
    <row r="29" spans="1:24" x14ac:dyDescent="0.2">
      <c r="J29" s="37"/>
      <c r="K29" s="39"/>
      <c r="M29" s="24"/>
      <c r="N29" s="30"/>
      <c r="O29" s="30"/>
      <c r="P29" s="30"/>
      <c r="Q29" s="3"/>
      <c r="R29" s="3"/>
      <c r="S29" s="3"/>
      <c r="T29" s="3"/>
      <c r="U29" s="3"/>
    </row>
    <row r="30" spans="1:24" x14ac:dyDescent="0.2">
      <c r="J30" s="39"/>
      <c r="K30" s="39"/>
      <c r="M30" s="24"/>
      <c r="N30" s="3"/>
      <c r="O30" s="3"/>
      <c r="P30" s="3"/>
      <c r="Q30" s="3"/>
      <c r="R30" s="3"/>
      <c r="S30" s="3"/>
      <c r="T30" s="3"/>
      <c r="U30" s="3"/>
    </row>
    <row r="31" spans="1:24" x14ac:dyDescent="0.2">
      <c r="E31" s="31"/>
      <c r="G31" s="29"/>
      <c r="H31" s="29"/>
      <c r="I31" s="32"/>
      <c r="J31" s="33"/>
      <c r="K31" s="32"/>
      <c r="M31" s="24"/>
      <c r="N31" s="3"/>
      <c r="O31" s="3"/>
      <c r="P31" s="3"/>
      <c r="Q31" s="3"/>
      <c r="R31" s="3"/>
      <c r="S31" s="3"/>
      <c r="T31" s="3"/>
      <c r="U31" s="3"/>
    </row>
    <row r="32" spans="1:24" x14ac:dyDescent="0.2">
      <c r="I32" s="32"/>
      <c r="J32" s="33"/>
      <c r="K32" s="33"/>
      <c r="M32" s="28"/>
      <c r="N32" s="34"/>
      <c r="O32" s="34"/>
      <c r="P32" s="34"/>
      <c r="Q32" s="3"/>
      <c r="R32" s="3"/>
      <c r="S32" s="3"/>
      <c r="T32" s="3"/>
      <c r="U32" s="3"/>
    </row>
    <row r="33" spans="7:21" x14ac:dyDescent="0.2">
      <c r="H33" s="29"/>
      <c r="I33" s="29"/>
      <c r="M33" s="24"/>
      <c r="N33" s="3"/>
      <c r="O33" s="3"/>
      <c r="P33" s="3"/>
      <c r="Q33" s="3"/>
      <c r="R33" s="3"/>
      <c r="S33" s="3"/>
      <c r="T33" s="3"/>
      <c r="U33" s="3"/>
    </row>
    <row r="34" spans="7:21" x14ac:dyDescent="0.2">
      <c r="G34" s="35"/>
      <c r="H34" s="35"/>
      <c r="I34" s="35"/>
      <c r="M34" s="24"/>
      <c r="N34" s="24"/>
      <c r="O34" s="24"/>
      <c r="P34" s="24"/>
      <c r="Q34" s="24"/>
      <c r="R34" s="24"/>
      <c r="S34" s="24"/>
      <c r="T34" s="24"/>
      <c r="U34" s="24"/>
    </row>
    <row r="35" spans="7:21" x14ac:dyDescent="0.2">
      <c r="G35" s="29"/>
      <c r="H35" s="29"/>
      <c r="I35" s="29"/>
      <c r="M35" s="24"/>
      <c r="N35" s="24"/>
      <c r="O35" s="24"/>
      <c r="P35" s="24"/>
      <c r="Q35" s="24"/>
      <c r="R35" s="24"/>
      <c r="S35" s="24"/>
      <c r="T35" s="24"/>
      <c r="U35" s="24"/>
    </row>
    <row r="36" spans="7:21" x14ac:dyDescent="0.2">
      <c r="G36" s="35"/>
      <c r="H36" s="35"/>
      <c r="I36" s="35"/>
      <c r="M36" s="24"/>
      <c r="N36" s="24"/>
      <c r="O36" s="24"/>
      <c r="P36" s="24"/>
      <c r="Q36" s="24"/>
      <c r="R36" s="24"/>
      <c r="S36" s="24"/>
      <c r="T36" s="24"/>
      <c r="U36" s="24"/>
    </row>
    <row r="37" spans="7:21" x14ac:dyDescent="0.2">
      <c r="G37" s="36"/>
      <c r="H37" s="36"/>
      <c r="I37" s="36"/>
      <c r="M37" s="24"/>
      <c r="N37" s="24"/>
      <c r="O37" s="24"/>
      <c r="P37" s="24"/>
      <c r="Q37" s="24"/>
      <c r="R37" s="24"/>
      <c r="S37" s="24"/>
      <c r="T37" s="24"/>
      <c r="U37" s="24"/>
    </row>
    <row r="38" spans="7:21" x14ac:dyDescent="0.2">
      <c r="G38" s="29"/>
      <c r="H38" s="29"/>
      <c r="I38" s="29"/>
      <c r="M38" s="24"/>
      <c r="N38" s="24"/>
      <c r="O38" s="24"/>
      <c r="P38" s="24"/>
      <c r="Q38" s="24"/>
      <c r="R38" s="24"/>
      <c r="S38" s="24"/>
      <c r="T38" s="24"/>
      <c r="U38" s="24"/>
    </row>
    <row r="39" spans="7:21" x14ac:dyDescent="0.2">
      <c r="M39" s="24"/>
      <c r="N39" s="24"/>
      <c r="O39" s="24"/>
      <c r="P39" s="24"/>
      <c r="Q39" s="24"/>
      <c r="R39" s="24"/>
      <c r="S39" s="24"/>
      <c r="T39" s="24"/>
      <c r="U39" s="24"/>
    </row>
  </sheetData>
  <mergeCells count="2">
    <mergeCell ref="G2:K2"/>
    <mergeCell ref="M2:Q2"/>
  </mergeCells>
  <printOptions horizontalCentered="1"/>
  <pageMargins left="0.25" right="0.25" top="0.25" bottom="0.25" header="0.25" footer="0"/>
  <pageSetup scale="37" orientation="landscape" copies="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zUwNzc8L1VzZXJOYW1lPjxEYXRlVGltZT45LzI0LzIwMjUgNjo0NjowMSBQTTwvRGF0ZVRpbWU+PExhYmVsU3RyaW5nPkFFUCBJbnRlcm5hbD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524A00DA-1338-46C5-98F2-23EF22519557}">
  <ds:schemaRefs>
    <ds:schemaRef ds:uri="b6888f76-1100-40b0-929b-1efe9044426d"/>
    <ds:schemaRef ds:uri="http://purl.org/dc/elements/1.1/"/>
    <ds:schemaRef ds:uri="http://purl.org/dc/terms/"/>
    <ds:schemaRef ds:uri="http://purl.org/dc/dcmitype/"/>
    <ds:schemaRef ds:uri="f88ffb1c-9230-4705-a789-27bae69f5829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4BE9557-8C00-4514-933E-1BBD3AF3B5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3E9B3-356B-4C1F-A6ED-BD1295F45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D464E6-6563-43FA-8872-2B19AE7915D9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446814BE-FFE0-4394-BD49-FE2E057E0A9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May 16 Thunder_Other Contractor</vt:lpstr>
      <vt:lpstr>'May 16 Thunder_Other Contractor'!Print_Area</vt:lpstr>
      <vt:lpstr>'May 16 Thunder_Other Contractor'!Print_Titles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D Livingood</dc:creator>
  <cp:lastModifiedBy>J.D. Cullop</cp:lastModifiedBy>
  <dcterms:created xsi:type="dcterms:W3CDTF">2025-09-24T18:37:31Z</dcterms:created>
  <dcterms:modified xsi:type="dcterms:W3CDTF">2025-10-01T14:43:01Z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d6b1245a-2780-41bd-a4d1-b3025e8d98c0</vt:lpwstr>
  </property>
  <property fmtid="{D5CDD505-2E9C-101B-9397-08002B2CF9AE}" pid="3" name="bjClsUserRVM">
    <vt:lpwstr>[]</vt:lpwstr>
  </property>
  <property fmtid="{D5CDD505-2E9C-101B-9397-08002B2CF9AE}" pid="4" name="bjSaver">
    <vt:lpwstr>o4/sdbF8sMp5xLAtlg2VB+VDX7/DWUax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{5CD464E6-6563-43FA-8872-2B19AE7915D9}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