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24240" windowHeight="13140"/>
  </bookViews>
  <sheets>
    <sheet name="Summary Rev Req Table" sheetId="59" r:id="rId1"/>
    <sheet name="Summary Revenue Requirement" sheetId="1" r:id="rId2"/>
    <sheet name="Rate Base" sheetId="40" r:id="rId3"/>
    <sheet name="COC" sheetId="4" r:id="rId4"/>
    <sheet name="GRCF" sheetId="7" r:id="rId5"/>
    <sheet name="NOL ADIT" sheetId="49" r:id="rId6"/>
    <sheet name="EDIT NOL ADIT" sheetId="53" r:id="rId7"/>
    <sheet name="Pension Settlement Outside Serv" sheetId="55" r:id="rId8"/>
    <sheet name="Fuel Vendor Financing" sheetId="52" r:id="rId9"/>
    <sheet name="M&amp;S Vendor Financing" sheetId="57" r:id="rId10"/>
    <sheet name="Incentive Comp" sheetId="14" r:id="rId11"/>
    <sheet name="TOR Veg Mgmt" sheetId="46" r:id="rId12"/>
    <sheet name="Property Taxes" sheetId="54" r:id="rId13"/>
    <sheet name="As Filed AG-KIUC 1-43" sheetId="60" r:id="rId14"/>
    <sheet name="Prod Only With Formulas" sheetId="61" r:id="rId15"/>
    <sheet name="Prod Only No Int Ret or Int NS" sheetId="62" r:id="rId16"/>
    <sheet name="W48 With Depr Exp Adjs" sheetId="63" r:id="rId17"/>
    <sheet name="Mitchell 2017-00179 Updated" sheetId="64" r:id="rId18"/>
    <sheet name="W49" sheetId="65" r:id="rId19"/>
  </sheets>
  <externalReferences>
    <externalReference r:id="rId20"/>
  </externalReferences>
  <definedNames>
    <definedName name="\\" localSheetId="6" hidden="1">#REF!</definedName>
    <definedName name="\\" localSheetId="8" hidden="1">#REF!</definedName>
    <definedName name="\\" localSheetId="17" hidden="1">#REF!</definedName>
    <definedName name="\\" localSheetId="5" hidden="1">#REF!</definedName>
    <definedName name="\\" localSheetId="7" hidden="1">#REF!</definedName>
    <definedName name="\\" localSheetId="12" hidden="1">#REF!</definedName>
    <definedName name="\\" localSheetId="2" hidden="1">#REF!</definedName>
    <definedName name="\\" localSheetId="0" hidden="1">#REF!</definedName>
    <definedName name="\\" localSheetId="11" hidden="1">#REF!</definedName>
    <definedName name="\\" hidden="1">#REF!</definedName>
    <definedName name="\\\" localSheetId="6" hidden="1">#REF!</definedName>
    <definedName name="\\\" localSheetId="8" hidden="1">#REF!</definedName>
    <definedName name="\\\" localSheetId="17" hidden="1">#REF!</definedName>
    <definedName name="\\\" localSheetId="5" hidden="1">#REF!</definedName>
    <definedName name="\\\" localSheetId="7" hidden="1">#REF!</definedName>
    <definedName name="\\\" localSheetId="12" hidden="1">#REF!</definedName>
    <definedName name="\\\" localSheetId="2" hidden="1">#REF!</definedName>
    <definedName name="\\\" localSheetId="0" hidden="1">#REF!</definedName>
    <definedName name="\\\" localSheetId="11" hidden="1">#REF!</definedName>
    <definedName name="\\\" hidden="1">#REF!</definedName>
    <definedName name="\\\\" localSheetId="6" hidden="1">#REF!</definedName>
    <definedName name="\\\\" localSheetId="8" hidden="1">#REF!</definedName>
    <definedName name="\\\\" localSheetId="10" hidden="1">#REF!</definedName>
    <definedName name="\\\\" localSheetId="17" hidden="1">#REF!</definedName>
    <definedName name="\\\\" localSheetId="5" hidden="1">#REF!</definedName>
    <definedName name="\\\\" localSheetId="7" hidden="1">#REF!</definedName>
    <definedName name="\\\\" localSheetId="12" hidden="1">#REF!</definedName>
    <definedName name="\\\\" localSheetId="2" hidden="1">#REF!</definedName>
    <definedName name="\\\\" localSheetId="0" hidden="1">#REF!</definedName>
    <definedName name="\\\\" localSheetId="11" hidden="1">#REF!</definedName>
    <definedName name="\\\\" hidden="1">#REF!</definedName>
    <definedName name="__________TBC95" localSheetId="18" hidden="1">{#N/A,#N/A,FALSE,"Co_BalSht";#N/A,#N/A,FALSE,"Co_IncStmt";#N/A,#N/A,FALSE,"Cons_BalSht";#N/A,#N/A,FALSE,"Cons_IncStmt";#N/A,#N/A,FALSE,"Cashflow"}</definedName>
    <definedName name="__________TBC95" hidden="1">{#N/A,#N/A,FALSE,"Co_BalSht";#N/A,#N/A,FALSE,"Co_IncStmt";#N/A,#N/A,FALSE,"Cons_BalSht";#N/A,#N/A,FALSE,"Cons_IncStmt";#N/A,#N/A,FALSE,"Cashflow"}</definedName>
    <definedName name="_________TBC95" localSheetId="18" hidden="1">{#N/A,#N/A,FALSE,"Co_BalSht";#N/A,#N/A,FALSE,"Co_IncStmt";#N/A,#N/A,FALSE,"Cons_BalSht";#N/A,#N/A,FALSE,"Cons_IncStmt";#N/A,#N/A,FALSE,"Cashflow"}</definedName>
    <definedName name="_________TBC95" hidden="1">{#N/A,#N/A,FALSE,"Co_BalSht";#N/A,#N/A,FALSE,"Co_IncStmt";#N/A,#N/A,FALSE,"Cons_BalSht";#N/A,#N/A,FALSE,"Cons_IncStmt";#N/A,#N/A,FALSE,"Cashflow"}</definedName>
    <definedName name="________TBC95" localSheetId="18" hidden="1">{#N/A,#N/A,FALSE,"Co_BalSht";#N/A,#N/A,FALSE,"Co_IncStmt";#N/A,#N/A,FALSE,"Cons_BalSht";#N/A,#N/A,FALSE,"Cons_IncStmt";#N/A,#N/A,FALSE,"Cashflow"}</definedName>
    <definedName name="________TBC95" hidden="1">{#N/A,#N/A,FALSE,"Co_BalSht";#N/A,#N/A,FALSE,"Co_IncStmt";#N/A,#N/A,FALSE,"Cons_BalSht";#N/A,#N/A,FALSE,"Cons_IncStmt";#N/A,#N/A,FALSE,"Cashflow"}</definedName>
    <definedName name="_______TBC95" localSheetId="18" hidden="1">{#N/A,#N/A,FALSE,"Co_BalSht";#N/A,#N/A,FALSE,"Co_IncStmt";#N/A,#N/A,FALSE,"Cons_BalSht";#N/A,#N/A,FALSE,"Cons_IncStmt";#N/A,#N/A,FALSE,"Cashflow"}</definedName>
    <definedName name="_______TBC95" hidden="1">{#N/A,#N/A,FALSE,"Co_BalSht";#N/A,#N/A,FALSE,"Co_IncStmt";#N/A,#N/A,FALSE,"Cons_BalSht";#N/A,#N/A,FALSE,"Cons_IncStmt";#N/A,#N/A,FALSE,"Cashflow"}</definedName>
    <definedName name="______a1" localSheetId="18" hidden="1">{#N/A,#N/A,FALSE,"Finanzplan";#N/A,#N/A,FALSE,"Bilanz";#N/A,#N/A,FALSE,"GuV"}</definedName>
    <definedName name="______a1" hidden="1">{#N/A,#N/A,FALSE,"Finanzplan";#N/A,#N/A,FALSE,"Bilanz";#N/A,#N/A,FALSE,"GuV"}</definedName>
    <definedName name="______e1" localSheetId="18" hidden="1">{#N/A,#N/A,FALSE,"Summary";#N/A,#N/A,FALSE,"CF";#N/A,#N/A,FALSE,"P&amp;L";"summary",#N/A,FALSE,"Returns";#N/A,#N/A,FALSE,"BS";"summary",#N/A,FALSE,"Analysis";#N/A,#N/A,FALSE,"Assumptions"}</definedName>
    <definedName name="______e1" hidden="1">{#N/A,#N/A,FALSE,"Summary";#N/A,#N/A,FALSE,"CF";#N/A,#N/A,FALSE,"P&amp;L";"summary",#N/A,FALSE,"Returns";#N/A,#N/A,FALSE,"BS";"summary",#N/A,FALSE,"Analysis";#N/A,#N/A,FALSE,"Assumptions"}</definedName>
    <definedName name="______o1" localSheetId="18" hidden="1">{#N/A,#N/A,FALSE,"Finanzplan";#N/A,#N/A,FALSE,"Bilanz";#N/A,#N/A,FALSE,"GuV"}</definedName>
    <definedName name="______o1" hidden="1">{#N/A,#N/A,FALSE,"Finanzplan";#N/A,#N/A,FALSE,"Bilanz";#N/A,#N/A,FALSE,"GuV"}</definedName>
    <definedName name="______TBC95" localSheetId="18" hidden="1">{#N/A,#N/A,FALSE,"Co_BalSht";#N/A,#N/A,FALSE,"Co_IncStmt";#N/A,#N/A,FALSE,"Cons_BalSht";#N/A,#N/A,FALSE,"Cons_IncStmt";#N/A,#N/A,FALSE,"Cashflow"}</definedName>
    <definedName name="______TBC95" hidden="1">{#N/A,#N/A,FALSE,"Co_BalSht";#N/A,#N/A,FALSE,"Co_IncStmt";#N/A,#N/A,FALSE,"Cons_BalSht";#N/A,#N/A,FALSE,"Cons_IncStmt";#N/A,#N/A,FALSE,"Cashflow"}</definedName>
    <definedName name="______x10" localSheetId="17" hidden="1">#REF!</definedName>
    <definedName name="______x10" localSheetId="18" hidden="1">#REF!</definedName>
    <definedName name="______x10" hidden="1">#REF!</definedName>
    <definedName name="______x11" localSheetId="17" hidden="1">#REF!</definedName>
    <definedName name="______x11" localSheetId="18" hidden="1">#REF!</definedName>
    <definedName name="______x11" hidden="1">#REF!</definedName>
    <definedName name="______x12" localSheetId="17" hidden="1">#REF!</definedName>
    <definedName name="______x12" localSheetId="18" hidden="1">#REF!</definedName>
    <definedName name="______x12" hidden="1">#REF!</definedName>
    <definedName name="______x13" localSheetId="17" hidden="1">#REF!</definedName>
    <definedName name="______x13" hidden="1">#REF!</definedName>
    <definedName name="______x14" localSheetId="17" hidden="1">#REF!</definedName>
    <definedName name="______x14" hidden="1">#REF!</definedName>
    <definedName name="______x15" localSheetId="17" hidden="1">#REF!</definedName>
    <definedName name="______x15" hidden="1">#REF!</definedName>
    <definedName name="______x16" localSheetId="17" hidden="1">#REF!</definedName>
    <definedName name="______x16" hidden="1">#REF!</definedName>
    <definedName name="______x17" localSheetId="17" hidden="1">#REF!</definedName>
    <definedName name="______x17" hidden="1">#REF!</definedName>
    <definedName name="______x2" localSheetId="17" hidden="1">#REF!</definedName>
    <definedName name="______x2" hidden="1">#REF!</definedName>
    <definedName name="______x3" localSheetId="17" hidden="1">#REF!</definedName>
    <definedName name="______x3" hidden="1">#REF!</definedName>
    <definedName name="______x4" localSheetId="17" hidden="1">#REF!</definedName>
    <definedName name="______x4" hidden="1">#REF!</definedName>
    <definedName name="______x5" localSheetId="17" hidden="1">#REF!</definedName>
    <definedName name="______x5" hidden="1">#REF!</definedName>
    <definedName name="______x6" localSheetId="17" hidden="1">#REF!</definedName>
    <definedName name="______x6" hidden="1">#REF!</definedName>
    <definedName name="______x7" localSheetId="17" hidden="1">#REF!</definedName>
    <definedName name="______x7" hidden="1">#REF!</definedName>
    <definedName name="______x8" localSheetId="17" hidden="1">#REF!</definedName>
    <definedName name="______x8" hidden="1">#REF!</definedName>
    <definedName name="______x9" localSheetId="17" hidden="1">#REF!</definedName>
    <definedName name="______x9" hidden="1">#REF!</definedName>
    <definedName name="______xx2" localSheetId="17" hidden="1">#REF!</definedName>
    <definedName name="______xx2" hidden="1">#REF!</definedName>
    <definedName name="_____a1" localSheetId="18" hidden="1">{#N/A,#N/A,FALSE,"Finanzplan";#N/A,#N/A,FALSE,"Bilanz";#N/A,#N/A,FALSE,"GuV"}</definedName>
    <definedName name="_____a1" hidden="1">{#N/A,#N/A,FALSE,"Finanzplan";#N/A,#N/A,FALSE,"Bilanz";#N/A,#N/A,FALSE,"GuV"}</definedName>
    <definedName name="_____e1" localSheetId="18" hidden="1">{#N/A,#N/A,FALSE,"Summary";#N/A,#N/A,FALSE,"CF";#N/A,#N/A,FALSE,"P&amp;L";"summary",#N/A,FALSE,"Returns";#N/A,#N/A,FALSE,"BS";"summary",#N/A,FALSE,"Analysis";#N/A,#N/A,FALSE,"Assumptions"}</definedName>
    <definedName name="_____e1" hidden="1">{#N/A,#N/A,FALSE,"Summary";#N/A,#N/A,FALSE,"CF";#N/A,#N/A,FALSE,"P&amp;L";"summary",#N/A,FALSE,"Returns";#N/A,#N/A,FALSE,"BS";"summary",#N/A,FALSE,"Analysis";#N/A,#N/A,FALSE,"Assumptions"}</definedName>
    <definedName name="_____o1" localSheetId="18" hidden="1">{#N/A,#N/A,FALSE,"Finanzplan";#N/A,#N/A,FALSE,"Bilanz";#N/A,#N/A,FALSE,"GuV"}</definedName>
    <definedName name="_____o1" hidden="1">{#N/A,#N/A,FALSE,"Finanzplan";#N/A,#N/A,FALSE,"Bilanz";#N/A,#N/A,FALSE,"GuV"}</definedName>
    <definedName name="_____TBC95" localSheetId="18" hidden="1">{#N/A,#N/A,FALSE,"Co_BalSht";#N/A,#N/A,FALSE,"Co_IncStmt";#N/A,#N/A,FALSE,"Cons_BalSht";#N/A,#N/A,FALSE,"Cons_IncStmt";#N/A,#N/A,FALSE,"Cashflow"}</definedName>
    <definedName name="_____TBC95" hidden="1">{#N/A,#N/A,FALSE,"Co_BalSht";#N/A,#N/A,FALSE,"Co_IncStmt";#N/A,#N/A,FALSE,"Cons_BalSht";#N/A,#N/A,FALSE,"Cons_IncStmt";#N/A,#N/A,FALSE,"Cashflow"}</definedName>
    <definedName name="_____x10" localSheetId="17" hidden="1">#REF!</definedName>
    <definedName name="_____x10" localSheetId="18" hidden="1">#REF!</definedName>
    <definedName name="_____x10" hidden="1">#REF!</definedName>
    <definedName name="_____x11" localSheetId="17" hidden="1">#REF!</definedName>
    <definedName name="_____x11" localSheetId="18" hidden="1">#REF!</definedName>
    <definedName name="_____x11" hidden="1">#REF!</definedName>
    <definedName name="_____x12" localSheetId="17" hidden="1">#REF!</definedName>
    <definedName name="_____x12" localSheetId="18" hidden="1">#REF!</definedName>
    <definedName name="_____x12" hidden="1">#REF!</definedName>
    <definedName name="_____x13" localSheetId="17" hidden="1">#REF!</definedName>
    <definedName name="_____x13" hidden="1">#REF!</definedName>
    <definedName name="_____x14" localSheetId="17" hidden="1">#REF!</definedName>
    <definedName name="_____x14" hidden="1">#REF!</definedName>
    <definedName name="_____x15" localSheetId="17" hidden="1">#REF!</definedName>
    <definedName name="_____x15" hidden="1">#REF!</definedName>
    <definedName name="_____x16" localSheetId="17" hidden="1">#REF!</definedName>
    <definedName name="_____x16" hidden="1">#REF!</definedName>
    <definedName name="_____x17" localSheetId="17" hidden="1">#REF!</definedName>
    <definedName name="_____x17" hidden="1">#REF!</definedName>
    <definedName name="_____x2" localSheetId="17" hidden="1">#REF!</definedName>
    <definedName name="_____x2" hidden="1">#REF!</definedName>
    <definedName name="_____x3" localSheetId="17" hidden="1">#REF!</definedName>
    <definedName name="_____x3" hidden="1">#REF!</definedName>
    <definedName name="_____x4" localSheetId="17" hidden="1">#REF!</definedName>
    <definedName name="_____x4" hidden="1">#REF!</definedName>
    <definedName name="_____x5" localSheetId="17" hidden="1">#REF!</definedName>
    <definedName name="_____x5" hidden="1">#REF!</definedName>
    <definedName name="_____x6" localSheetId="17" hidden="1">#REF!</definedName>
    <definedName name="_____x6" hidden="1">#REF!</definedName>
    <definedName name="_____x7" localSheetId="17" hidden="1">#REF!</definedName>
    <definedName name="_____x7" hidden="1">#REF!</definedName>
    <definedName name="_____x8" localSheetId="17" hidden="1">#REF!</definedName>
    <definedName name="_____x8" hidden="1">#REF!</definedName>
    <definedName name="_____x9" localSheetId="17" hidden="1">#REF!</definedName>
    <definedName name="_____x9" hidden="1">#REF!</definedName>
    <definedName name="_____xx2" localSheetId="17" hidden="1">#REF!</definedName>
    <definedName name="_____xx2" hidden="1">#REF!</definedName>
    <definedName name="____TBC95" localSheetId="18" hidden="1">{#N/A,#N/A,FALSE,"Co_BalSht";#N/A,#N/A,FALSE,"Co_IncStmt";#N/A,#N/A,FALSE,"Cons_BalSht";#N/A,#N/A,FALSE,"Cons_IncStmt";#N/A,#N/A,FALSE,"Cashflow"}</definedName>
    <definedName name="____TBC95" hidden="1">{#N/A,#N/A,FALSE,"Co_BalSht";#N/A,#N/A,FALSE,"Co_IncStmt";#N/A,#N/A,FALSE,"Cons_BalSht";#N/A,#N/A,FALSE,"Cons_IncStmt";#N/A,#N/A,FALSE,"Cashflow"}</definedName>
    <definedName name="____x10" localSheetId="17" hidden="1">#REF!</definedName>
    <definedName name="____x10" localSheetId="18" hidden="1">#REF!</definedName>
    <definedName name="____x10" hidden="1">#REF!</definedName>
    <definedName name="____x11" localSheetId="17" hidden="1">#REF!</definedName>
    <definedName name="____x11" localSheetId="18" hidden="1">#REF!</definedName>
    <definedName name="____x11" hidden="1">#REF!</definedName>
    <definedName name="____x12" localSheetId="17" hidden="1">#REF!</definedName>
    <definedName name="____x12" localSheetId="18" hidden="1">#REF!</definedName>
    <definedName name="____x12" hidden="1">#REF!</definedName>
    <definedName name="____x13" localSheetId="17" hidden="1">#REF!</definedName>
    <definedName name="____x13" hidden="1">#REF!</definedName>
    <definedName name="____x14" localSheetId="17" hidden="1">#REF!</definedName>
    <definedName name="____x14" hidden="1">#REF!</definedName>
    <definedName name="____x15" localSheetId="17" hidden="1">#REF!</definedName>
    <definedName name="____x15" hidden="1">#REF!</definedName>
    <definedName name="____x16" localSheetId="17" hidden="1">#REF!</definedName>
    <definedName name="____x16" hidden="1">#REF!</definedName>
    <definedName name="____x17" localSheetId="17" hidden="1">#REF!</definedName>
    <definedName name="____x17" hidden="1">#REF!</definedName>
    <definedName name="____x2" localSheetId="17" hidden="1">#REF!</definedName>
    <definedName name="____x2" hidden="1">#REF!</definedName>
    <definedName name="____x3" localSheetId="17" hidden="1">#REF!</definedName>
    <definedName name="____x3" hidden="1">#REF!</definedName>
    <definedName name="____x4" localSheetId="17" hidden="1">#REF!</definedName>
    <definedName name="____x4" hidden="1">#REF!</definedName>
    <definedName name="____x5" localSheetId="17" hidden="1">#REF!</definedName>
    <definedName name="____x5" hidden="1">#REF!</definedName>
    <definedName name="____x6" localSheetId="17" hidden="1">#REF!</definedName>
    <definedName name="____x6" hidden="1">#REF!</definedName>
    <definedName name="____x7" localSheetId="17" hidden="1">#REF!</definedName>
    <definedName name="____x7" hidden="1">#REF!</definedName>
    <definedName name="____x8" localSheetId="17" hidden="1">#REF!</definedName>
    <definedName name="____x8" hidden="1">#REF!</definedName>
    <definedName name="____x9" localSheetId="17" hidden="1">#REF!</definedName>
    <definedName name="____x9" hidden="1">#REF!</definedName>
    <definedName name="____xx2" localSheetId="17" hidden="1">#REF!</definedName>
    <definedName name="____xx2" hidden="1">#REF!</definedName>
    <definedName name="___a1" localSheetId="18" hidden="1">{#N/A,#N/A,FALSE,"Finanzplan";#N/A,#N/A,FALSE,"Bilanz";#N/A,#N/A,FALSE,"GuV"}</definedName>
    <definedName name="___a1" hidden="1">{#N/A,#N/A,FALSE,"Finanzplan";#N/A,#N/A,FALSE,"Bilanz";#N/A,#N/A,FALSE,"GuV"}</definedName>
    <definedName name="___e1" localSheetId="18" hidden="1">{#N/A,#N/A,FALSE,"Summary";#N/A,#N/A,FALSE,"CF";#N/A,#N/A,FALSE,"P&amp;L";"summary",#N/A,FALSE,"Returns";#N/A,#N/A,FALSE,"BS";"summary",#N/A,FALSE,"Analysis";#N/A,#N/A,FALSE,"Assumptions"}</definedName>
    <definedName name="___e1" hidden="1">{#N/A,#N/A,FALSE,"Summary";#N/A,#N/A,FALSE,"CF";#N/A,#N/A,FALSE,"P&amp;L";"summary",#N/A,FALSE,"Returns";#N/A,#N/A,FALSE,"BS";"summary",#N/A,FALSE,"Analysis";#N/A,#N/A,FALSE,"Assumptions"}</definedName>
    <definedName name="___o1" localSheetId="18" hidden="1">{#N/A,#N/A,FALSE,"Finanzplan";#N/A,#N/A,FALSE,"Bilanz";#N/A,#N/A,FALSE,"GuV"}</definedName>
    <definedName name="___o1" hidden="1">{#N/A,#N/A,FALSE,"Finanzplan";#N/A,#N/A,FALSE,"Bilanz";#N/A,#N/A,FALSE,"GuV"}</definedName>
    <definedName name="___TBC95" localSheetId="18" hidden="1">{#N/A,#N/A,FALSE,"Co_BalSht";#N/A,#N/A,FALSE,"Co_IncStmt";#N/A,#N/A,FALSE,"Cons_BalSht";#N/A,#N/A,FALSE,"Cons_IncStmt";#N/A,#N/A,FALSE,"Cashflow"}</definedName>
    <definedName name="___TBC95" hidden="1">{#N/A,#N/A,FALSE,"Co_BalSht";#N/A,#N/A,FALSE,"Co_IncStmt";#N/A,#N/A,FALSE,"Cons_BalSht";#N/A,#N/A,FALSE,"Cons_IncStmt";#N/A,#N/A,FALSE,"Cashflow"}</definedName>
    <definedName name="___x10" localSheetId="17" hidden="1">#REF!</definedName>
    <definedName name="___x10" localSheetId="18" hidden="1">#REF!</definedName>
    <definedName name="___x10" hidden="1">#REF!</definedName>
    <definedName name="___x11" localSheetId="17" hidden="1">#REF!</definedName>
    <definedName name="___x11" localSheetId="18" hidden="1">#REF!</definedName>
    <definedName name="___x11" hidden="1">#REF!</definedName>
    <definedName name="___x12" localSheetId="17" hidden="1">#REF!</definedName>
    <definedName name="___x12" localSheetId="18" hidden="1">#REF!</definedName>
    <definedName name="___x12" hidden="1">#REF!</definedName>
    <definedName name="___x13" localSheetId="17" hidden="1">#REF!</definedName>
    <definedName name="___x13" hidden="1">#REF!</definedName>
    <definedName name="___x14" localSheetId="17" hidden="1">#REF!</definedName>
    <definedName name="___x14" hidden="1">#REF!</definedName>
    <definedName name="___x15" localSheetId="17" hidden="1">#REF!</definedName>
    <definedName name="___x15" hidden="1">#REF!</definedName>
    <definedName name="___x16" localSheetId="17" hidden="1">#REF!</definedName>
    <definedName name="___x16" hidden="1">#REF!</definedName>
    <definedName name="___x17" localSheetId="17" hidden="1">#REF!</definedName>
    <definedName name="___x17" hidden="1">#REF!</definedName>
    <definedName name="___x2" localSheetId="17" hidden="1">#REF!</definedName>
    <definedName name="___x2" hidden="1">#REF!</definedName>
    <definedName name="___x3" localSheetId="17" hidden="1">#REF!</definedName>
    <definedName name="___x3" hidden="1">#REF!</definedName>
    <definedName name="___x4" localSheetId="17" hidden="1">#REF!</definedName>
    <definedName name="___x4" hidden="1">#REF!</definedName>
    <definedName name="___x5" localSheetId="17" hidden="1">#REF!</definedName>
    <definedName name="___x5" hidden="1">#REF!</definedName>
    <definedName name="___x6" localSheetId="17" hidden="1">#REF!</definedName>
    <definedName name="___x6" hidden="1">#REF!</definedName>
    <definedName name="___x7" localSheetId="17" hidden="1">#REF!</definedName>
    <definedName name="___x7" hidden="1">#REF!</definedName>
    <definedName name="___x8" localSheetId="17" hidden="1">#REF!</definedName>
    <definedName name="___x8" hidden="1">#REF!</definedName>
    <definedName name="___x9" localSheetId="17" hidden="1">#REF!</definedName>
    <definedName name="___x9" hidden="1">#REF!</definedName>
    <definedName name="___xx2" localSheetId="17" hidden="1">#REF!</definedName>
    <definedName name="___xx2" hidden="1">#REF!</definedName>
    <definedName name="__1__123Graph_ACHART_1" localSheetId="17" hidden="1">#REF!</definedName>
    <definedName name="__1__123Graph_ACHART_1" hidden="1">#REF!</definedName>
    <definedName name="__10__123Graph_XCHART_1" localSheetId="17" hidden="1">#REF!</definedName>
    <definedName name="__10__123Graph_XCHART_1" hidden="1">#REF!</definedName>
    <definedName name="__11_0__123Grap" localSheetId="17" hidden="1">#REF!</definedName>
    <definedName name="__11_0__123Grap" hidden="1">#REF!</definedName>
    <definedName name="__12_0__123Grap" localSheetId="17" hidden="1">#REF!</definedName>
    <definedName name="__12_0__123Grap" hidden="1">#REF!</definedName>
    <definedName name="__123Graph_A" localSheetId="6" hidden="1">#REF!</definedName>
    <definedName name="__123Graph_A" localSheetId="8" hidden="1">#REF!</definedName>
    <definedName name="__123Graph_A" localSheetId="17" hidden="1">#REF!</definedName>
    <definedName name="__123Graph_A" localSheetId="5" hidden="1">#REF!</definedName>
    <definedName name="__123Graph_A" localSheetId="7" hidden="1">#REF!</definedName>
    <definedName name="__123Graph_A" localSheetId="12" hidden="1">#REF!</definedName>
    <definedName name="__123Graph_A" localSheetId="2" hidden="1">#REF!</definedName>
    <definedName name="__123Graph_A" localSheetId="0" hidden="1">#REF!</definedName>
    <definedName name="__123Graph_A" localSheetId="11" hidden="1">#REF!</definedName>
    <definedName name="__123Graph_A" hidden="1">#REF!</definedName>
    <definedName name="__123Graph_AAVGGAS" localSheetId="17" hidden="1">#REF!</definedName>
    <definedName name="__123Graph_AAVGGAS" hidden="1">#REF!</definedName>
    <definedName name="__123Graph_ACOAL" localSheetId="17" hidden="1">#REF!</definedName>
    <definedName name="__123Graph_ACOAL" hidden="1">#REF!</definedName>
    <definedName name="__123Graph_AEP8691" localSheetId="17" hidden="1">#REF!</definedName>
    <definedName name="__123Graph_AEP8691" hidden="1">#REF!</definedName>
    <definedName name="__123Graph_AEP8692" localSheetId="17" hidden="1">#REF!</definedName>
    <definedName name="__123Graph_AEP8692" hidden="1">#REF!</definedName>
    <definedName name="__123Graph_AEP92PR" localSheetId="17" hidden="1">#REF!</definedName>
    <definedName name="__123Graph_AEP92PR" hidden="1">#REF!</definedName>
    <definedName name="__123Graph_AEPNG" localSheetId="17" hidden="1">#REF!</definedName>
    <definedName name="__123Graph_AEPNG" hidden="1">#REF!</definedName>
    <definedName name="__123Graph_AEPNG2" localSheetId="17" hidden="1">#REF!</definedName>
    <definedName name="__123Graph_AEPNG2" hidden="1">#REF!</definedName>
    <definedName name="__123Graph_AFIX_CAP" localSheetId="17" hidden="1">#REF!</definedName>
    <definedName name="__123Graph_AFIX_CAP" hidden="1">#REF!</definedName>
    <definedName name="__123Graph_ANORTHERN" localSheetId="17" hidden="1">#REF!</definedName>
    <definedName name="__123Graph_ANORTHERN" hidden="1">#REF!</definedName>
    <definedName name="__123Graph_ANORTHWEST" localSheetId="17" hidden="1">#REF!</definedName>
    <definedName name="__123Graph_ANORTHWEST" hidden="1">#REF!</definedName>
    <definedName name="__123Graph_ANPV_CAPACITY" localSheetId="17" hidden="1">#REF!</definedName>
    <definedName name="__123Graph_ANPV_CAPACITY" hidden="1">#REF!</definedName>
    <definedName name="__123Graph_AOVERHAUL" localSheetId="17" hidden="1">#REF!</definedName>
    <definedName name="__123Graph_AOVERHAUL" hidden="1">#REF!</definedName>
    <definedName name="__123Graph_ARUNAVG" localSheetId="17" hidden="1">#REF!</definedName>
    <definedName name="__123Graph_ARUNAVG" hidden="1">#REF!</definedName>
    <definedName name="__123Graph_AScreenCrv" localSheetId="17" hidden="1">#REF!</definedName>
    <definedName name="__123Graph_AScreenCrv" hidden="1">#REF!</definedName>
    <definedName name="__123Graph_ATRANSCO" localSheetId="17" hidden="1">#REF!</definedName>
    <definedName name="__123Graph_ATRANSCO" hidden="1">#REF!</definedName>
    <definedName name="__123Graph_AVAR_ENG" localSheetId="17" hidden="1">#REF!</definedName>
    <definedName name="__123Graph_AVAR_ENG" hidden="1">#REF!</definedName>
    <definedName name="__123Graph_AYIELD1" localSheetId="17" hidden="1">#REF!</definedName>
    <definedName name="__123Graph_AYIELD1" hidden="1">#REF!</definedName>
    <definedName name="__123Graph_B" localSheetId="6" hidden="1">#REF!</definedName>
    <definedName name="__123Graph_B" localSheetId="8" hidden="1">#REF!</definedName>
    <definedName name="__123Graph_B" localSheetId="17" hidden="1">#REF!</definedName>
    <definedName name="__123Graph_B" localSheetId="5" hidden="1">#REF!</definedName>
    <definedName name="__123Graph_B" localSheetId="7" hidden="1">#REF!</definedName>
    <definedName name="__123Graph_B" localSheetId="12" hidden="1">#REF!</definedName>
    <definedName name="__123Graph_B" localSheetId="2" hidden="1">#REF!</definedName>
    <definedName name="__123Graph_B" localSheetId="0" hidden="1">#REF!</definedName>
    <definedName name="__123Graph_B" localSheetId="11" hidden="1">#REF!</definedName>
    <definedName name="__123Graph_B" hidden="1">#REF!</definedName>
    <definedName name="__123Graph_BAVGGAS" localSheetId="17" hidden="1">#REF!</definedName>
    <definedName name="__123Graph_BAVGGAS" hidden="1">#REF!</definedName>
    <definedName name="__123Graph_BCOAL" localSheetId="17" hidden="1">#REF!</definedName>
    <definedName name="__123Graph_BCOAL" hidden="1">#REF!</definedName>
    <definedName name="__123Graph_BEP8691" localSheetId="17" hidden="1">#REF!</definedName>
    <definedName name="__123Graph_BEP8691" hidden="1">#REF!</definedName>
    <definedName name="__123Graph_BEP8692" localSheetId="17" hidden="1">#REF!</definedName>
    <definedName name="__123Graph_BEP8692" hidden="1">#REF!</definedName>
    <definedName name="__123Graph_BEP92PR" localSheetId="17" hidden="1">#REF!</definedName>
    <definedName name="__123Graph_BEP92PR" hidden="1">#REF!</definedName>
    <definedName name="__123Graph_BEPNG2" localSheetId="17" hidden="1">#REF!</definedName>
    <definedName name="__123Graph_BEPNG2" hidden="1">#REF!</definedName>
    <definedName name="__123Graph_BFIX_CAP" localSheetId="17" hidden="1">#REF!</definedName>
    <definedName name="__123Graph_BFIX_CAP" hidden="1">#REF!</definedName>
    <definedName name="__123Graph_BNPV_CAPACITY" localSheetId="17" hidden="1">#REF!</definedName>
    <definedName name="__123Graph_BNPV_CAPACITY" hidden="1">#REF!</definedName>
    <definedName name="__123Graph_BOVERHAUL" localSheetId="17" hidden="1">#REF!</definedName>
    <definedName name="__123Graph_BOVERHAUL" hidden="1">#REF!</definedName>
    <definedName name="__123Graph_BScreenCrv" localSheetId="17" hidden="1">#REF!</definedName>
    <definedName name="__123Graph_BScreenCrv" hidden="1">#REF!</definedName>
    <definedName name="__123Graph_BVAR_ENG" localSheetId="17" hidden="1">#REF!</definedName>
    <definedName name="__123Graph_BVAR_ENG" hidden="1">#REF!</definedName>
    <definedName name="__123Graph_BYIELD1" localSheetId="17" hidden="1">#REF!</definedName>
    <definedName name="__123Graph_BYIELD1" hidden="1">#REF!</definedName>
    <definedName name="__123Graph_C" localSheetId="6" hidden="1">#REF!</definedName>
    <definedName name="__123Graph_C" localSheetId="8" hidden="1">#REF!</definedName>
    <definedName name="__123Graph_C" localSheetId="10" hidden="1">#REF!</definedName>
    <definedName name="__123Graph_C" localSheetId="17" hidden="1">#REF!</definedName>
    <definedName name="__123Graph_C" localSheetId="5" hidden="1">#REF!</definedName>
    <definedName name="__123Graph_C" localSheetId="7" hidden="1">#REF!</definedName>
    <definedName name="__123Graph_C" localSheetId="12" hidden="1">#REF!</definedName>
    <definedName name="__123Graph_C" localSheetId="2" hidden="1">#REF!</definedName>
    <definedName name="__123Graph_C" localSheetId="0" hidden="1">#REF!</definedName>
    <definedName name="__123Graph_C" localSheetId="11" hidden="1">#REF!</definedName>
    <definedName name="__123Graph_C" hidden="1">#REF!</definedName>
    <definedName name="__123Graph_CAVGGAS" localSheetId="17" hidden="1">#REF!</definedName>
    <definedName name="__123Graph_CAVGGAS" hidden="1">#REF!</definedName>
    <definedName name="__123Graph_CCOAL" localSheetId="17" hidden="1">#REF!</definedName>
    <definedName name="__123Graph_CCOAL" hidden="1">#REF!</definedName>
    <definedName name="__123Graph_CEP8691" localSheetId="17" hidden="1">#REF!</definedName>
    <definedName name="__123Graph_CEP8691" hidden="1">#REF!</definedName>
    <definedName name="__123Graph_CEP8692" localSheetId="17" hidden="1">#REF!</definedName>
    <definedName name="__123Graph_CEP8692" hidden="1">#REF!</definedName>
    <definedName name="__123Graph_CEP92PR" localSheetId="17" hidden="1">#REF!</definedName>
    <definedName name="__123Graph_CEP92PR" hidden="1">#REF!</definedName>
    <definedName name="__123Graph_CEPNG2" localSheetId="17" hidden="1">#REF!</definedName>
    <definedName name="__123Graph_CEPNG2" hidden="1">#REF!</definedName>
    <definedName name="__123Graph_CFIX_CAP" localSheetId="17" hidden="1">#REF!</definedName>
    <definedName name="__123Graph_CFIX_CAP" hidden="1">#REF!</definedName>
    <definedName name="__123Graph_CNPV_CAPACITY" localSheetId="17" hidden="1">#REF!</definedName>
    <definedName name="__123Graph_CNPV_CAPACITY" hidden="1">#REF!</definedName>
    <definedName name="__123Graph_COVERHAUL" localSheetId="17" hidden="1">#REF!</definedName>
    <definedName name="__123Graph_COVERHAUL" hidden="1">#REF!</definedName>
    <definedName name="__123Graph_CScreenCrv" localSheetId="17" hidden="1">#REF!</definedName>
    <definedName name="__123Graph_CScreenCrv" hidden="1">#REF!</definedName>
    <definedName name="__123Graph_D" localSheetId="6" hidden="1">#REF!</definedName>
    <definedName name="__123Graph_D" localSheetId="8" hidden="1">#REF!</definedName>
    <definedName name="__123Graph_D" localSheetId="17" hidden="1">#REF!</definedName>
    <definedName name="__123Graph_D" localSheetId="5" hidden="1">#REF!</definedName>
    <definedName name="__123Graph_D" localSheetId="7" hidden="1">#REF!</definedName>
    <definedName name="__123Graph_D" localSheetId="12" hidden="1">#REF!</definedName>
    <definedName name="__123Graph_D" localSheetId="2" hidden="1">#REF!</definedName>
    <definedName name="__123Graph_D" localSheetId="0" hidden="1">#REF!</definedName>
    <definedName name="__123Graph_D" localSheetId="11" hidden="1">#REF!</definedName>
    <definedName name="__123Graph_D" hidden="1">#REF!</definedName>
    <definedName name="__123Graph_DAVGGAS" localSheetId="17" hidden="1">#REF!</definedName>
    <definedName name="__123Graph_DAVGGAS" hidden="1">#REF!</definedName>
    <definedName name="__123Graph_DCOAL" localSheetId="17" hidden="1">#REF!</definedName>
    <definedName name="__123Graph_DCOAL" hidden="1">#REF!</definedName>
    <definedName name="__123Graph_DEP8691" localSheetId="17" hidden="1">#REF!</definedName>
    <definedName name="__123Graph_DEP8691" hidden="1">#REF!</definedName>
    <definedName name="__123Graph_DEP8692" localSheetId="17" hidden="1">#REF!</definedName>
    <definedName name="__123Graph_DEP8692" hidden="1">#REF!</definedName>
    <definedName name="__123Graph_DEP92PR" localSheetId="17" hidden="1">#REF!</definedName>
    <definedName name="__123Graph_DEP92PR" hidden="1">#REF!</definedName>
    <definedName name="__123Graph_DEPNG2" localSheetId="17" hidden="1">#REF!</definedName>
    <definedName name="__123Graph_DEPNG2" hidden="1">#REF!</definedName>
    <definedName name="__123Graph_DFIX_CAP" localSheetId="17" hidden="1">#REF!</definedName>
    <definedName name="__123Graph_DFIX_CAP" hidden="1">#REF!</definedName>
    <definedName name="__123Graph_DOVERHAUL" localSheetId="17" hidden="1">#REF!</definedName>
    <definedName name="__123Graph_DOVERHAUL" hidden="1">#REF!</definedName>
    <definedName name="__123Graph_E" localSheetId="6" hidden="1">#REF!</definedName>
    <definedName name="__123Graph_E" localSheetId="8" hidden="1">#REF!</definedName>
    <definedName name="__123Graph_E" localSheetId="10" hidden="1">#REF!</definedName>
    <definedName name="__123Graph_E" localSheetId="17" hidden="1">#REF!</definedName>
    <definedName name="__123Graph_E" localSheetId="5" hidden="1">#REF!</definedName>
    <definedName name="__123Graph_E" localSheetId="7" hidden="1">#REF!</definedName>
    <definedName name="__123Graph_E" localSheetId="12" hidden="1">#REF!</definedName>
    <definedName name="__123Graph_E" localSheetId="2" hidden="1">#REF!</definedName>
    <definedName name="__123Graph_E" localSheetId="0" hidden="1">#REF!</definedName>
    <definedName name="__123Graph_E" localSheetId="11" hidden="1">#REF!</definedName>
    <definedName name="__123Graph_E" hidden="1">#REF!</definedName>
    <definedName name="__123Graph_EAVGGAS" localSheetId="17" hidden="1">#REF!</definedName>
    <definedName name="__123Graph_EAVGGAS" hidden="1">#REF!</definedName>
    <definedName name="__123Graph_ECOAL" localSheetId="17" hidden="1">#REF!</definedName>
    <definedName name="__123Graph_ECOAL" hidden="1">#REF!</definedName>
    <definedName name="__123Graph_EEP8691" localSheetId="17" hidden="1">#REF!</definedName>
    <definedName name="__123Graph_EEP8691" hidden="1">#REF!</definedName>
    <definedName name="__123Graph_EEP8692" localSheetId="17" hidden="1">#REF!</definedName>
    <definedName name="__123Graph_EEP8692" hidden="1">#REF!</definedName>
    <definedName name="__123Graph_EEP92PR" localSheetId="17" hidden="1">#REF!</definedName>
    <definedName name="__123Graph_EEP92PR" hidden="1">#REF!</definedName>
    <definedName name="__123Graph_EEPNG2" localSheetId="17" hidden="1">#REF!</definedName>
    <definedName name="__123Graph_EEPNG2" hidden="1">#REF!</definedName>
    <definedName name="__123Graph_F" localSheetId="6" hidden="1">#REF!</definedName>
    <definedName name="__123Graph_F" localSheetId="8" hidden="1">#REF!</definedName>
    <definedName name="__123Graph_F" localSheetId="17" hidden="1">#REF!</definedName>
    <definedName name="__123Graph_F" localSheetId="5" hidden="1">#REF!</definedName>
    <definedName name="__123Graph_F" localSheetId="7" hidden="1">#REF!</definedName>
    <definedName name="__123Graph_F" localSheetId="12" hidden="1">#REF!</definedName>
    <definedName name="__123Graph_F" localSheetId="2" hidden="1">#REF!</definedName>
    <definedName name="__123Graph_F" localSheetId="0" hidden="1">#REF!</definedName>
    <definedName name="__123Graph_F" localSheetId="11" hidden="1">#REF!</definedName>
    <definedName name="__123Graph_F" hidden="1">#REF!</definedName>
    <definedName name="__123Graph_FAVGGAS" localSheetId="17" hidden="1">#REF!</definedName>
    <definedName name="__123Graph_FAVGGAS" hidden="1">#REF!</definedName>
    <definedName name="__123Graph_FEP8691" localSheetId="17" hidden="1">#REF!</definedName>
    <definedName name="__123Graph_FEP8691" hidden="1">#REF!</definedName>
    <definedName name="__123Graph_FEP8692" localSheetId="17" hidden="1">#REF!</definedName>
    <definedName name="__123Graph_FEP8692" hidden="1">#REF!</definedName>
    <definedName name="__123Graph_FEP92PR" localSheetId="17" hidden="1">#REF!</definedName>
    <definedName name="__123Graph_FEP92PR" hidden="1">#REF!</definedName>
    <definedName name="__123Graph_FEPNG2" localSheetId="17" hidden="1">#REF!</definedName>
    <definedName name="__123Graph_FEPNG2" hidden="1">#REF!</definedName>
    <definedName name="__123Graph_FGROWTH2" localSheetId="17" hidden="1">#REF!</definedName>
    <definedName name="__123Graph_FGROWTH2" hidden="1">#REF!</definedName>
    <definedName name="__123Graph_FOVERHAUL" localSheetId="17" hidden="1">#REF!</definedName>
    <definedName name="__123Graph_FOVERHAUL" hidden="1">#REF!</definedName>
    <definedName name="__123Graph_LBL_A" localSheetId="17" hidden="1">#REF!</definedName>
    <definedName name="__123Graph_LBL_A" hidden="1">#REF!</definedName>
    <definedName name="__123Graph_LBL_AAVGGAS" localSheetId="17" hidden="1">#REF!</definedName>
    <definedName name="__123Graph_LBL_AAVGGAS" hidden="1">#REF!</definedName>
    <definedName name="__123Graph_LBL_AEPNG" localSheetId="17" hidden="1">#REF!</definedName>
    <definedName name="__123Graph_LBL_AEPNG" hidden="1">#REF!</definedName>
    <definedName name="__123Graph_LBL_ANORTHERN" localSheetId="17" hidden="1">#REF!</definedName>
    <definedName name="__123Graph_LBL_ANORTHERN" hidden="1">#REF!</definedName>
    <definedName name="__123Graph_LBL_ANORTHWEST" localSheetId="17" hidden="1">#REF!</definedName>
    <definedName name="__123Graph_LBL_ANORTHWEST" hidden="1">#REF!</definedName>
    <definedName name="__123Graph_LBL_ARUNAVG" localSheetId="17" hidden="1">#REF!</definedName>
    <definedName name="__123Graph_LBL_ARUNAVG" hidden="1">#REF!</definedName>
    <definedName name="__123Graph_LBL_ATRANSCO" localSheetId="17" hidden="1">#REF!</definedName>
    <definedName name="__123Graph_LBL_ATRANSCO" hidden="1">#REF!</definedName>
    <definedName name="__123Graph_X" localSheetId="6" hidden="1">#REF!</definedName>
    <definedName name="__123Graph_X" localSheetId="8" hidden="1">#REF!</definedName>
    <definedName name="__123Graph_X" localSheetId="17" hidden="1">#REF!</definedName>
    <definedName name="__123Graph_X" localSheetId="5" hidden="1">#REF!</definedName>
    <definedName name="__123Graph_X" localSheetId="7" hidden="1">#REF!</definedName>
    <definedName name="__123Graph_X" localSheetId="12" hidden="1">#REF!</definedName>
    <definedName name="__123Graph_X" localSheetId="2" hidden="1">#REF!</definedName>
    <definedName name="__123Graph_X" localSheetId="0" hidden="1">#REF!</definedName>
    <definedName name="__123Graph_X" localSheetId="11" hidden="1">#REF!</definedName>
    <definedName name="__123Graph_X" hidden="1">#REF!</definedName>
    <definedName name="__123Graph_XAVGGAS" localSheetId="17" hidden="1">#REF!</definedName>
    <definedName name="__123Graph_XAVGGAS" hidden="1">#REF!</definedName>
    <definedName name="__123Graph_XCOAL" localSheetId="17" hidden="1">#REF!</definedName>
    <definedName name="__123Graph_XCOAL" hidden="1">#REF!</definedName>
    <definedName name="__123Graph_XEP8691" localSheetId="17" hidden="1">#REF!</definedName>
    <definedName name="__123Graph_XEP8691" hidden="1">#REF!</definedName>
    <definedName name="__123Graph_XEP8692" localSheetId="17" hidden="1">#REF!</definedName>
    <definedName name="__123Graph_XEP8692" hidden="1">#REF!</definedName>
    <definedName name="__123Graph_XEP92PR" localSheetId="17" hidden="1">#REF!</definedName>
    <definedName name="__123Graph_XEP92PR" hidden="1">#REF!</definedName>
    <definedName name="__123Graph_XEPNG" localSheetId="17" hidden="1">#REF!</definedName>
    <definedName name="__123Graph_XEPNG" hidden="1">#REF!</definedName>
    <definedName name="__123Graph_XEPNG2" localSheetId="17" hidden="1">#REF!</definedName>
    <definedName name="__123Graph_XEPNG2" hidden="1">#REF!</definedName>
    <definedName name="__123Graph_XNORTHERN" localSheetId="17" hidden="1">#REF!</definedName>
    <definedName name="__123Graph_XNORTHERN" hidden="1">#REF!</definedName>
    <definedName name="__123Graph_XNORTHWEST" localSheetId="17" hidden="1">#REF!</definedName>
    <definedName name="__123Graph_XNORTHWEST" hidden="1">#REF!</definedName>
    <definedName name="__123Graph_XOVERHAUL" localSheetId="17" hidden="1">#REF!</definedName>
    <definedName name="__123Graph_XOVERHAUL" hidden="1">#REF!</definedName>
    <definedName name="__123Graph_XRUNAVG" localSheetId="17" hidden="1">#REF!</definedName>
    <definedName name="__123Graph_XRUNAVG" hidden="1">#REF!</definedName>
    <definedName name="__123Graph_XTRANSCO" localSheetId="17" hidden="1">#REF!</definedName>
    <definedName name="__123Graph_XTRANSCO" hidden="1">#REF!</definedName>
    <definedName name="__123Graph_XVAR_ENG" localSheetId="17" hidden="1">#REF!</definedName>
    <definedName name="__123Graph_XVAR_ENG" hidden="1">#REF!</definedName>
    <definedName name="__2__123Graph_ACHART_3" localSheetId="17" hidden="1">#REF!</definedName>
    <definedName name="__2__123Graph_ACHART_3" hidden="1">#REF!</definedName>
    <definedName name="__2__123Graph_LBL_ACHART_1" localSheetId="17" hidden="1">#REF!</definedName>
    <definedName name="__2__123Graph_LBL_ACHART_1" hidden="1">#REF!</definedName>
    <definedName name="__3__123Graph_BCHART_1" localSheetId="17" hidden="1">#REF!</definedName>
    <definedName name="__3__123Graph_BCHART_1" hidden="1">#REF!</definedName>
    <definedName name="__3__123Graph_XCHART_1" localSheetId="17" hidden="1">#REF!</definedName>
    <definedName name="__3__123Graph_XCHART_1" hidden="1">#REF!</definedName>
    <definedName name="__4__123Graph_BCHART_3" localSheetId="17" hidden="1">#REF!</definedName>
    <definedName name="__4__123Graph_BCHART_3" hidden="1">#REF!</definedName>
    <definedName name="__5__123Graph_CCHART_1" localSheetId="17" hidden="1">#REF!</definedName>
    <definedName name="__5__123Graph_CCHART_1" hidden="1">#REF!</definedName>
    <definedName name="__6__123Graph_DCHART_1" localSheetId="17" hidden="1">#REF!</definedName>
    <definedName name="__6__123Graph_DCHART_1" hidden="1">#REF!</definedName>
    <definedName name="__7__123Graph_LBL_ACHART_1" localSheetId="17" hidden="1">#REF!</definedName>
    <definedName name="__7__123Graph_LBL_ACHART_1" hidden="1">#REF!</definedName>
    <definedName name="__8__123Graph_LBL_ACHART_3" localSheetId="17" hidden="1">#REF!</definedName>
    <definedName name="__8__123Graph_LBL_ACHART_3" hidden="1">#REF!</definedName>
    <definedName name="__9__123Graph_LBL_DCHART_1" localSheetId="17" hidden="1">#REF!</definedName>
    <definedName name="__9__123Graph_LBL_DCHART_1" hidden="1">#REF!</definedName>
    <definedName name="__a1" localSheetId="18" hidden="1">{#N/A,#N/A,FALSE,"Finanzplan";#N/A,#N/A,FALSE,"Bilanz";#N/A,#N/A,FALSE,"GuV"}</definedName>
    <definedName name="__a1" hidden="1">{#N/A,#N/A,FALSE,"Finanzplan";#N/A,#N/A,FALSE,"Bilanz";#N/A,#N/A,FALSE,"GuV"}</definedName>
    <definedName name="__a2_1" localSheetId="18" hidden="1">{#N/A,#N/A,FALSE,"Sheet1"}</definedName>
    <definedName name="__a2_1" hidden="1">{#N/A,#N/A,FALSE,"Sheet1"}</definedName>
    <definedName name="__a3" localSheetId="18" hidden="1">{#N/A,#N/A,FALSE,"Sheet1"}</definedName>
    <definedName name="__a3" hidden="1">{#N/A,#N/A,FALSE,"Sheet1"}</definedName>
    <definedName name="__a3_1" localSheetId="18" hidden="1">{#N/A,#N/A,FALSE,"Sheet1"}</definedName>
    <definedName name="__a3_1" hidden="1">{#N/A,#N/A,FALSE,"Sheet1"}</definedName>
    <definedName name="__e1" localSheetId="18" hidden="1">{#N/A,#N/A,FALSE,"Summary";#N/A,#N/A,FALSE,"CF";#N/A,#N/A,FALSE,"P&amp;L";"summary",#N/A,FALSE,"Returns";#N/A,#N/A,FALSE,"BS";"summary",#N/A,FALSE,"Analysis";#N/A,#N/A,FALSE,"Assumptions"}</definedName>
    <definedName name="__e1" hidden="1">{#N/A,#N/A,FALSE,"Summary";#N/A,#N/A,FALSE,"CF";#N/A,#N/A,FALSE,"P&amp;L";"summary",#N/A,FALSE,"Returns";#N/A,#N/A,FALSE,"BS";"summary",#N/A,FALSE,"Analysis";#N/A,#N/A,FALSE,"Assumptions"}</definedName>
    <definedName name="__FDS_HYPERLINK_TOGGLE_STATE__" hidden="1">"ON"</definedName>
    <definedName name="__FDS_UNIQUE_RANGE_ID_GENERATOR_COUNTER" hidden="1">1</definedName>
    <definedName name="__IntlFixup" hidden="1">TRUE</definedName>
    <definedName name="__o1" localSheetId="18" hidden="1">{#N/A,#N/A,FALSE,"Finanzplan";#N/A,#N/A,FALSE,"Bilanz";#N/A,#N/A,FALSE,"GuV"}</definedName>
    <definedName name="__o1" hidden="1">{#N/A,#N/A,FALSE,"Finanzplan";#N/A,#N/A,FALSE,"Bilanz";#N/A,#N/A,FALSE,"GuV"}</definedName>
    <definedName name="__TBC95" localSheetId="18" hidden="1">{#N/A,#N/A,FALSE,"Co_BalSht";#N/A,#N/A,FALSE,"Co_IncStmt";#N/A,#N/A,FALSE,"Cons_BalSht";#N/A,#N/A,FALSE,"Cons_IncStmt";#N/A,#N/A,FALSE,"Cashflow"}</definedName>
    <definedName name="__TBC95" hidden="1">{#N/A,#N/A,FALSE,"Co_BalSht";#N/A,#N/A,FALSE,"Co_IncStmt";#N/A,#N/A,FALSE,"Cons_BalSht";#N/A,#N/A,FALSE,"Cons_IncStmt";#N/A,#N/A,FALSE,"Cashflow"}</definedName>
    <definedName name="__x10" localSheetId="17" hidden="1">#REF!</definedName>
    <definedName name="__x10" localSheetId="18" hidden="1">#REF!</definedName>
    <definedName name="__x10" hidden="1">#REF!</definedName>
    <definedName name="__x11" localSheetId="17" hidden="1">#REF!</definedName>
    <definedName name="__x11" localSheetId="18" hidden="1">#REF!</definedName>
    <definedName name="__x11" hidden="1">#REF!</definedName>
    <definedName name="__x12" localSheetId="17" hidden="1">#REF!</definedName>
    <definedName name="__x12" localSheetId="18" hidden="1">#REF!</definedName>
    <definedName name="__x12" hidden="1">#REF!</definedName>
    <definedName name="__x13" localSheetId="17" hidden="1">#REF!</definedName>
    <definedName name="__x13" hidden="1">#REF!</definedName>
    <definedName name="__x14" localSheetId="17" hidden="1">#REF!</definedName>
    <definedName name="__x14" hidden="1">#REF!</definedName>
    <definedName name="__x15" localSheetId="17" hidden="1">#REF!</definedName>
    <definedName name="__x15" hidden="1">#REF!</definedName>
    <definedName name="__x16" localSheetId="17" hidden="1">#REF!</definedName>
    <definedName name="__x16" hidden="1">#REF!</definedName>
    <definedName name="__x17" localSheetId="17" hidden="1">#REF!</definedName>
    <definedName name="__x17" hidden="1">#REF!</definedName>
    <definedName name="__x2" localSheetId="17" hidden="1">#REF!</definedName>
    <definedName name="__x2" hidden="1">#REF!</definedName>
    <definedName name="__x3" localSheetId="17" hidden="1">#REF!</definedName>
    <definedName name="__x3" hidden="1">#REF!</definedName>
    <definedName name="__x4" localSheetId="17" hidden="1">#REF!</definedName>
    <definedName name="__x4" hidden="1">#REF!</definedName>
    <definedName name="__x5" localSheetId="17" hidden="1">#REF!</definedName>
    <definedName name="__x5" hidden="1">#REF!</definedName>
    <definedName name="__x6" localSheetId="17" hidden="1">#REF!</definedName>
    <definedName name="__x6" hidden="1">#REF!</definedName>
    <definedName name="__x7" localSheetId="17" hidden="1">#REF!</definedName>
    <definedName name="__x7" hidden="1">#REF!</definedName>
    <definedName name="__x8" localSheetId="17" hidden="1">#REF!</definedName>
    <definedName name="__x8" hidden="1">#REF!</definedName>
    <definedName name="__x9" localSheetId="17" hidden="1">#REF!</definedName>
    <definedName name="__x9" hidden="1">#REF!</definedName>
    <definedName name="__xx2" localSheetId="17" hidden="1">#REF!</definedName>
    <definedName name="__xx2" hidden="1">#REF!</definedName>
    <definedName name="_1__123Graph_ACHART_1" localSheetId="17" hidden="1">#REF!</definedName>
    <definedName name="_1__123Graph_ACHART_1" hidden="1">#REF!</definedName>
    <definedName name="_1__123Graph_ACONTRACT_BY_B_U" localSheetId="17" hidden="1">#REF!</definedName>
    <definedName name="_1__123Graph_ACONTRACT_BY_B_U" hidden="1">#REF!</definedName>
    <definedName name="_1__FDSAUDITLINK__" localSheetId="18" hidden="1">{"fdsup://directions/FAT Viewer?action=UPDATE&amp;creator=factset&amp;DYN_ARGS=TRUE&amp;DOC_NAME=FAT:FQL_AUDITING_CLIENT_TEMPLATE.FAT&amp;display_string=Audit&amp;VAR:KEY=ERULMPEJQL&amp;VAR:QUERY=RkZfQ0FQRVgoUVRSLDBRKQ==&amp;WINDOW=FIRST_POPUP&amp;HEIGHT=450&amp;WIDTH=450&amp;START_MAXIMIZED=FALS","E&amp;VAR:CALENDAR=US&amp;VAR:SYMBOL=VNR&amp;VAR:INDEX=0"}</definedName>
    <definedName name="_1__FDSAUDITLINK__" hidden="1">{"fdsup://directions/FAT Viewer?action=UPDATE&amp;creator=factset&amp;DYN_ARGS=TRUE&amp;DOC_NAME=FAT:FQL_AUDITING_CLIENT_TEMPLATE.FAT&amp;display_string=Audit&amp;VAR:KEY=ERULMPEJQL&amp;VAR:QUERY=RkZfQ0FQRVgoUVRSLDBRKQ==&amp;WINDOW=FIRST_POPUP&amp;HEIGHT=450&amp;WIDTH=450&amp;START_MAXIMIZED=FALS","E&amp;VAR:CALENDAR=US&amp;VAR:SYMBOL=VNR&amp;VAR:INDEX=0"}</definedName>
    <definedName name="_10__123Graph_ASUPPLIES_BY_B_U" localSheetId="17" hidden="1">#REF!</definedName>
    <definedName name="_10__123Graph_ASUPPLIES_BY_B_U" localSheetId="18" hidden="1">#REF!</definedName>
    <definedName name="_10__123Graph_ASUPPLIES_BY_B_U" hidden="1">#REF!</definedName>
    <definedName name="_10__123Graph_AWAGES_BY_B_U" localSheetId="17" hidden="1">#REF!</definedName>
    <definedName name="_10__123Graph_AWAGES_BY_B_U" localSheetId="18" hidden="1">#REF!</definedName>
    <definedName name="_10__123Graph_AWAGES_BY_B_U" hidden="1">#REF!</definedName>
    <definedName name="_10__123Graph_BQRE_S_BY_TYPE" localSheetId="17" hidden="1">#REF!</definedName>
    <definedName name="_10__123Graph_BQRE_S_BY_TYPE" localSheetId="18" hidden="1">#REF!</definedName>
    <definedName name="_10__123Graph_BQRE_S_BY_TYPE" hidden="1">#REF!</definedName>
    <definedName name="_10__123Graph_COP75_25PRICE" localSheetId="17" hidden="1">#REF!</definedName>
    <definedName name="_10__123Graph_COP75_25PRICE" hidden="1">#REF!</definedName>
    <definedName name="_10__123Graph_XCHART_1" localSheetId="17" hidden="1">#REF!</definedName>
    <definedName name="_10__123Graph_XCHART_1" hidden="1">#REF!</definedName>
    <definedName name="_10__FDSAUDITLINK__" localSheetId="18" hidden="1">{"fdsup://directions/FAT Viewer?action=UPDATE&amp;creator=factset&amp;DYN_ARGS=TRUE&amp;DOC_NAME=FAT:FQL_AUDITING_CLIENT_TEMPLATE.FAT&amp;display_string=Audit&amp;VAR:KEY=SVAJEDOXYF&amp;VAR:QUERY=RkZfQ0FQRVgoUVRSLC0xUSk=&amp;WINDOW=FIRST_POPUP&amp;HEIGHT=450&amp;WIDTH=450&amp;START_MAXIMIZED=FALS","E&amp;VAR:CALENDAR=US&amp;VAR:SYMBOL=PSE&amp;VAR:INDEX=0"}</definedName>
    <definedName name="_10__FDSAUDITLINK__" hidden="1">{"fdsup://directions/FAT Viewer?action=UPDATE&amp;creator=factset&amp;DYN_ARGS=TRUE&amp;DOC_NAME=FAT:FQL_AUDITING_CLIENT_TEMPLATE.FAT&amp;display_string=Audit&amp;VAR:KEY=SVAJEDOXYF&amp;VAR:QUERY=RkZfQ0FQRVgoUVRSLC0xUSk=&amp;WINDOW=FIRST_POPUP&amp;HEIGHT=450&amp;WIDTH=450&amp;START_MAXIMIZED=FALS","E&amp;VAR:CALENDAR=US&amp;VAR:SYMBOL=PSE&amp;VAR:INDEX=0"}</definedName>
    <definedName name="_10_0__123Grap" localSheetId="17" hidden="1">#REF!</definedName>
    <definedName name="_10_0__123Grap" localSheetId="18" hidden="1">#REF!</definedName>
    <definedName name="_10_0__123Grap" hidden="1">#REF!</definedName>
    <definedName name="_100__FDSAUDITLINK__" localSheetId="18" hidden="1">{"fdsup://directions/FAT Viewer?action=UPDATE&amp;creator=factset&amp;DYN_ARGS=TRUE&amp;DOC_NAME=FAT:FQL_AUDITING_CLIENT_TEMPLATE.FAT&amp;display_string=Audit&amp;VAR:KEY=WDUVIBAHQF&amp;VAR:QUERY=RkZfQ0FQRVgoUVRSLC0zUSk=&amp;WINDOW=FIRST_POPUP&amp;HEIGHT=450&amp;WIDTH=450&amp;START_MAXIMIZED=FALS","E&amp;VAR:CALENDAR=US&amp;VAR:SYMBOL=NRP&amp;VAR:INDEX=0"}</definedName>
    <definedName name="_100__FDSAUDITLINK__" hidden="1">{"fdsup://directions/FAT Viewer?action=UPDATE&amp;creator=factset&amp;DYN_ARGS=TRUE&amp;DOC_NAME=FAT:FQL_AUDITING_CLIENT_TEMPLATE.FAT&amp;display_string=Audit&amp;VAR:KEY=WDUVIBAHQF&amp;VAR:QUERY=RkZfQ0FQRVgoUVRSLC0zUSk=&amp;WINDOW=FIRST_POPUP&amp;HEIGHT=450&amp;WIDTH=450&amp;START_MAXIMIZED=FALS","E&amp;VAR:CALENDAR=US&amp;VAR:SYMBOL=NRP&amp;VAR:INDEX=0"}</definedName>
    <definedName name="_101__FDSAUDITLINK__" localSheetId="18" hidden="1">{"fdsup://directions/FAT Viewer?action=UPDATE&amp;creator=factset&amp;DYN_ARGS=TRUE&amp;DOC_NAME=FAT:FQL_AUDITING_CLIENT_TEMPLATE.FAT&amp;display_string=Audit&amp;VAR:KEY=CJYHSVKLIH&amp;VAR:QUERY=RkZfQ0FQRVgoUVRSLDBRKQ==&amp;WINDOW=FIRST_POPUP&amp;HEIGHT=450&amp;WIDTH=450&amp;START_MAXIMIZED=FALS","E&amp;VAR:CALENDAR=US&amp;VAR:SYMBOL=NRGY&amp;VAR:INDEX=0"}</definedName>
    <definedName name="_101__FDSAUDITLINK__" hidden="1">{"fdsup://directions/FAT Viewer?action=UPDATE&amp;creator=factset&amp;DYN_ARGS=TRUE&amp;DOC_NAME=FAT:FQL_AUDITING_CLIENT_TEMPLATE.FAT&amp;display_string=Audit&amp;VAR:KEY=CJYHSVKLIH&amp;VAR:QUERY=RkZfQ0FQRVgoUVRSLDBRKQ==&amp;WINDOW=FIRST_POPUP&amp;HEIGHT=450&amp;WIDTH=450&amp;START_MAXIMIZED=FALS","E&amp;VAR:CALENDAR=US&amp;VAR:SYMBOL=NRGY&amp;VAR:INDEX=0"}</definedName>
    <definedName name="_102__FDSAUDITLINK__" localSheetId="18" hidden="1">{"fdsup://directions/FAT Viewer?action=UPDATE&amp;creator=factset&amp;DYN_ARGS=TRUE&amp;DOC_NAME=FAT:FQL_AUDITING_CLIENT_TEMPLATE.FAT&amp;display_string=Audit&amp;VAR:KEY=IDQFUTKTQB&amp;VAR:QUERY=RkZfQ0FQRVgoUVRSLC0xUSk=&amp;WINDOW=FIRST_POPUP&amp;HEIGHT=450&amp;WIDTH=450&amp;START_MAXIMIZED=FALS","E&amp;VAR:CALENDAR=US&amp;VAR:SYMBOL=NRGY&amp;VAR:INDEX=0"}</definedName>
    <definedName name="_102__FDSAUDITLINK__" hidden="1">{"fdsup://directions/FAT Viewer?action=UPDATE&amp;creator=factset&amp;DYN_ARGS=TRUE&amp;DOC_NAME=FAT:FQL_AUDITING_CLIENT_TEMPLATE.FAT&amp;display_string=Audit&amp;VAR:KEY=IDQFUTKTQB&amp;VAR:QUERY=RkZfQ0FQRVgoUVRSLC0xUSk=&amp;WINDOW=FIRST_POPUP&amp;HEIGHT=450&amp;WIDTH=450&amp;START_MAXIMIZED=FALS","E&amp;VAR:CALENDAR=US&amp;VAR:SYMBOL=NRGY&amp;VAR:INDEX=0"}</definedName>
    <definedName name="_103__FDSAUDITLINK__" localSheetId="18" hidden="1">{"fdsup://directions/FAT Viewer?action=UPDATE&amp;creator=factset&amp;DYN_ARGS=TRUE&amp;DOC_NAME=FAT:FQL_AUDITING_CLIENT_TEMPLATE.FAT&amp;display_string=Audit&amp;VAR:KEY=WRCLSVCXCX&amp;VAR:QUERY=RkZfQ0FQRVgoUVRSLC0yUSk=&amp;WINDOW=FIRST_POPUP&amp;HEIGHT=450&amp;WIDTH=450&amp;START_MAXIMIZED=FALS","E&amp;VAR:CALENDAR=US&amp;VAR:SYMBOL=NRGY&amp;VAR:INDEX=0"}</definedName>
    <definedName name="_103__FDSAUDITLINK__" hidden="1">{"fdsup://directions/FAT Viewer?action=UPDATE&amp;creator=factset&amp;DYN_ARGS=TRUE&amp;DOC_NAME=FAT:FQL_AUDITING_CLIENT_TEMPLATE.FAT&amp;display_string=Audit&amp;VAR:KEY=WRCLSVCXCX&amp;VAR:QUERY=RkZfQ0FQRVgoUVRSLC0yUSk=&amp;WINDOW=FIRST_POPUP&amp;HEIGHT=450&amp;WIDTH=450&amp;START_MAXIMIZED=FALS","E&amp;VAR:CALENDAR=US&amp;VAR:SYMBOL=NRGY&amp;VAR:INDEX=0"}</definedName>
    <definedName name="_104__FDSAUDITLINK__" localSheetId="18" hidden="1">{"fdsup://directions/FAT Viewer?action=UPDATE&amp;creator=factset&amp;DYN_ARGS=TRUE&amp;DOC_NAME=FAT:FQL_AUDITING_CLIENT_TEMPLATE.FAT&amp;display_string=Audit&amp;VAR:KEY=OHYPEZAZUT&amp;VAR:QUERY=RkZfQ0FQRVgoUVRSLC0zUSk=&amp;WINDOW=FIRST_POPUP&amp;HEIGHT=450&amp;WIDTH=450&amp;START_MAXIMIZED=FALS","E&amp;VAR:CALENDAR=US&amp;VAR:SYMBOL=NRGY&amp;VAR:INDEX=0"}</definedName>
    <definedName name="_104__FDSAUDITLINK__" hidden="1">{"fdsup://directions/FAT Viewer?action=UPDATE&amp;creator=factset&amp;DYN_ARGS=TRUE&amp;DOC_NAME=FAT:FQL_AUDITING_CLIENT_TEMPLATE.FAT&amp;display_string=Audit&amp;VAR:KEY=OHYPEZAZUT&amp;VAR:QUERY=RkZfQ0FQRVgoUVRSLC0zUSk=&amp;WINDOW=FIRST_POPUP&amp;HEIGHT=450&amp;WIDTH=450&amp;START_MAXIMIZED=FALS","E&amp;VAR:CALENDAR=US&amp;VAR:SYMBOL=NRGY&amp;VAR:INDEX=0"}</definedName>
    <definedName name="_105__FDSAUDITLINK__" localSheetId="18" hidden="1">{"fdsup://directions/FAT Viewer?action=UPDATE&amp;creator=factset&amp;DYN_ARGS=TRUE&amp;DOC_NAME=FAT:FQL_AUDITING_CLIENT_TEMPLATE.FAT&amp;display_string=Audit&amp;VAR:KEY=ENCNMDQVWL&amp;VAR:QUERY=RkZfQ0FQRVgoUVRSLDBRKQ==&amp;WINDOW=FIRST_POPUP&amp;HEIGHT=450&amp;WIDTH=450&amp;START_MAXIMIZED=FALS","E&amp;VAR:CALENDAR=US&amp;VAR:SYMBOL=NMM&amp;VAR:INDEX=0"}</definedName>
    <definedName name="_105__FDSAUDITLINK__" hidden="1">{"fdsup://directions/FAT Viewer?action=UPDATE&amp;creator=factset&amp;DYN_ARGS=TRUE&amp;DOC_NAME=FAT:FQL_AUDITING_CLIENT_TEMPLATE.FAT&amp;display_string=Audit&amp;VAR:KEY=ENCNMDQVWL&amp;VAR:QUERY=RkZfQ0FQRVgoUVRSLDBRKQ==&amp;WINDOW=FIRST_POPUP&amp;HEIGHT=450&amp;WIDTH=450&amp;START_MAXIMIZED=FALS","E&amp;VAR:CALENDAR=US&amp;VAR:SYMBOL=NMM&amp;VAR:INDEX=0"}</definedName>
    <definedName name="_106__FDSAUDITLINK__" localSheetId="18" hidden="1">{"fdsup://directions/FAT Viewer?action=UPDATE&amp;creator=factset&amp;DYN_ARGS=TRUE&amp;DOC_NAME=FAT:FQL_AUDITING_CLIENT_TEMPLATE.FAT&amp;display_string=Audit&amp;VAR:KEY=QTOBYXIPWP&amp;VAR:QUERY=RkZfQ0FQRVgoUVRSLC0xUSk=&amp;WINDOW=FIRST_POPUP&amp;HEIGHT=450&amp;WIDTH=450&amp;START_MAXIMIZED=FALS","E&amp;VAR:CALENDAR=US&amp;VAR:SYMBOL=NMM&amp;VAR:INDEX=0"}</definedName>
    <definedName name="_106__FDSAUDITLINK__" hidden="1">{"fdsup://directions/FAT Viewer?action=UPDATE&amp;creator=factset&amp;DYN_ARGS=TRUE&amp;DOC_NAME=FAT:FQL_AUDITING_CLIENT_TEMPLATE.FAT&amp;display_string=Audit&amp;VAR:KEY=QTOBYXIPWP&amp;VAR:QUERY=RkZfQ0FQRVgoUVRSLC0xUSk=&amp;WINDOW=FIRST_POPUP&amp;HEIGHT=450&amp;WIDTH=450&amp;START_MAXIMIZED=FALS","E&amp;VAR:CALENDAR=US&amp;VAR:SYMBOL=NMM&amp;VAR:INDEX=0"}</definedName>
    <definedName name="_107__FDSAUDITLINK__" localSheetId="18" hidden="1">{"fdsup://directions/FAT Viewer?action=UPDATE&amp;creator=factset&amp;DYN_ARGS=TRUE&amp;DOC_NAME=FAT:FQL_AUDITING_CLIENT_TEMPLATE.FAT&amp;display_string=Audit&amp;VAR:KEY=QFSNWJODKD&amp;VAR:QUERY=RkZfQ0FQRVgoUVRSLC0yUSk=&amp;WINDOW=FIRST_POPUP&amp;HEIGHT=450&amp;WIDTH=450&amp;START_MAXIMIZED=FALS","E&amp;VAR:CALENDAR=US&amp;VAR:SYMBOL=NMM&amp;VAR:INDEX=0"}</definedName>
    <definedName name="_107__FDSAUDITLINK__" hidden="1">{"fdsup://directions/FAT Viewer?action=UPDATE&amp;creator=factset&amp;DYN_ARGS=TRUE&amp;DOC_NAME=FAT:FQL_AUDITING_CLIENT_TEMPLATE.FAT&amp;display_string=Audit&amp;VAR:KEY=QFSNWJODKD&amp;VAR:QUERY=RkZfQ0FQRVgoUVRSLC0yUSk=&amp;WINDOW=FIRST_POPUP&amp;HEIGHT=450&amp;WIDTH=450&amp;START_MAXIMIZED=FALS","E&amp;VAR:CALENDAR=US&amp;VAR:SYMBOL=NMM&amp;VAR:INDEX=0"}</definedName>
    <definedName name="_108__FDSAUDITLINK__" localSheetId="18" hidden="1">{"fdsup://directions/FAT Viewer?action=UPDATE&amp;creator=factset&amp;DYN_ARGS=TRUE&amp;DOC_NAME=FAT:FQL_AUDITING_CLIENT_TEMPLATE.FAT&amp;display_string=Audit&amp;VAR:KEY=OVETQNUPQT&amp;VAR:QUERY=RkZfQ0FQRVgoUVRSLC0zUSk=&amp;WINDOW=FIRST_POPUP&amp;HEIGHT=450&amp;WIDTH=450&amp;START_MAXIMIZED=FALS","E&amp;VAR:CALENDAR=US&amp;VAR:SYMBOL=NMM&amp;VAR:INDEX=0"}</definedName>
    <definedName name="_108__FDSAUDITLINK__" hidden="1">{"fdsup://directions/FAT Viewer?action=UPDATE&amp;creator=factset&amp;DYN_ARGS=TRUE&amp;DOC_NAME=FAT:FQL_AUDITING_CLIENT_TEMPLATE.FAT&amp;display_string=Audit&amp;VAR:KEY=OVETQNUPQT&amp;VAR:QUERY=RkZfQ0FQRVgoUVRSLC0zUSk=&amp;WINDOW=FIRST_POPUP&amp;HEIGHT=450&amp;WIDTH=450&amp;START_MAXIMIZED=FALS","E&amp;VAR:CALENDAR=US&amp;VAR:SYMBOL=NMM&amp;VAR:INDEX=0"}</definedName>
    <definedName name="_109__FDSAUDITLINK__" localSheetId="18" hidden="1">{"fdsup://directions/FAT Viewer?action=UPDATE&amp;creator=factset&amp;DYN_ARGS=TRUE&amp;DOC_NAME=FAT:FQL_AUDITING_CLIENT_TEMPLATE.FAT&amp;display_string=Audit&amp;VAR:KEY=UDYZADSRMH&amp;VAR:QUERY=RkZfQ0FQRVgoUVRSLDBRKQ==&amp;WINDOW=FIRST_POPUP&amp;HEIGHT=450&amp;WIDTH=450&amp;START_MAXIMIZED=FALS","E&amp;VAR:CALENDAR=US&amp;VAR:SYMBOL=NKA&amp;VAR:INDEX=0"}</definedName>
    <definedName name="_109__FDSAUDITLINK__" hidden="1">{"fdsup://directions/FAT Viewer?action=UPDATE&amp;creator=factset&amp;DYN_ARGS=TRUE&amp;DOC_NAME=FAT:FQL_AUDITING_CLIENT_TEMPLATE.FAT&amp;display_string=Audit&amp;VAR:KEY=UDYZADSRMH&amp;VAR:QUERY=RkZfQ0FQRVgoUVRSLDBRKQ==&amp;WINDOW=FIRST_POPUP&amp;HEIGHT=450&amp;WIDTH=450&amp;START_MAXIMIZED=FALS","E&amp;VAR:CALENDAR=US&amp;VAR:SYMBOL=NKA&amp;VAR:INDEX=0"}</definedName>
    <definedName name="_11__123Graph_ACHART_1" localSheetId="17" hidden="1">#REF!</definedName>
    <definedName name="_11__123Graph_ACHART_1" localSheetId="18" hidden="1">#REF!</definedName>
    <definedName name="_11__123Graph_ACHART_1" hidden="1">#REF!</definedName>
    <definedName name="_11__123Graph_ATAX_CREDIT" localSheetId="17" hidden="1">#REF!</definedName>
    <definedName name="_11__123Graph_ATAX_CREDIT" localSheetId="18" hidden="1">#REF!</definedName>
    <definedName name="_11__123Graph_ATAX_CREDIT" hidden="1">#REF!</definedName>
    <definedName name="_11__123Graph_BCONTRACT_BY_B_U" localSheetId="17" hidden="1">#REF!</definedName>
    <definedName name="_11__123Graph_BCONTRACT_BY_B_U" localSheetId="18" hidden="1">#REF!</definedName>
    <definedName name="_11__123Graph_BCONTRACT_BY_B_U" hidden="1">#REF!</definedName>
    <definedName name="_11__123Graph_BSENS_COMPARISON" localSheetId="17" hidden="1">#REF!</definedName>
    <definedName name="_11__123Graph_BSENS_COMPARISON" hidden="1">#REF!</definedName>
    <definedName name="_11__123Graph_COP75_25RETURN" localSheetId="17" hidden="1">#REF!</definedName>
    <definedName name="_11__123Graph_COP75_25RETURN" hidden="1">#REF!</definedName>
    <definedName name="_11__FDSAUDITLINK__" localSheetId="18" hidden="1">{"fdsup://directions/FAT Viewer?action=UPDATE&amp;creator=factset&amp;DYN_ARGS=TRUE&amp;DOC_NAME=FAT:FQL_AUDITING_CLIENT_TEMPLATE.FAT&amp;display_string=Audit&amp;VAR:KEY=QLCVYXMHAL&amp;VAR:QUERY=RkZfQ0FQRVgoUVRSLC0yUSk=&amp;WINDOW=FIRST_POPUP&amp;HEIGHT=450&amp;WIDTH=450&amp;START_MAXIMIZED=FALS","E&amp;VAR:CALENDAR=US&amp;VAR:SYMBOL=PSE&amp;VAR:INDEX=0"}</definedName>
    <definedName name="_11__FDSAUDITLINK__" hidden="1">{"fdsup://directions/FAT Viewer?action=UPDATE&amp;creator=factset&amp;DYN_ARGS=TRUE&amp;DOC_NAME=FAT:FQL_AUDITING_CLIENT_TEMPLATE.FAT&amp;display_string=Audit&amp;VAR:KEY=QLCVYXMHAL&amp;VAR:QUERY=RkZfQ0FQRVgoUVRSLC0yUSk=&amp;WINDOW=FIRST_POPUP&amp;HEIGHT=450&amp;WIDTH=450&amp;START_MAXIMIZED=FALS","E&amp;VAR:CALENDAR=US&amp;VAR:SYMBOL=PSE&amp;VAR:INDEX=0"}</definedName>
    <definedName name="_11_0__123Grap" localSheetId="17" hidden="1">#REF!</definedName>
    <definedName name="_11_0__123Grap" localSheetId="18" hidden="1">#REF!</definedName>
    <definedName name="_11_0__123Grap" hidden="1">#REF!</definedName>
    <definedName name="_11_0_0Cwvu.GREY_A" localSheetId="17" hidden="1">#REF!</definedName>
    <definedName name="_11_0_0Cwvu.GREY_A" localSheetId="18" hidden="1">#REF!</definedName>
    <definedName name="_11_0_0Cwvu.GREY_A" hidden="1">#REF!</definedName>
    <definedName name="_110__FDSAUDITLINK__" localSheetId="18" hidden="1">{"fdsup://directions/FAT Viewer?action=UPDATE&amp;creator=factset&amp;DYN_ARGS=TRUE&amp;DOC_NAME=FAT:FQL_AUDITING_CLIENT_TEMPLATE.FAT&amp;display_string=Audit&amp;VAR:KEY=YVQVMNCTKZ&amp;VAR:QUERY=RkZfQ0FQRVgoUVRSLC0xUSk=&amp;WINDOW=FIRST_POPUP&amp;HEIGHT=450&amp;WIDTH=450&amp;START_MAXIMIZED=FALS","E&amp;VAR:CALENDAR=US&amp;VAR:SYMBOL=NKA&amp;VAR:INDEX=0"}</definedName>
    <definedName name="_110__FDSAUDITLINK__" hidden="1">{"fdsup://directions/FAT Viewer?action=UPDATE&amp;creator=factset&amp;DYN_ARGS=TRUE&amp;DOC_NAME=FAT:FQL_AUDITING_CLIENT_TEMPLATE.FAT&amp;display_string=Audit&amp;VAR:KEY=YVQVMNCTKZ&amp;VAR:QUERY=RkZfQ0FQRVgoUVRSLC0xUSk=&amp;WINDOW=FIRST_POPUP&amp;HEIGHT=450&amp;WIDTH=450&amp;START_MAXIMIZED=FALS","E&amp;VAR:CALENDAR=US&amp;VAR:SYMBOL=NKA&amp;VAR:INDEX=0"}</definedName>
    <definedName name="_111__FDSAUDITLINK__" localSheetId="18" hidden="1">{"fdsup://directions/FAT Viewer?action=UPDATE&amp;creator=factset&amp;DYN_ARGS=TRUE&amp;DOC_NAME=FAT:FQL_AUDITING_CLIENT_TEMPLATE.FAT&amp;display_string=Audit&amp;VAR:KEY=MXOJOBSRWN&amp;VAR:QUERY=RkZfQ0FQRVgoUVRSLC0yUSk=&amp;WINDOW=FIRST_POPUP&amp;HEIGHT=450&amp;WIDTH=450&amp;START_MAXIMIZED=FALS","E&amp;VAR:CALENDAR=US&amp;VAR:SYMBOL=NKA&amp;VAR:INDEX=0"}</definedName>
    <definedName name="_111__FDSAUDITLINK__" hidden="1">{"fdsup://directions/FAT Viewer?action=UPDATE&amp;creator=factset&amp;DYN_ARGS=TRUE&amp;DOC_NAME=FAT:FQL_AUDITING_CLIENT_TEMPLATE.FAT&amp;display_string=Audit&amp;VAR:KEY=MXOJOBSRWN&amp;VAR:QUERY=RkZfQ0FQRVgoUVRSLC0yUSk=&amp;WINDOW=FIRST_POPUP&amp;HEIGHT=450&amp;WIDTH=450&amp;START_MAXIMIZED=FALS","E&amp;VAR:CALENDAR=US&amp;VAR:SYMBOL=NKA&amp;VAR:INDEX=0"}</definedName>
    <definedName name="_112__FDSAUDITLINK__" localSheetId="18" hidden="1">{"fdsup://directions/FAT Viewer?action=UPDATE&amp;creator=factset&amp;DYN_ARGS=TRUE&amp;DOC_NAME=FAT:FQL_AUDITING_CLIENT_TEMPLATE.FAT&amp;display_string=Audit&amp;VAR:KEY=OXMJMNKLCB&amp;VAR:QUERY=RkZfQ0FQRVgoUVRSLC0zUSk=&amp;WINDOW=FIRST_POPUP&amp;HEIGHT=450&amp;WIDTH=450&amp;START_MAXIMIZED=FALS","E&amp;VAR:CALENDAR=US&amp;VAR:SYMBOL=NKA&amp;VAR:INDEX=0"}</definedName>
    <definedName name="_112__FDSAUDITLINK__" hidden="1">{"fdsup://directions/FAT Viewer?action=UPDATE&amp;creator=factset&amp;DYN_ARGS=TRUE&amp;DOC_NAME=FAT:FQL_AUDITING_CLIENT_TEMPLATE.FAT&amp;display_string=Audit&amp;VAR:KEY=OXMJMNKLCB&amp;VAR:QUERY=RkZfQ0FQRVgoUVRSLC0zUSk=&amp;WINDOW=FIRST_POPUP&amp;HEIGHT=450&amp;WIDTH=450&amp;START_MAXIMIZED=FALS","E&amp;VAR:CALENDAR=US&amp;VAR:SYMBOL=NKA&amp;VAR:INDEX=0"}</definedName>
    <definedName name="_113__FDSAUDITLINK__" localSheetId="18" hidden="1">{"fdsup://directions/FAT Viewer?action=UPDATE&amp;creator=factset&amp;DYN_ARGS=TRUE&amp;DOC_NAME=FAT:FQL_AUDITING_CLIENT_TEMPLATE.FAT&amp;display_string=Audit&amp;VAR:KEY=WBIXEVWHYL&amp;VAR:QUERY=RkZfQ0FQRVgoUVRSLDBRKQ==&amp;WINDOW=FIRST_POPUP&amp;HEIGHT=450&amp;WIDTH=450&amp;START_MAXIMIZED=FALS","E&amp;VAR:CALENDAR=US&amp;VAR:SYMBOL=NGLS&amp;VAR:INDEX=0"}</definedName>
    <definedName name="_113__FDSAUDITLINK__" hidden="1">{"fdsup://directions/FAT Viewer?action=UPDATE&amp;creator=factset&amp;DYN_ARGS=TRUE&amp;DOC_NAME=FAT:FQL_AUDITING_CLIENT_TEMPLATE.FAT&amp;display_string=Audit&amp;VAR:KEY=WBIXEVWHYL&amp;VAR:QUERY=RkZfQ0FQRVgoUVRSLDBRKQ==&amp;WINDOW=FIRST_POPUP&amp;HEIGHT=450&amp;WIDTH=450&amp;START_MAXIMIZED=FALS","E&amp;VAR:CALENDAR=US&amp;VAR:SYMBOL=NGLS&amp;VAR:INDEX=0"}</definedName>
    <definedName name="_114__FDSAUDITLINK__" localSheetId="18" hidden="1">{"fdsup://directions/FAT Viewer?action=UPDATE&amp;creator=factset&amp;DYN_ARGS=TRUE&amp;DOC_NAME=FAT:FQL_AUDITING_CLIENT_TEMPLATE.FAT&amp;display_string=Audit&amp;VAR:KEY=OJKRGZATWX&amp;VAR:QUERY=RkZfQ0FQRVgoUVRSLC0xUSk=&amp;WINDOW=FIRST_POPUP&amp;HEIGHT=450&amp;WIDTH=450&amp;START_MAXIMIZED=FALS","E&amp;VAR:CALENDAR=US&amp;VAR:SYMBOL=NGLS&amp;VAR:INDEX=0"}</definedName>
    <definedName name="_114__FDSAUDITLINK__" hidden="1">{"fdsup://directions/FAT Viewer?action=UPDATE&amp;creator=factset&amp;DYN_ARGS=TRUE&amp;DOC_NAME=FAT:FQL_AUDITING_CLIENT_TEMPLATE.FAT&amp;display_string=Audit&amp;VAR:KEY=OJKRGZATWX&amp;VAR:QUERY=RkZfQ0FQRVgoUVRSLC0xUSk=&amp;WINDOW=FIRST_POPUP&amp;HEIGHT=450&amp;WIDTH=450&amp;START_MAXIMIZED=FALS","E&amp;VAR:CALENDAR=US&amp;VAR:SYMBOL=NGLS&amp;VAR:INDEX=0"}</definedName>
    <definedName name="_115__FDSAUDITLINK__" localSheetId="18" hidden="1">{"fdsup://directions/FAT Viewer?action=UPDATE&amp;creator=factset&amp;DYN_ARGS=TRUE&amp;DOC_NAME=FAT:FQL_AUDITING_CLIENT_TEMPLATE.FAT&amp;display_string=Audit&amp;VAR:KEY=OVWBEHWVYT&amp;VAR:QUERY=RkZfQ0FQRVgoUVRSLC0yUSk=&amp;WINDOW=FIRST_POPUP&amp;HEIGHT=450&amp;WIDTH=450&amp;START_MAXIMIZED=FALS","E&amp;VAR:CALENDAR=US&amp;VAR:SYMBOL=NGLS&amp;VAR:INDEX=0"}</definedName>
    <definedName name="_115__FDSAUDITLINK__" hidden="1">{"fdsup://directions/FAT Viewer?action=UPDATE&amp;creator=factset&amp;DYN_ARGS=TRUE&amp;DOC_NAME=FAT:FQL_AUDITING_CLIENT_TEMPLATE.FAT&amp;display_string=Audit&amp;VAR:KEY=OVWBEHWVYT&amp;VAR:QUERY=RkZfQ0FQRVgoUVRSLC0yUSk=&amp;WINDOW=FIRST_POPUP&amp;HEIGHT=450&amp;WIDTH=450&amp;START_MAXIMIZED=FALS","E&amp;VAR:CALENDAR=US&amp;VAR:SYMBOL=NGLS&amp;VAR:INDEX=0"}</definedName>
    <definedName name="_116__FDSAUDITLINK__" localSheetId="18" hidden="1">{"fdsup://directions/FAT Viewer?action=UPDATE&amp;creator=factset&amp;DYN_ARGS=TRUE&amp;DOC_NAME=FAT:FQL_AUDITING_CLIENT_TEMPLATE.FAT&amp;display_string=Audit&amp;VAR:KEY=EFSRULINKP&amp;VAR:QUERY=RkZfQ0FQRVgoUVRSLC0zUSk=&amp;WINDOW=FIRST_POPUP&amp;HEIGHT=450&amp;WIDTH=450&amp;START_MAXIMIZED=FALS","E&amp;VAR:CALENDAR=US&amp;VAR:SYMBOL=NGLS&amp;VAR:INDEX=0"}</definedName>
    <definedName name="_116__FDSAUDITLINK__" hidden="1">{"fdsup://directions/FAT Viewer?action=UPDATE&amp;creator=factset&amp;DYN_ARGS=TRUE&amp;DOC_NAME=FAT:FQL_AUDITING_CLIENT_TEMPLATE.FAT&amp;display_string=Audit&amp;VAR:KEY=EFSRULINKP&amp;VAR:QUERY=RkZfQ0FQRVgoUVRSLC0zUSk=&amp;WINDOW=FIRST_POPUP&amp;HEIGHT=450&amp;WIDTH=450&amp;START_MAXIMIZED=FALS","E&amp;VAR:CALENDAR=US&amp;VAR:SYMBOL=NGLS&amp;VAR:INDEX=0"}</definedName>
    <definedName name="_117__FDSAUDITLINK__" localSheetId="18" hidden="1">{"fdsup://directions/FAT Viewer?action=UPDATE&amp;creator=factset&amp;DYN_ARGS=TRUE&amp;DOC_NAME=FAT:FQL_AUDITING_CLIENT_TEMPLATE.FAT&amp;display_string=Audit&amp;VAR:KEY=QVQTEXITWV&amp;VAR:QUERY=RkZfQ0FQRVgoUVRSLDBRKQ==&amp;WINDOW=FIRST_POPUP&amp;HEIGHT=450&amp;WIDTH=450&amp;START_MAXIMIZED=FALS","E&amp;VAR:CALENDAR=US&amp;VAR:SYMBOL=MWE&amp;VAR:INDEX=0"}</definedName>
    <definedName name="_117__FDSAUDITLINK__" hidden="1">{"fdsup://directions/FAT Viewer?action=UPDATE&amp;creator=factset&amp;DYN_ARGS=TRUE&amp;DOC_NAME=FAT:FQL_AUDITING_CLIENT_TEMPLATE.FAT&amp;display_string=Audit&amp;VAR:KEY=QVQTEXITWV&amp;VAR:QUERY=RkZfQ0FQRVgoUVRSLDBRKQ==&amp;WINDOW=FIRST_POPUP&amp;HEIGHT=450&amp;WIDTH=450&amp;START_MAXIMIZED=FALS","E&amp;VAR:CALENDAR=US&amp;VAR:SYMBOL=MWE&amp;VAR:INDEX=0"}</definedName>
    <definedName name="_118__FDSAUDITLINK__" localSheetId="18" hidden="1">{"fdsup://directions/FAT Viewer?action=UPDATE&amp;creator=factset&amp;DYN_ARGS=TRUE&amp;DOC_NAME=FAT:FQL_AUDITING_CLIENT_TEMPLATE.FAT&amp;display_string=Audit&amp;VAR:KEY=UPSXULUVKD&amp;VAR:QUERY=RkZfQ0FQRVgoUVRSLC0xUSk=&amp;WINDOW=FIRST_POPUP&amp;HEIGHT=450&amp;WIDTH=450&amp;START_MAXIMIZED=FALS","E&amp;VAR:CALENDAR=US&amp;VAR:SYMBOL=MWE&amp;VAR:INDEX=0"}</definedName>
    <definedName name="_118__FDSAUDITLINK__" hidden="1">{"fdsup://directions/FAT Viewer?action=UPDATE&amp;creator=factset&amp;DYN_ARGS=TRUE&amp;DOC_NAME=FAT:FQL_AUDITING_CLIENT_TEMPLATE.FAT&amp;display_string=Audit&amp;VAR:KEY=UPSXULUVKD&amp;VAR:QUERY=RkZfQ0FQRVgoUVRSLC0xUSk=&amp;WINDOW=FIRST_POPUP&amp;HEIGHT=450&amp;WIDTH=450&amp;START_MAXIMIZED=FALS","E&amp;VAR:CALENDAR=US&amp;VAR:SYMBOL=MWE&amp;VAR:INDEX=0"}</definedName>
    <definedName name="_119__FDSAUDITLINK__" localSheetId="18" hidden="1">{"fdsup://directions/FAT Viewer?action=UPDATE&amp;creator=factset&amp;DYN_ARGS=TRUE&amp;DOC_NAME=FAT:FQL_AUDITING_CLIENT_TEMPLATE.FAT&amp;display_string=Audit&amp;VAR:KEY=KJUPGDIXCF&amp;VAR:QUERY=RkZfQ0FQRVgoUVRSLC0yUSk=&amp;WINDOW=FIRST_POPUP&amp;HEIGHT=450&amp;WIDTH=450&amp;START_MAXIMIZED=FALS","E&amp;VAR:CALENDAR=US&amp;VAR:SYMBOL=MWE&amp;VAR:INDEX=0"}</definedName>
    <definedName name="_119__FDSAUDITLINK__" hidden="1">{"fdsup://directions/FAT Viewer?action=UPDATE&amp;creator=factset&amp;DYN_ARGS=TRUE&amp;DOC_NAME=FAT:FQL_AUDITING_CLIENT_TEMPLATE.FAT&amp;display_string=Audit&amp;VAR:KEY=KJUPGDIXCF&amp;VAR:QUERY=RkZfQ0FQRVgoUVRSLC0yUSk=&amp;WINDOW=FIRST_POPUP&amp;HEIGHT=450&amp;WIDTH=450&amp;START_MAXIMIZED=FALS","E&amp;VAR:CALENDAR=US&amp;VAR:SYMBOL=MWE&amp;VAR:INDEX=0"}</definedName>
    <definedName name="_12__123Graph_AWAGES_BY_B_U" localSheetId="17" hidden="1">#REF!</definedName>
    <definedName name="_12__123Graph_AWAGES_BY_B_U" localSheetId="18" hidden="1">#REF!</definedName>
    <definedName name="_12__123Graph_AWAGES_BY_B_U" hidden="1">#REF!</definedName>
    <definedName name="_12__123Graph_BCHART_1" localSheetId="17" hidden="1">#REF!</definedName>
    <definedName name="_12__123Graph_BCHART_1" localSheetId="18" hidden="1">#REF!</definedName>
    <definedName name="_12__123Graph_BCHART_1" hidden="1">#REF!</definedName>
    <definedName name="_12__123Graph_BQRE_S_BY_CO." localSheetId="17" hidden="1">#REF!</definedName>
    <definedName name="_12__123Graph_BQRE_S_BY_CO." localSheetId="18" hidden="1">#REF!</definedName>
    <definedName name="_12__123Graph_BQRE_S_BY_CO." hidden="1">#REF!</definedName>
    <definedName name="_12__123Graph_BSUPPLIES_BY_B_U" localSheetId="17" hidden="1">#REF!</definedName>
    <definedName name="_12__123Graph_BSUPPLIES_BY_B_U" hidden="1">#REF!</definedName>
    <definedName name="_12__123Graph_DHO_MPRICE" localSheetId="17" hidden="1">#REF!</definedName>
    <definedName name="_12__123Graph_DHO_MPRICE" hidden="1">#REF!</definedName>
    <definedName name="_12__FDSAUDITLINK__" localSheetId="18" hidden="1">{"fdsup://directions/FAT Viewer?action=UPDATE&amp;creator=factset&amp;DYN_ARGS=TRUE&amp;DOC_NAME=FAT:FQL_AUDITING_CLIENT_TEMPLATE.FAT&amp;display_string=Audit&amp;VAR:KEY=EJONQTWLWH&amp;VAR:QUERY=RkZfQ0FQRVgoUVRSLC0zUSk=&amp;WINDOW=FIRST_POPUP&amp;HEIGHT=450&amp;WIDTH=450&amp;START_MAXIMIZED=FALS","E&amp;VAR:CALENDAR=US&amp;VAR:SYMBOL=PSE&amp;VAR:INDEX=0"}</definedName>
    <definedName name="_12__FDSAUDITLINK__" hidden="1">{"fdsup://directions/FAT Viewer?action=UPDATE&amp;creator=factset&amp;DYN_ARGS=TRUE&amp;DOC_NAME=FAT:FQL_AUDITING_CLIENT_TEMPLATE.FAT&amp;display_string=Audit&amp;VAR:KEY=EJONQTWLWH&amp;VAR:QUERY=RkZfQ0FQRVgoUVRSLC0zUSk=&amp;WINDOW=FIRST_POPUP&amp;HEIGHT=450&amp;WIDTH=450&amp;START_MAXIMIZED=FALS","E&amp;VAR:CALENDAR=US&amp;VAR:SYMBOL=PSE&amp;VAR:INDEX=0"}</definedName>
    <definedName name="_12_0__123Grap" localSheetId="17" hidden="1">#REF!</definedName>
    <definedName name="_12_0__123Grap" localSheetId="18" hidden="1">#REF!</definedName>
    <definedName name="_12_0__123Grap" hidden="1">#REF!</definedName>
    <definedName name="_120__FDSAUDITLINK__" localSheetId="18" hidden="1">{"fdsup://directions/FAT Viewer?action=UPDATE&amp;creator=factset&amp;DYN_ARGS=TRUE&amp;DOC_NAME=FAT:FQL_AUDITING_CLIENT_TEMPLATE.FAT&amp;display_string=Audit&amp;VAR:KEY=ABOXABGVSX&amp;VAR:QUERY=RkZfQ0FQRVgoUVRSLC0zUSk=&amp;WINDOW=FIRST_POPUP&amp;HEIGHT=450&amp;WIDTH=450&amp;START_MAXIMIZED=FALS","E&amp;VAR:CALENDAR=US&amp;VAR:SYMBOL=MWE&amp;VAR:INDEX=0"}</definedName>
    <definedName name="_120__FDSAUDITLINK__" hidden="1">{"fdsup://directions/FAT Viewer?action=UPDATE&amp;creator=factset&amp;DYN_ARGS=TRUE&amp;DOC_NAME=FAT:FQL_AUDITING_CLIENT_TEMPLATE.FAT&amp;display_string=Audit&amp;VAR:KEY=ABOXABGVSX&amp;VAR:QUERY=RkZfQ0FQRVgoUVRSLC0zUSk=&amp;WINDOW=FIRST_POPUP&amp;HEIGHT=450&amp;WIDTH=450&amp;START_MAXIMIZED=FALS","E&amp;VAR:CALENDAR=US&amp;VAR:SYMBOL=MWE&amp;VAR:INDEX=0"}</definedName>
    <definedName name="_121__FDSAUDITLINK__" localSheetId="18" hidden="1">{"fdsup://directions/FAT Viewer?action=UPDATE&amp;creator=factset&amp;DYN_ARGS=TRUE&amp;DOC_NAME=FAT:FQL_AUDITING_CLIENT_TEMPLATE.FAT&amp;display_string=Audit&amp;VAR:KEY=QVUDAZEJGJ&amp;VAR:QUERY=RkZfQ0FQRVgoUVRSLDBRKQ==&amp;WINDOW=FIRST_POPUP&amp;HEIGHT=450&amp;WIDTH=450&amp;START_MAXIMIZED=FALS","E&amp;VAR:CALENDAR=US&amp;VAR:SYMBOL=MMP&amp;VAR:INDEX=0"}</definedName>
    <definedName name="_121__FDSAUDITLINK__" hidden="1">{"fdsup://directions/FAT Viewer?action=UPDATE&amp;creator=factset&amp;DYN_ARGS=TRUE&amp;DOC_NAME=FAT:FQL_AUDITING_CLIENT_TEMPLATE.FAT&amp;display_string=Audit&amp;VAR:KEY=QVUDAZEJGJ&amp;VAR:QUERY=RkZfQ0FQRVgoUVRSLDBRKQ==&amp;WINDOW=FIRST_POPUP&amp;HEIGHT=450&amp;WIDTH=450&amp;START_MAXIMIZED=FALS","E&amp;VAR:CALENDAR=US&amp;VAR:SYMBOL=MMP&amp;VAR:INDEX=0"}</definedName>
    <definedName name="_122__FDSAUDITLINK__" localSheetId="18" hidden="1">{"fdsup://directions/FAT Viewer?action=UPDATE&amp;creator=factset&amp;DYN_ARGS=TRUE&amp;DOC_NAME=FAT:FQL_AUDITING_CLIENT_TEMPLATE.FAT&amp;display_string=Audit&amp;VAR:KEY=GVYZWJIDSH&amp;VAR:QUERY=RkZfQ0FQRVgoUVRSLC0xUSk=&amp;WINDOW=FIRST_POPUP&amp;HEIGHT=450&amp;WIDTH=450&amp;START_MAXIMIZED=FALS","E&amp;VAR:CALENDAR=US&amp;VAR:SYMBOL=MMP&amp;VAR:INDEX=0"}</definedName>
    <definedName name="_122__FDSAUDITLINK__" hidden="1">{"fdsup://directions/FAT Viewer?action=UPDATE&amp;creator=factset&amp;DYN_ARGS=TRUE&amp;DOC_NAME=FAT:FQL_AUDITING_CLIENT_TEMPLATE.FAT&amp;display_string=Audit&amp;VAR:KEY=GVYZWJIDSH&amp;VAR:QUERY=RkZfQ0FQRVgoUVRSLC0xUSk=&amp;WINDOW=FIRST_POPUP&amp;HEIGHT=450&amp;WIDTH=450&amp;START_MAXIMIZED=FALS","E&amp;VAR:CALENDAR=US&amp;VAR:SYMBOL=MMP&amp;VAR:INDEX=0"}</definedName>
    <definedName name="_123__FDSAUDITLINK__" localSheetId="18" hidden="1">{"fdsup://directions/FAT Viewer?action=UPDATE&amp;creator=factset&amp;DYN_ARGS=TRUE&amp;DOC_NAME=FAT:FQL_AUDITING_CLIENT_TEMPLATE.FAT&amp;display_string=Audit&amp;VAR:KEY=MBAJMZWVYZ&amp;VAR:QUERY=RkZfQ0FQRVgoUVRSLC0yUSk=&amp;WINDOW=FIRST_POPUP&amp;HEIGHT=450&amp;WIDTH=450&amp;START_MAXIMIZED=FALS","E&amp;VAR:CALENDAR=US&amp;VAR:SYMBOL=MMP&amp;VAR:INDEX=0"}</definedName>
    <definedName name="_123__FDSAUDITLINK__" hidden="1">{"fdsup://directions/FAT Viewer?action=UPDATE&amp;creator=factset&amp;DYN_ARGS=TRUE&amp;DOC_NAME=FAT:FQL_AUDITING_CLIENT_TEMPLATE.FAT&amp;display_string=Audit&amp;VAR:KEY=MBAJMZWVYZ&amp;VAR:QUERY=RkZfQ0FQRVgoUVRSLC0yUSk=&amp;WINDOW=FIRST_POPUP&amp;HEIGHT=450&amp;WIDTH=450&amp;START_MAXIMIZED=FALS","E&amp;VAR:CALENDAR=US&amp;VAR:SYMBOL=MMP&amp;VAR:INDEX=0"}</definedName>
    <definedName name="_124__FDSAUDITLINK__" localSheetId="18" hidden="1">{"fdsup://directions/FAT Viewer?action=UPDATE&amp;creator=factset&amp;DYN_ARGS=TRUE&amp;DOC_NAME=FAT:FQL_AUDITING_CLIENT_TEMPLATE.FAT&amp;display_string=Audit&amp;VAR:KEY=ALEXABERMN&amp;VAR:QUERY=RkZfQ0FQRVgoUVRSLC0zUSk=&amp;WINDOW=FIRST_POPUP&amp;HEIGHT=450&amp;WIDTH=450&amp;START_MAXIMIZED=FALS","E&amp;VAR:CALENDAR=US&amp;VAR:SYMBOL=MMP&amp;VAR:INDEX=0"}</definedName>
    <definedName name="_124__FDSAUDITLINK__" hidden="1">{"fdsup://directions/FAT Viewer?action=UPDATE&amp;creator=factset&amp;DYN_ARGS=TRUE&amp;DOC_NAME=FAT:FQL_AUDITING_CLIENT_TEMPLATE.FAT&amp;display_string=Audit&amp;VAR:KEY=ALEXABERMN&amp;VAR:QUERY=RkZfQ0FQRVgoUVRSLC0zUSk=&amp;WINDOW=FIRST_POPUP&amp;HEIGHT=450&amp;WIDTH=450&amp;START_MAXIMIZED=FALS","E&amp;VAR:CALENDAR=US&amp;VAR:SYMBOL=MMP&amp;VAR:INDEX=0"}</definedName>
    <definedName name="_125__FDSAUDITLINK__" localSheetId="18" hidden="1">{"fdsup://directions/FAT Viewer?action=UPDATE&amp;creator=factset&amp;DYN_ARGS=TRUE&amp;DOC_NAME=FAT:FQL_AUDITING_CLIENT_TEMPLATE.FAT&amp;display_string=Audit&amp;VAR:KEY=UPCLCVQBYT&amp;VAR:QUERY=RkZfQ0FQRVgoUVRSLDBRKQ==&amp;WINDOW=FIRST_POPUP&amp;HEIGHT=450&amp;WIDTH=450&amp;START_MAXIMIZED=FALS","E&amp;VAR:CALENDAR=US&amp;VAR:SYMBOL=MMLP&amp;VAR:INDEX=0"}</definedName>
    <definedName name="_125__FDSAUDITLINK__" hidden="1">{"fdsup://directions/FAT Viewer?action=UPDATE&amp;creator=factset&amp;DYN_ARGS=TRUE&amp;DOC_NAME=FAT:FQL_AUDITING_CLIENT_TEMPLATE.FAT&amp;display_string=Audit&amp;VAR:KEY=UPCLCVQBYT&amp;VAR:QUERY=RkZfQ0FQRVgoUVRSLDBRKQ==&amp;WINDOW=FIRST_POPUP&amp;HEIGHT=450&amp;WIDTH=450&amp;START_MAXIMIZED=FALS","E&amp;VAR:CALENDAR=US&amp;VAR:SYMBOL=MMLP&amp;VAR:INDEX=0"}</definedName>
    <definedName name="_126__FDSAUDITLINK__" localSheetId="18" hidden="1">{"fdsup://directions/FAT Viewer?action=UPDATE&amp;creator=factset&amp;DYN_ARGS=TRUE&amp;DOC_NAME=FAT:FQL_AUDITING_CLIENT_TEMPLATE.FAT&amp;display_string=Audit&amp;VAR:KEY=KTOLQZONEN&amp;VAR:QUERY=RkZfQ0FQRVgoUVRSLC0xUSk=&amp;WINDOW=FIRST_POPUP&amp;HEIGHT=450&amp;WIDTH=450&amp;START_MAXIMIZED=FALS","E&amp;VAR:CALENDAR=US&amp;VAR:SYMBOL=MMLP&amp;VAR:INDEX=0"}</definedName>
    <definedName name="_126__FDSAUDITLINK__" hidden="1">{"fdsup://directions/FAT Viewer?action=UPDATE&amp;creator=factset&amp;DYN_ARGS=TRUE&amp;DOC_NAME=FAT:FQL_AUDITING_CLIENT_TEMPLATE.FAT&amp;display_string=Audit&amp;VAR:KEY=KTOLQZONEN&amp;VAR:QUERY=RkZfQ0FQRVgoUVRSLC0xUSk=&amp;WINDOW=FIRST_POPUP&amp;HEIGHT=450&amp;WIDTH=450&amp;START_MAXIMIZED=FALS","E&amp;VAR:CALENDAR=US&amp;VAR:SYMBOL=MMLP&amp;VAR:INDEX=0"}</definedName>
    <definedName name="_127__FDSAUDITLINK__" localSheetId="18" hidden="1">{"fdsup://directions/FAT Viewer?action=UPDATE&amp;creator=factset&amp;DYN_ARGS=TRUE&amp;DOC_NAME=FAT:FQL_AUDITING_CLIENT_TEMPLATE.FAT&amp;display_string=Audit&amp;VAR:KEY=OFKLQVKBOZ&amp;VAR:QUERY=RkZfQ0FQRVgoUVRSLC0yUSk=&amp;WINDOW=FIRST_POPUP&amp;HEIGHT=450&amp;WIDTH=450&amp;START_MAXIMIZED=FALS","E&amp;VAR:CALENDAR=US&amp;VAR:SYMBOL=MMLP&amp;VAR:INDEX=0"}</definedName>
    <definedName name="_127__FDSAUDITLINK__" hidden="1">{"fdsup://directions/FAT Viewer?action=UPDATE&amp;creator=factset&amp;DYN_ARGS=TRUE&amp;DOC_NAME=FAT:FQL_AUDITING_CLIENT_TEMPLATE.FAT&amp;display_string=Audit&amp;VAR:KEY=OFKLQVKBOZ&amp;VAR:QUERY=RkZfQ0FQRVgoUVRSLC0yUSk=&amp;WINDOW=FIRST_POPUP&amp;HEIGHT=450&amp;WIDTH=450&amp;START_MAXIMIZED=FALS","E&amp;VAR:CALENDAR=US&amp;VAR:SYMBOL=MMLP&amp;VAR:INDEX=0"}</definedName>
    <definedName name="_128__FDSAUDITLINK__" localSheetId="18" hidden="1">{"fdsup://directions/FAT Viewer?action=UPDATE&amp;creator=factset&amp;DYN_ARGS=TRUE&amp;DOC_NAME=FAT:FQL_AUDITING_CLIENT_TEMPLATE.FAT&amp;display_string=Audit&amp;VAR:KEY=CZKDYXCHSL&amp;VAR:QUERY=RkZfQ0FQRVgoUVRSLC0zUSk=&amp;WINDOW=FIRST_POPUP&amp;HEIGHT=450&amp;WIDTH=450&amp;START_MAXIMIZED=FALS","E&amp;VAR:CALENDAR=US&amp;VAR:SYMBOL=MMLP&amp;VAR:INDEX=0"}</definedName>
    <definedName name="_128__FDSAUDITLINK__" hidden="1">{"fdsup://directions/FAT Viewer?action=UPDATE&amp;creator=factset&amp;DYN_ARGS=TRUE&amp;DOC_NAME=FAT:FQL_AUDITING_CLIENT_TEMPLATE.FAT&amp;display_string=Audit&amp;VAR:KEY=CZKDYXCHSL&amp;VAR:QUERY=RkZfQ0FQRVgoUVRSLC0zUSk=&amp;WINDOW=FIRST_POPUP&amp;HEIGHT=450&amp;WIDTH=450&amp;START_MAXIMIZED=FALS","E&amp;VAR:CALENDAR=US&amp;VAR:SYMBOL=MMLP&amp;VAR:INDEX=0"}</definedName>
    <definedName name="_129__FDSAUDITLINK__" localSheetId="18" hidden="1">{"fdsup://directions/FAT Viewer?action=UPDATE&amp;creator=factset&amp;DYN_ARGS=TRUE&amp;DOC_NAME=FAT:FQL_AUDITING_CLIENT_TEMPLATE.FAT&amp;display_string=Audit&amp;VAR:KEY=UBKVCJQNQV&amp;VAR:QUERY=RkZfQ0FQRVgoUVRSLDBRKQ==&amp;WINDOW=FIRST_POPUP&amp;HEIGHT=450&amp;WIDTH=450&amp;START_MAXIMIZED=FALS","E&amp;VAR:CALENDAR=US&amp;VAR:SYMBOL=KMP&amp;VAR:INDEX=0"}</definedName>
    <definedName name="_129__FDSAUDITLINK__" hidden="1">{"fdsup://directions/FAT Viewer?action=UPDATE&amp;creator=factset&amp;DYN_ARGS=TRUE&amp;DOC_NAME=FAT:FQL_AUDITING_CLIENT_TEMPLATE.FAT&amp;display_string=Audit&amp;VAR:KEY=UBKVCJQNQV&amp;VAR:QUERY=RkZfQ0FQRVgoUVRSLDBRKQ==&amp;WINDOW=FIRST_POPUP&amp;HEIGHT=450&amp;WIDTH=450&amp;START_MAXIMIZED=FALS","E&amp;VAR:CALENDAR=US&amp;VAR:SYMBOL=KMP&amp;VAR:INDEX=0"}</definedName>
    <definedName name="_13__123Graph_BCONTRACT_BY_B_U" localSheetId="17" hidden="1">#REF!</definedName>
    <definedName name="_13__123Graph_BCONTRACT_BY_B_U" localSheetId="18" hidden="1">#REF!</definedName>
    <definedName name="_13__123Graph_BCONTRACT_BY_B_U" hidden="1">#REF!</definedName>
    <definedName name="_13__123Graph_BQRE_S_BY_TYPE" localSheetId="17" hidden="1">#REF!</definedName>
    <definedName name="_13__123Graph_BQRE_S_BY_TYPE" localSheetId="18" hidden="1">#REF!</definedName>
    <definedName name="_13__123Graph_BQRE_S_BY_TYPE" hidden="1">#REF!</definedName>
    <definedName name="_13__123Graph_BTAX_CREDIT" localSheetId="17" hidden="1">#REF!</definedName>
    <definedName name="_13__123Graph_BTAX_CREDIT" localSheetId="18" hidden="1">#REF!</definedName>
    <definedName name="_13__123Graph_BTAX_CREDIT" hidden="1">#REF!</definedName>
    <definedName name="_13__123Graph_DO_MPRICE" localSheetId="17" hidden="1">#REF!</definedName>
    <definedName name="_13__123Graph_DO_MPRICE" hidden="1">#REF!</definedName>
    <definedName name="_13__FDSAUDITLINK__" localSheetId="18" hidden="1">{"fdsup://directions/FAT Viewer?action=UPDATE&amp;creator=factset&amp;DYN_ARGS=TRUE&amp;DOC_NAME=FAT:FQL_AUDITING_CLIENT_TEMPLATE.FAT&amp;display_string=Audit&amp;VAR:KEY=CFYNEFYZIB&amp;VAR:QUERY=RkZfQ0FQRVgoUVRSLDBRKQ==&amp;WINDOW=FIRST_POPUP&amp;HEIGHT=450&amp;WIDTH=450&amp;START_MAXIMIZED=FALS","E&amp;VAR:CALENDAR=US&amp;VAR:SYMBOL=LINE&amp;VAR:INDEX=0"}</definedName>
    <definedName name="_13__FDSAUDITLINK__" hidden="1">{"fdsup://directions/FAT Viewer?action=UPDATE&amp;creator=factset&amp;DYN_ARGS=TRUE&amp;DOC_NAME=FAT:FQL_AUDITING_CLIENT_TEMPLATE.FAT&amp;display_string=Audit&amp;VAR:KEY=CFYNEFYZIB&amp;VAR:QUERY=RkZfQ0FQRVgoUVRSLDBRKQ==&amp;WINDOW=FIRST_POPUP&amp;HEIGHT=450&amp;WIDTH=450&amp;START_MAXIMIZED=FALS","E&amp;VAR:CALENDAR=US&amp;VAR:SYMBOL=LINE&amp;VAR:INDEX=0"}</definedName>
    <definedName name="_130__FDSAUDITLINK__" localSheetId="18" hidden="1">{"fdsup://directions/FAT Viewer?action=UPDATE&amp;creator=factset&amp;DYN_ARGS=TRUE&amp;DOC_NAME=FAT:FQL_AUDITING_CLIENT_TEMPLATE.FAT&amp;display_string=Audit&amp;VAR:KEY=EVCZIJUDGB&amp;VAR:QUERY=RkZfQ0FQRVgoUVRSLC0xUSk=&amp;WINDOW=FIRST_POPUP&amp;HEIGHT=450&amp;WIDTH=450&amp;START_MAXIMIZED=FALS","E&amp;VAR:CALENDAR=US&amp;VAR:SYMBOL=KMP&amp;VAR:INDEX=0"}</definedName>
    <definedName name="_130__FDSAUDITLINK__" hidden="1">{"fdsup://directions/FAT Viewer?action=UPDATE&amp;creator=factset&amp;DYN_ARGS=TRUE&amp;DOC_NAME=FAT:FQL_AUDITING_CLIENT_TEMPLATE.FAT&amp;display_string=Audit&amp;VAR:KEY=EVCZIJUDGB&amp;VAR:QUERY=RkZfQ0FQRVgoUVRSLC0xUSk=&amp;WINDOW=FIRST_POPUP&amp;HEIGHT=450&amp;WIDTH=450&amp;START_MAXIMIZED=FALS","E&amp;VAR:CALENDAR=US&amp;VAR:SYMBOL=KMP&amp;VAR:INDEX=0"}</definedName>
    <definedName name="_131__FDSAUDITLINK__" localSheetId="18" hidden="1">{"fdsup://directions/FAT Viewer?action=UPDATE&amp;creator=factset&amp;DYN_ARGS=TRUE&amp;DOC_NAME=FAT:FQL_AUDITING_CLIENT_TEMPLATE.FAT&amp;display_string=Audit&amp;VAR:KEY=WPYZATQRMT&amp;VAR:QUERY=RkZfQ0FQRVgoUVRSLC0yUSk=&amp;WINDOW=FIRST_POPUP&amp;HEIGHT=450&amp;WIDTH=450&amp;START_MAXIMIZED=FALS","E&amp;VAR:CALENDAR=US&amp;VAR:SYMBOL=KMP&amp;VAR:INDEX=0"}</definedName>
    <definedName name="_131__FDSAUDITLINK__" hidden="1">{"fdsup://directions/FAT Viewer?action=UPDATE&amp;creator=factset&amp;DYN_ARGS=TRUE&amp;DOC_NAME=FAT:FQL_AUDITING_CLIENT_TEMPLATE.FAT&amp;display_string=Audit&amp;VAR:KEY=WPYZATQRMT&amp;VAR:QUERY=RkZfQ0FQRVgoUVRSLC0yUSk=&amp;WINDOW=FIRST_POPUP&amp;HEIGHT=450&amp;WIDTH=450&amp;START_MAXIMIZED=FALS","E&amp;VAR:CALENDAR=US&amp;VAR:SYMBOL=KMP&amp;VAR:INDEX=0"}</definedName>
    <definedName name="_132__FDSAUDITLINK__" localSheetId="18" hidden="1">{"fdsup://directions/FAT Viewer?action=UPDATE&amp;creator=factset&amp;DYN_ARGS=TRUE&amp;DOC_NAME=FAT:FQL_AUDITING_CLIENT_TEMPLATE.FAT&amp;display_string=Audit&amp;VAR:KEY=KTEJWHONMB&amp;VAR:QUERY=RkZfQ0FQRVgoUVRSLC0zUSk=&amp;WINDOW=FIRST_POPUP&amp;HEIGHT=450&amp;WIDTH=450&amp;START_MAXIMIZED=FALS","E&amp;VAR:CALENDAR=US&amp;VAR:SYMBOL=KMP&amp;VAR:INDEX=0"}</definedName>
    <definedName name="_132__FDSAUDITLINK__" hidden="1">{"fdsup://directions/FAT Viewer?action=UPDATE&amp;creator=factset&amp;DYN_ARGS=TRUE&amp;DOC_NAME=FAT:FQL_AUDITING_CLIENT_TEMPLATE.FAT&amp;display_string=Audit&amp;VAR:KEY=KTEJWHONMB&amp;VAR:QUERY=RkZfQ0FQRVgoUVRSLC0zUSk=&amp;WINDOW=FIRST_POPUP&amp;HEIGHT=450&amp;WIDTH=450&amp;START_MAXIMIZED=FALS","E&amp;VAR:CALENDAR=US&amp;VAR:SYMBOL=KMP&amp;VAR:INDEX=0"}</definedName>
    <definedName name="_133__FDSAUDITLINK__" localSheetId="18" hidden="1">{"fdsup://directions/FAT Viewer?action=UPDATE&amp;creator=factset&amp;DYN_ARGS=TRUE&amp;DOC_NAME=FAT:FQL_AUDITING_CLIENT_TEMPLATE.FAT&amp;display_string=Audit&amp;VAR:KEY=CFYHMXQVYL&amp;VAR:QUERY=RkZfQ0FQRVgoUVRSLDBRKQ==&amp;WINDOW=FIRST_POPUP&amp;HEIGHT=450&amp;WIDTH=450&amp;START_MAXIMIZED=FALS","E&amp;VAR:CALENDAR=US&amp;VAR:SYMBOL=HEP&amp;VAR:INDEX=0"}</definedName>
    <definedName name="_133__FDSAUDITLINK__" hidden="1">{"fdsup://directions/FAT Viewer?action=UPDATE&amp;creator=factset&amp;DYN_ARGS=TRUE&amp;DOC_NAME=FAT:FQL_AUDITING_CLIENT_TEMPLATE.FAT&amp;display_string=Audit&amp;VAR:KEY=CFYHMXQVYL&amp;VAR:QUERY=RkZfQ0FQRVgoUVRSLDBRKQ==&amp;WINDOW=FIRST_POPUP&amp;HEIGHT=450&amp;WIDTH=450&amp;START_MAXIMIZED=FALS","E&amp;VAR:CALENDAR=US&amp;VAR:SYMBOL=HEP&amp;VAR:INDEX=0"}</definedName>
    <definedName name="_134__FDSAUDITLINK__" localSheetId="18" hidden="1">{"fdsup://directions/FAT Viewer?action=UPDATE&amp;creator=factset&amp;DYN_ARGS=TRUE&amp;DOC_NAME=FAT:FQL_AUDITING_CLIENT_TEMPLATE.FAT&amp;display_string=Audit&amp;VAR:KEY=CXUJMXYJML&amp;VAR:QUERY=RkZfQ0FQRVgoUVRSLC0xUSk=&amp;WINDOW=FIRST_POPUP&amp;HEIGHT=450&amp;WIDTH=450&amp;START_MAXIMIZED=FALS","E&amp;VAR:CALENDAR=US&amp;VAR:SYMBOL=HEP&amp;VAR:INDEX=0"}</definedName>
    <definedName name="_134__FDSAUDITLINK__" hidden="1">{"fdsup://directions/FAT Viewer?action=UPDATE&amp;creator=factset&amp;DYN_ARGS=TRUE&amp;DOC_NAME=FAT:FQL_AUDITING_CLIENT_TEMPLATE.FAT&amp;display_string=Audit&amp;VAR:KEY=CXUJMXYJML&amp;VAR:QUERY=RkZfQ0FQRVgoUVRSLC0xUSk=&amp;WINDOW=FIRST_POPUP&amp;HEIGHT=450&amp;WIDTH=450&amp;START_MAXIMIZED=FALS","E&amp;VAR:CALENDAR=US&amp;VAR:SYMBOL=HEP&amp;VAR:INDEX=0"}</definedName>
    <definedName name="_135__FDSAUDITLINK__" localSheetId="18" hidden="1">{"fdsup://directions/FAT Viewer?action=UPDATE&amp;creator=factset&amp;DYN_ARGS=TRUE&amp;DOC_NAME=FAT:FQL_AUDITING_CLIENT_TEMPLATE.FAT&amp;display_string=Audit&amp;VAR:KEY=EPIHINADAP&amp;VAR:QUERY=RkZfQ0FQRVgoUVRSLC0yUSk=&amp;WINDOW=FIRST_POPUP&amp;HEIGHT=450&amp;WIDTH=450&amp;START_MAXIMIZED=FALS","E&amp;VAR:CALENDAR=US&amp;VAR:SYMBOL=HEP&amp;VAR:INDEX=0"}</definedName>
    <definedName name="_135__FDSAUDITLINK__" hidden="1">{"fdsup://directions/FAT Viewer?action=UPDATE&amp;creator=factset&amp;DYN_ARGS=TRUE&amp;DOC_NAME=FAT:FQL_AUDITING_CLIENT_TEMPLATE.FAT&amp;display_string=Audit&amp;VAR:KEY=EPIHINADAP&amp;VAR:QUERY=RkZfQ0FQRVgoUVRSLC0yUSk=&amp;WINDOW=FIRST_POPUP&amp;HEIGHT=450&amp;WIDTH=450&amp;START_MAXIMIZED=FALS","E&amp;VAR:CALENDAR=US&amp;VAR:SYMBOL=HEP&amp;VAR:INDEX=0"}</definedName>
    <definedName name="_136__FDSAUDITLINK__" localSheetId="18" hidden="1">{"fdsup://directions/FAT Viewer?action=UPDATE&amp;creator=factset&amp;DYN_ARGS=TRUE&amp;DOC_NAME=FAT:FQL_AUDITING_CLIENT_TEMPLATE.FAT&amp;display_string=Audit&amp;VAR:KEY=KRILYHABUH&amp;VAR:QUERY=RkZfQ0FQRVgoUVRSLC0zUSk=&amp;WINDOW=FIRST_POPUP&amp;HEIGHT=450&amp;WIDTH=450&amp;START_MAXIMIZED=FALS","E&amp;VAR:CALENDAR=US&amp;VAR:SYMBOL=HEP&amp;VAR:INDEX=0"}</definedName>
    <definedName name="_136__FDSAUDITLINK__" hidden="1">{"fdsup://directions/FAT Viewer?action=UPDATE&amp;creator=factset&amp;DYN_ARGS=TRUE&amp;DOC_NAME=FAT:FQL_AUDITING_CLIENT_TEMPLATE.FAT&amp;display_string=Audit&amp;VAR:KEY=KRILYHABUH&amp;VAR:QUERY=RkZfQ0FQRVgoUVRSLC0zUSk=&amp;WINDOW=FIRST_POPUP&amp;HEIGHT=450&amp;WIDTH=450&amp;START_MAXIMIZED=FALS","E&amp;VAR:CALENDAR=US&amp;VAR:SYMBOL=HEP&amp;VAR:INDEX=0"}</definedName>
    <definedName name="_137__FDSAUDITLINK__" localSheetId="18" hidden="1">{"fdsup://directions/FAT Viewer?action=UPDATE&amp;creator=factset&amp;DYN_ARGS=TRUE&amp;DOC_NAME=FAT:FQL_AUDITING_CLIENT_TEMPLATE.FAT&amp;display_string=Audit&amp;VAR:KEY=OVKBAJITKP&amp;VAR:QUERY=RkZfQ0FQRVgoUVRSLDBRKQ==&amp;WINDOW=FIRST_POPUP&amp;HEIGHT=450&amp;WIDTH=450&amp;START_MAXIMIZED=FALS","E&amp;VAR:CALENDAR=US&amp;VAR:SYMBOL=GLP&amp;VAR:INDEX=0"}</definedName>
    <definedName name="_137__FDSAUDITLINK__" hidden="1">{"fdsup://directions/FAT Viewer?action=UPDATE&amp;creator=factset&amp;DYN_ARGS=TRUE&amp;DOC_NAME=FAT:FQL_AUDITING_CLIENT_TEMPLATE.FAT&amp;display_string=Audit&amp;VAR:KEY=OVKBAJITKP&amp;VAR:QUERY=RkZfQ0FQRVgoUVRSLDBRKQ==&amp;WINDOW=FIRST_POPUP&amp;HEIGHT=450&amp;WIDTH=450&amp;START_MAXIMIZED=FALS","E&amp;VAR:CALENDAR=US&amp;VAR:SYMBOL=GLP&amp;VAR:INDEX=0"}</definedName>
    <definedName name="_138__FDSAUDITLINK__" localSheetId="18" hidden="1">{"fdsup://directions/FAT Viewer?action=UPDATE&amp;creator=factset&amp;DYN_ARGS=TRUE&amp;DOC_NAME=FAT:FQL_AUDITING_CLIENT_TEMPLATE.FAT&amp;display_string=Audit&amp;VAR:KEY=ILULSZIBYT&amp;VAR:QUERY=RkZfQ0FQRVgoUVRSLC0xUSk=&amp;WINDOW=FIRST_POPUP&amp;HEIGHT=450&amp;WIDTH=450&amp;START_MAXIMIZED=FALS","E&amp;VAR:CALENDAR=US&amp;VAR:SYMBOL=GLP&amp;VAR:INDEX=0"}</definedName>
    <definedName name="_138__FDSAUDITLINK__" hidden="1">{"fdsup://directions/FAT Viewer?action=UPDATE&amp;creator=factset&amp;DYN_ARGS=TRUE&amp;DOC_NAME=FAT:FQL_AUDITING_CLIENT_TEMPLATE.FAT&amp;display_string=Audit&amp;VAR:KEY=ILULSZIBYT&amp;VAR:QUERY=RkZfQ0FQRVgoUVRSLC0xUSk=&amp;WINDOW=FIRST_POPUP&amp;HEIGHT=450&amp;WIDTH=450&amp;START_MAXIMIZED=FALS","E&amp;VAR:CALENDAR=US&amp;VAR:SYMBOL=GLP&amp;VAR:INDEX=0"}</definedName>
    <definedName name="_139__FDSAUDITLINK__" localSheetId="18" hidden="1">{"fdsup://directions/FAT Viewer?action=UPDATE&amp;creator=factset&amp;DYN_ARGS=TRUE&amp;DOC_NAME=FAT:FQL_AUDITING_CLIENT_TEMPLATE.FAT&amp;display_string=Audit&amp;VAR:KEY=CDUFYHABSB&amp;VAR:QUERY=RkZfQ0FQRVgoUVRSLC0yUSk=&amp;WINDOW=FIRST_POPUP&amp;HEIGHT=450&amp;WIDTH=450&amp;START_MAXIMIZED=FALS","E&amp;VAR:CALENDAR=US&amp;VAR:SYMBOL=GLP&amp;VAR:INDEX=0"}</definedName>
    <definedName name="_139__FDSAUDITLINK__" hidden="1">{"fdsup://directions/FAT Viewer?action=UPDATE&amp;creator=factset&amp;DYN_ARGS=TRUE&amp;DOC_NAME=FAT:FQL_AUDITING_CLIENT_TEMPLATE.FAT&amp;display_string=Audit&amp;VAR:KEY=CDUFYHABSB&amp;VAR:QUERY=RkZfQ0FQRVgoUVRSLC0yUSk=&amp;WINDOW=FIRST_POPUP&amp;HEIGHT=450&amp;WIDTH=450&amp;START_MAXIMIZED=FALS","E&amp;VAR:CALENDAR=US&amp;VAR:SYMBOL=GLP&amp;VAR:INDEX=0"}</definedName>
    <definedName name="_14__123Graph_BQRE_S_BY_CO." localSheetId="17" hidden="1">#REF!</definedName>
    <definedName name="_14__123Graph_BQRE_S_BY_CO." localSheetId="18" hidden="1">#REF!</definedName>
    <definedName name="_14__123Graph_BQRE_S_BY_CO." hidden="1">#REF!</definedName>
    <definedName name="_14__123Graph_BSENS_COMPARISON" localSheetId="17" hidden="1">#REF!</definedName>
    <definedName name="_14__123Graph_BSENS_COMPARISON" localSheetId="18" hidden="1">#REF!</definedName>
    <definedName name="_14__123Graph_BSENS_COMPARISON" hidden="1">#REF!</definedName>
    <definedName name="_14__123Graph_BWAGES_BY_B_U" localSheetId="17" hidden="1">#REF!</definedName>
    <definedName name="_14__123Graph_BWAGES_BY_B_U" localSheetId="18" hidden="1">#REF!</definedName>
    <definedName name="_14__123Graph_BWAGES_BY_B_U" hidden="1">#REF!</definedName>
    <definedName name="_14__123Graph_DOP75_25PRICE" localSheetId="17" hidden="1">#REF!</definedName>
    <definedName name="_14__123Graph_DOP75_25PRICE" hidden="1">#REF!</definedName>
    <definedName name="_14__FDSAUDITLINK__" localSheetId="18" hidden="1">{"fdsup://directions/FAT Viewer?action=UPDATE&amp;creator=factset&amp;DYN_ARGS=TRUE&amp;DOC_NAME=FAT:FQL_AUDITING_CLIENT_TEMPLATE.FAT&amp;display_string=Audit&amp;VAR:KEY=SHYXCLGRGX&amp;VAR:QUERY=RkZfQ0FQRVgoUVRSLC0xUSk=&amp;WINDOW=FIRST_POPUP&amp;HEIGHT=450&amp;WIDTH=450&amp;START_MAXIMIZED=FALS","E&amp;VAR:CALENDAR=US&amp;VAR:SYMBOL=LINE&amp;VAR:INDEX=0"}</definedName>
    <definedName name="_14__FDSAUDITLINK__" hidden="1">{"fdsup://directions/FAT Viewer?action=UPDATE&amp;creator=factset&amp;DYN_ARGS=TRUE&amp;DOC_NAME=FAT:FQL_AUDITING_CLIENT_TEMPLATE.FAT&amp;display_string=Audit&amp;VAR:KEY=SHYXCLGRGX&amp;VAR:QUERY=RkZfQ0FQRVgoUVRSLC0xUSk=&amp;WINDOW=FIRST_POPUP&amp;HEIGHT=450&amp;WIDTH=450&amp;START_MAXIMIZED=FALS","E&amp;VAR:CALENDAR=US&amp;VAR:SYMBOL=LINE&amp;VAR:INDEX=0"}</definedName>
    <definedName name="_140__FDSAUDITLINK__" localSheetId="18" hidden="1">{"fdsup://directions/FAT Viewer?action=UPDATE&amp;creator=factset&amp;DYN_ARGS=TRUE&amp;DOC_NAME=FAT:FQL_AUDITING_CLIENT_TEMPLATE.FAT&amp;display_string=Audit&amp;VAR:KEY=ILSPEVSLMP&amp;VAR:QUERY=RkZfQ0FQRVgoUVRSLC0zUSk=&amp;WINDOW=FIRST_POPUP&amp;HEIGHT=450&amp;WIDTH=450&amp;START_MAXIMIZED=FALS","E&amp;VAR:CALENDAR=US&amp;VAR:SYMBOL=GLP&amp;VAR:INDEX=0"}</definedName>
    <definedName name="_140__FDSAUDITLINK__" hidden="1">{"fdsup://directions/FAT Viewer?action=UPDATE&amp;creator=factset&amp;DYN_ARGS=TRUE&amp;DOC_NAME=FAT:FQL_AUDITING_CLIENT_TEMPLATE.FAT&amp;display_string=Audit&amp;VAR:KEY=ILSPEVSLMP&amp;VAR:QUERY=RkZfQ0FQRVgoUVRSLC0zUSk=&amp;WINDOW=FIRST_POPUP&amp;HEIGHT=450&amp;WIDTH=450&amp;START_MAXIMIZED=FALS","E&amp;VAR:CALENDAR=US&amp;VAR:SYMBOL=GLP&amp;VAR:INDEX=0"}</definedName>
    <definedName name="_141__FDSAUDITLINK__" localSheetId="18" hidden="1">{"fdsup://directions/FAT Viewer?action=UPDATE&amp;creator=factset&amp;DYN_ARGS=TRUE&amp;DOC_NAME=FAT:FQL_AUDITING_CLIENT_TEMPLATE.FAT&amp;display_string=Audit&amp;VAR:KEY=SNIBITWPEL&amp;VAR:QUERY=RkZfQ0FQRVgoUVRSLDBRKQ==&amp;WINDOW=FIRST_POPUP&amp;HEIGHT=450&amp;WIDTH=450&amp;START_MAXIMIZED=FALS","E&amp;VAR:CALENDAR=US&amp;VAR:SYMBOL=GEL&amp;VAR:INDEX=0"}</definedName>
    <definedName name="_141__FDSAUDITLINK__" hidden="1">{"fdsup://directions/FAT Viewer?action=UPDATE&amp;creator=factset&amp;DYN_ARGS=TRUE&amp;DOC_NAME=FAT:FQL_AUDITING_CLIENT_TEMPLATE.FAT&amp;display_string=Audit&amp;VAR:KEY=SNIBITWPEL&amp;VAR:QUERY=RkZfQ0FQRVgoUVRSLDBRKQ==&amp;WINDOW=FIRST_POPUP&amp;HEIGHT=450&amp;WIDTH=450&amp;START_MAXIMIZED=FALS","E&amp;VAR:CALENDAR=US&amp;VAR:SYMBOL=GEL&amp;VAR:INDEX=0"}</definedName>
    <definedName name="_142__FDSAUDITLINK__" localSheetId="18" hidden="1">{"fdsup://directions/FAT Viewer?action=UPDATE&amp;creator=factset&amp;DYN_ARGS=TRUE&amp;DOC_NAME=FAT:FQL_AUDITING_CLIENT_TEMPLATE.FAT&amp;display_string=Audit&amp;VAR:KEY=YTWNWHGHMX&amp;VAR:QUERY=RkZfQ0FQRVgoUVRSLC0xUSk=&amp;WINDOW=FIRST_POPUP&amp;HEIGHT=450&amp;WIDTH=450&amp;START_MAXIMIZED=FALS","E&amp;VAR:CALENDAR=US&amp;VAR:SYMBOL=GEL&amp;VAR:INDEX=0"}</definedName>
    <definedName name="_142__FDSAUDITLINK__" hidden="1">{"fdsup://directions/FAT Viewer?action=UPDATE&amp;creator=factset&amp;DYN_ARGS=TRUE&amp;DOC_NAME=FAT:FQL_AUDITING_CLIENT_TEMPLATE.FAT&amp;display_string=Audit&amp;VAR:KEY=YTWNWHGHMX&amp;VAR:QUERY=RkZfQ0FQRVgoUVRSLC0xUSk=&amp;WINDOW=FIRST_POPUP&amp;HEIGHT=450&amp;WIDTH=450&amp;START_MAXIMIZED=FALS","E&amp;VAR:CALENDAR=US&amp;VAR:SYMBOL=GEL&amp;VAR:INDEX=0"}</definedName>
    <definedName name="_143__FDSAUDITLINK__" localSheetId="18" hidden="1">{"fdsup://directions/FAT Viewer?action=UPDATE&amp;creator=factset&amp;DYN_ARGS=TRUE&amp;DOC_NAME=FAT:FQL_AUDITING_CLIENT_TEMPLATE.FAT&amp;display_string=Audit&amp;VAR:KEY=OBINCZUZKN&amp;VAR:QUERY=RkZfQ0FQRVgoUVRSLC0yUSk=&amp;WINDOW=FIRST_POPUP&amp;HEIGHT=450&amp;WIDTH=450&amp;START_MAXIMIZED=FALS","E&amp;VAR:CALENDAR=US&amp;VAR:SYMBOL=GEL&amp;VAR:INDEX=0"}</definedName>
    <definedName name="_143__FDSAUDITLINK__" hidden="1">{"fdsup://directions/FAT Viewer?action=UPDATE&amp;creator=factset&amp;DYN_ARGS=TRUE&amp;DOC_NAME=FAT:FQL_AUDITING_CLIENT_TEMPLATE.FAT&amp;display_string=Audit&amp;VAR:KEY=OBINCZUZKN&amp;VAR:QUERY=RkZfQ0FQRVgoUVRSLC0yUSk=&amp;WINDOW=FIRST_POPUP&amp;HEIGHT=450&amp;WIDTH=450&amp;START_MAXIMIZED=FALS","E&amp;VAR:CALENDAR=US&amp;VAR:SYMBOL=GEL&amp;VAR:INDEX=0"}</definedName>
    <definedName name="_144__FDSAUDITLINK__" localSheetId="18" hidden="1">{"fdsup://directions/FAT Viewer?action=UPDATE&amp;creator=factset&amp;DYN_ARGS=TRUE&amp;DOC_NAME=FAT:FQL_AUDITING_CLIENT_TEMPLATE.FAT&amp;display_string=Audit&amp;VAR:KEY=SXSZONGJKP&amp;VAR:QUERY=RkZfQ0FQRVgoUVRSLC0zUSk=&amp;WINDOW=FIRST_POPUP&amp;HEIGHT=450&amp;WIDTH=450&amp;START_MAXIMIZED=FALS","E&amp;VAR:CALENDAR=US&amp;VAR:SYMBOL=GEL&amp;VAR:INDEX=0"}</definedName>
    <definedName name="_144__FDSAUDITLINK__" hidden="1">{"fdsup://directions/FAT Viewer?action=UPDATE&amp;creator=factset&amp;DYN_ARGS=TRUE&amp;DOC_NAME=FAT:FQL_AUDITING_CLIENT_TEMPLATE.FAT&amp;display_string=Audit&amp;VAR:KEY=SXSZONGJKP&amp;VAR:QUERY=RkZfQ0FQRVgoUVRSLC0zUSk=&amp;WINDOW=FIRST_POPUP&amp;HEIGHT=450&amp;WIDTH=450&amp;START_MAXIMIZED=FALS","E&amp;VAR:CALENDAR=US&amp;VAR:SYMBOL=GEL&amp;VAR:INDEX=0"}</definedName>
    <definedName name="_145__FDSAUDITLINK__" localSheetId="18" hidden="1">{"fdsup://directions/FAT Viewer?action=UPDATE&amp;creator=factset&amp;DYN_ARGS=TRUE&amp;DOC_NAME=FAT:FQL_AUDITING_CLIENT_TEMPLATE.FAT&amp;display_string=Audit&amp;VAR:KEY=WDUVAFIDWR&amp;VAR:QUERY=RkZfQ0FQRVgoUVRSLDBRKQ==&amp;WINDOW=FIRST_POPUP&amp;HEIGHT=450&amp;WIDTH=450&amp;START_MAXIMIZED=FALS","E&amp;VAR:CALENDAR=US&amp;VAR:SYMBOL=FGP&amp;VAR:INDEX=0"}</definedName>
    <definedName name="_145__FDSAUDITLINK__" hidden="1">{"fdsup://directions/FAT Viewer?action=UPDATE&amp;creator=factset&amp;DYN_ARGS=TRUE&amp;DOC_NAME=FAT:FQL_AUDITING_CLIENT_TEMPLATE.FAT&amp;display_string=Audit&amp;VAR:KEY=WDUVAFIDWR&amp;VAR:QUERY=RkZfQ0FQRVgoUVRSLDBRKQ==&amp;WINDOW=FIRST_POPUP&amp;HEIGHT=450&amp;WIDTH=450&amp;START_MAXIMIZED=FALS","E&amp;VAR:CALENDAR=US&amp;VAR:SYMBOL=FGP&amp;VAR:INDEX=0"}</definedName>
    <definedName name="_146__FDSAUDITLINK__" localSheetId="18" hidden="1">{"fdsup://directions/FAT Viewer?action=UPDATE&amp;creator=factset&amp;DYN_ARGS=TRUE&amp;DOC_NAME=FAT:FQL_AUDITING_CLIENT_TEMPLATE.FAT&amp;display_string=Audit&amp;VAR:KEY=OFMJAJGDCF&amp;VAR:QUERY=RkZfQ0FQRVgoUVRSLC0xUSk=&amp;WINDOW=FIRST_POPUP&amp;HEIGHT=450&amp;WIDTH=450&amp;START_MAXIMIZED=FALS","E&amp;VAR:CALENDAR=US&amp;VAR:SYMBOL=FGP&amp;VAR:INDEX=0"}</definedName>
    <definedName name="_146__FDSAUDITLINK__" hidden="1">{"fdsup://directions/FAT Viewer?action=UPDATE&amp;creator=factset&amp;DYN_ARGS=TRUE&amp;DOC_NAME=FAT:FQL_AUDITING_CLIENT_TEMPLATE.FAT&amp;display_string=Audit&amp;VAR:KEY=OFMJAJGDCF&amp;VAR:QUERY=RkZfQ0FQRVgoUVRSLC0xUSk=&amp;WINDOW=FIRST_POPUP&amp;HEIGHT=450&amp;WIDTH=450&amp;START_MAXIMIZED=FALS","E&amp;VAR:CALENDAR=US&amp;VAR:SYMBOL=FGP&amp;VAR:INDEX=0"}</definedName>
    <definedName name="_147__FDSAUDITLINK__" localSheetId="18" hidden="1">{"fdsup://directions/FAT Viewer?action=UPDATE&amp;creator=factset&amp;DYN_ARGS=TRUE&amp;DOC_NAME=FAT:FQL_AUDITING_CLIENT_TEMPLATE.FAT&amp;display_string=Audit&amp;VAR:KEY=UBGDEHYLST&amp;VAR:QUERY=RkZfQ0FQRVgoUVRSLC0yUSk=&amp;WINDOW=FIRST_POPUP&amp;HEIGHT=450&amp;WIDTH=450&amp;START_MAXIMIZED=FALS","E&amp;VAR:CALENDAR=US&amp;VAR:SYMBOL=FGP&amp;VAR:INDEX=0"}</definedName>
    <definedName name="_147__FDSAUDITLINK__" hidden="1">{"fdsup://directions/FAT Viewer?action=UPDATE&amp;creator=factset&amp;DYN_ARGS=TRUE&amp;DOC_NAME=FAT:FQL_AUDITING_CLIENT_TEMPLATE.FAT&amp;display_string=Audit&amp;VAR:KEY=UBGDEHYLST&amp;VAR:QUERY=RkZfQ0FQRVgoUVRSLC0yUSk=&amp;WINDOW=FIRST_POPUP&amp;HEIGHT=450&amp;WIDTH=450&amp;START_MAXIMIZED=FALS","E&amp;VAR:CALENDAR=US&amp;VAR:SYMBOL=FGP&amp;VAR:INDEX=0"}</definedName>
    <definedName name="_148__FDSAUDITLINK__" localSheetId="18" hidden="1">{"fdsup://directions/FAT Viewer?action=UPDATE&amp;creator=factset&amp;DYN_ARGS=TRUE&amp;DOC_NAME=FAT:FQL_AUDITING_CLIENT_TEMPLATE.FAT&amp;display_string=Audit&amp;VAR:KEY=OXOBWZINSB&amp;VAR:QUERY=RkZfQ0FQRVgoUVRSLC0zUSk=&amp;WINDOW=FIRST_POPUP&amp;HEIGHT=450&amp;WIDTH=450&amp;START_MAXIMIZED=FALS","E&amp;VAR:CALENDAR=US&amp;VAR:SYMBOL=FGP&amp;VAR:INDEX=0"}</definedName>
    <definedName name="_148__FDSAUDITLINK__" hidden="1">{"fdsup://directions/FAT Viewer?action=UPDATE&amp;creator=factset&amp;DYN_ARGS=TRUE&amp;DOC_NAME=FAT:FQL_AUDITING_CLIENT_TEMPLATE.FAT&amp;display_string=Audit&amp;VAR:KEY=OXOBWZINSB&amp;VAR:QUERY=RkZfQ0FQRVgoUVRSLC0zUSk=&amp;WINDOW=FIRST_POPUP&amp;HEIGHT=450&amp;WIDTH=450&amp;START_MAXIMIZED=FALS","E&amp;VAR:CALENDAR=US&amp;VAR:SYMBOL=FGP&amp;VAR:INDEX=0"}</definedName>
    <definedName name="_149__FDSAUDITLINK__" localSheetId="18" hidden="1">{"fdsup://directions/FAT Viewer?action=UPDATE&amp;creator=factset&amp;DYN_ARGS=TRUE&amp;DOC_NAME=FAT:FQL_AUDITING_CLIENT_TEMPLATE.FAT&amp;display_string=Audit&amp;VAR:KEY=WRYRMPATCV&amp;VAR:QUERY=RkZfQ0FQRVgoUVRSLDBRKQ==&amp;WINDOW=FIRST_POPUP&amp;HEIGHT=450&amp;WIDTH=450&amp;START_MAXIMIZED=FALS","E&amp;VAR:CALENDAR=US&amp;VAR:SYMBOL=EXLP&amp;VAR:INDEX=0"}</definedName>
    <definedName name="_149__FDSAUDITLINK__" hidden="1">{"fdsup://directions/FAT Viewer?action=UPDATE&amp;creator=factset&amp;DYN_ARGS=TRUE&amp;DOC_NAME=FAT:FQL_AUDITING_CLIENT_TEMPLATE.FAT&amp;display_string=Audit&amp;VAR:KEY=WRYRMPATCV&amp;VAR:QUERY=RkZfQ0FQRVgoUVRSLDBRKQ==&amp;WINDOW=FIRST_POPUP&amp;HEIGHT=450&amp;WIDTH=450&amp;START_MAXIMIZED=FALS","E&amp;VAR:CALENDAR=US&amp;VAR:SYMBOL=EXLP&amp;VAR:INDEX=0"}</definedName>
    <definedName name="_15__123Graph_BQRE_S_BY_TYPE" localSheetId="17" hidden="1">#REF!</definedName>
    <definedName name="_15__123Graph_BQRE_S_BY_TYPE" localSheetId="18" hidden="1">#REF!</definedName>
    <definedName name="_15__123Graph_BQRE_S_BY_TYPE" hidden="1">#REF!</definedName>
    <definedName name="_15__123Graph_BSUPPLIES_BY_B_U" localSheetId="17" hidden="1">#REF!</definedName>
    <definedName name="_15__123Graph_BSUPPLIES_BY_B_U" localSheetId="18" hidden="1">#REF!</definedName>
    <definedName name="_15__123Graph_BSUPPLIES_BY_B_U" hidden="1">#REF!</definedName>
    <definedName name="_15__123Graph_CCONTRACT_BY_B_U" localSheetId="17" hidden="1">#REF!</definedName>
    <definedName name="_15__123Graph_CCONTRACT_BY_B_U" localSheetId="18" hidden="1">#REF!</definedName>
    <definedName name="_15__123Graph_CCONTRACT_BY_B_U" hidden="1">#REF!</definedName>
    <definedName name="_15__123Graph_DOP75_25RETURN" localSheetId="17" hidden="1">#REF!</definedName>
    <definedName name="_15__123Graph_DOP75_25RETURN" hidden="1">#REF!</definedName>
    <definedName name="_15__FDSAUDITLINK__" localSheetId="18" hidden="1">{"fdsup://directions/FAT Viewer?action=UPDATE&amp;creator=factset&amp;DYN_ARGS=TRUE&amp;DOC_NAME=FAT:FQL_AUDITING_CLIENT_TEMPLATE.FAT&amp;display_string=Audit&amp;VAR:KEY=EROJUFAVIJ&amp;VAR:QUERY=RkZfQ0FQRVgoUVRSLC0yUSk=&amp;WINDOW=FIRST_POPUP&amp;HEIGHT=450&amp;WIDTH=450&amp;START_MAXIMIZED=FALS","E&amp;VAR:CALENDAR=US&amp;VAR:SYMBOL=LINE&amp;VAR:INDEX=0"}</definedName>
    <definedName name="_15__FDSAUDITLINK__" hidden="1">{"fdsup://directions/FAT Viewer?action=UPDATE&amp;creator=factset&amp;DYN_ARGS=TRUE&amp;DOC_NAME=FAT:FQL_AUDITING_CLIENT_TEMPLATE.FAT&amp;display_string=Audit&amp;VAR:KEY=EROJUFAVIJ&amp;VAR:QUERY=RkZfQ0FQRVgoUVRSLC0yUSk=&amp;WINDOW=FIRST_POPUP&amp;HEIGHT=450&amp;WIDTH=450&amp;START_MAXIMIZED=FALS","E&amp;VAR:CALENDAR=US&amp;VAR:SYMBOL=LINE&amp;VAR:INDEX=0"}</definedName>
    <definedName name="_150__FDSAUDITLINK__" localSheetId="18" hidden="1">{"fdsup://directions/FAT Viewer?action=UPDATE&amp;creator=factset&amp;DYN_ARGS=TRUE&amp;DOC_NAME=FAT:FQL_AUDITING_CLIENT_TEMPLATE.FAT&amp;display_string=Audit&amp;VAR:KEY=QHYFWHAFGT&amp;VAR:QUERY=RkZfQ0FQRVgoUVRSLC0xUSk=&amp;WINDOW=FIRST_POPUP&amp;HEIGHT=450&amp;WIDTH=450&amp;START_MAXIMIZED=FALS","E&amp;VAR:CALENDAR=US&amp;VAR:SYMBOL=EXLP&amp;VAR:INDEX=0"}</definedName>
    <definedName name="_150__FDSAUDITLINK__" hidden="1">{"fdsup://directions/FAT Viewer?action=UPDATE&amp;creator=factset&amp;DYN_ARGS=TRUE&amp;DOC_NAME=FAT:FQL_AUDITING_CLIENT_TEMPLATE.FAT&amp;display_string=Audit&amp;VAR:KEY=QHYFWHAFGT&amp;VAR:QUERY=RkZfQ0FQRVgoUVRSLC0xUSk=&amp;WINDOW=FIRST_POPUP&amp;HEIGHT=450&amp;WIDTH=450&amp;START_MAXIMIZED=FALS","E&amp;VAR:CALENDAR=US&amp;VAR:SYMBOL=EXLP&amp;VAR:INDEX=0"}</definedName>
    <definedName name="_151__FDSAUDITLINK__" localSheetId="18" hidden="1">{"fdsup://directions/FAT Viewer?action=UPDATE&amp;creator=factset&amp;DYN_ARGS=TRUE&amp;DOC_NAME=FAT:FQL_AUDITING_CLIENT_TEMPLATE.FAT&amp;display_string=Audit&amp;VAR:KEY=UTENADMRKB&amp;VAR:QUERY=RkZfQ0FQRVgoUVRSLC0yUSk=&amp;WINDOW=FIRST_POPUP&amp;HEIGHT=450&amp;WIDTH=450&amp;START_MAXIMIZED=FALS","E&amp;VAR:CALENDAR=US&amp;VAR:SYMBOL=EXLP&amp;VAR:INDEX=0"}</definedName>
    <definedName name="_151__FDSAUDITLINK__" hidden="1">{"fdsup://directions/FAT Viewer?action=UPDATE&amp;creator=factset&amp;DYN_ARGS=TRUE&amp;DOC_NAME=FAT:FQL_AUDITING_CLIENT_TEMPLATE.FAT&amp;display_string=Audit&amp;VAR:KEY=UTENADMRKB&amp;VAR:QUERY=RkZfQ0FQRVgoUVRSLC0yUSk=&amp;WINDOW=FIRST_POPUP&amp;HEIGHT=450&amp;WIDTH=450&amp;START_MAXIMIZED=FALS","E&amp;VAR:CALENDAR=US&amp;VAR:SYMBOL=EXLP&amp;VAR:INDEX=0"}</definedName>
    <definedName name="_152__FDSAUDITLINK__" localSheetId="18" hidden="1">{"fdsup://directions/FAT Viewer?action=UPDATE&amp;creator=factset&amp;DYN_ARGS=TRUE&amp;DOC_NAME=FAT:FQL_AUDITING_CLIENT_TEMPLATE.FAT&amp;display_string=Audit&amp;VAR:KEY=WBAJAJEJSV&amp;VAR:QUERY=RkZfQ0FQRVgoUVRSLC0zUSk=&amp;WINDOW=FIRST_POPUP&amp;HEIGHT=450&amp;WIDTH=450&amp;START_MAXIMIZED=FALS","E&amp;VAR:CALENDAR=US&amp;VAR:SYMBOL=EXLP&amp;VAR:INDEX=0"}</definedName>
    <definedName name="_152__FDSAUDITLINK__" hidden="1">{"fdsup://directions/FAT Viewer?action=UPDATE&amp;creator=factset&amp;DYN_ARGS=TRUE&amp;DOC_NAME=FAT:FQL_AUDITING_CLIENT_TEMPLATE.FAT&amp;display_string=Audit&amp;VAR:KEY=WBAJAJEJSV&amp;VAR:QUERY=RkZfQ0FQRVgoUVRSLC0zUSk=&amp;WINDOW=FIRST_POPUP&amp;HEIGHT=450&amp;WIDTH=450&amp;START_MAXIMIZED=FALS","E&amp;VAR:CALENDAR=US&amp;VAR:SYMBOL=EXLP&amp;VAR:INDEX=0"}</definedName>
    <definedName name="_153__FDSAUDITLINK__" localSheetId="18" hidden="1">{"fdsup://directions/FAT Viewer?action=UPDATE&amp;creator=factset&amp;DYN_ARGS=TRUE&amp;DOC_NAME=FAT:FQL_AUDITING_CLIENT_TEMPLATE.FAT&amp;display_string=Audit&amp;VAR:KEY=MRIHORKVUX&amp;VAR:QUERY=RkZfQ0FQRVgoUVRSLDBRKQ==&amp;WINDOW=FIRST_POPUP&amp;HEIGHT=450&amp;WIDTH=450&amp;START_MAXIMIZED=FALS","E&amp;VAR:CALENDAR=US&amp;VAR:SYMBOL=ETP&amp;VAR:INDEX=0"}</definedName>
    <definedName name="_153__FDSAUDITLINK__" hidden="1">{"fdsup://directions/FAT Viewer?action=UPDATE&amp;creator=factset&amp;DYN_ARGS=TRUE&amp;DOC_NAME=FAT:FQL_AUDITING_CLIENT_TEMPLATE.FAT&amp;display_string=Audit&amp;VAR:KEY=MRIHORKVUX&amp;VAR:QUERY=RkZfQ0FQRVgoUVRSLDBRKQ==&amp;WINDOW=FIRST_POPUP&amp;HEIGHT=450&amp;WIDTH=450&amp;START_MAXIMIZED=FALS","E&amp;VAR:CALENDAR=US&amp;VAR:SYMBOL=ETP&amp;VAR:INDEX=0"}</definedName>
    <definedName name="_154__FDSAUDITLINK__" localSheetId="18" hidden="1">{"fdsup://directions/FAT Viewer?action=UPDATE&amp;creator=factset&amp;DYN_ARGS=TRUE&amp;DOC_NAME=FAT:FQL_AUDITING_CLIENT_TEMPLATE.FAT&amp;display_string=Audit&amp;VAR:KEY=EXMLMJMHMV&amp;VAR:QUERY=RkZfQ0FQRVgoUVRSLC0xUSk=&amp;WINDOW=FIRST_POPUP&amp;HEIGHT=450&amp;WIDTH=450&amp;START_MAXIMIZED=FALS","E&amp;VAR:CALENDAR=US&amp;VAR:SYMBOL=ETP&amp;VAR:INDEX=0"}</definedName>
    <definedName name="_154__FDSAUDITLINK__" hidden="1">{"fdsup://directions/FAT Viewer?action=UPDATE&amp;creator=factset&amp;DYN_ARGS=TRUE&amp;DOC_NAME=FAT:FQL_AUDITING_CLIENT_TEMPLATE.FAT&amp;display_string=Audit&amp;VAR:KEY=EXMLMJMHMV&amp;VAR:QUERY=RkZfQ0FQRVgoUVRSLC0xUSk=&amp;WINDOW=FIRST_POPUP&amp;HEIGHT=450&amp;WIDTH=450&amp;START_MAXIMIZED=FALS","E&amp;VAR:CALENDAR=US&amp;VAR:SYMBOL=ETP&amp;VAR:INDEX=0"}</definedName>
    <definedName name="_155__FDSAUDITLINK__" localSheetId="18" hidden="1">{"fdsup://directions/FAT Viewer?action=UPDATE&amp;creator=factset&amp;DYN_ARGS=TRUE&amp;DOC_NAME=FAT:FQL_AUDITING_CLIENT_TEMPLATE.FAT&amp;display_string=Audit&amp;VAR:KEY=EHINILYXGT&amp;VAR:QUERY=RkZfQ0FQRVgoUVRSLC0yUSk=&amp;WINDOW=FIRST_POPUP&amp;HEIGHT=450&amp;WIDTH=450&amp;START_MAXIMIZED=FALS","E&amp;VAR:CALENDAR=US&amp;VAR:SYMBOL=ETP&amp;VAR:INDEX=0"}</definedName>
    <definedName name="_155__FDSAUDITLINK__" hidden="1">{"fdsup://directions/FAT Viewer?action=UPDATE&amp;creator=factset&amp;DYN_ARGS=TRUE&amp;DOC_NAME=FAT:FQL_AUDITING_CLIENT_TEMPLATE.FAT&amp;display_string=Audit&amp;VAR:KEY=EHINILYXGT&amp;VAR:QUERY=RkZfQ0FQRVgoUVRSLC0yUSk=&amp;WINDOW=FIRST_POPUP&amp;HEIGHT=450&amp;WIDTH=450&amp;START_MAXIMIZED=FALS","E&amp;VAR:CALENDAR=US&amp;VAR:SYMBOL=ETP&amp;VAR:INDEX=0"}</definedName>
    <definedName name="_156__FDSAUDITLINK__" localSheetId="18" hidden="1">{"fdsup://directions/FAT Viewer?action=UPDATE&amp;creator=factset&amp;DYN_ARGS=TRUE&amp;DOC_NAME=FAT:FQL_AUDITING_CLIENT_TEMPLATE.FAT&amp;display_string=Audit&amp;VAR:KEY=KHOXAJADGZ&amp;VAR:QUERY=RkZfQ0FQRVgoUVRSLC0zUSk=&amp;WINDOW=FIRST_POPUP&amp;HEIGHT=450&amp;WIDTH=450&amp;START_MAXIMIZED=FALS","E&amp;VAR:CALENDAR=US&amp;VAR:SYMBOL=ETP&amp;VAR:INDEX=0"}</definedName>
    <definedName name="_156__FDSAUDITLINK__" hidden="1">{"fdsup://directions/FAT Viewer?action=UPDATE&amp;creator=factset&amp;DYN_ARGS=TRUE&amp;DOC_NAME=FAT:FQL_AUDITING_CLIENT_TEMPLATE.FAT&amp;display_string=Audit&amp;VAR:KEY=KHOXAJADGZ&amp;VAR:QUERY=RkZfQ0FQRVgoUVRSLC0zUSk=&amp;WINDOW=FIRST_POPUP&amp;HEIGHT=450&amp;WIDTH=450&amp;START_MAXIMIZED=FALS","E&amp;VAR:CALENDAR=US&amp;VAR:SYMBOL=ETP&amp;VAR:INDEX=0"}</definedName>
    <definedName name="_157__FDSAUDITLINK__" localSheetId="18" hidden="1">{"fdsup://directions/FAT Viewer?action=UPDATE&amp;creator=factset&amp;DYN_ARGS=TRUE&amp;DOC_NAME=FAT:FQL_AUDITING_CLIENT_TEMPLATE.FAT&amp;display_string=Audit&amp;VAR:KEY=ALSPUTGLKP&amp;VAR:QUERY=RkZfQ0FQRVgoUVRSLDBRKQ==&amp;WINDOW=FIRST_POPUP&amp;HEIGHT=450&amp;WIDTH=450&amp;START_MAXIMIZED=FALS","E&amp;VAR:CALENDAR=US&amp;VAR:SYMBOL=EROC&amp;VAR:INDEX=0"}</definedName>
    <definedName name="_157__FDSAUDITLINK__" hidden="1">{"fdsup://directions/FAT Viewer?action=UPDATE&amp;creator=factset&amp;DYN_ARGS=TRUE&amp;DOC_NAME=FAT:FQL_AUDITING_CLIENT_TEMPLATE.FAT&amp;display_string=Audit&amp;VAR:KEY=ALSPUTGLKP&amp;VAR:QUERY=RkZfQ0FQRVgoUVRSLDBRKQ==&amp;WINDOW=FIRST_POPUP&amp;HEIGHT=450&amp;WIDTH=450&amp;START_MAXIMIZED=FALS","E&amp;VAR:CALENDAR=US&amp;VAR:SYMBOL=EROC&amp;VAR:INDEX=0"}</definedName>
    <definedName name="_158__FDSAUDITLINK__" localSheetId="18" hidden="1">{"fdsup://directions/FAT Viewer?action=UPDATE&amp;creator=factset&amp;DYN_ARGS=TRUE&amp;DOC_NAME=FAT:FQL_AUDITING_CLIENT_TEMPLATE.FAT&amp;display_string=Audit&amp;VAR:KEY=KBWPWHIVUL&amp;VAR:QUERY=RkZfQ0FQRVgoUVRSLC0xUSk=&amp;WINDOW=FIRST_POPUP&amp;HEIGHT=450&amp;WIDTH=450&amp;START_MAXIMIZED=FALS","E&amp;VAR:CALENDAR=US&amp;VAR:SYMBOL=EROC&amp;VAR:INDEX=0"}</definedName>
    <definedName name="_158__FDSAUDITLINK__" hidden="1">{"fdsup://directions/FAT Viewer?action=UPDATE&amp;creator=factset&amp;DYN_ARGS=TRUE&amp;DOC_NAME=FAT:FQL_AUDITING_CLIENT_TEMPLATE.FAT&amp;display_string=Audit&amp;VAR:KEY=KBWPWHIVUL&amp;VAR:QUERY=RkZfQ0FQRVgoUVRSLC0xUSk=&amp;WINDOW=FIRST_POPUP&amp;HEIGHT=450&amp;WIDTH=450&amp;START_MAXIMIZED=FALS","E&amp;VAR:CALENDAR=US&amp;VAR:SYMBOL=EROC&amp;VAR:INDEX=0"}</definedName>
    <definedName name="_159__FDSAUDITLINK__" localSheetId="18" hidden="1">{"fdsup://directions/FAT Viewer?action=UPDATE&amp;creator=factset&amp;DYN_ARGS=TRUE&amp;DOC_NAME=FAT:FQL_AUDITING_CLIENT_TEMPLATE.FAT&amp;display_string=Audit&amp;VAR:KEY=ARKJYHEBOT&amp;VAR:QUERY=RkZfQ0FQRVgoUVRSLC0yUSk=&amp;WINDOW=FIRST_POPUP&amp;HEIGHT=450&amp;WIDTH=450&amp;START_MAXIMIZED=FALS","E&amp;VAR:CALENDAR=US&amp;VAR:SYMBOL=EROC&amp;VAR:INDEX=0"}</definedName>
    <definedName name="_159__FDSAUDITLINK__" hidden="1">{"fdsup://directions/FAT Viewer?action=UPDATE&amp;creator=factset&amp;DYN_ARGS=TRUE&amp;DOC_NAME=FAT:FQL_AUDITING_CLIENT_TEMPLATE.FAT&amp;display_string=Audit&amp;VAR:KEY=ARKJYHEBOT&amp;VAR:QUERY=RkZfQ0FQRVgoUVRSLC0yUSk=&amp;WINDOW=FIRST_POPUP&amp;HEIGHT=450&amp;WIDTH=450&amp;START_MAXIMIZED=FALS","E&amp;VAR:CALENDAR=US&amp;VAR:SYMBOL=EROC&amp;VAR:INDEX=0"}</definedName>
    <definedName name="_16__123Graph_BSENS_COMPARISON" localSheetId="17" hidden="1">#REF!</definedName>
    <definedName name="_16__123Graph_BSENS_COMPARISON" localSheetId="18" hidden="1">#REF!</definedName>
    <definedName name="_16__123Graph_BSENS_COMPARISON" hidden="1">#REF!</definedName>
    <definedName name="_16__123Graph_BTAX_CREDIT" localSheetId="17" hidden="1">#REF!</definedName>
    <definedName name="_16__123Graph_BTAX_CREDIT" localSheetId="18" hidden="1">#REF!</definedName>
    <definedName name="_16__123Graph_BTAX_CREDIT" hidden="1">#REF!</definedName>
    <definedName name="_16__123Graph_CQRE_S_BY_CO." localSheetId="17" hidden="1">#REF!</definedName>
    <definedName name="_16__123Graph_CQRE_S_BY_CO." localSheetId="18" hidden="1">#REF!</definedName>
    <definedName name="_16__123Graph_CQRE_S_BY_CO." hidden="1">#REF!</definedName>
    <definedName name="_16__123Graph_EHO_MPRICE" localSheetId="17" hidden="1">#REF!</definedName>
    <definedName name="_16__123Graph_EHO_MPRICE" hidden="1">#REF!</definedName>
    <definedName name="_16__FDSAUDITLINK__" localSheetId="18" hidden="1">{"fdsup://directions/FAT Viewer?action=UPDATE&amp;creator=factset&amp;DYN_ARGS=TRUE&amp;DOC_NAME=FAT:FQL_AUDITING_CLIENT_TEMPLATE.FAT&amp;display_string=Audit&amp;VAR:KEY=UDSZYZAXAF&amp;VAR:QUERY=RkZfQ0FQRVgoUVRSLC0zUSk=&amp;WINDOW=FIRST_POPUP&amp;HEIGHT=450&amp;WIDTH=450&amp;START_MAXIMIZED=FALS","E&amp;VAR:CALENDAR=US&amp;VAR:SYMBOL=LINE&amp;VAR:INDEX=0"}</definedName>
    <definedName name="_16__FDSAUDITLINK__" hidden="1">{"fdsup://directions/FAT Viewer?action=UPDATE&amp;creator=factset&amp;DYN_ARGS=TRUE&amp;DOC_NAME=FAT:FQL_AUDITING_CLIENT_TEMPLATE.FAT&amp;display_string=Audit&amp;VAR:KEY=UDSZYZAXAF&amp;VAR:QUERY=RkZfQ0FQRVgoUVRSLC0zUSk=&amp;WINDOW=FIRST_POPUP&amp;HEIGHT=450&amp;WIDTH=450&amp;START_MAXIMIZED=FALS","E&amp;VAR:CALENDAR=US&amp;VAR:SYMBOL=LINE&amp;VAR:INDEX=0"}</definedName>
    <definedName name="_160__FDSAUDITLINK__" localSheetId="18" hidden="1">{"fdsup://directions/FAT Viewer?action=UPDATE&amp;creator=factset&amp;DYN_ARGS=TRUE&amp;DOC_NAME=FAT:FQL_AUDITING_CLIENT_TEMPLATE.FAT&amp;display_string=Audit&amp;VAR:KEY=WFGTYNGXCR&amp;VAR:QUERY=RkZfQ0FQRVgoUVRSLC0zUSk=&amp;WINDOW=FIRST_POPUP&amp;HEIGHT=450&amp;WIDTH=450&amp;START_MAXIMIZED=FALS","E&amp;VAR:CALENDAR=US&amp;VAR:SYMBOL=EROC&amp;VAR:INDEX=0"}</definedName>
    <definedName name="_160__FDSAUDITLINK__" hidden="1">{"fdsup://directions/FAT Viewer?action=UPDATE&amp;creator=factset&amp;DYN_ARGS=TRUE&amp;DOC_NAME=FAT:FQL_AUDITING_CLIENT_TEMPLATE.FAT&amp;display_string=Audit&amp;VAR:KEY=WFGTYNGXCR&amp;VAR:QUERY=RkZfQ0FQRVgoUVRSLC0zUSk=&amp;WINDOW=FIRST_POPUP&amp;HEIGHT=450&amp;WIDTH=450&amp;START_MAXIMIZED=FALS","E&amp;VAR:CALENDAR=US&amp;VAR:SYMBOL=EROC&amp;VAR:INDEX=0"}</definedName>
    <definedName name="_161__FDSAUDITLINK__" localSheetId="18" hidden="1">{"fdsup://directions/FAT Viewer?action=UPDATE&amp;creator=factset&amp;DYN_ARGS=TRUE&amp;DOC_NAME=FAT:FQL_AUDITING_CLIENT_TEMPLATE.FAT&amp;display_string=Audit&amp;VAR:KEY=MFULODEBOZ&amp;VAR:QUERY=RkZfQ0FQRVgoUVRSLDBRKQ==&amp;WINDOW=FIRST_POPUP&amp;HEIGHT=450&amp;WIDTH=450&amp;START_MAXIMIZED=FALS","E&amp;VAR:CALENDAR=US&amp;VAR:SYMBOL=EPD&amp;VAR:INDEX=0"}</definedName>
    <definedName name="_161__FDSAUDITLINK__" hidden="1">{"fdsup://directions/FAT Viewer?action=UPDATE&amp;creator=factset&amp;DYN_ARGS=TRUE&amp;DOC_NAME=FAT:FQL_AUDITING_CLIENT_TEMPLATE.FAT&amp;display_string=Audit&amp;VAR:KEY=MFULODEBOZ&amp;VAR:QUERY=RkZfQ0FQRVgoUVRSLDBRKQ==&amp;WINDOW=FIRST_POPUP&amp;HEIGHT=450&amp;WIDTH=450&amp;START_MAXIMIZED=FALS","E&amp;VAR:CALENDAR=US&amp;VAR:SYMBOL=EPD&amp;VAR:INDEX=0"}</definedName>
    <definedName name="_162__FDSAUDITLINK__" localSheetId="18" hidden="1">{"fdsup://directions/FAT Viewer?action=UPDATE&amp;creator=factset&amp;DYN_ARGS=TRUE&amp;DOC_NAME=FAT:FQL_AUDITING_CLIENT_TEMPLATE.FAT&amp;display_string=Audit&amp;VAR:KEY=GNMJETYXED&amp;VAR:QUERY=RkZfQ0FQRVgoUVRSLC0xUSk=&amp;WINDOW=FIRST_POPUP&amp;HEIGHT=450&amp;WIDTH=450&amp;START_MAXIMIZED=FALS","E&amp;VAR:CALENDAR=US&amp;VAR:SYMBOL=EPD&amp;VAR:INDEX=0"}</definedName>
    <definedName name="_162__FDSAUDITLINK__" hidden="1">{"fdsup://directions/FAT Viewer?action=UPDATE&amp;creator=factset&amp;DYN_ARGS=TRUE&amp;DOC_NAME=FAT:FQL_AUDITING_CLIENT_TEMPLATE.FAT&amp;display_string=Audit&amp;VAR:KEY=GNMJETYXED&amp;VAR:QUERY=RkZfQ0FQRVgoUVRSLC0xUSk=&amp;WINDOW=FIRST_POPUP&amp;HEIGHT=450&amp;WIDTH=450&amp;START_MAXIMIZED=FALS","E&amp;VAR:CALENDAR=US&amp;VAR:SYMBOL=EPD&amp;VAR:INDEX=0"}</definedName>
    <definedName name="_163__FDSAUDITLINK__" localSheetId="18" hidden="1">{"fdsup://directions/FAT Viewer?action=UPDATE&amp;creator=factset&amp;DYN_ARGS=TRUE&amp;DOC_NAME=FAT:FQL_AUDITING_CLIENT_TEMPLATE.FAT&amp;display_string=Audit&amp;VAR:KEY=MJGLIFKDAF&amp;VAR:QUERY=RkZfQ0FQRVgoUVRSLC0yUSk=&amp;WINDOW=FIRST_POPUP&amp;HEIGHT=450&amp;WIDTH=450&amp;START_MAXIMIZED=FALS","E&amp;VAR:CALENDAR=US&amp;VAR:SYMBOL=EPD&amp;VAR:INDEX=0"}</definedName>
    <definedName name="_163__FDSAUDITLINK__" hidden="1">{"fdsup://directions/FAT Viewer?action=UPDATE&amp;creator=factset&amp;DYN_ARGS=TRUE&amp;DOC_NAME=FAT:FQL_AUDITING_CLIENT_TEMPLATE.FAT&amp;display_string=Audit&amp;VAR:KEY=MJGLIFKDAF&amp;VAR:QUERY=RkZfQ0FQRVgoUVRSLC0yUSk=&amp;WINDOW=FIRST_POPUP&amp;HEIGHT=450&amp;WIDTH=450&amp;START_MAXIMIZED=FALS","E&amp;VAR:CALENDAR=US&amp;VAR:SYMBOL=EPD&amp;VAR:INDEX=0"}</definedName>
    <definedName name="_164__FDSAUDITLINK__" localSheetId="18" hidden="1">{"fdsup://directions/FAT Viewer?action=UPDATE&amp;creator=factset&amp;DYN_ARGS=TRUE&amp;DOC_NAME=FAT:FQL_AUDITING_CLIENT_TEMPLATE.FAT&amp;display_string=Audit&amp;VAR:KEY=ONEZOBMNEJ&amp;VAR:QUERY=RkZfQ0FQRVgoUVRSLC0zUSk=&amp;WINDOW=FIRST_POPUP&amp;HEIGHT=450&amp;WIDTH=450&amp;START_MAXIMIZED=FALS","E&amp;VAR:CALENDAR=US&amp;VAR:SYMBOL=EPD&amp;VAR:INDEX=0"}</definedName>
    <definedName name="_164__FDSAUDITLINK__" hidden="1">{"fdsup://directions/FAT Viewer?action=UPDATE&amp;creator=factset&amp;DYN_ARGS=TRUE&amp;DOC_NAME=FAT:FQL_AUDITING_CLIENT_TEMPLATE.FAT&amp;display_string=Audit&amp;VAR:KEY=ONEZOBMNEJ&amp;VAR:QUERY=RkZfQ0FQRVgoUVRSLC0zUSk=&amp;WINDOW=FIRST_POPUP&amp;HEIGHT=450&amp;WIDTH=450&amp;START_MAXIMIZED=FALS","E&amp;VAR:CALENDAR=US&amp;VAR:SYMBOL=EPD&amp;VAR:INDEX=0"}</definedName>
    <definedName name="_165__FDSAUDITLINK__" localSheetId="18" hidden="1">{"fdsup://directions/FAT Viewer?action=UPDATE&amp;creator=factset&amp;DYN_ARGS=TRUE&amp;DOC_NAME=FAT:FQL_AUDITING_CLIENT_TEMPLATE.FAT&amp;display_string=Audit&amp;VAR:KEY=URQXKTSLOB&amp;VAR:QUERY=RkZfQ0FQRVgoUVRSLDBRKQ==&amp;WINDOW=FIRST_POPUP&amp;HEIGHT=450&amp;WIDTH=450&amp;START_MAXIMIZED=FALS","E&amp;VAR:CALENDAR=US&amp;VAR:SYMBOL=EPB&amp;VAR:INDEX=0"}</definedName>
    <definedName name="_165__FDSAUDITLINK__" hidden="1">{"fdsup://directions/FAT Viewer?action=UPDATE&amp;creator=factset&amp;DYN_ARGS=TRUE&amp;DOC_NAME=FAT:FQL_AUDITING_CLIENT_TEMPLATE.FAT&amp;display_string=Audit&amp;VAR:KEY=URQXKTSLOB&amp;VAR:QUERY=RkZfQ0FQRVgoUVRSLDBRKQ==&amp;WINDOW=FIRST_POPUP&amp;HEIGHT=450&amp;WIDTH=450&amp;START_MAXIMIZED=FALS","E&amp;VAR:CALENDAR=US&amp;VAR:SYMBOL=EPB&amp;VAR:INDEX=0"}</definedName>
    <definedName name="_166__FDSAUDITLINK__" localSheetId="18" hidden="1">{"fdsup://directions/FAT Viewer?action=UPDATE&amp;creator=factset&amp;DYN_ARGS=TRUE&amp;DOC_NAME=FAT:FQL_AUDITING_CLIENT_TEMPLATE.FAT&amp;display_string=Audit&amp;VAR:KEY=CZUVWJCPEZ&amp;VAR:QUERY=RkZfQ0FQRVgoUVRSLC0xUSk=&amp;WINDOW=FIRST_POPUP&amp;HEIGHT=450&amp;WIDTH=450&amp;START_MAXIMIZED=FALS","E&amp;VAR:CALENDAR=US&amp;VAR:SYMBOL=EPB&amp;VAR:INDEX=0"}</definedName>
    <definedName name="_166__FDSAUDITLINK__" hidden="1">{"fdsup://directions/FAT Viewer?action=UPDATE&amp;creator=factset&amp;DYN_ARGS=TRUE&amp;DOC_NAME=FAT:FQL_AUDITING_CLIENT_TEMPLATE.FAT&amp;display_string=Audit&amp;VAR:KEY=CZUVWJCPEZ&amp;VAR:QUERY=RkZfQ0FQRVgoUVRSLC0xUSk=&amp;WINDOW=FIRST_POPUP&amp;HEIGHT=450&amp;WIDTH=450&amp;START_MAXIMIZED=FALS","E&amp;VAR:CALENDAR=US&amp;VAR:SYMBOL=EPB&amp;VAR:INDEX=0"}</definedName>
    <definedName name="_167__FDSAUDITLINK__" localSheetId="18" hidden="1">{"fdsup://directions/FAT Viewer?action=UPDATE&amp;creator=factset&amp;DYN_ARGS=TRUE&amp;DOC_NAME=FAT:FQL_AUDITING_CLIENT_TEMPLATE.FAT&amp;display_string=Audit&amp;VAR:KEY=WRYZCLGVAT&amp;VAR:QUERY=RkZfQ0FQRVgoUVRSLC0yUSk=&amp;WINDOW=FIRST_POPUP&amp;HEIGHT=450&amp;WIDTH=450&amp;START_MAXIMIZED=FALS","E&amp;VAR:CALENDAR=US&amp;VAR:SYMBOL=EPB&amp;VAR:INDEX=0"}</definedName>
    <definedName name="_167__FDSAUDITLINK__" hidden="1">{"fdsup://directions/FAT Viewer?action=UPDATE&amp;creator=factset&amp;DYN_ARGS=TRUE&amp;DOC_NAME=FAT:FQL_AUDITING_CLIENT_TEMPLATE.FAT&amp;display_string=Audit&amp;VAR:KEY=WRYZCLGVAT&amp;VAR:QUERY=RkZfQ0FQRVgoUVRSLC0yUSk=&amp;WINDOW=FIRST_POPUP&amp;HEIGHT=450&amp;WIDTH=450&amp;START_MAXIMIZED=FALS","E&amp;VAR:CALENDAR=US&amp;VAR:SYMBOL=EPB&amp;VAR:INDEX=0"}</definedName>
    <definedName name="_168__FDSAUDITLINK__" localSheetId="18" hidden="1">{"fdsup://directions/FAT Viewer?action=UPDATE&amp;creator=factset&amp;DYN_ARGS=TRUE&amp;DOC_NAME=FAT:FQL_AUDITING_CLIENT_TEMPLATE.FAT&amp;display_string=Audit&amp;VAR:KEY=KTEHEXUNKX&amp;VAR:QUERY=RkZfQ0FQRVgoUVRSLC0zUSk=&amp;WINDOW=FIRST_POPUP&amp;HEIGHT=450&amp;WIDTH=450&amp;START_MAXIMIZED=FALS","E&amp;VAR:CALENDAR=US&amp;VAR:SYMBOL=EPB&amp;VAR:INDEX=0"}</definedName>
    <definedName name="_168__FDSAUDITLINK__" hidden="1">{"fdsup://directions/FAT Viewer?action=UPDATE&amp;creator=factset&amp;DYN_ARGS=TRUE&amp;DOC_NAME=FAT:FQL_AUDITING_CLIENT_TEMPLATE.FAT&amp;display_string=Audit&amp;VAR:KEY=KTEHEXUNKX&amp;VAR:QUERY=RkZfQ0FQRVgoUVRSLC0zUSk=&amp;WINDOW=FIRST_POPUP&amp;HEIGHT=450&amp;WIDTH=450&amp;START_MAXIMIZED=FALS","E&amp;VAR:CALENDAR=US&amp;VAR:SYMBOL=EPB&amp;VAR:INDEX=0"}</definedName>
    <definedName name="_169__FDSAUDITLINK__" localSheetId="18" hidden="1">{"fdsup://directions/FAT Viewer?action=UPDATE&amp;creator=factset&amp;DYN_ARGS=TRUE&amp;DOC_NAME=FAT:FQL_AUDITING_CLIENT_TEMPLATE.FAT&amp;display_string=Audit&amp;VAR:KEY=SJIXWFSXQJ&amp;VAR:QUERY=RkZfQ0FQRVgoUVRSLDBRKQ==&amp;WINDOW=FIRST_POPUP&amp;HEIGHT=450&amp;WIDTH=450&amp;START_MAXIMIZED=FALS","E&amp;VAR:CALENDAR=US&amp;VAR:SYMBOL=EEP&amp;VAR:INDEX=0"}</definedName>
    <definedName name="_169__FDSAUDITLINK__" hidden="1">{"fdsup://directions/FAT Viewer?action=UPDATE&amp;creator=factset&amp;DYN_ARGS=TRUE&amp;DOC_NAME=FAT:FQL_AUDITING_CLIENT_TEMPLATE.FAT&amp;display_string=Audit&amp;VAR:KEY=SJIXWFSXQJ&amp;VAR:QUERY=RkZfQ0FQRVgoUVRSLDBRKQ==&amp;WINDOW=FIRST_POPUP&amp;HEIGHT=450&amp;WIDTH=450&amp;START_MAXIMIZED=FALS","E&amp;VAR:CALENDAR=US&amp;VAR:SYMBOL=EEP&amp;VAR:INDEX=0"}</definedName>
    <definedName name="_17__123Graph_BSUPPLIES_BY_B_U" localSheetId="17" hidden="1">#REF!</definedName>
    <definedName name="_17__123Graph_BSUPPLIES_BY_B_U" localSheetId="18" hidden="1">#REF!</definedName>
    <definedName name="_17__123Graph_BSUPPLIES_BY_B_U" hidden="1">#REF!</definedName>
    <definedName name="_17__123Graph_BWAGES_BY_B_U" localSheetId="17" hidden="1">#REF!</definedName>
    <definedName name="_17__123Graph_BWAGES_BY_B_U" localSheetId="18" hidden="1">#REF!</definedName>
    <definedName name="_17__123Graph_BWAGES_BY_B_U" hidden="1">#REF!</definedName>
    <definedName name="_17__123Graph_CQRE_S_BY_TYPE" localSheetId="17" hidden="1">#REF!</definedName>
    <definedName name="_17__123Graph_CQRE_S_BY_TYPE" localSheetId="18" hidden="1">#REF!</definedName>
    <definedName name="_17__123Graph_CQRE_S_BY_TYPE" hidden="1">#REF!</definedName>
    <definedName name="_17__123Graph_EO_MPRICE" localSheetId="17" hidden="1">#REF!</definedName>
    <definedName name="_17__123Graph_EO_MPRICE" hidden="1">#REF!</definedName>
    <definedName name="_17__FDSAUDITLINK__" localSheetId="18" hidden="1">{"fdsup://directions/FAT Viewer?action=UPDATE&amp;creator=factset&amp;DYN_ARGS=TRUE&amp;DOC_NAME=FAT:FQL_AUDITING_CLIENT_TEMPLATE.FAT&amp;display_string=Audit&amp;VAR:KEY=KPMNYPMDYL&amp;VAR:QUERY=RkZfQ0FQRVgoUVRSLDBRKQ==&amp;WINDOW=FIRST_POPUP&amp;HEIGHT=450&amp;WIDTH=450&amp;START_MAXIMIZED=FALS","E&amp;VAR:CALENDAR=US&amp;VAR:SYMBOL=LGCY&amp;VAR:INDEX=0"}</definedName>
    <definedName name="_17__FDSAUDITLINK__" hidden="1">{"fdsup://directions/FAT Viewer?action=UPDATE&amp;creator=factset&amp;DYN_ARGS=TRUE&amp;DOC_NAME=FAT:FQL_AUDITING_CLIENT_TEMPLATE.FAT&amp;display_string=Audit&amp;VAR:KEY=KPMNYPMDYL&amp;VAR:QUERY=RkZfQ0FQRVgoUVRSLDBRKQ==&amp;WINDOW=FIRST_POPUP&amp;HEIGHT=450&amp;WIDTH=450&amp;START_MAXIMIZED=FALS","E&amp;VAR:CALENDAR=US&amp;VAR:SYMBOL=LGCY&amp;VAR:INDEX=0"}</definedName>
    <definedName name="_170__FDSAUDITLINK__" localSheetId="18" hidden="1">{"fdsup://directions/FAT Viewer?action=UPDATE&amp;creator=factset&amp;DYN_ARGS=TRUE&amp;DOC_NAME=FAT:FQL_AUDITING_CLIENT_TEMPLATE.FAT&amp;display_string=Audit&amp;VAR:KEY=QVQBATWZSD&amp;VAR:QUERY=RkZfQ0FQRVgoUVRSLC0xUSk=&amp;WINDOW=FIRST_POPUP&amp;HEIGHT=450&amp;WIDTH=450&amp;START_MAXIMIZED=FALS","E&amp;VAR:CALENDAR=US&amp;VAR:SYMBOL=EEP&amp;VAR:INDEX=0"}</definedName>
    <definedName name="_170__FDSAUDITLINK__" hidden="1">{"fdsup://directions/FAT Viewer?action=UPDATE&amp;creator=factset&amp;DYN_ARGS=TRUE&amp;DOC_NAME=FAT:FQL_AUDITING_CLIENT_TEMPLATE.FAT&amp;display_string=Audit&amp;VAR:KEY=QVQBATWZSD&amp;VAR:QUERY=RkZfQ0FQRVgoUVRSLC0xUSk=&amp;WINDOW=FIRST_POPUP&amp;HEIGHT=450&amp;WIDTH=450&amp;START_MAXIMIZED=FALS","E&amp;VAR:CALENDAR=US&amp;VAR:SYMBOL=EEP&amp;VAR:INDEX=0"}</definedName>
    <definedName name="_171__FDSAUDITLINK__" localSheetId="18" hidden="1">{"fdsup://directions/FAT Viewer?action=UPDATE&amp;creator=factset&amp;DYN_ARGS=TRUE&amp;DOC_NAME=FAT:FQL_AUDITING_CLIENT_TEMPLATE.FAT&amp;display_string=Audit&amp;VAR:KEY=OFENMVCLCJ&amp;VAR:QUERY=RkZfQ0FQRVgoUVRSLC0yUSk=&amp;WINDOW=FIRST_POPUP&amp;HEIGHT=450&amp;WIDTH=450&amp;START_MAXIMIZED=FALS","E&amp;VAR:CALENDAR=US&amp;VAR:SYMBOL=EEP&amp;VAR:INDEX=0"}</definedName>
    <definedName name="_171__FDSAUDITLINK__" hidden="1">{"fdsup://directions/FAT Viewer?action=UPDATE&amp;creator=factset&amp;DYN_ARGS=TRUE&amp;DOC_NAME=FAT:FQL_AUDITING_CLIENT_TEMPLATE.FAT&amp;display_string=Audit&amp;VAR:KEY=OFENMVCLCJ&amp;VAR:QUERY=RkZfQ0FQRVgoUVRSLC0yUSk=&amp;WINDOW=FIRST_POPUP&amp;HEIGHT=450&amp;WIDTH=450&amp;START_MAXIMIZED=FALS","E&amp;VAR:CALENDAR=US&amp;VAR:SYMBOL=EEP&amp;VAR:INDEX=0"}</definedName>
    <definedName name="_172__FDSAUDITLINK__" localSheetId="18" hidden="1">{"fdsup://directions/FAT Viewer?action=UPDATE&amp;creator=factset&amp;DYN_ARGS=TRUE&amp;DOC_NAME=FAT:FQL_AUDITING_CLIENT_TEMPLATE.FAT&amp;display_string=Audit&amp;VAR:KEY=CBKLCDCTEN&amp;VAR:QUERY=RkZfQ0FQRVgoUVRSLC0zUSk=&amp;WINDOW=FIRST_POPUP&amp;HEIGHT=450&amp;WIDTH=450&amp;START_MAXIMIZED=FALS","E&amp;VAR:CALENDAR=US&amp;VAR:SYMBOL=EEP&amp;VAR:INDEX=0"}</definedName>
    <definedName name="_172__FDSAUDITLINK__" hidden="1">{"fdsup://directions/FAT Viewer?action=UPDATE&amp;creator=factset&amp;DYN_ARGS=TRUE&amp;DOC_NAME=FAT:FQL_AUDITING_CLIENT_TEMPLATE.FAT&amp;display_string=Audit&amp;VAR:KEY=CBKLCDCTEN&amp;VAR:QUERY=RkZfQ0FQRVgoUVRSLC0zUSk=&amp;WINDOW=FIRST_POPUP&amp;HEIGHT=450&amp;WIDTH=450&amp;START_MAXIMIZED=FALS","E&amp;VAR:CALENDAR=US&amp;VAR:SYMBOL=EEP&amp;VAR:INDEX=0"}</definedName>
    <definedName name="_173__FDSAUDITLINK__" localSheetId="18" hidden="1">{"fdsup://directions/FAT Viewer?action=UPDATE&amp;creator=factset&amp;DYN_ARGS=TRUE&amp;DOC_NAME=FAT:FQL_AUDITING_CLIENT_TEMPLATE.FAT&amp;display_string=Audit&amp;VAR:KEY=GXSBOHUDSD&amp;VAR:QUERY=RkZfQ0FQRVgoUVRSLDBRKQ==&amp;WINDOW=FIRST_POPUP&amp;HEIGHT=450&amp;WIDTH=450&amp;START_MAXIMIZED=FALS","E&amp;VAR:CALENDAR=US&amp;VAR:SYMBOL=DPM&amp;VAR:INDEX=0"}</definedName>
    <definedName name="_173__FDSAUDITLINK__" hidden="1">{"fdsup://directions/FAT Viewer?action=UPDATE&amp;creator=factset&amp;DYN_ARGS=TRUE&amp;DOC_NAME=FAT:FQL_AUDITING_CLIENT_TEMPLATE.FAT&amp;display_string=Audit&amp;VAR:KEY=GXSBOHUDSD&amp;VAR:QUERY=RkZfQ0FQRVgoUVRSLDBRKQ==&amp;WINDOW=FIRST_POPUP&amp;HEIGHT=450&amp;WIDTH=450&amp;START_MAXIMIZED=FALS","E&amp;VAR:CALENDAR=US&amp;VAR:SYMBOL=DPM&amp;VAR:INDEX=0"}</definedName>
    <definedName name="_174__FDSAUDITLINK__" localSheetId="18" hidden="1">{"fdsup://directions/FAT Viewer?action=UPDATE&amp;creator=factset&amp;DYN_ARGS=TRUE&amp;DOC_NAME=FAT:FQL_AUDITING_CLIENT_TEMPLATE.FAT&amp;display_string=Audit&amp;VAR:KEY=MBCVAPOVAP&amp;VAR:QUERY=RkZfQ0FQRVgoUVRSLC0xUSk=&amp;WINDOW=FIRST_POPUP&amp;HEIGHT=450&amp;WIDTH=450&amp;START_MAXIMIZED=FALS","E&amp;VAR:CALENDAR=US&amp;VAR:SYMBOL=DPM&amp;VAR:INDEX=0"}</definedName>
    <definedName name="_174__FDSAUDITLINK__" hidden="1">{"fdsup://directions/FAT Viewer?action=UPDATE&amp;creator=factset&amp;DYN_ARGS=TRUE&amp;DOC_NAME=FAT:FQL_AUDITING_CLIENT_TEMPLATE.FAT&amp;display_string=Audit&amp;VAR:KEY=MBCVAPOVAP&amp;VAR:QUERY=RkZfQ0FQRVgoUVRSLC0xUSk=&amp;WINDOW=FIRST_POPUP&amp;HEIGHT=450&amp;WIDTH=450&amp;START_MAXIMIZED=FALS","E&amp;VAR:CALENDAR=US&amp;VAR:SYMBOL=DPM&amp;VAR:INDEX=0"}</definedName>
    <definedName name="_175__FDSAUDITLINK__" localSheetId="18" hidden="1">{"fdsup://directions/FAT Viewer?action=UPDATE&amp;creator=factset&amp;DYN_ARGS=TRUE&amp;DOC_NAME=FAT:FQL_AUDITING_CLIENT_TEMPLATE.FAT&amp;display_string=Audit&amp;VAR:KEY=UZONWTSFKD&amp;VAR:QUERY=RkZfQ0FQRVgoUVRSLC0yUSk=&amp;WINDOW=FIRST_POPUP&amp;HEIGHT=450&amp;WIDTH=450&amp;START_MAXIMIZED=FALS","E&amp;VAR:CALENDAR=US&amp;VAR:SYMBOL=DPM&amp;VAR:INDEX=0"}</definedName>
    <definedName name="_175__FDSAUDITLINK__" hidden="1">{"fdsup://directions/FAT Viewer?action=UPDATE&amp;creator=factset&amp;DYN_ARGS=TRUE&amp;DOC_NAME=FAT:FQL_AUDITING_CLIENT_TEMPLATE.FAT&amp;display_string=Audit&amp;VAR:KEY=UZONWTSFKD&amp;VAR:QUERY=RkZfQ0FQRVgoUVRSLC0yUSk=&amp;WINDOW=FIRST_POPUP&amp;HEIGHT=450&amp;WIDTH=450&amp;START_MAXIMIZED=FALS","E&amp;VAR:CALENDAR=US&amp;VAR:SYMBOL=DPM&amp;VAR:INDEX=0"}</definedName>
    <definedName name="_176__FDSAUDITLINK__" localSheetId="18" hidden="1">{"fdsup://directions/FAT Viewer?action=UPDATE&amp;creator=factset&amp;DYN_ARGS=TRUE&amp;DOC_NAME=FAT:FQL_AUDITING_CLIENT_TEMPLATE.FAT&amp;display_string=Audit&amp;VAR:KEY=CLGRYBUBOJ&amp;VAR:QUERY=RkZfQ0FQRVgoUVRSLC0zUSk=&amp;WINDOW=FIRST_POPUP&amp;HEIGHT=450&amp;WIDTH=450&amp;START_MAXIMIZED=FALS","E&amp;VAR:CALENDAR=US&amp;VAR:SYMBOL=DPM&amp;VAR:INDEX=0"}</definedName>
    <definedName name="_176__FDSAUDITLINK__" hidden="1">{"fdsup://directions/FAT Viewer?action=UPDATE&amp;creator=factset&amp;DYN_ARGS=TRUE&amp;DOC_NAME=FAT:FQL_AUDITING_CLIENT_TEMPLATE.FAT&amp;display_string=Audit&amp;VAR:KEY=CLGRYBUBOJ&amp;VAR:QUERY=RkZfQ0FQRVgoUVRSLC0zUSk=&amp;WINDOW=FIRST_POPUP&amp;HEIGHT=450&amp;WIDTH=450&amp;START_MAXIMIZED=FALS","E&amp;VAR:CALENDAR=US&amp;VAR:SYMBOL=DPM&amp;VAR:INDEX=0"}</definedName>
    <definedName name="_177__FDSAUDITLINK__" localSheetId="18" hidden="1">{"fdsup://directions/FAT Viewer?action=UPDATE&amp;creator=factset&amp;DYN_ARGS=TRUE&amp;DOC_NAME=FAT:FQL_AUDITING_CLIENT_TEMPLATE.FAT&amp;display_string=Audit&amp;VAR:KEY=WTQFQXQBEZ&amp;VAR:QUERY=RkZfQ0FQRVgoUVRSLDBRKQ==&amp;WINDOW=FIRST_POPUP&amp;HEIGHT=450&amp;WIDTH=450&amp;START_MAXIMIZED=FALS","E&amp;VAR:CALENDAR=US&amp;VAR:SYMBOL=DEP&amp;VAR:INDEX=0"}</definedName>
    <definedName name="_177__FDSAUDITLINK__" hidden="1">{"fdsup://directions/FAT Viewer?action=UPDATE&amp;creator=factset&amp;DYN_ARGS=TRUE&amp;DOC_NAME=FAT:FQL_AUDITING_CLIENT_TEMPLATE.FAT&amp;display_string=Audit&amp;VAR:KEY=WTQFQXQBEZ&amp;VAR:QUERY=RkZfQ0FQRVgoUVRSLDBRKQ==&amp;WINDOW=FIRST_POPUP&amp;HEIGHT=450&amp;WIDTH=450&amp;START_MAXIMIZED=FALS","E&amp;VAR:CALENDAR=US&amp;VAR:SYMBOL=DEP&amp;VAR:INDEX=0"}</definedName>
    <definedName name="_178__FDSAUDITLINK__" localSheetId="18" hidden="1">{"fdsup://directions/FAT Viewer?action=UPDATE&amp;creator=factset&amp;DYN_ARGS=TRUE&amp;DOC_NAME=FAT:FQL_AUDITING_CLIENT_TEMPLATE.FAT&amp;display_string=Audit&amp;VAR:KEY=ETIHQFITOP&amp;VAR:QUERY=RkZfQ0FQRVgoUVRSLC0xUSk=&amp;WINDOW=FIRST_POPUP&amp;HEIGHT=450&amp;WIDTH=450&amp;START_MAXIMIZED=FALS","E&amp;VAR:CALENDAR=US&amp;VAR:SYMBOL=DEP&amp;VAR:INDEX=0"}</definedName>
    <definedName name="_178__FDSAUDITLINK__" hidden="1">{"fdsup://directions/FAT Viewer?action=UPDATE&amp;creator=factset&amp;DYN_ARGS=TRUE&amp;DOC_NAME=FAT:FQL_AUDITING_CLIENT_TEMPLATE.FAT&amp;display_string=Audit&amp;VAR:KEY=ETIHQFITOP&amp;VAR:QUERY=RkZfQ0FQRVgoUVRSLC0xUSk=&amp;WINDOW=FIRST_POPUP&amp;HEIGHT=450&amp;WIDTH=450&amp;START_MAXIMIZED=FALS","E&amp;VAR:CALENDAR=US&amp;VAR:SYMBOL=DEP&amp;VAR:INDEX=0"}</definedName>
    <definedName name="_179__FDSAUDITLINK__" localSheetId="18" hidden="1">{"fdsup://directions/FAT Viewer?action=UPDATE&amp;creator=factset&amp;DYN_ARGS=TRUE&amp;DOC_NAME=FAT:FQL_AUDITING_CLIENT_TEMPLATE.FAT&amp;display_string=Audit&amp;VAR:KEY=ORIJKZEDGL&amp;VAR:QUERY=RkZfQ0FQRVgoUVRSLC0yUSk=&amp;WINDOW=FIRST_POPUP&amp;HEIGHT=450&amp;WIDTH=450&amp;START_MAXIMIZED=FALS","E&amp;VAR:CALENDAR=US&amp;VAR:SYMBOL=DEP&amp;VAR:INDEX=0"}</definedName>
    <definedName name="_179__FDSAUDITLINK__" hidden="1">{"fdsup://directions/FAT Viewer?action=UPDATE&amp;creator=factset&amp;DYN_ARGS=TRUE&amp;DOC_NAME=FAT:FQL_AUDITING_CLIENT_TEMPLATE.FAT&amp;display_string=Audit&amp;VAR:KEY=ORIJKZEDGL&amp;VAR:QUERY=RkZfQ0FQRVgoUVRSLC0yUSk=&amp;WINDOW=FIRST_POPUP&amp;HEIGHT=450&amp;WIDTH=450&amp;START_MAXIMIZED=FALS","E&amp;VAR:CALENDAR=US&amp;VAR:SYMBOL=DEP&amp;VAR:INDEX=0"}</definedName>
    <definedName name="_18__123Graph_BTAX_CREDIT" localSheetId="17" hidden="1">#REF!</definedName>
    <definedName name="_18__123Graph_BTAX_CREDIT" localSheetId="18" hidden="1">#REF!</definedName>
    <definedName name="_18__123Graph_BTAX_CREDIT" hidden="1">#REF!</definedName>
    <definedName name="_18__123Graph_CCONTRACT_BY_B_U" localSheetId="17" hidden="1">#REF!</definedName>
    <definedName name="_18__123Graph_CCONTRACT_BY_B_U" localSheetId="18" hidden="1">#REF!</definedName>
    <definedName name="_18__123Graph_CCONTRACT_BY_B_U" hidden="1">#REF!</definedName>
    <definedName name="_18__123Graph_CSENS_COMPARISON" localSheetId="17" hidden="1">#REF!</definedName>
    <definedName name="_18__123Graph_CSENS_COMPARISON" localSheetId="18" hidden="1">#REF!</definedName>
    <definedName name="_18__123Graph_CSENS_COMPARISON" hidden="1">#REF!</definedName>
    <definedName name="_18__123Graph_EOP75_25PRICE" localSheetId="17" hidden="1">#REF!</definedName>
    <definedName name="_18__123Graph_EOP75_25PRICE" hidden="1">#REF!</definedName>
    <definedName name="_18__FDSAUDITLINK__" localSheetId="18" hidden="1">{"fdsup://directions/FAT Viewer?action=UPDATE&amp;creator=factset&amp;DYN_ARGS=TRUE&amp;DOC_NAME=FAT:FQL_AUDITING_CLIENT_TEMPLATE.FAT&amp;display_string=Audit&amp;VAR:KEY=SLSJETOHCD&amp;VAR:QUERY=RkZfQ0FQRVgoUVRSLC0xUSk=&amp;WINDOW=FIRST_POPUP&amp;HEIGHT=450&amp;WIDTH=450&amp;START_MAXIMIZED=FALS","E&amp;VAR:CALENDAR=US&amp;VAR:SYMBOL=LGCY&amp;VAR:INDEX=0"}</definedName>
    <definedName name="_18__FDSAUDITLINK__" hidden="1">{"fdsup://directions/FAT Viewer?action=UPDATE&amp;creator=factset&amp;DYN_ARGS=TRUE&amp;DOC_NAME=FAT:FQL_AUDITING_CLIENT_TEMPLATE.FAT&amp;display_string=Audit&amp;VAR:KEY=SLSJETOHCD&amp;VAR:QUERY=RkZfQ0FQRVgoUVRSLC0xUSk=&amp;WINDOW=FIRST_POPUP&amp;HEIGHT=450&amp;WIDTH=450&amp;START_MAXIMIZED=FALS","E&amp;VAR:CALENDAR=US&amp;VAR:SYMBOL=LGCY&amp;VAR:INDEX=0"}</definedName>
    <definedName name="_180__FDSAUDITLINK__" localSheetId="18" hidden="1">{"fdsup://directions/FAT Viewer?action=UPDATE&amp;creator=factset&amp;DYN_ARGS=TRUE&amp;DOC_NAME=FAT:FQL_AUDITING_CLIENT_TEMPLATE.FAT&amp;display_string=Audit&amp;VAR:KEY=IXWXABCNQP&amp;VAR:QUERY=RkZfQ0FQRVgoUVRSLC0zUSk=&amp;WINDOW=FIRST_POPUP&amp;HEIGHT=450&amp;WIDTH=450&amp;START_MAXIMIZED=FALS","E&amp;VAR:CALENDAR=US&amp;VAR:SYMBOL=DEP&amp;VAR:INDEX=0"}</definedName>
    <definedName name="_180__FDSAUDITLINK__" hidden="1">{"fdsup://directions/FAT Viewer?action=UPDATE&amp;creator=factset&amp;DYN_ARGS=TRUE&amp;DOC_NAME=FAT:FQL_AUDITING_CLIENT_TEMPLATE.FAT&amp;display_string=Audit&amp;VAR:KEY=IXWXABCNQP&amp;VAR:QUERY=RkZfQ0FQRVgoUVRSLC0zUSk=&amp;WINDOW=FIRST_POPUP&amp;HEIGHT=450&amp;WIDTH=450&amp;START_MAXIMIZED=FALS","E&amp;VAR:CALENDAR=US&amp;VAR:SYMBOL=DEP&amp;VAR:INDEX=0"}</definedName>
    <definedName name="_181__FDSAUDITLINK__" localSheetId="18" hidden="1">{"fdsup://directions/FAT Viewer?action=UPDATE&amp;creator=factset&amp;DYN_ARGS=TRUE&amp;DOC_NAME=FAT:FQL_AUDITING_CLIENT_TEMPLATE.FAT&amp;display_string=Audit&amp;VAR:KEY=QFAZMXKHAR&amp;VAR:QUERY=RkZfQ0FQRVgoUVRSLDBRKQ==&amp;WINDOW=FIRST_POPUP&amp;HEIGHT=450&amp;WIDTH=450&amp;START_MAXIMIZED=FALS","E&amp;VAR:CALENDAR=US&amp;VAR:SYMBOL=CQP&amp;VAR:INDEX=0"}</definedName>
    <definedName name="_181__FDSAUDITLINK__" hidden="1">{"fdsup://directions/FAT Viewer?action=UPDATE&amp;creator=factset&amp;DYN_ARGS=TRUE&amp;DOC_NAME=FAT:FQL_AUDITING_CLIENT_TEMPLATE.FAT&amp;display_string=Audit&amp;VAR:KEY=QFAZMXKHAR&amp;VAR:QUERY=RkZfQ0FQRVgoUVRSLDBRKQ==&amp;WINDOW=FIRST_POPUP&amp;HEIGHT=450&amp;WIDTH=450&amp;START_MAXIMIZED=FALS","E&amp;VAR:CALENDAR=US&amp;VAR:SYMBOL=CQP&amp;VAR:INDEX=0"}</definedName>
    <definedName name="_182__FDSAUDITLINK__" localSheetId="18" hidden="1">{"fdsup://directions/FAT Viewer?action=UPDATE&amp;creator=factset&amp;DYN_ARGS=TRUE&amp;DOC_NAME=FAT:FQL_AUDITING_CLIENT_TEMPLATE.FAT&amp;display_string=Audit&amp;VAR:KEY=ULSJOLSFOZ&amp;VAR:QUERY=RkZfQ0FQRVgoUVRSLC0xUSk=&amp;WINDOW=FIRST_POPUP&amp;HEIGHT=450&amp;WIDTH=450&amp;START_MAXIMIZED=FALS","E&amp;VAR:CALENDAR=US&amp;VAR:SYMBOL=CQP&amp;VAR:INDEX=0"}</definedName>
    <definedName name="_182__FDSAUDITLINK__" hidden="1">{"fdsup://directions/FAT Viewer?action=UPDATE&amp;creator=factset&amp;DYN_ARGS=TRUE&amp;DOC_NAME=FAT:FQL_AUDITING_CLIENT_TEMPLATE.FAT&amp;display_string=Audit&amp;VAR:KEY=ULSJOLSFOZ&amp;VAR:QUERY=RkZfQ0FQRVgoUVRSLC0xUSk=&amp;WINDOW=FIRST_POPUP&amp;HEIGHT=450&amp;WIDTH=450&amp;START_MAXIMIZED=FALS","E&amp;VAR:CALENDAR=US&amp;VAR:SYMBOL=CQP&amp;VAR:INDEX=0"}</definedName>
    <definedName name="_183__FDSAUDITLINK__" localSheetId="18" hidden="1">{"fdsup://directions/FAT Viewer?action=UPDATE&amp;creator=factset&amp;DYN_ARGS=TRUE&amp;DOC_NAME=FAT:FQL_AUDITING_CLIENT_TEMPLATE.FAT&amp;display_string=Audit&amp;VAR:KEY=KHEXYBOZUL&amp;VAR:QUERY=RkZfQ0FQRVgoUVRSLC0yUSk=&amp;WINDOW=FIRST_POPUP&amp;HEIGHT=450&amp;WIDTH=450&amp;START_MAXIMIZED=FALS","E&amp;VAR:CALENDAR=US&amp;VAR:SYMBOL=CQP&amp;VAR:INDEX=0"}</definedName>
    <definedName name="_183__FDSAUDITLINK__" hidden="1">{"fdsup://directions/FAT Viewer?action=UPDATE&amp;creator=factset&amp;DYN_ARGS=TRUE&amp;DOC_NAME=FAT:FQL_AUDITING_CLIENT_TEMPLATE.FAT&amp;display_string=Audit&amp;VAR:KEY=KHEXYBOZUL&amp;VAR:QUERY=RkZfQ0FQRVgoUVRSLC0yUSk=&amp;WINDOW=FIRST_POPUP&amp;HEIGHT=450&amp;WIDTH=450&amp;START_MAXIMIZED=FALS","E&amp;VAR:CALENDAR=US&amp;VAR:SYMBOL=CQP&amp;VAR:INDEX=0"}</definedName>
    <definedName name="_184__FDSAUDITLINK__" localSheetId="18" hidden="1">{"fdsup://directions/FAT Viewer?action=UPDATE&amp;creator=factset&amp;DYN_ARGS=TRUE&amp;DOC_NAME=FAT:FQL_AUDITING_CLIENT_TEMPLATE.FAT&amp;display_string=Audit&amp;VAR:KEY=AXCFMPYZQP&amp;VAR:QUERY=RkZfQ0FQRVgoUVRSLC0zUSk=&amp;WINDOW=FIRST_POPUP&amp;HEIGHT=450&amp;WIDTH=450&amp;START_MAXIMIZED=FALS","E&amp;VAR:CALENDAR=US&amp;VAR:SYMBOL=CQP&amp;VAR:INDEX=0"}</definedName>
    <definedName name="_184__FDSAUDITLINK__" hidden="1">{"fdsup://directions/FAT Viewer?action=UPDATE&amp;creator=factset&amp;DYN_ARGS=TRUE&amp;DOC_NAME=FAT:FQL_AUDITING_CLIENT_TEMPLATE.FAT&amp;display_string=Audit&amp;VAR:KEY=AXCFMPYZQP&amp;VAR:QUERY=RkZfQ0FQRVgoUVRSLC0zUSk=&amp;WINDOW=FIRST_POPUP&amp;HEIGHT=450&amp;WIDTH=450&amp;START_MAXIMIZED=FALS","E&amp;VAR:CALENDAR=US&amp;VAR:SYMBOL=CQP&amp;VAR:INDEX=0"}</definedName>
    <definedName name="_185__FDSAUDITLINK__" localSheetId="18" hidden="1">{"fdsup://directions/FAT Viewer?action=UPDATE&amp;creator=factset&amp;DYN_ARGS=TRUE&amp;DOC_NAME=FAT:FQL_AUDITING_CLIENT_TEMPLATE.FAT&amp;display_string=Audit&amp;VAR:KEY=ITQBODQZYH&amp;VAR:QUERY=RkZfQ0FQRVgoUVRSLDBRKQ==&amp;WINDOW=FIRST_POPUP&amp;HEIGHT=450&amp;WIDTH=450&amp;START_MAXIMIZED=FALS","E&amp;VAR:CALENDAR=US&amp;VAR:SYMBOL=CPNO&amp;VAR:INDEX=0"}</definedName>
    <definedName name="_185__FDSAUDITLINK__" hidden="1">{"fdsup://directions/FAT Viewer?action=UPDATE&amp;creator=factset&amp;DYN_ARGS=TRUE&amp;DOC_NAME=FAT:FQL_AUDITING_CLIENT_TEMPLATE.FAT&amp;display_string=Audit&amp;VAR:KEY=ITQBODQZYH&amp;VAR:QUERY=RkZfQ0FQRVgoUVRSLDBRKQ==&amp;WINDOW=FIRST_POPUP&amp;HEIGHT=450&amp;WIDTH=450&amp;START_MAXIMIZED=FALS","E&amp;VAR:CALENDAR=US&amp;VAR:SYMBOL=CPNO&amp;VAR:INDEX=0"}</definedName>
    <definedName name="_186__FDSAUDITLINK__" localSheetId="18" hidden="1">{"fdsup://directions/FAT Viewer?action=UPDATE&amp;creator=factset&amp;DYN_ARGS=TRUE&amp;DOC_NAME=FAT:FQL_AUDITING_CLIENT_TEMPLATE.FAT&amp;display_string=Audit&amp;VAR:KEY=YRCZEBGRML&amp;VAR:QUERY=RkZfQ0FQRVgoUVRSLC0xUSk=&amp;WINDOW=FIRST_POPUP&amp;HEIGHT=450&amp;WIDTH=450&amp;START_MAXIMIZED=FALS","E&amp;VAR:CALENDAR=US&amp;VAR:SYMBOL=CPNO&amp;VAR:INDEX=0"}</definedName>
    <definedName name="_186__FDSAUDITLINK__" hidden="1">{"fdsup://directions/FAT Viewer?action=UPDATE&amp;creator=factset&amp;DYN_ARGS=TRUE&amp;DOC_NAME=FAT:FQL_AUDITING_CLIENT_TEMPLATE.FAT&amp;display_string=Audit&amp;VAR:KEY=YRCZEBGRML&amp;VAR:QUERY=RkZfQ0FQRVgoUVRSLC0xUSk=&amp;WINDOW=FIRST_POPUP&amp;HEIGHT=450&amp;WIDTH=450&amp;START_MAXIMIZED=FALS","E&amp;VAR:CALENDAR=US&amp;VAR:SYMBOL=CPNO&amp;VAR:INDEX=0"}</definedName>
    <definedName name="_187__FDSAUDITLINK__" localSheetId="18" hidden="1">{"fdsup://directions/FAT Viewer?action=UPDATE&amp;creator=factset&amp;DYN_ARGS=TRUE&amp;DOC_NAME=FAT:FQL_AUDITING_CLIENT_TEMPLATE.FAT&amp;display_string=Audit&amp;VAR:KEY=IFQZWBGXGF&amp;VAR:QUERY=RkZfQ0FQRVgoUVRSLC0yUSk=&amp;WINDOW=FIRST_POPUP&amp;HEIGHT=450&amp;WIDTH=450&amp;START_MAXIMIZED=FALS","E&amp;VAR:CALENDAR=US&amp;VAR:SYMBOL=CPNO&amp;VAR:INDEX=0"}</definedName>
    <definedName name="_187__FDSAUDITLINK__" hidden="1">{"fdsup://directions/FAT Viewer?action=UPDATE&amp;creator=factset&amp;DYN_ARGS=TRUE&amp;DOC_NAME=FAT:FQL_AUDITING_CLIENT_TEMPLATE.FAT&amp;display_string=Audit&amp;VAR:KEY=IFQZWBGXGF&amp;VAR:QUERY=RkZfQ0FQRVgoUVRSLC0yUSk=&amp;WINDOW=FIRST_POPUP&amp;HEIGHT=450&amp;WIDTH=450&amp;START_MAXIMIZED=FALS","E&amp;VAR:CALENDAR=US&amp;VAR:SYMBOL=CPNO&amp;VAR:INDEX=0"}</definedName>
    <definedName name="_188__FDSAUDITLINK__" localSheetId="18" hidden="1">{"fdsup://directions/FAT Viewer?action=UPDATE&amp;creator=factset&amp;DYN_ARGS=TRUE&amp;DOC_NAME=FAT:FQL_AUDITING_CLIENT_TEMPLATE.FAT&amp;display_string=Audit&amp;VAR:KEY=KLKDEXEBOJ&amp;VAR:QUERY=RkZfQ0FQRVgoUVRSLC0zUSk=&amp;WINDOW=FIRST_POPUP&amp;HEIGHT=450&amp;WIDTH=450&amp;START_MAXIMIZED=FALS","E&amp;VAR:CALENDAR=US&amp;VAR:SYMBOL=CPNO&amp;VAR:INDEX=0"}</definedName>
    <definedName name="_188__FDSAUDITLINK__" hidden="1">{"fdsup://directions/FAT Viewer?action=UPDATE&amp;creator=factset&amp;DYN_ARGS=TRUE&amp;DOC_NAME=FAT:FQL_AUDITING_CLIENT_TEMPLATE.FAT&amp;display_string=Audit&amp;VAR:KEY=KLKDEXEBOJ&amp;VAR:QUERY=RkZfQ0FQRVgoUVRSLC0zUSk=&amp;WINDOW=FIRST_POPUP&amp;HEIGHT=450&amp;WIDTH=450&amp;START_MAXIMIZED=FALS","E&amp;VAR:CALENDAR=US&amp;VAR:SYMBOL=CPNO&amp;VAR:INDEX=0"}</definedName>
    <definedName name="_189__FDSAUDITLINK__" localSheetId="18" hidden="1">{"fdsup://directions/FAT Viewer?action=UPDATE&amp;creator=factset&amp;DYN_ARGS=TRUE&amp;DOC_NAME=FAT:FQL_AUDITING_CLIENT_TEMPLATE.FAT&amp;display_string=Audit&amp;VAR:KEY=KBINGZKXYB&amp;VAR:QUERY=RkZfQ0FQRVgoUVRSLDBRKQ==&amp;WINDOW=FIRST_POPUP&amp;HEIGHT=450&amp;WIDTH=450&amp;START_MAXIMIZED=FALS","E&amp;VAR:CALENDAR=US&amp;VAR:SYMBOL=CPLP&amp;VAR:INDEX=0"}</definedName>
    <definedName name="_189__FDSAUDITLINK__" hidden="1">{"fdsup://directions/FAT Viewer?action=UPDATE&amp;creator=factset&amp;DYN_ARGS=TRUE&amp;DOC_NAME=FAT:FQL_AUDITING_CLIENT_TEMPLATE.FAT&amp;display_string=Audit&amp;VAR:KEY=KBINGZKXYB&amp;VAR:QUERY=RkZfQ0FQRVgoUVRSLDBRKQ==&amp;WINDOW=FIRST_POPUP&amp;HEIGHT=450&amp;WIDTH=450&amp;START_MAXIMIZED=FALS","E&amp;VAR:CALENDAR=US&amp;VAR:SYMBOL=CPLP&amp;VAR:INDEX=0"}</definedName>
    <definedName name="_19__123Graph_BWAGES_BY_B_U" localSheetId="17" hidden="1">#REF!</definedName>
    <definedName name="_19__123Graph_BWAGES_BY_B_U" localSheetId="18" hidden="1">#REF!</definedName>
    <definedName name="_19__123Graph_BWAGES_BY_B_U" hidden="1">#REF!</definedName>
    <definedName name="_19__123Graph_CQRE_S_BY_CO." localSheetId="17" hidden="1">#REF!</definedName>
    <definedName name="_19__123Graph_CQRE_S_BY_CO." localSheetId="18" hidden="1">#REF!</definedName>
    <definedName name="_19__123Graph_CQRE_S_BY_CO." hidden="1">#REF!</definedName>
    <definedName name="_19__123Graph_CSUPPLIES_BY_B_U" localSheetId="17" hidden="1">#REF!</definedName>
    <definedName name="_19__123Graph_CSUPPLIES_BY_B_U" localSheetId="18" hidden="1">#REF!</definedName>
    <definedName name="_19__123Graph_CSUPPLIES_BY_B_U" hidden="1">#REF!</definedName>
    <definedName name="_19__123Graph_EOP75_25RETURN" localSheetId="17" hidden="1">#REF!</definedName>
    <definedName name="_19__123Graph_EOP75_25RETURN" hidden="1">#REF!</definedName>
    <definedName name="_19__FDSAUDITLINK__" localSheetId="18" hidden="1">{"fdsup://directions/FAT Viewer?action=UPDATE&amp;creator=factset&amp;DYN_ARGS=TRUE&amp;DOC_NAME=FAT:FQL_AUDITING_CLIENT_TEMPLATE.FAT&amp;display_string=Audit&amp;VAR:KEY=GHKPEJYZWL&amp;VAR:QUERY=RkZfQ0FQRVgoUVRSLC0yUSk=&amp;WINDOW=FIRST_POPUP&amp;HEIGHT=450&amp;WIDTH=450&amp;START_MAXIMIZED=FALS","E&amp;VAR:CALENDAR=US&amp;VAR:SYMBOL=LGCY&amp;VAR:INDEX=0"}</definedName>
    <definedName name="_19__FDSAUDITLINK__" hidden="1">{"fdsup://directions/FAT Viewer?action=UPDATE&amp;creator=factset&amp;DYN_ARGS=TRUE&amp;DOC_NAME=FAT:FQL_AUDITING_CLIENT_TEMPLATE.FAT&amp;display_string=Audit&amp;VAR:KEY=GHKPEJYZWL&amp;VAR:QUERY=RkZfQ0FQRVgoUVRSLC0yUSk=&amp;WINDOW=FIRST_POPUP&amp;HEIGHT=450&amp;WIDTH=450&amp;START_MAXIMIZED=FALS","E&amp;VAR:CALENDAR=US&amp;VAR:SYMBOL=LGCY&amp;VAR:INDEX=0"}</definedName>
    <definedName name="_190__FDSAUDITLINK__" localSheetId="18" hidden="1">{"fdsup://directions/FAT Viewer?action=UPDATE&amp;creator=factset&amp;DYN_ARGS=TRUE&amp;DOC_NAME=FAT:FQL_AUDITING_CLIENT_TEMPLATE.FAT&amp;display_string=Audit&amp;VAR:KEY=CFILUHMTOT&amp;VAR:QUERY=RkZfQ0FQRVgoUVRSLC0xUSk=&amp;WINDOW=FIRST_POPUP&amp;HEIGHT=450&amp;WIDTH=450&amp;START_MAXIMIZED=FALS","E&amp;VAR:CALENDAR=US&amp;VAR:SYMBOL=CPLP&amp;VAR:INDEX=0"}</definedName>
    <definedName name="_190__FDSAUDITLINK__" hidden="1">{"fdsup://directions/FAT Viewer?action=UPDATE&amp;creator=factset&amp;DYN_ARGS=TRUE&amp;DOC_NAME=FAT:FQL_AUDITING_CLIENT_TEMPLATE.FAT&amp;display_string=Audit&amp;VAR:KEY=CFILUHMTOT&amp;VAR:QUERY=RkZfQ0FQRVgoUVRSLC0xUSk=&amp;WINDOW=FIRST_POPUP&amp;HEIGHT=450&amp;WIDTH=450&amp;START_MAXIMIZED=FALS","E&amp;VAR:CALENDAR=US&amp;VAR:SYMBOL=CPLP&amp;VAR:INDEX=0"}</definedName>
    <definedName name="_191__FDSAUDITLINK__" localSheetId="18" hidden="1">{"fdsup://directions/FAT Viewer?action=UPDATE&amp;creator=factset&amp;DYN_ARGS=TRUE&amp;DOC_NAME=FAT:FQL_AUDITING_CLIENT_TEMPLATE.FAT&amp;display_string=Audit&amp;VAR:KEY=UTYZAXQFKX&amp;VAR:QUERY=RkZfQ0FQRVgoUVRSLC0yUSk=&amp;WINDOW=FIRST_POPUP&amp;HEIGHT=450&amp;WIDTH=450&amp;START_MAXIMIZED=FALS","E&amp;VAR:CALENDAR=US&amp;VAR:SYMBOL=CPLP&amp;VAR:INDEX=0"}</definedName>
    <definedName name="_191__FDSAUDITLINK__" hidden="1">{"fdsup://directions/FAT Viewer?action=UPDATE&amp;creator=factset&amp;DYN_ARGS=TRUE&amp;DOC_NAME=FAT:FQL_AUDITING_CLIENT_TEMPLATE.FAT&amp;display_string=Audit&amp;VAR:KEY=UTYZAXQFKX&amp;VAR:QUERY=RkZfQ0FQRVgoUVRSLC0yUSk=&amp;WINDOW=FIRST_POPUP&amp;HEIGHT=450&amp;WIDTH=450&amp;START_MAXIMIZED=FALS","E&amp;VAR:CALENDAR=US&amp;VAR:SYMBOL=CPLP&amp;VAR:INDEX=0"}</definedName>
    <definedName name="_192__FDSAUDITLINK__" localSheetId="18" hidden="1">{"fdsup://directions/FAT Viewer?action=UPDATE&amp;creator=factset&amp;DYN_ARGS=TRUE&amp;DOC_NAME=FAT:FQL_AUDITING_CLIENT_TEMPLATE.FAT&amp;display_string=Audit&amp;VAR:KEY=YJUJYLOROZ&amp;VAR:QUERY=RkZfQ0FQRVgoUVRSLC0zUSk=&amp;WINDOW=FIRST_POPUP&amp;HEIGHT=450&amp;WIDTH=450&amp;START_MAXIMIZED=FALS","E&amp;VAR:CALENDAR=US&amp;VAR:SYMBOL=CPLP&amp;VAR:INDEX=0"}</definedName>
    <definedName name="_192__FDSAUDITLINK__" hidden="1">{"fdsup://directions/FAT Viewer?action=UPDATE&amp;creator=factset&amp;DYN_ARGS=TRUE&amp;DOC_NAME=FAT:FQL_AUDITING_CLIENT_TEMPLATE.FAT&amp;display_string=Audit&amp;VAR:KEY=YJUJYLOROZ&amp;VAR:QUERY=RkZfQ0FQRVgoUVRSLC0zUSk=&amp;WINDOW=FIRST_POPUP&amp;HEIGHT=450&amp;WIDTH=450&amp;START_MAXIMIZED=FALS","E&amp;VAR:CALENDAR=US&amp;VAR:SYMBOL=CPLP&amp;VAR:INDEX=0"}</definedName>
    <definedName name="_193__FDSAUDITLINK__" localSheetId="18" hidden="1">{"fdsup://directions/FAT Viewer?action=UPDATE&amp;creator=factset&amp;DYN_ARGS=TRUE&amp;DOC_NAME=FAT:FQL_AUDITING_CLIENT_TEMPLATE.FAT&amp;display_string=Audit&amp;VAR:KEY=YLOVIBWHCF&amp;VAR:QUERY=RkZfQ0FQRVgoUVRSLDBRKQ==&amp;WINDOW=FIRST_POPUP&amp;HEIGHT=450&amp;WIDTH=450&amp;START_MAXIMIZED=FALS","E&amp;VAR:CALENDAR=US&amp;VAR:SYMBOL=CMLP&amp;VAR:INDEX=0"}</definedName>
    <definedName name="_193__FDSAUDITLINK__" hidden="1">{"fdsup://directions/FAT Viewer?action=UPDATE&amp;creator=factset&amp;DYN_ARGS=TRUE&amp;DOC_NAME=FAT:FQL_AUDITING_CLIENT_TEMPLATE.FAT&amp;display_string=Audit&amp;VAR:KEY=YLOVIBWHCF&amp;VAR:QUERY=RkZfQ0FQRVgoUVRSLDBRKQ==&amp;WINDOW=FIRST_POPUP&amp;HEIGHT=450&amp;WIDTH=450&amp;START_MAXIMIZED=FALS","E&amp;VAR:CALENDAR=US&amp;VAR:SYMBOL=CMLP&amp;VAR:INDEX=0"}</definedName>
    <definedName name="_194__FDSAUDITLINK__" localSheetId="18" hidden="1">{"fdsup://directions/FAT Viewer?action=UPDATE&amp;creator=factset&amp;DYN_ARGS=TRUE&amp;DOC_NAME=FAT:FQL_AUDITING_CLIENT_TEMPLATE.FAT&amp;display_string=Audit&amp;VAR:KEY=WZKLGVKJWJ&amp;VAR:QUERY=RkZfQ0FQRVgoUVRSLC0xUSk=&amp;WINDOW=FIRST_POPUP&amp;HEIGHT=450&amp;WIDTH=450&amp;START_MAXIMIZED=FALS","E&amp;VAR:CALENDAR=US&amp;VAR:SYMBOL=CMLP&amp;VAR:INDEX=0"}</definedName>
    <definedName name="_194__FDSAUDITLINK__" hidden="1">{"fdsup://directions/FAT Viewer?action=UPDATE&amp;creator=factset&amp;DYN_ARGS=TRUE&amp;DOC_NAME=FAT:FQL_AUDITING_CLIENT_TEMPLATE.FAT&amp;display_string=Audit&amp;VAR:KEY=WZKLGVKJWJ&amp;VAR:QUERY=RkZfQ0FQRVgoUVRSLC0xUSk=&amp;WINDOW=FIRST_POPUP&amp;HEIGHT=450&amp;WIDTH=450&amp;START_MAXIMIZED=FALS","E&amp;VAR:CALENDAR=US&amp;VAR:SYMBOL=CMLP&amp;VAR:INDEX=0"}</definedName>
    <definedName name="_195__FDSAUDITLINK__" localSheetId="18" hidden="1">{"fdsup://directions/FAT Viewer?action=UPDATE&amp;creator=factset&amp;DYN_ARGS=TRUE&amp;DOC_NAME=FAT:FQL_AUDITING_CLIENT_TEMPLATE.FAT&amp;display_string=Audit&amp;VAR:KEY=SVUZMNYNKL&amp;VAR:QUERY=RkZfQ0FQRVgoUVRSLC0yUSk=&amp;WINDOW=FIRST_POPUP&amp;HEIGHT=450&amp;WIDTH=450&amp;START_MAXIMIZED=FALS","E&amp;VAR:CALENDAR=US&amp;VAR:SYMBOL=CMLP&amp;VAR:INDEX=0"}</definedName>
    <definedName name="_195__FDSAUDITLINK__" hidden="1">{"fdsup://directions/FAT Viewer?action=UPDATE&amp;creator=factset&amp;DYN_ARGS=TRUE&amp;DOC_NAME=FAT:FQL_AUDITING_CLIENT_TEMPLATE.FAT&amp;display_string=Audit&amp;VAR:KEY=SVUZMNYNKL&amp;VAR:QUERY=RkZfQ0FQRVgoUVRSLC0yUSk=&amp;WINDOW=FIRST_POPUP&amp;HEIGHT=450&amp;WIDTH=450&amp;START_MAXIMIZED=FALS","E&amp;VAR:CALENDAR=US&amp;VAR:SYMBOL=CMLP&amp;VAR:INDEX=0"}</definedName>
    <definedName name="_196__FDSAUDITLINK__" localSheetId="18" hidden="1">{"fdsup://directions/FAT Viewer?action=UPDATE&amp;creator=factset&amp;DYN_ARGS=TRUE&amp;DOC_NAME=FAT:FQL_AUDITING_CLIENT_TEMPLATE.FAT&amp;display_string=Audit&amp;VAR:KEY=SBIXYTMDCX&amp;VAR:QUERY=RkZfQ0FQRVgoUVRSLC0zUSk=&amp;WINDOW=FIRST_POPUP&amp;HEIGHT=450&amp;WIDTH=450&amp;START_MAXIMIZED=FALS","E&amp;VAR:CALENDAR=US&amp;VAR:SYMBOL=CMLP&amp;VAR:INDEX=0"}</definedName>
    <definedName name="_196__FDSAUDITLINK__" hidden="1">{"fdsup://directions/FAT Viewer?action=UPDATE&amp;creator=factset&amp;DYN_ARGS=TRUE&amp;DOC_NAME=FAT:FQL_AUDITING_CLIENT_TEMPLATE.FAT&amp;display_string=Audit&amp;VAR:KEY=SBIXYTMDCX&amp;VAR:QUERY=RkZfQ0FQRVgoUVRSLC0zUSk=&amp;WINDOW=FIRST_POPUP&amp;HEIGHT=450&amp;WIDTH=450&amp;START_MAXIMIZED=FALS","E&amp;VAR:CALENDAR=US&amp;VAR:SYMBOL=CMLP&amp;VAR:INDEX=0"}</definedName>
    <definedName name="_197__FDSAUDITLINK__" localSheetId="18" hidden="1">{"fdsup://directions/FAT Viewer?action=UPDATE&amp;creator=factset&amp;DYN_ARGS=TRUE&amp;DOC_NAME=FAT:FQL_AUDITING_CLIENT_TEMPLATE.FAT&amp;display_string=Audit&amp;VAR:KEY=WJYXKNIHIL&amp;VAR:QUERY=RkZfQ0FQRVgoUVRSLDBRKQ==&amp;WINDOW=FIRST_POPUP&amp;HEIGHT=450&amp;WIDTH=450&amp;START_MAXIMIZED=FALS","E&amp;VAR:CALENDAR=US&amp;VAR:SYMBOL=CLMT&amp;VAR:INDEX=0"}</definedName>
    <definedName name="_197__FDSAUDITLINK__" hidden="1">{"fdsup://directions/FAT Viewer?action=UPDATE&amp;creator=factset&amp;DYN_ARGS=TRUE&amp;DOC_NAME=FAT:FQL_AUDITING_CLIENT_TEMPLATE.FAT&amp;display_string=Audit&amp;VAR:KEY=WJYXKNIHIL&amp;VAR:QUERY=RkZfQ0FQRVgoUVRSLDBRKQ==&amp;WINDOW=FIRST_POPUP&amp;HEIGHT=450&amp;WIDTH=450&amp;START_MAXIMIZED=FALS","E&amp;VAR:CALENDAR=US&amp;VAR:SYMBOL=CLMT&amp;VAR:INDEX=0"}</definedName>
    <definedName name="_198__FDSAUDITLINK__" localSheetId="18" hidden="1">{"fdsup://directions/FAT Viewer?action=UPDATE&amp;creator=factset&amp;DYN_ARGS=TRUE&amp;DOC_NAME=FAT:FQL_AUDITING_CLIENT_TEMPLATE.FAT&amp;display_string=Audit&amp;VAR:KEY=KDSXWLKXYV&amp;VAR:QUERY=RkZfQ0FQRVgoUVRSLC0xUSk=&amp;WINDOW=FIRST_POPUP&amp;HEIGHT=450&amp;WIDTH=450&amp;START_MAXIMIZED=FALS","E&amp;VAR:CALENDAR=US&amp;VAR:SYMBOL=CLMT&amp;VAR:INDEX=0"}</definedName>
    <definedName name="_198__FDSAUDITLINK__" hidden="1">{"fdsup://directions/FAT Viewer?action=UPDATE&amp;creator=factset&amp;DYN_ARGS=TRUE&amp;DOC_NAME=FAT:FQL_AUDITING_CLIENT_TEMPLATE.FAT&amp;display_string=Audit&amp;VAR:KEY=KDSXWLKXYV&amp;VAR:QUERY=RkZfQ0FQRVgoUVRSLC0xUSk=&amp;WINDOW=FIRST_POPUP&amp;HEIGHT=450&amp;WIDTH=450&amp;START_MAXIMIZED=FALS","E&amp;VAR:CALENDAR=US&amp;VAR:SYMBOL=CLMT&amp;VAR:INDEX=0"}</definedName>
    <definedName name="_199__FDSAUDITLINK__" localSheetId="18" hidden="1">{"fdsup://directions/FAT Viewer?action=UPDATE&amp;creator=factset&amp;DYN_ARGS=TRUE&amp;DOC_NAME=FAT:FQL_AUDITING_CLIENT_TEMPLATE.FAT&amp;display_string=Audit&amp;VAR:KEY=IJGBSDCNWV&amp;VAR:QUERY=RkZfQ0FQRVgoUVRSLC0yUSk=&amp;WINDOW=FIRST_POPUP&amp;HEIGHT=450&amp;WIDTH=450&amp;START_MAXIMIZED=FALS","E&amp;VAR:CALENDAR=US&amp;VAR:SYMBOL=CLMT&amp;VAR:INDEX=0"}</definedName>
    <definedName name="_199__FDSAUDITLINK__" hidden="1">{"fdsup://directions/FAT Viewer?action=UPDATE&amp;creator=factset&amp;DYN_ARGS=TRUE&amp;DOC_NAME=FAT:FQL_AUDITING_CLIENT_TEMPLATE.FAT&amp;display_string=Audit&amp;VAR:KEY=IJGBSDCNWV&amp;VAR:QUERY=RkZfQ0FQRVgoUVRSLC0yUSk=&amp;WINDOW=FIRST_POPUP&amp;HEIGHT=450&amp;WIDTH=450&amp;START_MAXIMIZED=FALS","E&amp;VAR:CALENDAR=US&amp;VAR:SYMBOL=CLMT&amp;VAR:INDEX=0"}</definedName>
    <definedName name="_2__123Graph_AALL_IN_COSTS" localSheetId="17" hidden="1">#REF!</definedName>
    <definedName name="_2__123Graph_AALL_IN_COSTS" hidden="1">#REF!</definedName>
    <definedName name="_2__123Graph_ACHART_1" localSheetId="17" hidden="1">#REF!</definedName>
    <definedName name="_2__123Graph_ACHART_1" localSheetId="18" hidden="1">#REF!</definedName>
    <definedName name="_2__123Graph_ACHART_1" hidden="1">#REF!</definedName>
    <definedName name="_2__123Graph_ACHART_3" localSheetId="17" hidden="1">#REF!</definedName>
    <definedName name="_2__123Graph_ACHART_3" hidden="1">#REF!</definedName>
    <definedName name="_2__123Graph_AOP75_25PRICE" localSheetId="17" hidden="1">#REF!</definedName>
    <definedName name="_2__123Graph_AOP75_25PRICE" hidden="1">#REF!</definedName>
    <definedName name="_2__123Graph_AQRE_S_BY_CO." localSheetId="17" hidden="1">#REF!</definedName>
    <definedName name="_2__123Graph_AQRE_S_BY_CO." hidden="1">#REF!</definedName>
    <definedName name="_2__123Graph_BCHART_1" localSheetId="17" hidden="1">#REF!</definedName>
    <definedName name="_2__123Graph_BCHART_1" hidden="1">#REF!</definedName>
    <definedName name="_2__123Graph_LBL_ACHART_1" localSheetId="17" hidden="1">#REF!</definedName>
    <definedName name="_2__123Graph_LBL_ACHART_1" hidden="1">#REF!</definedName>
    <definedName name="_2__FDSAUDITLINK__" localSheetId="18" hidden="1">{"fdsup://directions/FAT Viewer?action=UPDATE&amp;creator=factset&amp;DYN_ARGS=TRUE&amp;DOC_NAME=FAT:FQL_AUDITING_CLIENT_TEMPLATE.FAT&amp;display_string=Audit&amp;VAR:KEY=AVQZQRYTCT&amp;VAR:QUERY=RkZfQ0FQRVgoUVRSLC0xUSk=&amp;WINDOW=FIRST_POPUP&amp;HEIGHT=450&amp;WIDTH=450&amp;START_MAXIMIZED=FALS","E&amp;VAR:CALENDAR=US&amp;VAR:SYMBOL=VNR&amp;VAR:INDEX=0"}</definedName>
    <definedName name="_2__FDSAUDITLINK__" hidden="1">{"fdsup://directions/FAT Viewer?action=UPDATE&amp;creator=factset&amp;DYN_ARGS=TRUE&amp;DOC_NAME=FAT:FQL_AUDITING_CLIENT_TEMPLATE.FAT&amp;display_string=Audit&amp;VAR:KEY=AVQZQRYTCT&amp;VAR:QUERY=RkZfQ0FQRVgoUVRSLC0xUSk=&amp;WINDOW=FIRST_POPUP&amp;HEIGHT=450&amp;WIDTH=450&amp;START_MAXIMIZED=FALS","E&amp;VAR:CALENDAR=US&amp;VAR:SYMBOL=VNR&amp;VAR:INDEX=0"}</definedName>
    <definedName name="_20__123Graph_CCONTRACT_BY_B_U" localSheetId="17" hidden="1">#REF!</definedName>
    <definedName name="_20__123Graph_CCONTRACT_BY_B_U" localSheetId="18" hidden="1">#REF!</definedName>
    <definedName name="_20__123Graph_CCONTRACT_BY_B_U" hidden="1">#REF!</definedName>
    <definedName name="_20__123Graph_CQRE_S_BY_TYPE" localSheetId="17" hidden="1">#REF!</definedName>
    <definedName name="_20__123Graph_CQRE_S_BY_TYPE" localSheetId="18" hidden="1">#REF!</definedName>
    <definedName name="_20__123Graph_CQRE_S_BY_TYPE" hidden="1">#REF!</definedName>
    <definedName name="_20__123Graph_CWAGES_BY_B_U" localSheetId="17" hidden="1">#REF!</definedName>
    <definedName name="_20__123Graph_CWAGES_BY_B_U" localSheetId="18" hidden="1">#REF!</definedName>
    <definedName name="_20__123Graph_CWAGES_BY_B_U" hidden="1">#REF!</definedName>
    <definedName name="_20__123Graph_FHO_MPRICE" localSheetId="17" hidden="1">#REF!</definedName>
    <definedName name="_20__123Graph_FHO_MPRICE" hidden="1">#REF!</definedName>
    <definedName name="_20__FDSAUDITLINK__" localSheetId="18" hidden="1">{"fdsup://directions/FAT Viewer?action=UPDATE&amp;creator=factset&amp;DYN_ARGS=TRUE&amp;DOC_NAME=FAT:FQL_AUDITING_CLIENT_TEMPLATE.FAT&amp;display_string=Audit&amp;VAR:KEY=OZKHOVERYN&amp;VAR:QUERY=RkZfQ0FQRVgoUVRSLC0zUSk=&amp;WINDOW=FIRST_POPUP&amp;HEIGHT=450&amp;WIDTH=450&amp;START_MAXIMIZED=FALS","E&amp;VAR:CALENDAR=US&amp;VAR:SYMBOL=LGCY&amp;VAR:INDEX=0"}</definedName>
    <definedName name="_20__FDSAUDITLINK__" hidden="1">{"fdsup://directions/FAT Viewer?action=UPDATE&amp;creator=factset&amp;DYN_ARGS=TRUE&amp;DOC_NAME=FAT:FQL_AUDITING_CLIENT_TEMPLATE.FAT&amp;display_string=Audit&amp;VAR:KEY=OZKHOVERYN&amp;VAR:QUERY=RkZfQ0FQRVgoUVRSLC0zUSk=&amp;WINDOW=FIRST_POPUP&amp;HEIGHT=450&amp;WIDTH=450&amp;START_MAXIMIZED=FALS","E&amp;VAR:CALENDAR=US&amp;VAR:SYMBOL=LGCY&amp;VAR:INDEX=0"}</definedName>
    <definedName name="_200__FDSAUDITLINK__" localSheetId="18" hidden="1">{"fdsup://directions/FAT Viewer?action=UPDATE&amp;creator=factset&amp;DYN_ARGS=TRUE&amp;DOC_NAME=FAT:FQL_AUDITING_CLIENT_TEMPLATE.FAT&amp;display_string=Audit&amp;VAR:KEY=WJQFOHGZCN&amp;VAR:QUERY=RkZfQ0FQRVgoUVRSLC0zUSk=&amp;WINDOW=FIRST_POPUP&amp;HEIGHT=450&amp;WIDTH=450&amp;START_MAXIMIZED=FALS","E&amp;VAR:CALENDAR=US&amp;VAR:SYMBOL=CLMT&amp;VAR:INDEX=0"}</definedName>
    <definedName name="_200__FDSAUDITLINK__" hidden="1">{"fdsup://directions/FAT Viewer?action=UPDATE&amp;creator=factset&amp;DYN_ARGS=TRUE&amp;DOC_NAME=FAT:FQL_AUDITING_CLIENT_TEMPLATE.FAT&amp;display_string=Audit&amp;VAR:KEY=WJQFOHGZCN&amp;VAR:QUERY=RkZfQ0FQRVgoUVRSLC0zUSk=&amp;WINDOW=FIRST_POPUP&amp;HEIGHT=450&amp;WIDTH=450&amp;START_MAXIMIZED=FALS","E&amp;VAR:CALENDAR=US&amp;VAR:SYMBOL=CLMT&amp;VAR:INDEX=0"}</definedName>
    <definedName name="_201__FDSAUDITLINK__" localSheetId="18" hidden="1">{"fdsup://directions/FAT Viewer?action=UPDATE&amp;creator=factset&amp;DYN_ARGS=TRUE&amp;DOC_NAME=FAT:FQL_AUDITING_CLIENT_TEMPLATE.FAT&amp;display_string=Audit&amp;VAR:KEY=ALWZINKLIP&amp;VAR:QUERY=RkZfQ0FQRVgoUVRSLDBRKQ==&amp;WINDOW=FIRST_POPUP&amp;HEIGHT=450&amp;WIDTH=450&amp;START_MAXIMIZED=FALS","E&amp;VAR:CALENDAR=US&amp;VAR:SYMBOL=CHKM&amp;VAR:INDEX=0"}</definedName>
    <definedName name="_201__FDSAUDITLINK__" hidden="1">{"fdsup://directions/FAT Viewer?action=UPDATE&amp;creator=factset&amp;DYN_ARGS=TRUE&amp;DOC_NAME=FAT:FQL_AUDITING_CLIENT_TEMPLATE.FAT&amp;display_string=Audit&amp;VAR:KEY=ALWZINKLIP&amp;VAR:QUERY=RkZfQ0FQRVgoUVRSLDBRKQ==&amp;WINDOW=FIRST_POPUP&amp;HEIGHT=450&amp;WIDTH=450&amp;START_MAXIMIZED=FALS","E&amp;VAR:CALENDAR=US&amp;VAR:SYMBOL=CHKM&amp;VAR:INDEX=0"}</definedName>
    <definedName name="_202__FDSAUDITLINK__" localSheetId="18" hidden="1">{"fdsup://directions/FAT Viewer?action=UPDATE&amp;creator=factset&amp;DYN_ARGS=TRUE&amp;DOC_NAME=FAT:FQL_AUDITING_CLIENT_TEMPLATE.FAT&amp;display_string=Audit&amp;VAR:KEY=WDUXUTCLCV&amp;VAR:QUERY=RkZfQ0FQRVgoUVRSLC0xUSk=&amp;WINDOW=FIRST_POPUP&amp;HEIGHT=450&amp;WIDTH=450&amp;START_MAXIMIZED=FALS","E&amp;VAR:CALENDAR=US&amp;VAR:SYMBOL=CHKM&amp;VAR:INDEX=0"}</definedName>
    <definedName name="_202__FDSAUDITLINK__" hidden="1">{"fdsup://directions/FAT Viewer?action=UPDATE&amp;creator=factset&amp;DYN_ARGS=TRUE&amp;DOC_NAME=FAT:FQL_AUDITING_CLIENT_TEMPLATE.FAT&amp;display_string=Audit&amp;VAR:KEY=WDUXUTCLCV&amp;VAR:QUERY=RkZfQ0FQRVgoUVRSLC0xUSk=&amp;WINDOW=FIRST_POPUP&amp;HEIGHT=450&amp;WIDTH=450&amp;START_MAXIMIZED=FALS","E&amp;VAR:CALENDAR=US&amp;VAR:SYMBOL=CHKM&amp;VAR:INDEX=0"}</definedName>
    <definedName name="_203__FDSAUDITLINK__" localSheetId="18" hidden="1">{"fdsup://directions/FAT Viewer?action=UPDATE&amp;creator=factset&amp;DYN_ARGS=TRUE&amp;DOC_NAME=FAT:FQL_AUDITING_CLIENT_TEMPLATE.FAT&amp;display_string=Audit&amp;VAR:KEY=UTCFSHYRUH&amp;VAR:QUERY=RkZfQ0FQRVgoUVRSLC0yUSk=&amp;WINDOW=FIRST_POPUP&amp;HEIGHT=450&amp;WIDTH=450&amp;START_MAXIMIZED=FALS","E&amp;VAR:CALENDAR=US&amp;VAR:SYMBOL=CHKM&amp;VAR:INDEX=0"}</definedName>
    <definedName name="_203__FDSAUDITLINK__" hidden="1">{"fdsup://directions/FAT Viewer?action=UPDATE&amp;creator=factset&amp;DYN_ARGS=TRUE&amp;DOC_NAME=FAT:FQL_AUDITING_CLIENT_TEMPLATE.FAT&amp;display_string=Audit&amp;VAR:KEY=UTCFSHYRUH&amp;VAR:QUERY=RkZfQ0FQRVgoUVRSLC0yUSk=&amp;WINDOW=FIRST_POPUP&amp;HEIGHT=450&amp;WIDTH=450&amp;START_MAXIMIZED=FALS","E&amp;VAR:CALENDAR=US&amp;VAR:SYMBOL=CHKM&amp;VAR:INDEX=0"}</definedName>
    <definedName name="_204__FDSAUDITLINK__" localSheetId="18" hidden="1">{"fdsup://directions/FAT Viewer?action=UPDATE&amp;creator=factset&amp;DYN_ARGS=TRUE&amp;DOC_NAME=FAT:FQL_AUDITING_CLIENT_TEMPLATE.FAT&amp;display_string=Audit&amp;VAR:KEY=GPSDWHOVUN&amp;VAR:QUERY=RkZfQ0FQRVgoUVRSLC0zUSk=&amp;WINDOW=FIRST_POPUP&amp;HEIGHT=450&amp;WIDTH=450&amp;START_MAXIMIZED=FALS","E&amp;VAR:CALENDAR=US&amp;VAR:SYMBOL=CHKM&amp;VAR:INDEX=0"}</definedName>
    <definedName name="_204__FDSAUDITLINK__" hidden="1">{"fdsup://directions/FAT Viewer?action=UPDATE&amp;creator=factset&amp;DYN_ARGS=TRUE&amp;DOC_NAME=FAT:FQL_AUDITING_CLIENT_TEMPLATE.FAT&amp;display_string=Audit&amp;VAR:KEY=GPSDWHOVUN&amp;VAR:QUERY=RkZfQ0FQRVgoUVRSLC0zUSk=&amp;WINDOW=FIRST_POPUP&amp;HEIGHT=450&amp;WIDTH=450&amp;START_MAXIMIZED=FALS","E&amp;VAR:CALENDAR=US&amp;VAR:SYMBOL=CHKM&amp;VAR:INDEX=0"}</definedName>
    <definedName name="_205__FDSAUDITLINK__" localSheetId="18" hidden="1">{"fdsup://directions/FAT Viewer?action=UPDATE&amp;creator=factset&amp;DYN_ARGS=TRUE&amp;DOC_NAME=FAT:FQL_AUDITING_CLIENT_TEMPLATE.FAT&amp;display_string=Audit&amp;VAR:KEY=IFWDKFARMZ&amp;VAR:QUERY=RkZfQ0FQRVgoUVRSLDBRKQ==&amp;WINDOW=FIRST_POPUP&amp;HEIGHT=450&amp;WIDTH=450&amp;START_MAXIMIZED=FALS","E&amp;VAR:CALENDAR=US&amp;VAR:SYMBOL=BWP&amp;VAR:INDEX=0"}</definedName>
    <definedName name="_205__FDSAUDITLINK__" hidden="1">{"fdsup://directions/FAT Viewer?action=UPDATE&amp;creator=factset&amp;DYN_ARGS=TRUE&amp;DOC_NAME=FAT:FQL_AUDITING_CLIENT_TEMPLATE.FAT&amp;display_string=Audit&amp;VAR:KEY=IFWDKFARMZ&amp;VAR:QUERY=RkZfQ0FQRVgoUVRSLDBRKQ==&amp;WINDOW=FIRST_POPUP&amp;HEIGHT=450&amp;WIDTH=450&amp;START_MAXIMIZED=FALS","E&amp;VAR:CALENDAR=US&amp;VAR:SYMBOL=BWP&amp;VAR:INDEX=0"}</definedName>
    <definedName name="_206__FDSAUDITLINK__" localSheetId="18" hidden="1">{"fdsup://directions/FAT Viewer?action=UPDATE&amp;creator=factset&amp;DYN_ARGS=TRUE&amp;DOC_NAME=FAT:FQL_AUDITING_CLIENT_TEMPLATE.FAT&amp;display_string=Audit&amp;VAR:KEY=QZMLSBKFCP&amp;VAR:QUERY=RkZfQ0FQRVgoUVRSLC0xUSk=&amp;WINDOW=FIRST_POPUP&amp;HEIGHT=450&amp;WIDTH=450&amp;START_MAXIMIZED=FALS","E&amp;VAR:CALENDAR=US&amp;VAR:SYMBOL=BWP&amp;VAR:INDEX=0"}</definedName>
    <definedName name="_206__FDSAUDITLINK__" hidden="1">{"fdsup://directions/FAT Viewer?action=UPDATE&amp;creator=factset&amp;DYN_ARGS=TRUE&amp;DOC_NAME=FAT:FQL_AUDITING_CLIENT_TEMPLATE.FAT&amp;display_string=Audit&amp;VAR:KEY=QZMLSBKFCP&amp;VAR:QUERY=RkZfQ0FQRVgoUVRSLC0xUSk=&amp;WINDOW=FIRST_POPUP&amp;HEIGHT=450&amp;WIDTH=450&amp;START_MAXIMIZED=FALS","E&amp;VAR:CALENDAR=US&amp;VAR:SYMBOL=BWP&amp;VAR:INDEX=0"}</definedName>
    <definedName name="_207__FDSAUDITLINK__" localSheetId="18" hidden="1">{"fdsup://directions/FAT Viewer?action=UPDATE&amp;creator=factset&amp;DYN_ARGS=TRUE&amp;DOC_NAME=FAT:FQL_AUDITING_CLIENT_TEMPLATE.FAT&amp;display_string=Audit&amp;VAR:KEY=KPKHOLUDMB&amp;VAR:QUERY=RkZfQ0FQRVgoUVRSLC0yUSk=&amp;WINDOW=FIRST_POPUP&amp;HEIGHT=450&amp;WIDTH=450&amp;START_MAXIMIZED=FALS","E&amp;VAR:CALENDAR=US&amp;VAR:SYMBOL=BWP&amp;VAR:INDEX=0"}</definedName>
    <definedName name="_207__FDSAUDITLINK__" hidden="1">{"fdsup://directions/FAT Viewer?action=UPDATE&amp;creator=factset&amp;DYN_ARGS=TRUE&amp;DOC_NAME=FAT:FQL_AUDITING_CLIENT_TEMPLATE.FAT&amp;display_string=Audit&amp;VAR:KEY=KPKHOLUDMB&amp;VAR:QUERY=RkZfQ0FQRVgoUVRSLC0yUSk=&amp;WINDOW=FIRST_POPUP&amp;HEIGHT=450&amp;WIDTH=450&amp;START_MAXIMIZED=FALS","E&amp;VAR:CALENDAR=US&amp;VAR:SYMBOL=BWP&amp;VAR:INDEX=0"}</definedName>
    <definedName name="_208__FDSAUDITLINK__" localSheetId="18" hidden="1">{"fdsup://directions/FAT Viewer?action=UPDATE&amp;creator=factset&amp;DYN_ARGS=TRUE&amp;DOC_NAME=FAT:FQL_AUDITING_CLIENT_TEMPLATE.FAT&amp;display_string=Audit&amp;VAR:KEY=YPWTABWNSP&amp;VAR:QUERY=RkZfQ0FQRVgoUVRSLC0zUSk=&amp;WINDOW=FIRST_POPUP&amp;HEIGHT=450&amp;WIDTH=450&amp;START_MAXIMIZED=FALS","E&amp;VAR:CALENDAR=US&amp;VAR:SYMBOL=BWP&amp;VAR:INDEX=0"}</definedName>
    <definedName name="_208__FDSAUDITLINK__" hidden="1">{"fdsup://directions/FAT Viewer?action=UPDATE&amp;creator=factset&amp;DYN_ARGS=TRUE&amp;DOC_NAME=FAT:FQL_AUDITING_CLIENT_TEMPLATE.FAT&amp;display_string=Audit&amp;VAR:KEY=YPWTABWNSP&amp;VAR:QUERY=RkZfQ0FQRVgoUVRSLC0zUSk=&amp;WINDOW=FIRST_POPUP&amp;HEIGHT=450&amp;WIDTH=450&amp;START_MAXIMIZED=FALS","E&amp;VAR:CALENDAR=US&amp;VAR:SYMBOL=BWP&amp;VAR:INDEX=0"}</definedName>
    <definedName name="_209__FDSAUDITLINK__" localSheetId="18" hidden="1">{"fdsup://directions/FAT Viewer?action=UPDATE&amp;creator=factset&amp;DYN_ARGS=TRUE&amp;DOC_NAME=FAT:FQL_AUDITING_CLIENT_TEMPLATE.FAT&amp;display_string=Audit&amp;VAR:KEY=GNQDEDIRKR&amp;VAR:QUERY=RkZfQ0FQRVgoUVRSLDBRKQ==&amp;WINDOW=FIRST_POPUP&amp;HEIGHT=450&amp;WIDTH=450&amp;START_MAXIMIZED=FALS","E&amp;VAR:CALENDAR=US&amp;VAR:SYMBOL=BPL&amp;VAR:INDEX=0"}</definedName>
    <definedName name="_209__FDSAUDITLINK__" hidden="1">{"fdsup://directions/FAT Viewer?action=UPDATE&amp;creator=factset&amp;DYN_ARGS=TRUE&amp;DOC_NAME=FAT:FQL_AUDITING_CLIENT_TEMPLATE.FAT&amp;display_string=Audit&amp;VAR:KEY=GNQDEDIRKR&amp;VAR:QUERY=RkZfQ0FQRVgoUVRSLDBRKQ==&amp;WINDOW=FIRST_POPUP&amp;HEIGHT=450&amp;WIDTH=450&amp;START_MAXIMIZED=FALS","E&amp;VAR:CALENDAR=US&amp;VAR:SYMBOL=BPL&amp;VAR:INDEX=0"}</definedName>
    <definedName name="_21__123Graph_CQRE_S_BY_CO." localSheetId="17" hidden="1">#REF!</definedName>
    <definedName name="_21__123Graph_CQRE_S_BY_CO." localSheetId="18" hidden="1">#REF!</definedName>
    <definedName name="_21__123Graph_CQRE_S_BY_CO." hidden="1">#REF!</definedName>
    <definedName name="_21__123Graph_CSENS_COMPARISON" localSheetId="17" hidden="1">#REF!</definedName>
    <definedName name="_21__123Graph_CSENS_COMPARISON" localSheetId="18" hidden="1">#REF!</definedName>
    <definedName name="_21__123Graph_CSENS_COMPARISON" hidden="1">#REF!</definedName>
    <definedName name="_21__123Graph_DCONTRACT_BY_B_U" localSheetId="17" hidden="1">#REF!</definedName>
    <definedName name="_21__123Graph_DCONTRACT_BY_B_U" localSheetId="18" hidden="1">#REF!</definedName>
    <definedName name="_21__123Graph_DCONTRACT_BY_B_U" hidden="1">#REF!</definedName>
    <definedName name="_21__123Graph_FO_MPRICE" localSheetId="17" hidden="1">#REF!</definedName>
    <definedName name="_21__123Graph_FO_MPRICE" hidden="1">#REF!</definedName>
    <definedName name="_21__FDSAUDITLINK__" localSheetId="18" hidden="1">{"fdsup://directions/FAT Viewer?action=UPDATE&amp;creator=factset&amp;DYN_ARGS=TRUE&amp;DOC_NAME=FAT:FQL_AUDITING_CLIENT_TEMPLATE.FAT&amp;display_string=Audit&amp;VAR:KEY=KBSDWPWXMZ&amp;VAR:QUERY=RkZfQ0FQRVgoUVRSLDBRKQ==&amp;WINDOW=FIRST_POPUP&amp;HEIGHT=450&amp;WIDTH=450&amp;START_MAXIMIZED=FALS","E&amp;VAR:CALENDAR=US&amp;VAR:SYMBOL=EVEP&amp;VAR:INDEX=0"}</definedName>
    <definedName name="_21__FDSAUDITLINK__" hidden="1">{"fdsup://directions/FAT Viewer?action=UPDATE&amp;creator=factset&amp;DYN_ARGS=TRUE&amp;DOC_NAME=FAT:FQL_AUDITING_CLIENT_TEMPLATE.FAT&amp;display_string=Audit&amp;VAR:KEY=KBSDWPWXMZ&amp;VAR:QUERY=RkZfQ0FQRVgoUVRSLDBRKQ==&amp;WINDOW=FIRST_POPUP&amp;HEIGHT=450&amp;WIDTH=450&amp;START_MAXIMIZED=FALS","E&amp;VAR:CALENDAR=US&amp;VAR:SYMBOL=EVEP&amp;VAR:INDEX=0"}</definedName>
    <definedName name="_210__FDSAUDITLINK__" localSheetId="18" hidden="1">{"fdsup://directions/FAT Viewer?action=UPDATE&amp;creator=factset&amp;DYN_ARGS=TRUE&amp;DOC_NAME=FAT:FQL_AUDITING_CLIENT_TEMPLATE.FAT&amp;display_string=Audit&amp;VAR:KEY=GJKXWJCZEP&amp;VAR:QUERY=RkZfQ0FQRVgoUVRSLC0xUSk=&amp;WINDOW=FIRST_POPUP&amp;HEIGHT=450&amp;WIDTH=450&amp;START_MAXIMIZED=FALS","E&amp;VAR:CALENDAR=US&amp;VAR:SYMBOL=BPL&amp;VAR:INDEX=0"}</definedName>
    <definedName name="_210__FDSAUDITLINK__" hidden="1">{"fdsup://directions/FAT Viewer?action=UPDATE&amp;creator=factset&amp;DYN_ARGS=TRUE&amp;DOC_NAME=FAT:FQL_AUDITING_CLIENT_TEMPLATE.FAT&amp;display_string=Audit&amp;VAR:KEY=GJKXWJCZEP&amp;VAR:QUERY=RkZfQ0FQRVgoUVRSLC0xUSk=&amp;WINDOW=FIRST_POPUP&amp;HEIGHT=450&amp;WIDTH=450&amp;START_MAXIMIZED=FALS","E&amp;VAR:CALENDAR=US&amp;VAR:SYMBOL=BPL&amp;VAR:INDEX=0"}</definedName>
    <definedName name="_211__FDSAUDITLINK__" localSheetId="18" hidden="1">{"fdsup://directions/FAT Viewer?action=UPDATE&amp;creator=factset&amp;DYN_ARGS=TRUE&amp;DOC_NAME=FAT:FQL_AUDITING_CLIENT_TEMPLATE.FAT&amp;display_string=Audit&amp;VAR:KEY=SPAXABUVSH&amp;VAR:QUERY=RkZfQ0FQRVgoUVRSLC0yUSk=&amp;WINDOW=FIRST_POPUP&amp;HEIGHT=450&amp;WIDTH=450&amp;START_MAXIMIZED=FALS","E&amp;VAR:CALENDAR=US&amp;VAR:SYMBOL=BPL&amp;VAR:INDEX=0"}</definedName>
    <definedName name="_211__FDSAUDITLINK__" hidden="1">{"fdsup://directions/FAT Viewer?action=UPDATE&amp;creator=factset&amp;DYN_ARGS=TRUE&amp;DOC_NAME=FAT:FQL_AUDITING_CLIENT_TEMPLATE.FAT&amp;display_string=Audit&amp;VAR:KEY=SPAXABUVSH&amp;VAR:QUERY=RkZfQ0FQRVgoUVRSLC0yUSk=&amp;WINDOW=FIRST_POPUP&amp;HEIGHT=450&amp;WIDTH=450&amp;START_MAXIMIZED=FALS","E&amp;VAR:CALENDAR=US&amp;VAR:SYMBOL=BPL&amp;VAR:INDEX=0"}</definedName>
    <definedName name="_212__FDSAUDITLINK__" localSheetId="18" hidden="1">{"fdsup://directions/FAT Viewer?action=UPDATE&amp;creator=factset&amp;DYN_ARGS=TRUE&amp;DOC_NAME=FAT:FQL_AUDITING_CLIENT_TEMPLATE.FAT&amp;display_string=Audit&amp;VAR:KEY=SNYJOVEDIX&amp;VAR:QUERY=RkZfQ0FQRVgoUVRSLC0zUSk=&amp;WINDOW=FIRST_POPUP&amp;HEIGHT=450&amp;WIDTH=450&amp;START_MAXIMIZED=FALS","E&amp;VAR:CALENDAR=US&amp;VAR:SYMBOL=BPL&amp;VAR:INDEX=0"}</definedName>
    <definedName name="_212__FDSAUDITLINK__" hidden="1">{"fdsup://directions/FAT Viewer?action=UPDATE&amp;creator=factset&amp;DYN_ARGS=TRUE&amp;DOC_NAME=FAT:FQL_AUDITING_CLIENT_TEMPLATE.FAT&amp;display_string=Audit&amp;VAR:KEY=SNYJOVEDIX&amp;VAR:QUERY=RkZfQ0FQRVgoUVRSLC0zUSk=&amp;WINDOW=FIRST_POPUP&amp;HEIGHT=450&amp;WIDTH=450&amp;START_MAXIMIZED=FALS","E&amp;VAR:CALENDAR=US&amp;VAR:SYMBOL=BPL&amp;VAR:INDEX=0"}</definedName>
    <definedName name="_213__FDSAUDITLINK__" localSheetId="18" hidden="1">{"fdsup://directions/FAT Viewer?action=UPDATE&amp;creator=factset&amp;DYN_ARGS=TRUE&amp;DOC_NAME=FAT:FQL_AUDITING_CLIENT_TEMPLATE.FAT&amp;display_string=Audit&amp;VAR:KEY=OVMZWVYBSL&amp;VAR:QUERY=RkZfQ0FQRVgoUVRSLDBRKQ==&amp;WINDOW=FIRST_POPUP&amp;HEIGHT=450&amp;WIDTH=450&amp;START_MAXIMIZED=FALS","E&amp;VAR:CALENDAR=US&amp;VAR:SYMBOL=BKEP&amp;VAR:INDEX=0"}</definedName>
    <definedName name="_213__FDSAUDITLINK__" hidden="1">{"fdsup://directions/FAT Viewer?action=UPDATE&amp;creator=factset&amp;DYN_ARGS=TRUE&amp;DOC_NAME=FAT:FQL_AUDITING_CLIENT_TEMPLATE.FAT&amp;display_string=Audit&amp;VAR:KEY=OVMZWVYBSL&amp;VAR:QUERY=RkZfQ0FQRVgoUVRSLDBRKQ==&amp;WINDOW=FIRST_POPUP&amp;HEIGHT=450&amp;WIDTH=450&amp;START_MAXIMIZED=FALS","E&amp;VAR:CALENDAR=US&amp;VAR:SYMBOL=BKEP&amp;VAR:INDEX=0"}</definedName>
    <definedName name="_214__FDSAUDITLINK__" localSheetId="18" hidden="1">{"fdsup://directions/FAT Viewer?action=UPDATE&amp;creator=factset&amp;DYN_ARGS=TRUE&amp;DOC_NAME=FAT:FQL_AUDITING_CLIENT_TEMPLATE.FAT&amp;display_string=Audit&amp;VAR:KEY=ETWJSXEDIP&amp;VAR:QUERY=RkZfQ0FQRVgoUVRSLC0xUSk=&amp;WINDOW=FIRST_POPUP&amp;HEIGHT=450&amp;WIDTH=450&amp;START_MAXIMIZED=FALS","E&amp;VAR:CALENDAR=US&amp;VAR:SYMBOL=BKEP&amp;VAR:INDEX=0"}</definedName>
    <definedName name="_214__FDSAUDITLINK__" hidden="1">{"fdsup://directions/FAT Viewer?action=UPDATE&amp;creator=factset&amp;DYN_ARGS=TRUE&amp;DOC_NAME=FAT:FQL_AUDITING_CLIENT_TEMPLATE.FAT&amp;display_string=Audit&amp;VAR:KEY=ETWJSXEDIP&amp;VAR:QUERY=RkZfQ0FQRVgoUVRSLC0xUSk=&amp;WINDOW=FIRST_POPUP&amp;HEIGHT=450&amp;WIDTH=450&amp;START_MAXIMIZED=FALS","E&amp;VAR:CALENDAR=US&amp;VAR:SYMBOL=BKEP&amp;VAR:INDEX=0"}</definedName>
    <definedName name="_215__FDSAUDITLINK__" localSheetId="18" hidden="1">{"fdsup://directions/FAT Viewer?action=UPDATE&amp;creator=factset&amp;DYN_ARGS=TRUE&amp;DOC_NAME=FAT:FQL_AUDITING_CLIENT_TEMPLATE.FAT&amp;display_string=Audit&amp;VAR:KEY=ENQZMFWXSL&amp;VAR:QUERY=RkZfQ0FQRVgoUVRSLC0yUSk=&amp;WINDOW=FIRST_POPUP&amp;HEIGHT=450&amp;WIDTH=450&amp;START_MAXIMIZED=FALS","E&amp;VAR:CALENDAR=US&amp;VAR:SYMBOL=BKEP&amp;VAR:INDEX=0"}</definedName>
    <definedName name="_215__FDSAUDITLINK__" hidden="1">{"fdsup://directions/FAT Viewer?action=UPDATE&amp;creator=factset&amp;DYN_ARGS=TRUE&amp;DOC_NAME=FAT:FQL_AUDITING_CLIENT_TEMPLATE.FAT&amp;display_string=Audit&amp;VAR:KEY=ENQZMFWXSL&amp;VAR:QUERY=RkZfQ0FQRVgoUVRSLC0yUSk=&amp;WINDOW=FIRST_POPUP&amp;HEIGHT=450&amp;WIDTH=450&amp;START_MAXIMIZED=FALS","E&amp;VAR:CALENDAR=US&amp;VAR:SYMBOL=BKEP&amp;VAR:INDEX=0"}</definedName>
    <definedName name="_216__FDSAUDITLINK__" localSheetId="18" hidden="1">{"fdsup://directions/FAT Viewer?action=UPDATE&amp;creator=factset&amp;DYN_ARGS=TRUE&amp;DOC_NAME=FAT:FQL_AUDITING_CLIENT_TEMPLATE.FAT&amp;display_string=Audit&amp;VAR:KEY=SHQBQZIVMX&amp;VAR:QUERY=RkZfQ0FQRVgoUVRSLC0zUSk=&amp;WINDOW=FIRST_POPUP&amp;HEIGHT=450&amp;WIDTH=450&amp;START_MAXIMIZED=FALS","E&amp;VAR:CALENDAR=US&amp;VAR:SYMBOL=BKEP&amp;VAR:INDEX=0"}</definedName>
    <definedName name="_216__FDSAUDITLINK__" hidden="1">{"fdsup://directions/FAT Viewer?action=UPDATE&amp;creator=factset&amp;DYN_ARGS=TRUE&amp;DOC_NAME=FAT:FQL_AUDITING_CLIENT_TEMPLATE.FAT&amp;display_string=Audit&amp;VAR:KEY=SHQBQZIVMX&amp;VAR:QUERY=RkZfQ0FQRVgoUVRSLC0zUSk=&amp;WINDOW=FIRST_POPUP&amp;HEIGHT=450&amp;WIDTH=450&amp;START_MAXIMIZED=FALS","E&amp;VAR:CALENDAR=US&amp;VAR:SYMBOL=BKEP&amp;VAR:INDEX=0"}</definedName>
    <definedName name="_217__FDSAUDITLINK__" localSheetId="18" hidden="1">{"fdsup://directions/FAT Viewer?action=UPDATE&amp;creator=factset&amp;DYN_ARGS=TRUE&amp;DOC_NAME=FAT:FQL_AUDITING_CLIENT_TEMPLATE.FAT&amp;display_string=Audit&amp;VAR:KEY=GBEZCBIPGH&amp;VAR:QUERY=RkZfQ0FQRVgoUVRSLDBRKQ==&amp;WINDOW=FIRST_POPUP&amp;HEIGHT=450&amp;WIDTH=450&amp;START_MAXIMIZED=FALS","E&amp;VAR:CALENDAR=US&amp;VAR:SYMBOL=ARLP&amp;VAR:INDEX=0"}</definedName>
    <definedName name="_217__FDSAUDITLINK__" hidden="1">{"fdsup://directions/FAT Viewer?action=UPDATE&amp;creator=factset&amp;DYN_ARGS=TRUE&amp;DOC_NAME=FAT:FQL_AUDITING_CLIENT_TEMPLATE.FAT&amp;display_string=Audit&amp;VAR:KEY=GBEZCBIPGH&amp;VAR:QUERY=RkZfQ0FQRVgoUVRSLDBRKQ==&amp;WINDOW=FIRST_POPUP&amp;HEIGHT=450&amp;WIDTH=450&amp;START_MAXIMIZED=FALS","E&amp;VAR:CALENDAR=US&amp;VAR:SYMBOL=ARLP&amp;VAR:INDEX=0"}</definedName>
    <definedName name="_218__FDSAUDITLINK__" localSheetId="18" hidden="1">{"fdsup://directions/FAT Viewer?action=UPDATE&amp;creator=factset&amp;DYN_ARGS=TRUE&amp;DOC_NAME=FAT:FQL_AUDITING_CLIENT_TEMPLATE.FAT&amp;display_string=Audit&amp;VAR:KEY=KZAJOTOJMH&amp;VAR:QUERY=RkZfQ0FQRVgoUVRSLC0xUSk=&amp;WINDOW=FIRST_POPUP&amp;HEIGHT=450&amp;WIDTH=450&amp;START_MAXIMIZED=FALS","E&amp;VAR:CALENDAR=US&amp;VAR:SYMBOL=ARLP&amp;VAR:INDEX=0"}</definedName>
    <definedName name="_218__FDSAUDITLINK__" hidden="1">{"fdsup://directions/FAT Viewer?action=UPDATE&amp;creator=factset&amp;DYN_ARGS=TRUE&amp;DOC_NAME=FAT:FQL_AUDITING_CLIENT_TEMPLATE.FAT&amp;display_string=Audit&amp;VAR:KEY=KZAJOTOJMH&amp;VAR:QUERY=RkZfQ0FQRVgoUVRSLC0xUSk=&amp;WINDOW=FIRST_POPUP&amp;HEIGHT=450&amp;WIDTH=450&amp;START_MAXIMIZED=FALS","E&amp;VAR:CALENDAR=US&amp;VAR:SYMBOL=ARLP&amp;VAR:INDEX=0"}</definedName>
    <definedName name="_219__FDSAUDITLINK__" localSheetId="18" hidden="1">{"fdsup://directions/FAT Viewer?action=UPDATE&amp;creator=factset&amp;DYN_ARGS=TRUE&amp;DOC_NAME=FAT:FQL_AUDITING_CLIENT_TEMPLATE.FAT&amp;display_string=Audit&amp;VAR:KEY=MXUFCXYFCH&amp;VAR:QUERY=RkZfQ0FQRVgoUVRSLC0yUSk=&amp;WINDOW=FIRST_POPUP&amp;HEIGHT=450&amp;WIDTH=450&amp;START_MAXIMIZED=FALS","E&amp;VAR:CALENDAR=US&amp;VAR:SYMBOL=ARLP&amp;VAR:INDEX=0"}</definedName>
    <definedName name="_219__FDSAUDITLINK__" hidden="1">{"fdsup://directions/FAT Viewer?action=UPDATE&amp;creator=factset&amp;DYN_ARGS=TRUE&amp;DOC_NAME=FAT:FQL_AUDITING_CLIENT_TEMPLATE.FAT&amp;display_string=Audit&amp;VAR:KEY=MXUFCXYFCH&amp;VAR:QUERY=RkZfQ0FQRVgoUVRSLC0yUSk=&amp;WINDOW=FIRST_POPUP&amp;HEIGHT=450&amp;WIDTH=450&amp;START_MAXIMIZED=FALS","E&amp;VAR:CALENDAR=US&amp;VAR:SYMBOL=ARLP&amp;VAR:INDEX=0"}</definedName>
    <definedName name="_22__123Graph_BCHART_1" localSheetId="17" hidden="1">#REF!</definedName>
    <definedName name="_22__123Graph_BCHART_1" localSheetId="18" hidden="1">#REF!</definedName>
    <definedName name="_22__123Graph_BCHART_1" hidden="1">#REF!</definedName>
    <definedName name="_22__123Graph_CQRE_S_BY_TYPE" localSheetId="17" hidden="1">#REF!</definedName>
    <definedName name="_22__123Graph_CQRE_S_BY_TYPE" localSheetId="18" hidden="1">#REF!</definedName>
    <definedName name="_22__123Graph_CQRE_S_BY_TYPE" hidden="1">#REF!</definedName>
    <definedName name="_22__123Graph_CSUPPLIES_BY_B_U" localSheetId="17" hidden="1">#REF!</definedName>
    <definedName name="_22__123Graph_CSUPPLIES_BY_B_U" localSheetId="18" hidden="1">#REF!</definedName>
    <definedName name="_22__123Graph_CSUPPLIES_BY_B_U" hidden="1">#REF!</definedName>
    <definedName name="_22__123Graph_DQRE_S_BY_CO." localSheetId="17" hidden="1">#REF!</definedName>
    <definedName name="_22__123Graph_DQRE_S_BY_CO." hidden="1">#REF!</definedName>
    <definedName name="_22__123Graph_FOP75_25PRICE" localSheetId="17" hidden="1">#REF!</definedName>
    <definedName name="_22__123Graph_FOP75_25PRICE" hidden="1">#REF!</definedName>
    <definedName name="_22__FDSAUDITLINK__" localSheetId="18" hidden="1">{"fdsup://directions/FAT Viewer?action=UPDATE&amp;creator=factset&amp;DYN_ARGS=TRUE&amp;DOC_NAME=FAT:FQL_AUDITING_CLIENT_TEMPLATE.FAT&amp;display_string=Audit&amp;VAR:KEY=KNQHUXSXOJ&amp;VAR:QUERY=RkZfQ0FQRVgoUVRSLC0xUSk=&amp;WINDOW=FIRST_POPUP&amp;HEIGHT=450&amp;WIDTH=450&amp;START_MAXIMIZED=FALS","E&amp;VAR:CALENDAR=US&amp;VAR:SYMBOL=EVEP&amp;VAR:INDEX=0"}</definedName>
    <definedName name="_22__FDSAUDITLINK__" hidden="1">{"fdsup://directions/FAT Viewer?action=UPDATE&amp;creator=factset&amp;DYN_ARGS=TRUE&amp;DOC_NAME=FAT:FQL_AUDITING_CLIENT_TEMPLATE.FAT&amp;display_string=Audit&amp;VAR:KEY=KNQHUXSXOJ&amp;VAR:QUERY=RkZfQ0FQRVgoUVRSLC0xUSk=&amp;WINDOW=FIRST_POPUP&amp;HEIGHT=450&amp;WIDTH=450&amp;START_MAXIMIZED=FALS","E&amp;VAR:CALENDAR=US&amp;VAR:SYMBOL=EVEP&amp;VAR:INDEX=0"}</definedName>
    <definedName name="_220__FDSAUDITLINK__" localSheetId="18" hidden="1">{"fdsup://directions/FAT Viewer?action=UPDATE&amp;creator=factset&amp;DYN_ARGS=TRUE&amp;DOC_NAME=FAT:FQL_AUDITING_CLIENT_TEMPLATE.FAT&amp;display_string=Audit&amp;VAR:KEY=ILAZWDYLGN&amp;VAR:QUERY=RkZfQ0FQRVgoUVRSLC0zUSk=&amp;WINDOW=FIRST_POPUP&amp;HEIGHT=450&amp;WIDTH=450&amp;START_MAXIMIZED=FALS","E&amp;VAR:CALENDAR=US&amp;VAR:SYMBOL=ARLP&amp;VAR:INDEX=0"}</definedName>
    <definedName name="_220__FDSAUDITLINK__" hidden="1">{"fdsup://directions/FAT Viewer?action=UPDATE&amp;creator=factset&amp;DYN_ARGS=TRUE&amp;DOC_NAME=FAT:FQL_AUDITING_CLIENT_TEMPLATE.FAT&amp;display_string=Audit&amp;VAR:KEY=ILAZWDYLGN&amp;VAR:QUERY=RkZfQ0FQRVgoUVRSLC0zUSk=&amp;WINDOW=FIRST_POPUP&amp;HEIGHT=450&amp;WIDTH=450&amp;START_MAXIMIZED=FALS","E&amp;VAR:CALENDAR=US&amp;VAR:SYMBOL=ARLP&amp;VAR:INDEX=0"}</definedName>
    <definedName name="_221__FDSAUDITLINK__" localSheetId="18" hidden="1">{"fdsup://directions/FAT Viewer?action=UPDATE&amp;creator=factset&amp;DYN_ARGS=TRUE&amp;DOC_NAME=FAT:FQL_AUDITING_CLIENT_TEMPLATE.FAT&amp;display_string=Audit&amp;VAR:KEY=MDKBYZORMP&amp;VAR:QUERY=RkZfQ0FQRVgoUVRSLDBRKQ==&amp;WINDOW=FIRST_POPUP&amp;HEIGHT=450&amp;WIDTH=450&amp;START_MAXIMIZED=FALS","E&amp;VAR:CALENDAR=US&amp;VAR:SYMBOL=APU&amp;VAR:INDEX=0"}</definedName>
    <definedName name="_221__FDSAUDITLINK__" hidden="1">{"fdsup://directions/FAT Viewer?action=UPDATE&amp;creator=factset&amp;DYN_ARGS=TRUE&amp;DOC_NAME=FAT:FQL_AUDITING_CLIENT_TEMPLATE.FAT&amp;display_string=Audit&amp;VAR:KEY=MDKBYZORMP&amp;VAR:QUERY=RkZfQ0FQRVgoUVRSLDBRKQ==&amp;WINDOW=FIRST_POPUP&amp;HEIGHT=450&amp;WIDTH=450&amp;START_MAXIMIZED=FALS","E&amp;VAR:CALENDAR=US&amp;VAR:SYMBOL=APU&amp;VAR:INDEX=0"}</definedName>
    <definedName name="_222__FDSAUDITLINK__" localSheetId="18" hidden="1">{"fdsup://directions/FAT Viewer?action=UPDATE&amp;creator=factset&amp;DYN_ARGS=TRUE&amp;DOC_NAME=FAT:FQL_AUDITING_CLIENT_TEMPLATE.FAT&amp;display_string=Audit&amp;VAR:KEY=EDSRAHIDAT&amp;VAR:QUERY=RkZfQ0FQRVgoUVRSLC0xUSk=&amp;WINDOW=FIRST_POPUP&amp;HEIGHT=450&amp;WIDTH=450&amp;START_MAXIMIZED=FALS","E&amp;VAR:CALENDAR=US&amp;VAR:SYMBOL=APU&amp;VAR:INDEX=0"}</definedName>
    <definedName name="_222__FDSAUDITLINK__" hidden="1">{"fdsup://directions/FAT Viewer?action=UPDATE&amp;creator=factset&amp;DYN_ARGS=TRUE&amp;DOC_NAME=FAT:FQL_AUDITING_CLIENT_TEMPLATE.FAT&amp;display_string=Audit&amp;VAR:KEY=EDSRAHIDAT&amp;VAR:QUERY=RkZfQ0FQRVgoUVRSLC0xUSk=&amp;WINDOW=FIRST_POPUP&amp;HEIGHT=450&amp;WIDTH=450&amp;START_MAXIMIZED=FALS","E&amp;VAR:CALENDAR=US&amp;VAR:SYMBOL=APU&amp;VAR:INDEX=0"}</definedName>
    <definedName name="_223__FDSAUDITLINK__" localSheetId="18" hidden="1">{"fdsup://directions/FAT Viewer?action=UPDATE&amp;creator=factset&amp;DYN_ARGS=TRUE&amp;DOC_NAME=FAT:FQL_AUDITING_CLIENT_TEMPLATE.FAT&amp;display_string=Audit&amp;VAR:KEY=YDYTENQBOT&amp;VAR:QUERY=RkZfQ0FQRVgoUVRSLC0yUSk=&amp;WINDOW=FIRST_POPUP&amp;HEIGHT=450&amp;WIDTH=450&amp;START_MAXIMIZED=FALS","E&amp;VAR:CALENDAR=US&amp;VAR:SYMBOL=APU&amp;VAR:INDEX=0"}</definedName>
    <definedName name="_223__FDSAUDITLINK__" hidden="1">{"fdsup://directions/FAT Viewer?action=UPDATE&amp;creator=factset&amp;DYN_ARGS=TRUE&amp;DOC_NAME=FAT:FQL_AUDITING_CLIENT_TEMPLATE.FAT&amp;display_string=Audit&amp;VAR:KEY=YDYTENQBOT&amp;VAR:QUERY=RkZfQ0FQRVgoUVRSLC0yUSk=&amp;WINDOW=FIRST_POPUP&amp;HEIGHT=450&amp;WIDTH=450&amp;START_MAXIMIZED=FALS","E&amp;VAR:CALENDAR=US&amp;VAR:SYMBOL=APU&amp;VAR:INDEX=0"}</definedName>
    <definedName name="_224__FDSAUDITLINK__" localSheetId="18" hidden="1">{"fdsup://directions/FAT Viewer?action=UPDATE&amp;creator=factset&amp;DYN_ARGS=TRUE&amp;DOC_NAME=FAT:FQL_AUDITING_CLIENT_TEMPLATE.FAT&amp;display_string=Audit&amp;VAR:KEY=OHWBIJUDWP&amp;VAR:QUERY=RkZfQ0FQRVgoUVRSLC0zUSk=&amp;WINDOW=FIRST_POPUP&amp;HEIGHT=450&amp;WIDTH=450&amp;START_MAXIMIZED=FALS","E&amp;VAR:CALENDAR=US&amp;VAR:SYMBOL=APU&amp;VAR:INDEX=0"}</definedName>
    <definedName name="_224__FDSAUDITLINK__" hidden="1">{"fdsup://directions/FAT Viewer?action=UPDATE&amp;creator=factset&amp;DYN_ARGS=TRUE&amp;DOC_NAME=FAT:FQL_AUDITING_CLIENT_TEMPLATE.FAT&amp;display_string=Audit&amp;VAR:KEY=OHWBIJUDWP&amp;VAR:QUERY=RkZfQ0FQRVgoUVRSLC0zUSk=&amp;WINDOW=FIRST_POPUP&amp;HEIGHT=450&amp;WIDTH=450&amp;START_MAXIMIZED=FALS","E&amp;VAR:CALENDAR=US&amp;VAR:SYMBOL=APU&amp;VAR:INDEX=0"}</definedName>
    <definedName name="_225__FDSAUDITLINK__" localSheetId="18" hidden="1">{"fdsup://directions/FAT Viewer?action=UPDATE&amp;creator=factset&amp;DYN_ARGS=TRUE&amp;DOC_NAME=FAT:FQL_AUDITING_CLIENT_TEMPLATE.FAT&amp;display_string=Audit&amp;VAR:KEY=CJGBOFAPUN&amp;VAR:QUERY=RkZfQ0FQRVgoUVRSLDBRKQ==&amp;WINDOW=FIRST_POPUP&amp;HEIGHT=450&amp;WIDTH=450&amp;START_MAXIMIZED=FALS","E&amp;VAR:CALENDAR=US&amp;VAR:SYMBOL=APL&amp;VAR:INDEX=0"}</definedName>
    <definedName name="_225__FDSAUDITLINK__" hidden="1">{"fdsup://directions/FAT Viewer?action=UPDATE&amp;creator=factset&amp;DYN_ARGS=TRUE&amp;DOC_NAME=FAT:FQL_AUDITING_CLIENT_TEMPLATE.FAT&amp;display_string=Audit&amp;VAR:KEY=CJGBOFAPUN&amp;VAR:QUERY=RkZfQ0FQRVgoUVRSLDBRKQ==&amp;WINDOW=FIRST_POPUP&amp;HEIGHT=450&amp;WIDTH=450&amp;START_MAXIMIZED=FALS","E&amp;VAR:CALENDAR=US&amp;VAR:SYMBOL=APL&amp;VAR:INDEX=0"}</definedName>
    <definedName name="_226__FDSAUDITLINK__" localSheetId="18" hidden="1">{"fdsup://directions/FAT Viewer?action=UPDATE&amp;creator=factset&amp;DYN_ARGS=TRUE&amp;DOC_NAME=FAT:FQL_AUDITING_CLIENT_TEMPLATE.FAT&amp;display_string=Audit&amp;VAR:KEY=UJCNCDWZYH&amp;VAR:QUERY=RkZfQ0FQRVgoUVRSLC0xUSk=&amp;WINDOW=FIRST_POPUP&amp;HEIGHT=450&amp;WIDTH=450&amp;START_MAXIMIZED=FALS","E&amp;VAR:CALENDAR=US&amp;VAR:SYMBOL=APL&amp;VAR:INDEX=0"}</definedName>
    <definedName name="_226__FDSAUDITLINK__" hidden="1">{"fdsup://directions/FAT Viewer?action=UPDATE&amp;creator=factset&amp;DYN_ARGS=TRUE&amp;DOC_NAME=FAT:FQL_AUDITING_CLIENT_TEMPLATE.FAT&amp;display_string=Audit&amp;VAR:KEY=UJCNCDWZYH&amp;VAR:QUERY=RkZfQ0FQRVgoUVRSLC0xUSk=&amp;WINDOW=FIRST_POPUP&amp;HEIGHT=450&amp;WIDTH=450&amp;START_MAXIMIZED=FALS","E&amp;VAR:CALENDAR=US&amp;VAR:SYMBOL=APL&amp;VAR:INDEX=0"}</definedName>
    <definedName name="_227__FDSAUDITLINK__" localSheetId="18" hidden="1">{"fdsup://directions/FAT Viewer?action=UPDATE&amp;creator=factset&amp;DYN_ARGS=TRUE&amp;DOC_NAME=FAT:FQL_AUDITING_CLIENT_TEMPLATE.FAT&amp;display_string=Audit&amp;VAR:KEY=ULILIHILQP&amp;VAR:QUERY=RkZfQ0FQRVgoUVRSLC0yUSk=&amp;WINDOW=FIRST_POPUP&amp;HEIGHT=450&amp;WIDTH=450&amp;START_MAXIMIZED=FALS","E&amp;VAR:CALENDAR=US&amp;VAR:SYMBOL=APL&amp;VAR:INDEX=0"}</definedName>
    <definedName name="_227__FDSAUDITLINK__" hidden="1">{"fdsup://directions/FAT Viewer?action=UPDATE&amp;creator=factset&amp;DYN_ARGS=TRUE&amp;DOC_NAME=FAT:FQL_AUDITING_CLIENT_TEMPLATE.FAT&amp;display_string=Audit&amp;VAR:KEY=ULILIHILQP&amp;VAR:QUERY=RkZfQ0FQRVgoUVRSLC0yUSk=&amp;WINDOW=FIRST_POPUP&amp;HEIGHT=450&amp;WIDTH=450&amp;START_MAXIMIZED=FALS","E&amp;VAR:CALENDAR=US&amp;VAR:SYMBOL=APL&amp;VAR:INDEX=0"}</definedName>
    <definedName name="_228__FDSAUDITLINK__" localSheetId="18" hidden="1">{"fdsup://directions/FAT Viewer?action=UPDATE&amp;creator=factset&amp;DYN_ARGS=TRUE&amp;DOC_NAME=FAT:FQL_AUDITING_CLIENT_TEMPLATE.FAT&amp;display_string=Audit&amp;VAR:KEY=ALWBKHSXEZ&amp;VAR:QUERY=RkZfQ0FQRVgoUVRSLC0zUSk=&amp;WINDOW=FIRST_POPUP&amp;HEIGHT=450&amp;WIDTH=450&amp;START_MAXIMIZED=FALS","E&amp;VAR:CALENDAR=US&amp;VAR:SYMBOL=APL&amp;VAR:INDEX=0"}</definedName>
    <definedName name="_228__FDSAUDITLINK__" hidden="1">{"fdsup://directions/FAT Viewer?action=UPDATE&amp;creator=factset&amp;DYN_ARGS=TRUE&amp;DOC_NAME=FAT:FQL_AUDITING_CLIENT_TEMPLATE.FAT&amp;display_string=Audit&amp;VAR:KEY=ALWBKHSXEZ&amp;VAR:QUERY=RkZfQ0FQRVgoUVRSLC0zUSk=&amp;WINDOW=FIRST_POPUP&amp;HEIGHT=450&amp;WIDTH=450&amp;START_MAXIMIZED=FALS","E&amp;VAR:CALENDAR=US&amp;VAR:SYMBOL=APL&amp;VAR:INDEX=0"}</definedName>
    <definedName name="_229__FDSAUDITLINK__" localSheetId="18" hidden="1">{"fdsup://directions/FAT Viewer?action=UPDATE&amp;creator=factset&amp;DYN_ARGS=TRUE&amp;DOC_NAME=FAT:FQL_AUDITING_CLIENT_TEMPLATE.FAT&amp;display_string=Audit&amp;VAR:KEY=UJKNYZOXGH&amp;VAR:QUERY=RkZfQ0FQRVgoUVRSLDBRKQ==&amp;WINDOW=FIRST_POPUP&amp;HEIGHT=450&amp;WIDTH=450&amp;START_MAXIMIZED=FALS","E&amp;VAR:CALENDAR=US&amp;VAR:SYMBOL=XTXI&amp;VAR:INDEX=0"}</definedName>
    <definedName name="_229__FDSAUDITLINK__" hidden="1">{"fdsup://directions/FAT Viewer?action=UPDATE&amp;creator=factset&amp;DYN_ARGS=TRUE&amp;DOC_NAME=FAT:FQL_AUDITING_CLIENT_TEMPLATE.FAT&amp;display_string=Audit&amp;VAR:KEY=UJKNYZOXGH&amp;VAR:QUERY=RkZfQ0FQRVgoUVRSLDBRKQ==&amp;WINDOW=FIRST_POPUP&amp;HEIGHT=450&amp;WIDTH=450&amp;START_MAXIMIZED=FALS","E&amp;VAR:CALENDAR=US&amp;VAR:SYMBOL=XTXI&amp;VAR:INDEX=0"}</definedName>
    <definedName name="_23__123Graph_CSENS_COMPARISON" localSheetId="17" hidden="1">#REF!</definedName>
    <definedName name="_23__123Graph_CSENS_COMPARISON" localSheetId="18" hidden="1">#REF!</definedName>
    <definedName name="_23__123Graph_CSENS_COMPARISON" hidden="1">#REF!</definedName>
    <definedName name="_23__123Graph_CWAGES_BY_B_U" localSheetId="17" hidden="1">#REF!</definedName>
    <definedName name="_23__123Graph_CWAGES_BY_B_U" localSheetId="18" hidden="1">#REF!</definedName>
    <definedName name="_23__123Graph_CWAGES_BY_B_U" hidden="1">#REF!</definedName>
    <definedName name="_23__123Graph_DSUPPLIES_BY_B_U" localSheetId="17" hidden="1">#REF!</definedName>
    <definedName name="_23__123Graph_DSUPPLIES_BY_B_U" localSheetId="18" hidden="1">#REF!</definedName>
    <definedName name="_23__123Graph_DSUPPLIES_BY_B_U" hidden="1">#REF!</definedName>
    <definedName name="_23__123Graph_FOP75_25RETURN" localSheetId="17" hidden="1">#REF!</definedName>
    <definedName name="_23__123Graph_FOP75_25RETURN" hidden="1">#REF!</definedName>
    <definedName name="_23__FDSAUDITLINK__" localSheetId="18" hidden="1">{"fdsup://directions/FAT Viewer?action=UPDATE&amp;creator=factset&amp;DYN_ARGS=TRUE&amp;DOC_NAME=FAT:FQL_AUDITING_CLIENT_TEMPLATE.FAT&amp;display_string=Audit&amp;VAR:KEY=ETKFAHIZCJ&amp;VAR:QUERY=RkZfQ0FQRVgoUVRSLC0yUSk=&amp;WINDOW=FIRST_POPUP&amp;HEIGHT=450&amp;WIDTH=450&amp;START_MAXIMIZED=FALS","E&amp;VAR:CALENDAR=US&amp;VAR:SYMBOL=EVEP&amp;VAR:INDEX=0"}</definedName>
    <definedName name="_23__FDSAUDITLINK__" hidden="1">{"fdsup://directions/FAT Viewer?action=UPDATE&amp;creator=factset&amp;DYN_ARGS=TRUE&amp;DOC_NAME=FAT:FQL_AUDITING_CLIENT_TEMPLATE.FAT&amp;display_string=Audit&amp;VAR:KEY=ETKFAHIZCJ&amp;VAR:QUERY=RkZfQ0FQRVgoUVRSLC0yUSk=&amp;WINDOW=FIRST_POPUP&amp;HEIGHT=450&amp;WIDTH=450&amp;START_MAXIMIZED=FALS","E&amp;VAR:CALENDAR=US&amp;VAR:SYMBOL=EVEP&amp;VAR:INDEX=0"}</definedName>
    <definedName name="_230__FDSAUDITLINK__" localSheetId="18" hidden="1">{"fdsup://directions/FAT Viewer?action=UPDATE&amp;creator=factset&amp;DYN_ARGS=TRUE&amp;DOC_NAME=FAT:FQL_AUDITING_CLIENT_TEMPLATE.FAT&amp;display_string=Audit&amp;VAR:KEY=UZINYXYJIP&amp;VAR:QUERY=RkZfQ0FQRVgoUVRSLC0xUSk=&amp;WINDOW=FIRST_POPUP&amp;HEIGHT=450&amp;WIDTH=450&amp;START_MAXIMIZED=FALS","E&amp;VAR:CALENDAR=US&amp;VAR:SYMBOL=XTXI&amp;VAR:INDEX=0"}</definedName>
    <definedName name="_230__FDSAUDITLINK__" hidden="1">{"fdsup://directions/FAT Viewer?action=UPDATE&amp;creator=factset&amp;DYN_ARGS=TRUE&amp;DOC_NAME=FAT:FQL_AUDITING_CLIENT_TEMPLATE.FAT&amp;display_string=Audit&amp;VAR:KEY=UZINYXYJIP&amp;VAR:QUERY=RkZfQ0FQRVgoUVRSLC0xUSk=&amp;WINDOW=FIRST_POPUP&amp;HEIGHT=450&amp;WIDTH=450&amp;START_MAXIMIZED=FALS","E&amp;VAR:CALENDAR=US&amp;VAR:SYMBOL=XTXI&amp;VAR:INDEX=0"}</definedName>
    <definedName name="_231__FDSAUDITLINK__" localSheetId="18" hidden="1">{"fdsup://directions/FAT Viewer?action=UPDATE&amp;creator=factset&amp;DYN_ARGS=TRUE&amp;DOC_NAME=FAT:FQL_AUDITING_CLIENT_TEMPLATE.FAT&amp;display_string=Audit&amp;VAR:KEY=KBUNSBMVWP&amp;VAR:QUERY=RkZfQ0FQRVgoUVRSLC0yUSk=&amp;WINDOW=FIRST_POPUP&amp;HEIGHT=450&amp;WIDTH=450&amp;START_MAXIMIZED=FALS","E&amp;VAR:CALENDAR=US&amp;VAR:SYMBOL=XTXI&amp;VAR:INDEX=0"}</definedName>
    <definedName name="_231__FDSAUDITLINK__" hidden="1">{"fdsup://directions/FAT Viewer?action=UPDATE&amp;creator=factset&amp;DYN_ARGS=TRUE&amp;DOC_NAME=FAT:FQL_AUDITING_CLIENT_TEMPLATE.FAT&amp;display_string=Audit&amp;VAR:KEY=KBUNSBMVWP&amp;VAR:QUERY=RkZfQ0FQRVgoUVRSLC0yUSk=&amp;WINDOW=FIRST_POPUP&amp;HEIGHT=450&amp;WIDTH=450&amp;START_MAXIMIZED=FALS","E&amp;VAR:CALENDAR=US&amp;VAR:SYMBOL=XTXI&amp;VAR:INDEX=0"}</definedName>
    <definedName name="_232__FDSAUDITLINK__" localSheetId="18" hidden="1">{"fdsup://directions/FAT Viewer?action=UPDATE&amp;creator=factset&amp;DYN_ARGS=TRUE&amp;DOC_NAME=FAT:FQL_AUDITING_CLIENT_TEMPLATE.FAT&amp;display_string=Audit&amp;VAR:KEY=QTIRGRCNQP&amp;VAR:QUERY=RkZfQ0FQRVgoUVRSLC0zUSk=&amp;WINDOW=FIRST_POPUP&amp;HEIGHT=450&amp;WIDTH=450&amp;START_MAXIMIZED=FALS","E&amp;VAR:CALENDAR=US&amp;VAR:SYMBOL=XTXI&amp;VAR:INDEX=0"}</definedName>
    <definedName name="_232__FDSAUDITLINK__" hidden="1">{"fdsup://directions/FAT Viewer?action=UPDATE&amp;creator=factset&amp;DYN_ARGS=TRUE&amp;DOC_NAME=FAT:FQL_AUDITING_CLIENT_TEMPLATE.FAT&amp;display_string=Audit&amp;VAR:KEY=QTIRGRCNQP&amp;VAR:QUERY=RkZfQ0FQRVgoUVRSLC0zUSk=&amp;WINDOW=FIRST_POPUP&amp;HEIGHT=450&amp;WIDTH=450&amp;START_MAXIMIZED=FALS","E&amp;VAR:CALENDAR=US&amp;VAR:SYMBOL=XTXI&amp;VAR:INDEX=0"}</definedName>
    <definedName name="_233__FDSAUDITLINK__" localSheetId="18" hidden="1">{"fdsup://directions/FAT Viewer?action=UPDATE&amp;creator=factset&amp;DYN_ARGS=TRUE&amp;DOC_NAME=FAT:FQL_AUDITING_CLIENT_TEMPLATE.FAT&amp;display_string=Audit&amp;VAR:KEY=GVGNCPODUV&amp;VAR:QUERY=RkZfQ0FQRVgoUVRSLDBRKQ==&amp;WINDOW=FIRST_POPUP&amp;HEIGHT=450&amp;WIDTH=450&amp;START_MAXIMIZED=FALS","E&amp;VAR:CALENDAR=US&amp;VAR:SYMBOL=TRGP&amp;VAR:INDEX=0"}</definedName>
    <definedName name="_233__FDSAUDITLINK__" hidden="1">{"fdsup://directions/FAT Viewer?action=UPDATE&amp;creator=factset&amp;DYN_ARGS=TRUE&amp;DOC_NAME=FAT:FQL_AUDITING_CLIENT_TEMPLATE.FAT&amp;display_string=Audit&amp;VAR:KEY=GVGNCPODUV&amp;VAR:QUERY=RkZfQ0FQRVgoUVRSLDBRKQ==&amp;WINDOW=FIRST_POPUP&amp;HEIGHT=450&amp;WIDTH=450&amp;START_MAXIMIZED=FALS","E&amp;VAR:CALENDAR=US&amp;VAR:SYMBOL=TRGP&amp;VAR:INDEX=0"}</definedName>
    <definedName name="_234__FDSAUDITLINK__" localSheetId="18" hidden="1">{"fdsup://directions/FAT Viewer?action=UPDATE&amp;creator=factset&amp;DYN_ARGS=TRUE&amp;DOC_NAME=FAT:FQL_AUDITING_CLIENT_TEMPLATE.FAT&amp;display_string=Audit&amp;VAR:KEY=KXGRIVODUV&amp;VAR:QUERY=RkZfQ0FQRVgoUVRSLC0xUSk=&amp;WINDOW=FIRST_POPUP&amp;HEIGHT=450&amp;WIDTH=450&amp;START_MAXIMIZED=FALS","E&amp;VAR:CALENDAR=US&amp;VAR:SYMBOL=TRGP&amp;VAR:INDEX=0"}</definedName>
    <definedName name="_234__FDSAUDITLINK__" hidden="1">{"fdsup://directions/FAT Viewer?action=UPDATE&amp;creator=factset&amp;DYN_ARGS=TRUE&amp;DOC_NAME=FAT:FQL_AUDITING_CLIENT_TEMPLATE.FAT&amp;display_string=Audit&amp;VAR:KEY=KXGRIVODUV&amp;VAR:QUERY=RkZfQ0FQRVgoUVRSLC0xUSk=&amp;WINDOW=FIRST_POPUP&amp;HEIGHT=450&amp;WIDTH=450&amp;START_MAXIMIZED=FALS","E&amp;VAR:CALENDAR=US&amp;VAR:SYMBOL=TRGP&amp;VAR:INDEX=0"}</definedName>
    <definedName name="_235__FDSAUDITLINK__" localSheetId="18" hidden="1">{"fdsup://directions/FAT Viewer?action=UPDATE&amp;creator=factset&amp;DYN_ARGS=TRUE&amp;DOC_NAME=FAT:FQL_AUDITING_CLIENT_TEMPLATE.FAT&amp;display_string=Audit&amp;VAR:KEY=CRANOROXQD&amp;VAR:QUERY=RkZfQ0FQRVgoUVRSLC0yUSk=&amp;WINDOW=FIRST_POPUP&amp;HEIGHT=450&amp;WIDTH=450&amp;START_MAXIMIZED=FALS","E&amp;VAR:CALENDAR=US&amp;VAR:SYMBOL=TRGP&amp;VAR:INDEX=0"}</definedName>
    <definedName name="_235__FDSAUDITLINK__" hidden="1">{"fdsup://directions/FAT Viewer?action=UPDATE&amp;creator=factset&amp;DYN_ARGS=TRUE&amp;DOC_NAME=FAT:FQL_AUDITING_CLIENT_TEMPLATE.FAT&amp;display_string=Audit&amp;VAR:KEY=CRANOROXQD&amp;VAR:QUERY=RkZfQ0FQRVgoUVRSLC0yUSk=&amp;WINDOW=FIRST_POPUP&amp;HEIGHT=450&amp;WIDTH=450&amp;START_MAXIMIZED=FALS","E&amp;VAR:CALENDAR=US&amp;VAR:SYMBOL=TRGP&amp;VAR:INDEX=0"}</definedName>
    <definedName name="_236__FDSAUDITLINK__" localSheetId="18" hidden="1">{"fdsup://directions/FAT Viewer?action=UPDATE&amp;creator=factset&amp;DYN_ARGS=TRUE&amp;DOC_NAME=FAT:FQL_AUDITING_CLIENT_TEMPLATE.FAT&amp;display_string=Audit&amp;VAR:KEY=QLUTQLCLGJ&amp;VAR:QUERY=RkZfQ0FQRVgoUVRSLC0zUSk=&amp;WINDOW=FIRST_POPUP&amp;HEIGHT=450&amp;WIDTH=450&amp;START_MAXIMIZED=FALS","E&amp;VAR:CALENDAR=US&amp;VAR:SYMBOL=TRGP&amp;VAR:INDEX=0"}</definedName>
    <definedName name="_236__FDSAUDITLINK__" hidden="1">{"fdsup://directions/FAT Viewer?action=UPDATE&amp;creator=factset&amp;DYN_ARGS=TRUE&amp;DOC_NAME=FAT:FQL_AUDITING_CLIENT_TEMPLATE.FAT&amp;display_string=Audit&amp;VAR:KEY=QLUTQLCLGJ&amp;VAR:QUERY=RkZfQ0FQRVgoUVRSLC0zUSk=&amp;WINDOW=FIRST_POPUP&amp;HEIGHT=450&amp;WIDTH=450&amp;START_MAXIMIZED=FALS","E&amp;VAR:CALENDAR=US&amp;VAR:SYMBOL=TRGP&amp;VAR:INDEX=0"}</definedName>
    <definedName name="_237__FDSAUDITLINK__" localSheetId="18" hidden="1">{"fdsup://directions/FAT Viewer?action=UPDATE&amp;creator=factset&amp;DYN_ARGS=TRUE&amp;DOC_NAME=FAT:FQL_AUDITING_CLIENT_TEMPLATE.FAT&amp;display_string=Audit&amp;VAR:KEY=EZGTCLSBAD&amp;VAR:QUERY=RkZfQ0FQRVgoUVRSLDBRKQ==&amp;WINDOW=FIRST_POPUP&amp;HEIGHT=450&amp;WIDTH=450&amp;START_MAXIMIZED=FALS","E&amp;VAR:CALENDAR=US&amp;VAR:SYMBOL=NSH&amp;VAR:INDEX=0"}</definedName>
    <definedName name="_237__FDSAUDITLINK__" hidden="1">{"fdsup://directions/FAT Viewer?action=UPDATE&amp;creator=factset&amp;DYN_ARGS=TRUE&amp;DOC_NAME=FAT:FQL_AUDITING_CLIENT_TEMPLATE.FAT&amp;display_string=Audit&amp;VAR:KEY=EZGTCLSBAD&amp;VAR:QUERY=RkZfQ0FQRVgoUVRSLDBRKQ==&amp;WINDOW=FIRST_POPUP&amp;HEIGHT=450&amp;WIDTH=450&amp;START_MAXIMIZED=FALS","E&amp;VAR:CALENDAR=US&amp;VAR:SYMBOL=NSH&amp;VAR:INDEX=0"}</definedName>
    <definedName name="_238__FDSAUDITLINK__" localSheetId="18" hidden="1">{"fdsup://directions/FAT Viewer?action=UPDATE&amp;creator=factset&amp;DYN_ARGS=TRUE&amp;DOC_NAME=FAT:FQL_AUDITING_CLIENT_TEMPLATE.FAT&amp;display_string=Audit&amp;VAR:KEY=YJKTCVWVCX&amp;VAR:QUERY=RkZfQ0FQRVgoUVRSLC0xUSk=&amp;WINDOW=FIRST_POPUP&amp;HEIGHT=450&amp;WIDTH=450&amp;START_MAXIMIZED=FALS","E&amp;VAR:CALENDAR=US&amp;VAR:SYMBOL=NSH&amp;VAR:INDEX=0"}</definedName>
    <definedName name="_238__FDSAUDITLINK__" hidden="1">{"fdsup://directions/FAT Viewer?action=UPDATE&amp;creator=factset&amp;DYN_ARGS=TRUE&amp;DOC_NAME=FAT:FQL_AUDITING_CLIENT_TEMPLATE.FAT&amp;display_string=Audit&amp;VAR:KEY=YJKTCVWVCX&amp;VAR:QUERY=RkZfQ0FQRVgoUVRSLC0xUSk=&amp;WINDOW=FIRST_POPUP&amp;HEIGHT=450&amp;WIDTH=450&amp;START_MAXIMIZED=FALS","E&amp;VAR:CALENDAR=US&amp;VAR:SYMBOL=NSH&amp;VAR:INDEX=0"}</definedName>
    <definedName name="_239__FDSAUDITLINK__" localSheetId="18" hidden="1">{"fdsup://directions/FAT Viewer?action=UPDATE&amp;creator=factset&amp;DYN_ARGS=TRUE&amp;DOC_NAME=FAT:FQL_AUDITING_CLIENT_TEMPLATE.FAT&amp;display_string=Audit&amp;VAR:KEY=ENIFKRWBWP&amp;VAR:QUERY=RkZfQ0FQRVgoUVRSLC0yUSk=&amp;WINDOW=FIRST_POPUP&amp;HEIGHT=450&amp;WIDTH=450&amp;START_MAXIMIZED=FALS","E&amp;VAR:CALENDAR=US&amp;VAR:SYMBOL=NSH&amp;VAR:INDEX=0"}</definedName>
    <definedName name="_239__FDSAUDITLINK__" hidden="1">{"fdsup://directions/FAT Viewer?action=UPDATE&amp;creator=factset&amp;DYN_ARGS=TRUE&amp;DOC_NAME=FAT:FQL_AUDITING_CLIENT_TEMPLATE.FAT&amp;display_string=Audit&amp;VAR:KEY=ENIFKRWBWP&amp;VAR:QUERY=RkZfQ0FQRVgoUVRSLC0yUSk=&amp;WINDOW=FIRST_POPUP&amp;HEIGHT=450&amp;WIDTH=450&amp;START_MAXIMIZED=FALS","E&amp;VAR:CALENDAR=US&amp;VAR:SYMBOL=NSH&amp;VAR:INDEX=0"}</definedName>
    <definedName name="_24__123Graph_CSUPPLIES_BY_B_U" localSheetId="17" hidden="1">#REF!</definedName>
    <definedName name="_24__123Graph_CSUPPLIES_BY_B_U" localSheetId="18" hidden="1">#REF!</definedName>
    <definedName name="_24__123Graph_CSUPPLIES_BY_B_U" hidden="1">#REF!</definedName>
    <definedName name="_24__123Graph_DCONTRACT_BY_B_U" localSheetId="17" hidden="1">#REF!</definedName>
    <definedName name="_24__123Graph_DCONTRACT_BY_B_U" localSheetId="18" hidden="1">#REF!</definedName>
    <definedName name="_24__123Graph_DCONTRACT_BY_B_U" hidden="1">#REF!</definedName>
    <definedName name="_24__123Graph_DWAGES_BY_B_U" localSheetId="17" hidden="1">#REF!</definedName>
    <definedName name="_24__123Graph_DWAGES_BY_B_U" localSheetId="18" hidden="1">#REF!</definedName>
    <definedName name="_24__123Graph_DWAGES_BY_B_U" hidden="1">#REF!</definedName>
    <definedName name="_24__123Graph_XCHART_1" localSheetId="17" hidden="1">#REF!</definedName>
    <definedName name="_24__123Graph_XCHART_1" hidden="1">#REF!</definedName>
    <definedName name="_24__FDSAUDITLINK__" localSheetId="18" hidden="1">{"fdsup://directions/FAT Viewer?action=UPDATE&amp;creator=factset&amp;DYN_ARGS=TRUE&amp;DOC_NAME=FAT:FQL_AUDITING_CLIENT_TEMPLATE.FAT&amp;display_string=Audit&amp;VAR:KEY=EZYLEXSBON&amp;VAR:QUERY=RkZfQ0FQRVgoUVRSLC0zUSk=&amp;WINDOW=FIRST_POPUP&amp;HEIGHT=450&amp;WIDTH=450&amp;START_MAXIMIZED=FALS","E&amp;VAR:CALENDAR=US&amp;VAR:SYMBOL=EVEP&amp;VAR:INDEX=0"}</definedName>
    <definedName name="_24__FDSAUDITLINK__" hidden="1">{"fdsup://directions/FAT Viewer?action=UPDATE&amp;creator=factset&amp;DYN_ARGS=TRUE&amp;DOC_NAME=FAT:FQL_AUDITING_CLIENT_TEMPLATE.FAT&amp;display_string=Audit&amp;VAR:KEY=EZYLEXSBON&amp;VAR:QUERY=RkZfQ0FQRVgoUVRSLC0zUSk=&amp;WINDOW=FIRST_POPUP&amp;HEIGHT=450&amp;WIDTH=450&amp;START_MAXIMIZED=FALS","E&amp;VAR:CALENDAR=US&amp;VAR:SYMBOL=EVEP&amp;VAR:INDEX=0"}</definedName>
    <definedName name="_240__FDSAUDITLINK__" localSheetId="18" hidden="1">{"fdsup://directions/FAT Viewer?action=UPDATE&amp;creator=factset&amp;DYN_ARGS=TRUE&amp;DOC_NAME=FAT:FQL_AUDITING_CLIENT_TEMPLATE.FAT&amp;display_string=Audit&amp;VAR:KEY=CDCBWBYDQB&amp;VAR:QUERY=RkZfQ0FQRVgoUVRSLC0zUSk=&amp;WINDOW=FIRST_POPUP&amp;HEIGHT=450&amp;WIDTH=450&amp;START_MAXIMIZED=FALS","E&amp;VAR:CALENDAR=US&amp;VAR:SYMBOL=NSH&amp;VAR:INDEX=0"}</definedName>
    <definedName name="_240__FDSAUDITLINK__" hidden="1">{"fdsup://directions/FAT Viewer?action=UPDATE&amp;creator=factset&amp;DYN_ARGS=TRUE&amp;DOC_NAME=FAT:FQL_AUDITING_CLIENT_TEMPLATE.FAT&amp;display_string=Audit&amp;VAR:KEY=CDCBWBYDQB&amp;VAR:QUERY=RkZfQ0FQRVgoUVRSLC0zUSk=&amp;WINDOW=FIRST_POPUP&amp;HEIGHT=450&amp;WIDTH=450&amp;START_MAXIMIZED=FALS","E&amp;VAR:CALENDAR=US&amp;VAR:SYMBOL=NSH&amp;VAR:INDEX=0"}</definedName>
    <definedName name="_241__FDSAUDITLINK__" localSheetId="18" hidden="1">{"fdsup://directions/FAT Viewer?action=UPDATE&amp;creator=factset&amp;DYN_ARGS=TRUE&amp;DOC_NAME=FAT:FQL_AUDITING_CLIENT_TEMPLATE.FAT&amp;display_string=Audit&amp;VAR:KEY=MRELINIDUN&amp;VAR:QUERY=RkZfQ0FQRVgoUVRSLDBRKQ==&amp;WINDOW=FIRST_POPUP&amp;HEIGHT=450&amp;WIDTH=450&amp;START_MAXIMIZED=FALS","E&amp;VAR:CALENDAR=US&amp;VAR:SYMBOL=KMI&amp;VAR:INDEX=0"}</definedName>
    <definedName name="_241__FDSAUDITLINK__" hidden="1">{"fdsup://directions/FAT Viewer?action=UPDATE&amp;creator=factset&amp;DYN_ARGS=TRUE&amp;DOC_NAME=FAT:FQL_AUDITING_CLIENT_TEMPLATE.FAT&amp;display_string=Audit&amp;VAR:KEY=MRELINIDUN&amp;VAR:QUERY=RkZfQ0FQRVgoUVRSLDBRKQ==&amp;WINDOW=FIRST_POPUP&amp;HEIGHT=450&amp;WIDTH=450&amp;START_MAXIMIZED=FALS","E&amp;VAR:CALENDAR=US&amp;VAR:SYMBOL=KMI&amp;VAR:INDEX=0"}</definedName>
    <definedName name="_242__FDSAUDITLINK__" localSheetId="18" hidden="1">{"fdsup://directions/FAT Viewer?action=UPDATE&amp;creator=factset&amp;DYN_ARGS=TRUE&amp;DOC_NAME=FAT:FQL_AUDITING_CLIENT_TEMPLATE.FAT&amp;display_string=Audit&amp;VAR:KEY=IFODUDADIP&amp;VAR:QUERY=RkZfQ0FQRVgoUVRSLC0xUSk=&amp;WINDOW=FIRST_POPUP&amp;HEIGHT=450&amp;WIDTH=450&amp;START_MAXIMIZED=FALS","E&amp;VAR:CALENDAR=US&amp;VAR:SYMBOL=KMI&amp;VAR:INDEX=0"}</definedName>
    <definedName name="_242__FDSAUDITLINK__" hidden="1">{"fdsup://directions/FAT Viewer?action=UPDATE&amp;creator=factset&amp;DYN_ARGS=TRUE&amp;DOC_NAME=FAT:FQL_AUDITING_CLIENT_TEMPLATE.FAT&amp;display_string=Audit&amp;VAR:KEY=IFODUDADIP&amp;VAR:QUERY=RkZfQ0FQRVgoUVRSLC0xUSk=&amp;WINDOW=FIRST_POPUP&amp;HEIGHT=450&amp;WIDTH=450&amp;START_MAXIMIZED=FALS","E&amp;VAR:CALENDAR=US&amp;VAR:SYMBOL=KMI&amp;VAR:INDEX=0"}</definedName>
    <definedName name="_243__FDSAUDITLINK__" localSheetId="18" hidden="1">{"fdsup://directions/FAT Viewer?action=UPDATE&amp;creator=factset&amp;DYN_ARGS=TRUE&amp;DOC_NAME=FAT:FQL_AUDITING_CLIENT_TEMPLATE.FAT&amp;display_string=Audit&amp;VAR:KEY=IVYHOZMZUD&amp;VAR:QUERY=RkZfQ0FQRVgoUVRSLC0yUSk=&amp;WINDOW=FIRST_POPUP&amp;HEIGHT=450&amp;WIDTH=450&amp;START_MAXIMIZED=FALS","E&amp;VAR:CALENDAR=US&amp;VAR:SYMBOL=KMI&amp;VAR:INDEX=0"}</definedName>
    <definedName name="_243__FDSAUDITLINK__" hidden="1">{"fdsup://directions/FAT Viewer?action=UPDATE&amp;creator=factset&amp;DYN_ARGS=TRUE&amp;DOC_NAME=FAT:FQL_AUDITING_CLIENT_TEMPLATE.FAT&amp;display_string=Audit&amp;VAR:KEY=IVYHOZMZUD&amp;VAR:QUERY=RkZfQ0FQRVgoUVRSLC0yUSk=&amp;WINDOW=FIRST_POPUP&amp;HEIGHT=450&amp;WIDTH=450&amp;START_MAXIMIZED=FALS","E&amp;VAR:CALENDAR=US&amp;VAR:SYMBOL=KMI&amp;VAR:INDEX=0"}</definedName>
    <definedName name="_244__FDSAUDITLINK__" localSheetId="18" hidden="1">{"fdsup://directions/FAT Viewer?action=UPDATE&amp;creator=factset&amp;DYN_ARGS=TRUE&amp;DOC_NAME=FAT:FQL_AUDITING_CLIENT_TEMPLATE.FAT&amp;display_string=Audit&amp;VAR:KEY=KPUZOZGRKX&amp;VAR:QUERY=RkZfQ0FQRVgoUVRSLC0zUSk=&amp;WINDOW=FIRST_POPUP&amp;HEIGHT=450&amp;WIDTH=450&amp;START_MAXIMIZED=FALS","E&amp;VAR:CALENDAR=US&amp;VAR:SYMBOL=KMI&amp;VAR:INDEX=0"}</definedName>
    <definedName name="_244__FDSAUDITLINK__" hidden="1">{"fdsup://directions/FAT Viewer?action=UPDATE&amp;creator=factset&amp;DYN_ARGS=TRUE&amp;DOC_NAME=FAT:FQL_AUDITING_CLIENT_TEMPLATE.FAT&amp;display_string=Audit&amp;VAR:KEY=KPUZOZGRKX&amp;VAR:QUERY=RkZfQ0FQRVgoUVRSLC0zUSk=&amp;WINDOW=FIRST_POPUP&amp;HEIGHT=450&amp;WIDTH=450&amp;START_MAXIMIZED=FALS","E&amp;VAR:CALENDAR=US&amp;VAR:SYMBOL=KMI&amp;VAR:INDEX=0"}</definedName>
    <definedName name="_245__FDSAUDITLINK__" localSheetId="18" hidden="1">{"fdsup://directions/FAT Viewer?action=UPDATE&amp;creator=factset&amp;DYN_ARGS=TRUE&amp;DOC_NAME=FAT:FQL_AUDITING_CLIENT_TEMPLATE.FAT&amp;display_string=Audit&amp;VAR:KEY=YHQTSVONSR&amp;VAR:QUERY=RkZfQ0FQRVgoUVRSLDBRKQ==&amp;WINDOW=FIRST_POPUP&amp;HEIGHT=450&amp;WIDTH=450&amp;START_MAXIMIZED=FALS","E&amp;VAR:CALENDAR=US&amp;VAR:SYMBOL=ETE&amp;VAR:INDEX=0"}</definedName>
    <definedName name="_245__FDSAUDITLINK__" hidden="1">{"fdsup://directions/FAT Viewer?action=UPDATE&amp;creator=factset&amp;DYN_ARGS=TRUE&amp;DOC_NAME=FAT:FQL_AUDITING_CLIENT_TEMPLATE.FAT&amp;display_string=Audit&amp;VAR:KEY=YHQTSVONSR&amp;VAR:QUERY=RkZfQ0FQRVgoUVRSLDBRKQ==&amp;WINDOW=FIRST_POPUP&amp;HEIGHT=450&amp;WIDTH=450&amp;START_MAXIMIZED=FALS","E&amp;VAR:CALENDAR=US&amp;VAR:SYMBOL=ETE&amp;VAR:INDEX=0"}</definedName>
    <definedName name="_246__FDSAUDITLINK__" localSheetId="18" hidden="1">{"fdsup://directions/FAT Viewer?action=UPDATE&amp;creator=factset&amp;DYN_ARGS=TRUE&amp;DOC_NAME=FAT:FQL_AUDITING_CLIENT_TEMPLATE.FAT&amp;display_string=Audit&amp;VAR:KEY=KLSZKFETWB&amp;VAR:QUERY=RkZfQ0FQRVgoUVRSLC0xUSk=&amp;WINDOW=FIRST_POPUP&amp;HEIGHT=450&amp;WIDTH=450&amp;START_MAXIMIZED=FALS","E&amp;VAR:CALENDAR=US&amp;VAR:SYMBOL=ETE&amp;VAR:INDEX=0"}</definedName>
    <definedName name="_246__FDSAUDITLINK__" hidden="1">{"fdsup://directions/FAT Viewer?action=UPDATE&amp;creator=factset&amp;DYN_ARGS=TRUE&amp;DOC_NAME=FAT:FQL_AUDITING_CLIENT_TEMPLATE.FAT&amp;display_string=Audit&amp;VAR:KEY=KLSZKFETWB&amp;VAR:QUERY=RkZfQ0FQRVgoUVRSLC0xUSk=&amp;WINDOW=FIRST_POPUP&amp;HEIGHT=450&amp;WIDTH=450&amp;START_MAXIMIZED=FALS","E&amp;VAR:CALENDAR=US&amp;VAR:SYMBOL=ETE&amp;VAR:INDEX=0"}</definedName>
    <definedName name="_247__FDSAUDITLINK__" localSheetId="18" hidden="1">{"fdsup://directions/FAT Viewer?action=UPDATE&amp;creator=factset&amp;DYN_ARGS=TRUE&amp;DOC_NAME=FAT:FQL_AUDITING_CLIENT_TEMPLATE.FAT&amp;display_string=Audit&amp;VAR:KEY=WFALUTYBGP&amp;VAR:QUERY=RkZfQ0FQRVgoUVRSLC0yUSk=&amp;WINDOW=FIRST_POPUP&amp;HEIGHT=450&amp;WIDTH=450&amp;START_MAXIMIZED=FALS","E&amp;VAR:CALENDAR=US&amp;VAR:SYMBOL=ETE&amp;VAR:INDEX=0"}</definedName>
    <definedName name="_247__FDSAUDITLINK__" hidden="1">{"fdsup://directions/FAT Viewer?action=UPDATE&amp;creator=factset&amp;DYN_ARGS=TRUE&amp;DOC_NAME=FAT:FQL_AUDITING_CLIENT_TEMPLATE.FAT&amp;display_string=Audit&amp;VAR:KEY=WFALUTYBGP&amp;VAR:QUERY=RkZfQ0FQRVgoUVRSLC0yUSk=&amp;WINDOW=FIRST_POPUP&amp;HEIGHT=450&amp;WIDTH=450&amp;START_MAXIMIZED=FALS","E&amp;VAR:CALENDAR=US&amp;VAR:SYMBOL=ETE&amp;VAR:INDEX=0"}</definedName>
    <definedName name="_248__FDSAUDITLINK__" localSheetId="18" hidden="1">{"fdsup://directions/FAT Viewer?action=UPDATE&amp;creator=factset&amp;DYN_ARGS=TRUE&amp;DOC_NAME=FAT:FQL_AUDITING_CLIENT_TEMPLATE.FAT&amp;display_string=Audit&amp;VAR:KEY=ODYHONQXAZ&amp;VAR:QUERY=RkZfQ0FQRVgoUVRSLC0zUSk=&amp;WINDOW=FIRST_POPUP&amp;HEIGHT=450&amp;WIDTH=450&amp;START_MAXIMIZED=FALS","E&amp;VAR:CALENDAR=US&amp;VAR:SYMBOL=ETE&amp;VAR:INDEX=0"}</definedName>
    <definedName name="_248__FDSAUDITLINK__" hidden="1">{"fdsup://directions/FAT Viewer?action=UPDATE&amp;creator=factset&amp;DYN_ARGS=TRUE&amp;DOC_NAME=FAT:FQL_AUDITING_CLIENT_TEMPLATE.FAT&amp;display_string=Audit&amp;VAR:KEY=ODYHONQXAZ&amp;VAR:QUERY=RkZfQ0FQRVgoUVRSLC0zUSk=&amp;WINDOW=FIRST_POPUP&amp;HEIGHT=450&amp;WIDTH=450&amp;START_MAXIMIZED=FALS","E&amp;VAR:CALENDAR=US&amp;VAR:SYMBOL=ETE&amp;VAR:INDEX=0"}</definedName>
    <definedName name="_249__FDSAUDITLINK__" localSheetId="18" hidden="1">{"fdsup://directions/FAT Viewer?action=UPDATE&amp;creator=factset&amp;DYN_ARGS=TRUE&amp;DOC_NAME=FAT:FQL_AUDITING_CLIENT_TEMPLATE.FAT&amp;display_string=Audit&amp;VAR:KEY=YDGFSNGJUZ&amp;VAR:QUERY=RkZfQ0FQRVgoUVRSLDBRKQ==&amp;WINDOW=FIRST_POPUP&amp;HEIGHT=450&amp;WIDTH=450&amp;START_MAXIMIZED=FALS","E&amp;VAR:CALENDAR=US&amp;VAR:SYMBOL=AHGP&amp;VAR:INDEX=0"}</definedName>
    <definedName name="_249__FDSAUDITLINK__" hidden="1">{"fdsup://directions/FAT Viewer?action=UPDATE&amp;creator=factset&amp;DYN_ARGS=TRUE&amp;DOC_NAME=FAT:FQL_AUDITING_CLIENT_TEMPLATE.FAT&amp;display_string=Audit&amp;VAR:KEY=YDGFSNGJUZ&amp;VAR:QUERY=RkZfQ0FQRVgoUVRSLDBRKQ==&amp;WINDOW=FIRST_POPUP&amp;HEIGHT=450&amp;WIDTH=450&amp;START_MAXIMIZED=FALS","E&amp;VAR:CALENDAR=US&amp;VAR:SYMBOL=AHGP&amp;VAR:INDEX=0"}</definedName>
    <definedName name="_25__123Graph_CWAGES_BY_B_U" localSheetId="17" hidden="1">#REF!</definedName>
    <definedName name="_25__123Graph_CWAGES_BY_B_U" localSheetId="18" hidden="1">#REF!</definedName>
    <definedName name="_25__123Graph_CWAGES_BY_B_U" hidden="1">#REF!</definedName>
    <definedName name="_25__123Graph_DQRE_S_BY_CO." localSheetId="17" hidden="1">#REF!</definedName>
    <definedName name="_25__123Graph_DQRE_S_BY_CO." localSheetId="18" hidden="1">#REF!</definedName>
    <definedName name="_25__123Graph_DQRE_S_BY_CO." hidden="1">#REF!</definedName>
    <definedName name="_25__123Graph_ECONTRACT_BY_B_U" localSheetId="17" hidden="1">#REF!</definedName>
    <definedName name="_25__123Graph_ECONTRACT_BY_B_U" localSheetId="18" hidden="1">#REF!</definedName>
    <definedName name="_25__123Graph_ECONTRACT_BY_B_U" hidden="1">#REF!</definedName>
    <definedName name="_25__123Graph_XOP75_25PRICE" localSheetId="17" hidden="1">#REF!</definedName>
    <definedName name="_25__123Graph_XOP75_25PRICE" hidden="1">#REF!</definedName>
    <definedName name="_25__FDSAUDITLINK__" localSheetId="18" hidden="1">{"fdsup://directions/FAT Viewer?action=UPDATE&amp;creator=factset&amp;DYN_ARGS=TRUE&amp;DOC_NAME=FAT:FQL_AUDITING_CLIENT_TEMPLATE.FAT&amp;display_string=Audit&amp;VAR:KEY=YBCFILUNWN&amp;VAR:QUERY=RkZfQ0FQRVgoUVRSLDBRKQ==&amp;WINDOW=FIRST_POPUP&amp;HEIGHT=450&amp;WIDTH=450&amp;START_MAXIMIZED=FALS","E&amp;VAR:CALENDAR=US&amp;VAR:SYMBOL=ENP&amp;VAR:INDEX=0"}</definedName>
    <definedName name="_25__FDSAUDITLINK__" hidden="1">{"fdsup://directions/FAT Viewer?action=UPDATE&amp;creator=factset&amp;DYN_ARGS=TRUE&amp;DOC_NAME=FAT:FQL_AUDITING_CLIENT_TEMPLATE.FAT&amp;display_string=Audit&amp;VAR:KEY=YBCFILUNWN&amp;VAR:QUERY=RkZfQ0FQRVgoUVRSLDBRKQ==&amp;WINDOW=FIRST_POPUP&amp;HEIGHT=450&amp;WIDTH=450&amp;START_MAXIMIZED=FALS","E&amp;VAR:CALENDAR=US&amp;VAR:SYMBOL=ENP&amp;VAR:INDEX=0"}</definedName>
    <definedName name="_250__FDSAUDITLINK__" localSheetId="18" hidden="1">{"fdsup://directions/FAT Viewer?action=UPDATE&amp;creator=factset&amp;DYN_ARGS=TRUE&amp;DOC_NAME=FAT:FQL_AUDITING_CLIENT_TEMPLATE.FAT&amp;display_string=Audit&amp;VAR:KEY=YBCBUFQRWT&amp;VAR:QUERY=RkZfQ0FQRVgoUVRSLC0xUSk=&amp;WINDOW=FIRST_POPUP&amp;HEIGHT=450&amp;WIDTH=450&amp;START_MAXIMIZED=FALS","E&amp;VAR:CALENDAR=US&amp;VAR:SYMBOL=AHGP&amp;VAR:INDEX=0"}</definedName>
    <definedName name="_250__FDSAUDITLINK__" hidden="1">{"fdsup://directions/FAT Viewer?action=UPDATE&amp;creator=factset&amp;DYN_ARGS=TRUE&amp;DOC_NAME=FAT:FQL_AUDITING_CLIENT_TEMPLATE.FAT&amp;display_string=Audit&amp;VAR:KEY=YBCBUFQRWT&amp;VAR:QUERY=RkZfQ0FQRVgoUVRSLC0xUSk=&amp;WINDOW=FIRST_POPUP&amp;HEIGHT=450&amp;WIDTH=450&amp;START_MAXIMIZED=FALS","E&amp;VAR:CALENDAR=US&amp;VAR:SYMBOL=AHGP&amp;VAR:INDEX=0"}</definedName>
    <definedName name="_251__FDSAUDITLINK__" localSheetId="18" hidden="1">{"fdsup://directions/FAT Viewer?action=UPDATE&amp;creator=factset&amp;DYN_ARGS=TRUE&amp;DOC_NAME=FAT:FQL_AUDITING_CLIENT_TEMPLATE.FAT&amp;display_string=Audit&amp;VAR:KEY=SVCFMTMNEH&amp;VAR:QUERY=RkZfQ0FQRVgoUVRSLC0yUSk=&amp;WINDOW=FIRST_POPUP&amp;HEIGHT=450&amp;WIDTH=450&amp;START_MAXIMIZED=FALS","E&amp;VAR:CALENDAR=US&amp;VAR:SYMBOL=AHGP&amp;VAR:INDEX=0"}</definedName>
    <definedName name="_251__FDSAUDITLINK__" hidden="1">{"fdsup://directions/FAT Viewer?action=UPDATE&amp;creator=factset&amp;DYN_ARGS=TRUE&amp;DOC_NAME=FAT:FQL_AUDITING_CLIENT_TEMPLATE.FAT&amp;display_string=Audit&amp;VAR:KEY=SVCFMTMNEH&amp;VAR:QUERY=RkZfQ0FQRVgoUVRSLC0yUSk=&amp;WINDOW=FIRST_POPUP&amp;HEIGHT=450&amp;WIDTH=450&amp;START_MAXIMIZED=FALS","E&amp;VAR:CALENDAR=US&amp;VAR:SYMBOL=AHGP&amp;VAR:INDEX=0"}</definedName>
    <definedName name="_252__FDSAUDITLINK__" localSheetId="18" hidden="1">{"fdsup://directions/FAT Viewer?action=UPDATE&amp;creator=factset&amp;DYN_ARGS=TRUE&amp;DOC_NAME=FAT:FQL_AUDITING_CLIENT_TEMPLATE.FAT&amp;display_string=Audit&amp;VAR:KEY=UPEPWDAVAV&amp;VAR:QUERY=RkZfQ0FQRVgoUVRSLC0zUSk=&amp;WINDOW=FIRST_POPUP&amp;HEIGHT=450&amp;WIDTH=450&amp;START_MAXIMIZED=FALS","E&amp;VAR:CALENDAR=US&amp;VAR:SYMBOL=AHGP&amp;VAR:INDEX=0"}</definedName>
    <definedName name="_252__FDSAUDITLINK__" hidden="1">{"fdsup://directions/FAT Viewer?action=UPDATE&amp;creator=factset&amp;DYN_ARGS=TRUE&amp;DOC_NAME=FAT:FQL_AUDITING_CLIENT_TEMPLATE.FAT&amp;display_string=Audit&amp;VAR:KEY=UPEPWDAVAV&amp;VAR:QUERY=RkZfQ0FQRVgoUVRSLC0zUSk=&amp;WINDOW=FIRST_POPUP&amp;HEIGHT=450&amp;WIDTH=450&amp;START_MAXIMIZED=FALS","E&amp;VAR:CALENDAR=US&amp;VAR:SYMBOL=AHGP&amp;VAR:INDEX=0"}</definedName>
    <definedName name="_253__FDSAUDITLINK__" localSheetId="18" hidden="1">{"fdsup://directions/FAT Viewer?action=UPDATE&amp;creator=factset&amp;DYN_ARGS=TRUE&amp;DOC_NAME=FAT:FQL_AUDITING_CLIENT_TEMPLATE.FAT&amp;display_string=Audit&amp;VAR:KEY=GZENALIHQZ&amp;VAR:QUERY=RkZfQ0FQRVgoUVRSLDBRKQ==&amp;WINDOW=FIRST_POPUP&amp;HEIGHT=450&amp;WIDTH=450&amp;START_MAXIMIZED=FALS","E&amp;VAR:CALENDAR=US&amp;VAR:SYMBOL=AHD&amp;VAR:INDEX=0"}</definedName>
    <definedName name="_253__FDSAUDITLINK__" hidden="1">{"fdsup://directions/FAT Viewer?action=UPDATE&amp;creator=factset&amp;DYN_ARGS=TRUE&amp;DOC_NAME=FAT:FQL_AUDITING_CLIENT_TEMPLATE.FAT&amp;display_string=Audit&amp;VAR:KEY=GZENALIHQZ&amp;VAR:QUERY=RkZfQ0FQRVgoUVRSLDBRKQ==&amp;WINDOW=FIRST_POPUP&amp;HEIGHT=450&amp;WIDTH=450&amp;START_MAXIMIZED=FALS","E&amp;VAR:CALENDAR=US&amp;VAR:SYMBOL=AHD&amp;VAR:INDEX=0"}</definedName>
    <definedName name="_254__FDSAUDITLINK__" localSheetId="18" hidden="1">{"fdsup://directions/FAT Viewer?action=UPDATE&amp;creator=factset&amp;DYN_ARGS=TRUE&amp;DOC_NAME=FAT:FQL_AUDITING_CLIENT_TEMPLATE.FAT&amp;display_string=Audit&amp;VAR:KEY=ANEFKFOZQB&amp;VAR:QUERY=RkZfQ0FQRVgoUVRSLC0xUSk=&amp;WINDOW=FIRST_POPUP&amp;HEIGHT=450&amp;WIDTH=450&amp;START_MAXIMIZED=FALS","E&amp;VAR:CALENDAR=US&amp;VAR:SYMBOL=AHD&amp;VAR:INDEX=0"}</definedName>
    <definedName name="_254__FDSAUDITLINK__" hidden="1">{"fdsup://directions/FAT Viewer?action=UPDATE&amp;creator=factset&amp;DYN_ARGS=TRUE&amp;DOC_NAME=FAT:FQL_AUDITING_CLIENT_TEMPLATE.FAT&amp;display_string=Audit&amp;VAR:KEY=ANEFKFOZQB&amp;VAR:QUERY=RkZfQ0FQRVgoUVRSLC0xUSk=&amp;WINDOW=FIRST_POPUP&amp;HEIGHT=450&amp;WIDTH=450&amp;START_MAXIMIZED=FALS","E&amp;VAR:CALENDAR=US&amp;VAR:SYMBOL=AHD&amp;VAR:INDEX=0"}</definedName>
    <definedName name="_255__FDSAUDITLINK__" localSheetId="18" hidden="1">{"fdsup://directions/FAT Viewer?action=UPDATE&amp;creator=factset&amp;DYN_ARGS=TRUE&amp;DOC_NAME=FAT:FQL_AUDITING_CLIENT_TEMPLATE.FAT&amp;display_string=Audit&amp;VAR:KEY=WBOZKRUNWH&amp;VAR:QUERY=RkZfQ0FQRVgoUVRSLC0yUSk=&amp;WINDOW=FIRST_POPUP&amp;HEIGHT=450&amp;WIDTH=450&amp;START_MAXIMIZED=FALS","E&amp;VAR:CALENDAR=US&amp;VAR:SYMBOL=AHD&amp;VAR:INDEX=0"}</definedName>
    <definedName name="_255__FDSAUDITLINK__" hidden="1">{"fdsup://directions/FAT Viewer?action=UPDATE&amp;creator=factset&amp;DYN_ARGS=TRUE&amp;DOC_NAME=FAT:FQL_AUDITING_CLIENT_TEMPLATE.FAT&amp;display_string=Audit&amp;VAR:KEY=WBOZKRUNWH&amp;VAR:QUERY=RkZfQ0FQRVgoUVRSLC0yUSk=&amp;WINDOW=FIRST_POPUP&amp;HEIGHT=450&amp;WIDTH=450&amp;START_MAXIMIZED=FALS","E&amp;VAR:CALENDAR=US&amp;VAR:SYMBOL=AHD&amp;VAR:INDEX=0"}</definedName>
    <definedName name="_256__FDSAUDITLINK__" localSheetId="18" hidden="1">{"fdsup://directions/FAT Viewer?action=UPDATE&amp;creator=factset&amp;DYN_ARGS=TRUE&amp;DOC_NAME=FAT:FQL_AUDITING_CLIENT_TEMPLATE.FAT&amp;display_string=Audit&amp;VAR:KEY=CNQPUPARQX&amp;VAR:QUERY=RkZfQ0FQRVgoUVRSLC0zUSk=&amp;WINDOW=FIRST_POPUP&amp;HEIGHT=450&amp;WIDTH=450&amp;START_MAXIMIZED=FALS","E&amp;VAR:CALENDAR=US&amp;VAR:SYMBOL=AHD&amp;VAR:INDEX=0"}</definedName>
    <definedName name="_256__FDSAUDITLINK__" hidden="1">{"fdsup://directions/FAT Viewer?action=UPDATE&amp;creator=factset&amp;DYN_ARGS=TRUE&amp;DOC_NAME=FAT:FQL_AUDITING_CLIENT_TEMPLATE.FAT&amp;display_string=Audit&amp;VAR:KEY=CNQPUPARQX&amp;VAR:QUERY=RkZfQ0FQRVgoUVRSLC0zUSk=&amp;WINDOW=FIRST_POPUP&amp;HEIGHT=450&amp;WIDTH=450&amp;START_MAXIMIZED=FALS","E&amp;VAR:CALENDAR=US&amp;VAR:SYMBOL=AHD&amp;VAR:INDEX=0"}</definedName>
    <definedName name="_257__FDSAUDITLINK__" localSheetId="18" hidden="1">{"fdsup://directions/FAT Viewer?action=UPDATE&amp;creator=factset&amp;DYN_ARGS=TRUE&amp;DOC_NAME=FAT:FQL_AUDITING_CLIENT_TEMPLATE.FAT&amp;display_string=Audit&amp;VAR:KEY=IRUNOBIVMN&amp;VAR:QUERY=RkZfQ0FQRVgoUVRSLDBRKQ==&amp;WINDOW=FIRST_POPUP&amp;HEIGHT=450&amp;WIDTH=450&amp;START_MAXIMIZED=FALS","E&amp;VAR:CALENDAR=US&amp;VAR:SYMBOL=EXH&amp;VAR:INDEX=0"}</definedName>
    <definedName name="_257__FDSAUDITLINK__" hidden="1">{"fdsup://directions/FAT Viewer?action=UPDATE&amp;creator=factset&amp;DYN_ARGS=TRUE&amp;DOC_NAME=FAT:FQL_AUDITING_CLIENT_TEMPLATE.FAT&amp;display_string=Audit&amp;VAR:KEY=IRUNOBIVMN&amp;VAR:QUERY=RkZfQ0FQRVgoUVRSLDBRKQ==&amp;WINDOW=FIRST_POPUP&amp;HEIGHT=450&amp;WIDTH=450&amp;START_MAXIMIZED=FALS","E&amp;VAR:CALENDAR=US&amp;VAR:SYMBOL=EXH&amp;VAR:INDEX=0"}</definedName>
    <definedName name="_258__FDSAUDITLINK__" localSheetId="18" hidden="1">{"fdsup://directions/FAT Viewer?action=UPDATE&amp;creator=factset&amp;DYN_ARGS=TRUE&amp;DOC_NAME=FAT:FQL_AUDITING_CLIENT_TEMPLATE.FAT&amp;display_string=Audit&amp;VAR:KEY=ILCHSVMLSV&amp;VAR:QUERY=RkZfQ0FQRVgoUVRSLC0xUSk=&amp;WINDOW=FIRST_POPUP&amp;HEIGHT=450&amp;WIDTH=450&amp;START_MAXIMIZED=FALS","E&amp;VAR:CALENDAR=US&amp;VAR:SYMBOL=EXH&amp;VAR:INDEX=0"}</definedName>
    <definedName name="_258__FDSAUDITLINK__" hidden="1">{"fdsup://directions/FAT Viewer?action=UPDATE&amp;creator=factset&amp;DYN_ARGS=TRUE&amp;DOC_NAME=FAT:FQL_AUDITING_CLIENT_TEMPLATE.FAT&amp;display_string=Audit&amp;VAR:KEY=ILCHSVMLSV&amp;VAR:QUERY=RkZfQ0FQRVgoUVRSLC0xUSk=&amp;WINDOW=FIRST_POPUP&amp;HEIGHT=450&amp;WIDTH=450&amp;START_MAXIMIZED=FALS","E&amp;VAR:CALENDAR=US&amp;VAR:SYMBOL=EXH&amp;VAR:INDEX=0"}</definedName>
    <definedName name="_259__FDSAUDITLINK__" localSheetId="18" hidden="1">{"fdsup://directions/FAT Viewer?action=UPDATE&amp;creator=factset&amp;DYN_ARGS=TRUE&amp;DOC_NAME=FAT:FQL_AUDITING_CLIENT_TEMPLATE.FAT&amp;display_string=Audit&amp;VAR:KEY=WDCBKNWDAH&amp;VAR:QUERY=RkZfQ0FQRVgoUVRSLC0yUSk=&amp;WINDOW=FIRST_POPUP&amp;HEIGHT=450&amp;WIDTH=450&amp;START_MAXIMIZED=FALS","E&amp;VAR:CALENDAR=US&amp;VAR:SYMBOL=EXH&amp;VAR:INDEX=0"}</definedName>
    <definedName name="_259__FDSAUDITLINK__" hidden="1">{"fdsup://directions/FAT Viewer?action=UPDATE&amp;creator=factset&amp;DYN_ARGS=TRUE&amp;DOC_NAME=FAT:FQL_AUDITING_CLIENT_TEMPLATE.FAT&amp;display_string=Audit&amp;VAR:KEY=WDCBKNWDAH&amp;VAR:QUERY=RkZfQ0FQRVgoUVRSLC0yUSk=&amp;WINDOW=FIRST_POPUP&amp;HEIGHT=450&amp;WIDTH=450&amp;START_MAXIMIZED=FALS","E&amp;VAR:CALENDAR=US&amp;VAR:SYMBOL=EXH&amp;VAR:INDEX=0"}</definedName>
    <definedName name="_26__123Graph_DCONTRACT_BY_B_U" localSheetId="17" hidden="1">#REF!</definedName>
    <definedName name="_26__123Graph_DCONTRACT_BY_B_U" localSheetId="18" hidden="1">#REF!</definedName>
    <definedName name="_26__123Graph_DCONTRACT_BY_B_U" hidden="1">#REF!</definedName>
    <definedName name="_26__123Graph_DSUPPLIES_BY_B_U" localSheetId="17" hidden="1">#REF!</definedName>
    <definedName name="_26__123Graph_DSUPPLIES_BY_B_U" localSheetId="18" hidden="1">#REF!</definedName>
    <definedName name="_26__123Graph_DSUPPLIES_BY_B_U" hidden="1">#REF!</definedName>
    <definedName name="_26__123Graph_EQRE_S_BY_CO." localSheetId="17" hidden="1">#REF!</definedName>
    <definedName name="_26__123Graph_EQRE_S_BY_CO." localSheetId="18" hidden="1">#REF!</definedName>
    <definedName name="_26__123Graph_EQRE_S_BY_CO." hidden="1">#REF!</definedName>
    <definedName name="_26__123Graph_XOP75_25RETURN" localSheetId="17" hidden="1">#REF!</definedName>
    <definedName name="_26__123Graph_XOP75_25RETURN" hidden="1">#REF!</definedName>
    <definedName name="_26__FDSAUDITLINK__" localSheetId="18" hidden="1">{"fdsup://directions/FAT Viewer?action=UPDATE&amp;creator=factset&amp;DYN_ARGS=TRUE&amp;DOC_NAME=FAT:FQL_AUDITING_CLIENT_TEMPLATE.FAT&amp;display_string=Audit&amp;VAR:KEY=SFUXURANYB&amp;VAR:QUERY=RkZfQ0FQRVgoUVRSLC0xUSk=&amp;WINDOW=FIRST_POPUP&amp;HEIGHT=450&amp;WIDTH=450&amp;START_MAXIMIZED=FALS","E&amp;VAR:CALENDAR=US&amp;VAR:SYMBOL=ENP&amp;VAR:INDEX=0"}</definedName>
    <definedName name="_26__FDSAUDITLINK__" hidden="1">{"fdsup://directions/FAT Viewer?action=UPDATE&amp;creator=factset&amp;DYN_ARGS=TRUE&amp;DOC_NAME=FAT:FQL_AUDITING_CLIENT_TEMPLATE.FAT&amp;display_string=Audit&amp;VAR:KEY=SFUXURANYB&amp;VAR:QUERY=RkZfQ0FQRVgoUVRSLC0xUSk=&amp;WINDOW=FIRST_POPUP&amp;HEIGHT=450&amp;WIDTH=450&amp;START_MAXIMIZED=FALS","E&amp;VAR:CALENDAR=US&amp;VAR:SYMBOL=ENP&amp;VAR:INDEX=0"}</definedName>
    <definedName name="_260__FDSAUDITLINK__" localSheetId="18" hidden="1">{"fdsup://directions/FAT Viewer?action=UPDATE&amp;creator=factset&amp;DYN_ARGS=TRUE&amp;DOC_NAME=FAT:FQL_AUDITING_CLIENT_TEMPLATE.FAT&amp;display_string=Audit&amp;VAR:KEY=UHKPODUPWH&amp;VAR:QUERY=RkZfQ0FQRVgoUVRSLC0zUSk=&amp;WINDOW=FIRST_POPUP&amp;HEIGHT=450&amp;WIDTH=450&amp;START_MAXIMIZED=FALS","E&amp;VAR:CALENDAR=US&amp;VAR:SYMBOL=EXH&amp;VAR:INDEX=0"}</definedName>
    <definedName name="_260__FDSAUDITLINK__" hidden="1">{"fdsup://directions/FAT Viewer?action=UPDATE&amp;creator=factset&amp;DYN_ARGS=TRUE&amp;DOC_NAME=FAT:FQL_AUDITING_CLIENT_TEMPLATE.FAT&amp;display_string=Audit&amp;VAR:KEY=UHKPODUPWH&amp;VAR:QUERY=RkZfQ0FQRVgoUVRSLC0zUSk=&amp;WINDOW=FIRST_POPUP&amp;HEIGHT=450&amp;WIDTH=450&amp;START_MAXIMIZED=FALS","E&amp;VAR:CALENDAR=US&amp;VAR:SYMBOL=EXH&amp;VAR:INDEX=0"}</definedName>
    <definedName name="_261__FDSAUDITLINK__" localSheetId="18" hidden="1">{"fdsup://directions/FAT Viewer?action=UPDATE&amp;creator=factset&amp;DYN_ARGS=TRUE&amp;DOC_NAME=FAT:FQL_AUDITING_CLIENT_TEMPLATE.FAT&amp;display_string=Audit&amp;VAR:KEY=MDWHUFCHOV&amp;VAR:QUERY=RkZfQ0FQRVgoUVRSLDBRKQ==&amp;WINDOW=FIRST_POPUP&amp;HEIGHT=450&amp;WIDTH=450&amp;START_MAXIMIZED=FALS","E&amp;VAR:CALENDAR=US&amp;VAR:SYMBOL=TIH.TO&amp;VAR:INDEX=0"}</definedName>
    <definedName name="_261__FDSAUDITLINK__" hidden="1">{"fdsup://directions/FAT Viewer?action=UPDATE&amp;creator=factset&amp;DYN_ARGS=TRUE&amp;DOC_NAME=FAT:FQL_AUDITING_CLIENT_TEMPLATE.FAT&amp;display_string=Audit&amp;VAR:KEY=MDWHUFCHOV&amp;VAR:QUERY=RkZfQ0FQRVgoUVRSLDBRKQ==&amp;WINDOW=FIRST_POPUP&amp;HEIGHT=450&amp;WIDTH=450&amp;START_MAXIMIZED=FALS","E&amp;VAR:CALENDAR=US&amp;VAR:SYMBOL=TIH.TO&amp;VAR:INDEX=0"}</definedName>
    <definedName name="_262__FDSAUDITLINK__" localSheetId="18" hidden="1">{"fdsup://directions/FAT Viewer?action=UPDATE&amp;creator=factset&amp;DYN_ARGS=TRUE&amp;DOC_NAME=FAT:FQL_AUDITING_CLIENT_TEMPLATE.FAT&amp;display_string=Audit&amp;VAR:KEY=OHQDWBINOJ&amp;VAR:QUERY=RkZfQ0FQRVgoUVRSLC0xUSk=&amp;WINDOW=FIRST_POPUP&amp;HEIGHT=450&amp;WIDTH=450&amp;START_MAXIMIZED=FALS","E&amp;VAR:CALENDAR=US&amp;VAR:SYMBOL=TIH.TO&amp;VAR:INDEX=0"}</definedName>
    <definedName name="_262__FDSAUDITLINK__" hidden="1">{"fdsup://directions/FAT Viewer?action=UPDATE&amp;creator=factset&amp;DYN_ARGS=TRUE&amp;DOC_NAME=FAT:FQL_AUDITING_CLIENT_TEMPLATE.FAT&amp;display_string=Audit&amp;VAR:KEY=OHQDWBINOJ&amp;VAR:QUERY=RkZfQ0FQRVgoUVRSLC0xUSk=&amp;WINDOW=FIRST_POPUP&amp;HEIGHT=450&amp;WIDTH=450&amp;START_MAXIMIZED=FALS","E&amp;VAR:CALENDAR=US&amp;VAR:SYMBOL=TIH.TO&amp;VAR:INDEX=0"}</definedName>
    <definedName name="_263__FDSAUDITLINK__" localSheetId="18" hidden="1">{"fdsup://directions/FAT Viewer?action=UPDATE&amp;creator=factset&amp;DYN_ARGS=TRUE&amp;DOC_NAME=FAT:FQL_AUDITING_CLIENT_TEMPLATE.FAT&amp;display_string=Audit&amp;VAR:KEY=OFUXUVUJWN&amp;VAR:QUERY=RkZfQ0FQRVgoUVRSLC0yUSk=&amp;WINDOW=FIRST_POPUP&amp;HEIGHT=450&amp;WIDTH=450&amp;START_MAXIMIZED=FALS","E&amp;VAR:CALENDAR=US&amp;VAR:SYMBOL=TIH.TO&amp;VAR:INDEX=0"}</definedName>
    <definedName name="_263__FDSAUDITLINK__" hidden="1">{"fdsup://directions/FAT Viewer?action=UPDATE&amp;creator=factset&amp;DYN_ARGS=TRUE&amp;DOC_NAME=FAT:FQL_AUDITING_CLIENT_TEMPLATE.FAT&amp;display_string=Audit&amp;VAR:KEY=OFUXUVUJWN&amp;VAR:QUERY=RkZfQ0FQRVgoUVRSLC0yUSk=&amp;WINDOW=FIRST_POPUP&amp;HEIGHT=450&amp;WIDTH=450&amp;START_MAXIMIZED=FALS","E&amp;VAR:CALENDAR=US&amp;VAR:SYMBOL=TIH.TO&amp;VAR:INDEX=0"}</definedName>
    <definedName name="_264__FDSAUDITLINK__" localSheetId="18" hidden="1">{"fdsup://directions/FAT Viewer?action=UPDATE&amp;creator=factset&amp;DYN_ARGS=TRUE&amp;DOC_NAME=FAT:FQL_AUDITING_CLIENT_TEMPLATE.FAT&amp;display_string=Audit&amp;VAR:KEY=IRGPYRITKB&amp;VAR:QUERY=RkZfQ0FQRVgoUVRSLC0zUSk=&amp;WINDOW=FIRST_POPUP&amp;HEIGHT=450&amp;WIDTH=450&amp;START_MAXIMIZED=FALS","E&amp;VAR:CALENDAR=US&amp;VAR:SYMBOL=TIH.TO&amp;VAR:INDEX=0"}</definedName>
    <definedName name="_264__FDSAUDITLINK__" hidden="1">{"fdsup://directions/FAT Viewer?action=UPDATE&amp;creator=factset&amp;DYN_ARGS=TRUE&amp;DOC_NAME=FAT:FQL_AUDITING_CLIENT_TEMPLATE.FAT&amp;display_string=Audit&amp;VAR:KEY=IRGPYRITKB&amp;VAR:QUERY=RkZfQ0FQRVgoUVRSLC0zUSk=&amp;WINDOW=FIRST_POPUP&amp;HEIGHT=450&amp;WIDTH=450&amp;START_MAXIMIZED=FALS","E&amp;VAR:CALENDAR=US&amp;VAR:SYMBOL=TIH.TO&amp;VAR:INDEX=0"}</definedName>
    <definedName name="_265__FDSAUDITLINK__" localSheetId="18" hidden="1">{"fdsup://directions/FAT Viewer?action=UPDATE&amp;creator=factset&amp;DYN_ARGS=TRUE&amp;DOC_NAME=FAT:FQL_AUDITING_CLIENT_TEMPLATE.FAT&amp;display_string=Audit&amp;VAR:KEY=WTONQHQDUZ&amp;VAR:QUERY=RkZfQ0FQRVgoUVRSLDBRKQ==&amp;WINDOW=FIRST_POPUP&amp;HEIGHT=450&amp;WIDTH=450&amp;START_MAXIMIZED=FALS","E&amp;VAR:CALENDAR=US&amp;VAR:SYMBOL=NGS&amp;VAR:INDEX=0"}</definedName>
    <definedName name="_265__FDSAUDITLINK__" hidden="1">{"fdsup://directions/FAT Viewer?action=UPDATE&amp;creator=factset&amp;DYN_ARGS=TRUE&amp;DOC_NAME=FAT:FQL_AUDITING_CLIENT_TEMPLATE.FAT&amp;display_string=Audit&amp;VAR:KEY=WTONQHQDUZ&amp;VAR:QUERY=RkZfQ0FQRVgoUVRSLDBRKQ==&amp;WINDOW=FIRST_POPUP&amp;HEIGHT=450&amp;WIDTH=450&amp;START_MAXIMIZED=FALS","E&amp;VAR:CALENDAR=US&amp;VAR:SYMBOL=NGS&amp;VAR:INDEX=0"}</definedName>
    <definedName name="_266__FDSAUDITLINK__" localSheetId="18" hidden="1">{"fdsup://directions/FAT Viewer?action=UPDATE&amp;creator=factset&amp;DYN_ARGS=TRUE&amp;DOC_NAME=FAT:FQL_AUDITING_CLIENT_TEMPLATE.FAT&amp;display_string=Audit&amp;VAR:KEY=QJOLOPGHWH&amp;VAR:QUERY=RkZfQ0FQRVgoUVRSLC0xUSk=&amp;WINDOW=FIRST_POPUP&amp;HEIGHT=450&amp;WIDTH=450&amp;START_MAXIMIZED=FALS","E&amp;VAR:CALENDAR=US&amp;VAR:SYMBOL=NGS&amp;VAR:INDEX=0"}</definedName>
    <definedName name="_266__FDSAUDITLINK__" hidden="1">{"fdsup://directions/FAT Viewer?action=UPDATE&amp;creator=factset&amp;DYN_ARGS=TRUE&amp;DOC_NAME=FAT:FQL_AUDITING_CLIENT_TEMPLATE.FAT&amp;display_string=Audit&amp;VAR:KEY=QJOLOPGHWH&amp;VAR:QUERY=RkZfQ0FQRVgoUVRSLC0xUSk=&amp;WINDOW=FIRST_POPUP&amp;HEIGHT=450&amp;WIDTH=450&amp;START_MAXIMIZED=FALS","E&amp;VAR:CALENDAR=US&amp;VAR:SYMBOL=NGS&amp;VAR:INDEX=0"}</definedName>
    <definedName name="_267__FDSAUDITLINK__" localSheetId="18" hidden="1">{"fdsup://directions/FAT Viewer?action=UPDATE&amp;creator=factset&amp;DYN_ARGS=TRUE&amp;DOC_NAME=FAT:FQL_AUDITING_CLIENT_TEMPLATE.FAT&amp;display_string=Audit&amp;VAR:KEY=KFEZCLCRSD&amp;VAR:QUERY=RkZfQ0FQRVgoUVRSLC0yUSk=&amp;WINDOW=FIRST_POPUP&amp;HEIGHT=450&amp;WIDTH=450&amp;START_MAXIMIZED=FALS","E&amp;VAR:CALENDAR=US&amp;VAR:SYMBOL=NGS&amp;VAR:INDEX=0"}</definedName>
    <definedName name="_267__FDSAUDITLINK__" hidden="1">{"fdsup://directions/FAT Viewer?action=UPDATE&amp;creator=factset&amp;DYN_ARGS=TRUE&amp;DOC_NAME=FAT:FQL_AUDITING_CLIENT_TEMPLATE.FAT&amp;display_string=Audit&amp;VAR:KEY=KFEZCLCRSD&amp;VAR:QUERY=RkZfQ0FQRVgoUVRSLC0yUSk=&amp;WINDOW=FIRST_POPUP&amp;HEIGHT=450&amp;WIDTH=450&amp;START_MAXIMIZED=FALS","E&amp;VAR:CALENDAR=US&amp;VAR:SYMBOL=NGS&amp;VAR:INDEX=0"}</definedName>
    <definedName name="_268__FDSAUDITLINK__" localSheetId="18" hidden="1">{"fdsup://directions/FAT Viewer?action=UPDATE&amp;creator=factset&amp;DYN_ARGS=TRUE&amp;DOC_NAME=FAT:FQL_AUDITING_CLIENT_TEMPLATE.FAT&amp;display_string=Audit&amp;VAR:KEY=OPCBYLCVWF&amp;VAR:QUERY=RkZfQ0FQRVgoUVRSLC0zUSk=&amp;WINDOW=FIRST_POPUP&amp;HEIGHT=450&amp;WIDTH=450&amp;START_MAXIMIZED=FALS","E&amp;VAR:CALENDAR=US&amp;VAR:SYMBOL=NGS&amp;VAR:INDEX=0"}</definedName>
    <definedName name="_268__FDSAUDITLINK__" hidden="1">{"fdsup://directions/FAT Viewer?action=UPDATE&amp;creator=factset&amp;DYN_ARGS=TRUE&amp;DOC_NAME=FAT:FQL_AUDITING_CLIENT_TEMPLATE.FAT&amp;display_string=Audit&amp;VAR:KEY=OPCBYLCVWF&amp;VAR:QUERY=RkZfQ0FQRVgoUVRSLC0zUSk=&amp;WINDOW=FIRST_POPUP&amp;HEIGHT=450&amp;WIDTH=450&amp;START_MAXIMIZED=FALS","E&amp;VAR:CALENDAR=US&amp;VAR:SYMBOL=NGS&amp;VAR:INDEX=0"}</definedName>
    <definedName name="_269__FDSAUDITLINK__" localSheetId="18" hidden="1">{"fdsup://directions/FAT Viewer?action=UPDATE&amp;creator=factset&amp;DYN_ARGS=TRUE&amp;DOC_NAME=FAT:FQL_AUDITING_CLIENT_TEMPLATE.FAT&amp;display_string=Audit&amp;VAR:KEY=MZMZIRGRQD&amp;VAR:QUERY=RkZfQ0FQRVgoUVRSLDBRKQ==&amp;WINDOW=FIRST_POPUP&amp;HEIGHT=450&amp;WIDTH=450&amp;START_MAXIMIZED=FALS","E&amp;VAR:CALENDAR=US&amp;VAR:SYMBOL=TTI&amp;VAR:INDEX=0"}</definedName>
    <definedName name="_269__FDSAUDITLINK__" hidden="1">{"fdsup://directions/FAT Viewer?action=UPDATE&amp;creator=factset&amp;DYN_ARGS=TRUE&amp;DOC_NAME=FAT:FQL_AUDITING_CLIENT_TEMPLATE.FAT&amp;display_string=Audit&amp;VAR:KEY=MZMZIRGRQD&amp;VAR:QUERY=RkZfQ0FQRVgoUVRSLDBRKQ==&amp;WINDOW=FIRST_POPUP&amp;HEIGHT=450&amp;WIDTH=450&amp;START_MAXIMIZED=FALS","E&amp;VAR:CALENDAR=US&amp;VAR:SYMBOL=TTI&amp;VAR:INDEX=0"}</definedName>
    <definedName name="_27__123Graph_DQRE_S_BY_CO." localSheetId="17" hidden="1">#REF!</definedName>
    <definedName name="_27__123Graph_DQRE_S_BY_CO." localSheetId="18" hidden="1">#REF!</definedName>
    <definedName name="_27__123Graph_DQRE_S_BY_CO." hidden="1">#REF!</definedName>
    <definedName name="_27__123Graph_DWAGES_BY_B_U" localSheetId="17" hidden="1">#REF!</definedName>
    <definedName name="_27__123Graph_DWAGES_BY_B_U" localSheetId="18" hidden="1">#REF!</definedName>
    <definedName name="_27__123Graph_DWAGES_BY_B_U" hidden="1">#REF!</definedName>
    <definedName name="_27__123Graph_ESUPPLIES_BY_B_U" localSheetId="17" hidden="1">#REF!</definedName>
    <definedName name="_27__123Graph_ESUPPLIES_BY_B_U" localSheetId="18" hidden="1">#REF!</definedName>
    <definedName name="_27__123Graph_ESUPPLIES_BY_B_U" hidden="1">#REF!</definedName>
    <definedName name="_27__FDSAUDITLINK__" localSheetId="18" hidden="1">{"fdsup://directions/FAT Viewer?action=UPDATE&amp;creator=factset&amp;DYN_ARGS=TRUE&amp;DOC_NAME=FAT:FQL_AUDITING_CLIENT_TEMPLATE.FAT&amp;display_string=Audit&amp;VAR:KEY=CNWVYNAVGH&amp;VAR:QUERY=RkZfQ0FQRVgoUVRSLC0yUSk=&amp;WINDOW=FIRST_POPUP&amp;HEIGHT=450&amp;WIDTH=450&amp;START_MAXIMIZED=FALS","E&amp;VAR:CALENDAR=US&amp;VAR:SYMBOL=ENP&amp;VAR:INDEX=0"}</definedName>
    <definedName name="_27__FDSAUDITLINK__" hidden="1">{"fdsup://directions/FAT Viewer?action=UPDATE&amp;creator=factset&amp;DYN_ARGS=TRUE&amp;DOC_NAME=FAT:FQL_AUDITING_CLIENT_TEMPLATE.FAT&amp;display_string=Audit&amp;VAR:KEY=CNWVYNAVGH&amp;VAR:QUERY=RkZfQ0FQRVgoUVRSLC0yUSk=&amp;WINDOW=FIRST_POPUP&amp;HEIGHT=450&amp;WIDTH=450&amp;START_MAXIMIZED=FALS","E&amp;VAR:CALENDAR=US&amp;VAR:SYMBOL=ENP&amp;VAR:INDEX=0"}</definedName>
    <definedName name="_270__FDSAUDITLINK__" localSheetId="18" hidden="1">{"fdsup://directions/FAT Viewer?action=UPDATE&amp;creator=factset&amp;DYN_ARGS=TRUE&amp;DOC_NAME=FAT:FQL_AUDITING_CLIENT_TEMPLATE.FAT&amp;display_string=Audit&amp;VAR:KEY=OLWNEPKPEB&amp;VAR:QUERY=RkZfQ0FQRVgoUVRSLC0xUSk=&amp;WINDOW=FIRST_POPUP&amp;HEIGHT=450&amp;WIDTH=450&amp;START_MAXIMIZED=FALS","E&amp;VAR:CALENDAR=US&amp;VAR:SYMBOL=TTI&amp;VAR:INDEX=0"}</definedName>
    <definedName name="_270__FDSAUDITLINK__" hidden="1">{"fdsup://directions/FAT Viewer?action=UPDATE&amp;creator=factset&amp;DYN_ARGS=TRUE&amp;DOC_NAME=FAT:FQL_AUDITING_CLIENT_TEMPLATE.FAT&amp;display_string=Audit&amp;VAR:KEY=OLWNEPKPEB&amp;VAR:QUERY=RkZfQ0FQRVgoUVRSLC0xUSk=&amp;WINDOW=FIRST_POPUP&amp;HEIGHT=450&amp;WIDTH=450&amp;START_MAXIMIZED=FALS","E&amp;VAR:CALENDAR=US&amp;VAR:SYMBOL=TTI&amp;VAR:INDEX=0"}</definedName>
    <definedName name="_271__FDSAUDITLINK__" localSheetId="18" hidden="1">{"fdsup://directions/FAT Viewer?action=UPDATE&amp;creator=factset&amp;DYN_ARGS=TRUE&amp;DOC_NAME=FAT:FQL_AUDITING_CLIENT_TEMPLATE.FAT&amp;display_string=Audit&amp;VAR:KEY=GTKDCPCRGJ&amp;VAR:QUERY=RkZfQ0FQRVgoUVRSLC0yUSk=&amp;WINDOW=FIRST_POPUP&amp;HEIGHT=450&amp;WIDTH=450&amp;START_MAXIMIZED=FALS","E&amp;VAR:CALENDAR=US&amp;VAR:SYMBOL=TTI&amp;VAR:INDEX=0"}</definedName>
    <definedName name="_271__FDSAUDITLINK__" hidden="1">{"fdsup://directions/FAT Viewer?action=UPDATE&amp;creator=factset&amp;DYN_ARGS=TRUE&amp;DOC_NAME=FAT:FQL_AUDITING_CLIENT_TEMPLATE.FAT&amp;display_string=Audit&amp;VAR:KEY=GTKDCPCRGJ&amp;VAR:QUERY=RkZfQ0FQRVgoUVRSLC0yUSk=&amp;WINDOW=FIRST_POPUP&amp;HEIGHT=450&amp;WIDTH=450&amp;START_MAXIMIZED=FALS","E&amp;VAR:CALENDAR=US&amp;VAR:SYMBOL=TTI&amp;VAR:INDEX=0"}</definedName>
    <definedName name="_272__FDSAUDITLINK__" localSheetId="18" hidden="1">{"fdsup://directions/FAT Viewer?action=UPDATE&amp;creator=factset&amp;DYN_ARGS=TRUE&amp;DOC_NAME=FAT:FQL_AUDITING_CLIENT_TEMPLATE.FAT&amp;display_string=Audit&amp;VAR:KEY=WFAZYZAZOH&amp;VAR:QUERY=RkZfQ0FQRVgoUVRSLC0zUSk=&amp;WINDOW=FIRST_POPUP&amp;HEIGHT=450&amp;WIDTH=450&amp;START_MAXIMIZED=FALS","E&amp;VAR:CALENDAR=US&amp;VAR:SYMBOL=TTI&amp;VAR:INDEX=0"}</definedName>
    <definedName name="_272__FDSAUDITLINK__" hidden="1">{"fdsup://directions/FAT Viewer?action=UPDATE&amp;creator=factset&amp;DYN_ARGS=TRUE&amp;DOC_NAME=FAT:FQL_AUDITING_CLIENT_TEMPLATE.FAT&amp;display_string=Audit&amp;VAR:KEY=WFAZYZAZOH&amp;VAR:QUERY=RkZfQ0FQRVgoUVRSLC0zUSk=&amp;WINDOW=FIRST_POPUP&amp;HEIGHT=450&amp;WIDTH=450&amp;START_MAXIMIZED=FALS","E&amp;VAR:CALENDAR=US&amp;VAR:SYMBOL=TTI&amp;VAR:INDEX=0"}</definedName>
    <definedName name="_28__123Graph_DSUPPLIES_BY_B_U" localSheetId="17" hidden="1">#REF!</definedName>
    <definedName name="_28__123Graph_DSUPPLIES_BY_B_U" localSheetId="18" hidden="1">#REF!</definedName>
    <definedName name="_28__123Graph_DSUPPLIES_BY_B_U" hidden="1">#REF!</definedName>
    <definedName name="_28__123Graph_ECONTRACT_BY_B_U" localSheetId="17" hidden="1">#REF!</definedName>
    <definedName name="_28__123Graph_ECONTRACT_BY_B_U" localSheetId="18" hidden="1">#REF!</definedName>
    <definedName name="_28__123Graph_ECONTRACT_BY_B_U" hidden="1">#REF!</definedName>
    <definedName name="_28__123Graph_EWAGES_BY_B_U" localSheetId="17" hidden="1">#REF!</definedName>
    <definedName name="_28__123Graph_EWAGES_BY_B_U" localSheetId="18" hidden="1">#REF!</definedName>
    <definedName name="_28__123Graph_EWAGES_BY_B_U" hidden="1">#REF!</definedName>
    <definedName name="_28__FDSAUDITLINK__" localSheetId="18" hidden="1">{"fdsup://directions/FAT Viewer?action=UPDATE&amp;creator=factset&amp;DYN_ARGS=TRUE&amp;DOC_NAME=FAT:FQL_AUDITING_CLIENT_TEMPLATE.FAT&amp;display_string=Audit&amp;VAR:KEY=YRMPIDWTSD&amp;VAR:QUERY=RkZfQ0FQRVgoUVRSLC0zUSk=&amp;WINDOW=FIRST_POPUP&amp;HEIGHT=450&amp;WIDTH=450&amp;START_MAXIMIZED=FALS","E&amp;VAR:CALENDAR=US&amp;VAR:SYMBOL=ENP&amp;VAR:INDEX=0"}</definedName>
    <definedName name="_28__FDSAUDITLINK__" hidden="1">{"fdsup://directions/FAT Viewer?action=UPDATE&amp;creator=factset&amp;DYN_ARGS=TRUE&amp;DOC_NAME=FAT:FQL_AUDITING_CLIENT_TEMPLATE.FAT&amp;display_string=Audit&amp;VAR:KEY=YRMPIDWTSD&amp;VAR:QUERY=RkZfQ0FQRVgoUVRSLC0zUSk=&amp;WINDOW=FIRST_POPUP&amp;HEIGHT=450&amp;WIDTH=450&amp;START_MAXIMIZED=FALS","E&amp;VAR:CALENDAR=US&amp;VAR:SYMBOL=ENP&amp;VAR:INDEX=0"}</definedName>
    <definedName name="_29__123Graph_DWAGES_BY_B_U" localSheetId="17" hidden="1">#REF!</definedName>
    <definedName name="_29__123Graph_DWAGES_BY_B_U" localSheetId="18" hidden="1">#REF!</definedName>
    <definedName name="_29__123Graph_DWAGES_BY_B_U" hidden="1">#REF!</definedName>
    <definedName name="_29__123Graph_EQRE_S_BY_CO." localSheetId="17" hidden="1">#REF!</definedName>
    <definedName name="_29__123Graph_EQRE_S_BY_CO." localSheetId="18" hidden="1">#REF!</definedName>
    <definedName name="_29__123Graph_EQRE_S_BY_CO." hidden="1">#REF!</definedName>
    <definedName name="_29__123Graph_FCONTRACT_BY_B_U" localSheetId="17" hidden="1">#REF!</definedName>
    <definedName name="_29__123Graph_FCONTRACT_BY_B_U" localSheetId="18" hidden="1">#REF!</definedName>
    <definedName name="_29__123Graph_FCONTRACT_BY_B_U" hidden="1">#REF!</definedName>
    <definedName name="_29__FDSAUDITLINK__" localSheetId="18" hidden="1">{"fdsup://directions/FAT Viewer?action=UPDATE&amp;creator=factset&amp;DYN_ARGS=TRUE&amp;DOC_NAME=FAT:FQL_AUDITING_CLIENT_TEMPLATE.FAT&amp;display_string=Audit&amp;VAR:KEY=IJUHMJENAX&amp;VAR:QUERY=RkZfQ0FQRVgoUVRSLDBRKQ==&amp;WINDOW=FIRST_POPUP&amp;HEIGHT=450&amp;WIDTH=450&amp;START_MAXIMIZED=FALS","E&amp;VAR:CALENDAR=US&amp;VAR:SYMBOL=BBEP&amp;VAR:INDEX=0"}</definedName>
    <definedName name="_29__FDSAUDITLINK__" hidden="1">{"fdsup://directions/FAT Viewer?action=UPDATE&amp;creator=factset&amp;DYN_ARGS=TRUE&amp;DOC_NAME=FAT:FQL_AUDITING_CLIENT_TEMPLATE.FAT&amp;display_string=Audit&amp;VAR:KEY=IJUHMJENAX&amp;VAR:QUERY=RkZfQ0FQRVgoUVRSLDBRKQ==&amp;WINDOW=FIRST_POPUP&amp;HEIGHT=450&amp;WIDTH=450&amp;START_MAXIMIZED=FALS","E&amp;VAR:CALENDAR=US&amp;VAR:SYMBOL=BBEP&amp;VAR:INDEX=0"}</definedName>
    <definedName name="_3__123Graph_ACHART_17" localSheetId="17" hidden="1">#REF!</definedName>
    <definedName name="_3__123Graph_ACHART_17" localSheetId="18" hidden="1">#REF!</definedName>
    <definedName name="_3__123Graph_ACHART_17" hidden="1">#REF!</definedName>
    <definedName name="_3__123Graph_AOP75_25RETURN" localSheetId="17" hidden="1">#REF!</definedName>
    <definedName name="_3__123Graph_AOP75_25RETURN" localSheetId="18" hidden="1">#REF!</definedName>
    <definedName name="_3__123Graph_AOP75_25RETURN" hidden="1">#REF!</definedName>
    <definedName name="_3__123Graph_AQRE_S_BY_TYPE" localSheetId="17" hidden="1">#REF!</definedName>
    <definedName name="_3__123Graph_AQRE_S_BY_TYPE" localSheetId="18" hidden="1">#REF!</definedName>
    <definedName name="_3__123Graph_AQRE_S_BY_TYPE" hidden="1">#REF!</definedName>
    <definedName name="_3__123Graph_BALL_IN_COSTS" localSheetId="17" hidden="1">#REF!</definedName>
    <definedName name="_3__123Graph_BALL_IN_COSTS" hidden="1">#REF!</definedName>
    <definedName name="_3__123Graph_BCHART_1" localSheetId="17" hidden="1">#REF!</definedName>
    <definedName name="_3__123Graph_BCHART_1" hidden="1">#REF!</definedName>
    <definedName name="_3__123Graph_LBL_ACHART_1" localSheetId="17" hidden="1">#REF!</definedName>
    <definedName name="_3__123Graph_LBL_ACHART_1" hidden="1">#REF!</definedName>
    <definedName name="_3__123Graph_XCHART_1" localSheetId="17" hidden="1">#REF!</definedName>
    <definedName name="_3__123Graph_XCHART_1" hidden="1">#REF!</definedName>
    <definedName name="_3__FDSAUDITLINK__" localSheetId="18" hidden="1">{"fdsup://directions/FAT Viewer?action=UPDATE&amp;creator=factset&amp;DYN_ARGS=TRUE&amp;DOC_NAME=FAT:FQL_AUDITING_CLIENT_TEMPLATE.FAT&amp;display_string=Audit&amp;VAR:KEY=ETUFKPINAF&amp;VAR:QUERY=RkZfQ0FQRVgoUVRSLC0yUSk=&amp;WINDOW=FIRST_POPUP&amp;HEIGHT=450&amp;WIDTH=450&amp;START_MAXIMIZED=FALS","E&amp;VAR:CALENDAR=US&amp;VAR:SYMBOL=VNR&amp;VAR:INDEX=0"}</definedName>
    <definedName name="_3__FDSAUDITLINK__" hidden="1">{"fdsup://directions/FAT Viewer?action=UPDATE&amp;creator=factset&amp;DYN_ARGS=TRUE&amp;DOC_NAME=FAT:FQL_AUDITING_CLIENT_TEMPLATE.FAT&amp;display_string=Audit&amp;VAR:KEY=ETUFKPINAF&amp;VAR:QUERY=RkZfQ0FQRVgoUVRSLC0yUSk=&amp;WINDOW=FIRST_POPUP&amp;HEIGHT=450&amp;WIDTH=450&amp;START_MAXIMIZED=FALS","E&amp;VAR:CALENDAR=US&amp;VAR:SYMBOL=VNR&amp;VAR:INDEX=0"}</definedName>
    <definedName name="_30__123Graph_ECONTRACT_BY_B_U" localSheetId="17" hidden="1">#REF!</definedName>
    <definedName name="_30__123Graph_ECONTRACT_BY_B_U" localSheetId="18" hidden="1">#REF!</definedName>
    <definedName name="_30__123Graph_ECONTRACT_BY_B_U" hidden="1">#REF!</definedName>
    <definedName name="_30__123Graph_ESUPPLIES_BY_B_U" localSheetId="17" hidden="1">#REF!</definedName>
    <definedName name="_30__123Graph_ESUPPLIES_BY_B_U" localSheetId="18" hidden="1">#REF!</definedName>
    <definedName name="_30__123Graph_ESUPPLIES_BY_B_U" hidden="1">#REF!</definedName>
    <definedName name="_30__123Graph_FQRE_S_BY_CO." localSheetId="17" hidden="1">#REF!</definedName>
    <definedName name="_30__123Graph_FQRE_S_BY_CO." localSheetId="18" hidden="1">#REF!</definedName>
    <definedName name="_30__123Graph_FQRE_S_BY_CO." hidden="1">#REF!</definedName>
    <definedName name="_30__FDSAUDITLINK__" localSheetId="18" hidden="1">{"fdsup://directions/FAT Viewer?action=UPDATE&amp;creator=factset&amp;DYN_ARGS=TRUE&amp;DOC_NAME=FAT:FQL_AUDITING_CLIENT_TEMPLATE.FAT&amp;display_string=Audit&amp;VAR:KEY=MNIZYREHEB&amp;VAR:QUERY=RkZfQ0FQRVgoUVRSLC0xUSk=&amp;WINDOW=FIRST_POPUP&amp;HEIGHT=450&amp;WIDTH=450&amp;START_MAXIMIZED=FALS","E&amp;VAR:CALENDAR=US&amp;VAR:SYMBOL=BBEP&amp;VAR:INDEX=0"}</definedName>
    <definedName name="_30__FDSAUDITLINK__" hidden="1">{"fdsup://directions/FAT Viewer?action=UPDATE&amp;creator=factset&amp;DYN_ARGS=TRUE&amp;DOC_NAME=FAT:FQL_AUDITING_CLIENT_TEMPLATE.FAT&amp;display_string=Audit&amp;VAR:KEY=MNIZYREHEB&amp;VAR:QUERY=RkZfQ0FQRVgoUVRSLC0xUSk=&amp;WINDOW=FIRST_POPUP&amp;HEIGHT=450&amp;WIDTH=450&amp;START_MAXIMIZED=FALS","E&amp;VAR:CALENDAR=US&amp;VAR:SYMBOL=BBEP&amp;VAR:INDEX=0"}</definedName>
    <definedName name="_31__123Graph_EQRE_S_BY_CO." localSheetId="17" hidden="1">#REF!</definedName>
    <definedName name="_31__123Graph_EQRE_S_BY_CO." localSheetId="18" hidden="1">#REF!</definedName>
    <definedName name="_31__123Graph_EQRE_S_BY_CO." hidden="1">#REF!</definedName>
    <definedName name="_31__123Graph_EWAGES_BY_B_U" localSheetId="17" hidden="1">#REF!</definedName>
    <definedName name="_31__123Graph_EWAGES_BY_B_U" localSheetId="18" hidden="1">#REF!</definedName>
    <definedName name="_31__123Graph_EWAGES_BY_B_U" hidden="1">#REF!</definedName>
    <definedName name="_31__123Graph_FSUPPLIES_BY_B_U" localSheetId="17" hidden="1">#REF!</definedName>
    <definedName name="_31__123Graph_FSUPPLIES_BY_B_U" localSheetId="18" hidden="1">#REF!</definedName>
    <definedName name="_31__123Graph_FSUPPLIES_BY_B_U" hidden="1">#REF!</definedName>
    <definedName name="_31__FDSAUDITLINK__" localSheetId="18" hidden="1">{"fdsup://directions/FAT Viewer?action=UPDATE&amp;creator=factset&amp;DYN_ARGS=TRUE&amp;DOC_NAME=FAT:FQL_AUDITING_CLIENT_TEMPLATE.FAT&amp;display_string=Audit&amp;VAR:KEY=SNSFGJCNOX&amp;VAR:QUERY=RkZfQ0FQRVgoUVRSLC0yUSk=&amp;WINDOW=FIRST_POPUP&amp;HEIGHT=450&amp;WIDTH=450&amp;START_MAXIMIZED=FALS","E&amp;VAR:CALENDAR=US&amp;VAR:SYMBOL=BBEP&amp;VAR:INDEX=0"}</definedName>
    <definedName name="_31__FDSAUDITLINK__" hidden="1">{"fdsup://directions/FAT Viewer?action=UPDATE&amp;creator=factset&amp;DYN_ARGS=TRUE&amp;DOC_NAME=FAT:FQL_AUDITING_CLIENT_TEMPLATE.FAT&amp;display_string=Audit&amp;VAR:KEY=SNSFGJCNOX&amp;VAR:QUERY=RkZfQ0FQRVgoUVRSLC0yUSk=&amp;WINDOW=FIRST_POPUP&amp;HEIGHT=450&amp;WIDTH=450&amp;START_MAXIMIZED=FALS","E&amp;VAR:CALENDAR=US&amp;VAR:SYMBOL=BBEP&amp;VAR:INDEX=0"}</definedName>
    <definedName name="_32__123Graph_ESUPPLIES_BY_B_U" localSheetId="17" hidden="1">#REF!</definedName>
    <definedName name="_32__123Graph_ESUPPLIES_BY_B_U" localSheetId="18" hidden="1">#REF!</definedName>
    <definedName name="_32__123Graph_ESUPPLIES_BY_B_U" hidden="1">#REF!</definedName>
    <definedName name="_32__123Graph_FCONTRACT_BY_B_U" localSheetId="17" hidden="1">#REF!</definedName>
    <definedName name="_32__123Graph_FCONTRACT_BY_B_U" localSheetId="18" hidden="1">#REF!</definedName>
    <definedName name="_32__123Graph_FCONTRACT_BY_B_U" hidden="1">#REF!</definedName>
    <definedName name="_32__123Graph_FWAGES_BY_B_U" localSheetId="17" hidden="1">#REF!</definedName>
    <definedName name="_32__123Graph_FWAGES_BY_B_U" localSheetId="18" hidden="1">#REF!</definedName>
    <definedName name="_32__123Graph_FWAGES_BY_B_U" hidden="1">#REF!</definedName>
    <definedName name="_32__FDSAUDITLINK__" localSheetId="18" hidden="1">{"fdsup://directions/FAT Viewer?action=UPDATE&amp;creator=factset&amp;DYN_ARGS=TRUE&amp;DOC_NAME=FAT:FQL_AUDITING_CLIENT_TEMPLATE.FAT&amp;display_string=Audit&amp;VAR:KEY=OLQPCZMVYF&amp;VAR:QUERY=RkZfQ0FQRVgoUVRSLC0zUSk=&amp;WINDOW=FIRST_POPUP&amp;HEIGHT=450&amp;WIDTH=450&amp;START_MAXIMIZED=FALS","E&amp;VAR:CALENDAR=US&amp;VAR:SYMBOL=BBEP&amp;VAR:INDEX=0"}</definedName>
    <definedName name="_32__FDSAUDITLINK__" hidden="1">{"fdsup://directions/FAT Viewer?action=UPDATE&amp;creator=factset&amp;DYN_ARGS=TRUE&amp;DOC_NAME=FAT:FQL_AUDITING_CLIENT_TEMPLATE.FAT&amp;display_string=Audit&amp;VAR:KEY=OLQPCZMVYF&amp;VAR:QUERY=RkZfQ0FQRVgoUVRSLC0zUSk=&amp;WINDOW=FIRST_POPUP&amp;HEIGHT=450&amp;WIDTH=450&amp;START_MAXIMIZED=FALS","E&amp;VAR:CALENDAR=US&amp;VAR:SYMBOL=BBEP&amp;VAR:INDEX=0"}</definedName>
    <definedName name="_33__123Graph_EWAGES_BY_B_U" localSheetId="17" hidden="1">#REF!</definedName>
    <definedName name="_33__123Graph_EWAGES_BY_B_U" localSheetId="18" hidden="1">#REF!</definedName>
    <definedName name="_33__123Graph_EWAGES_BY_B_U" hidden="1">#REF!</definedName>
    <definedName name="_33__123Graph_FQRE_S_BY_CO." localSheetId="17" hidden="1">#REF!</definedName>
    <definedName name="_33__123Graph_FQRE_S_BY_CO." localSheetId="18" hidden="1">#REF!</definedName>
    <definedName name="_33__123Graph_FQRE_S_BY_CO." hidden="1">#REF!</definedName>
    <definedName name="_33__123Graph_XCONTRACT_BY_B_U" localSheetId="17" hidden="1">#REF!</definedName>
    <definedName name="_33__123Graph_XCONTRACT_BY_B_U" localSheetId="18" hidden="1">#REF!</definedName>
    <definedName name="_33__123Graph_XCONTRACT_BY_B_U" hidden="1">#REF!</definedName>
    <definedName name="_33__FDSAUDITLINK__" localSheetId="18" hidden="1">{"fdsup://directions/FAT Viewer?action=UPDATE&amp;creator=factset&amp;DYN_ARGS=TRUE&amp;DOC_NAME=FAT:FQL_AUDITING_CLIENT_TEMPLATE.FAT&amp;display_string=Audit&amp;VAR:KEY=STWROFIJSF&amp;VAR:QUERY=RkZfQ0FQRVgoUVRSLDBRKQ==&amp;WINDOW=FIRST_POPUP&amp;HEIGHT=450&amp;WIDTH=450&amp;START_MAXIMIZED=FALS","E&amp;VAR:CALENDAR=US&amp;VAR:SYMBOL=XTEX&amp;VAR:INDEX=0"}</definedName>
    <definedName name="_33__FDSAUDITLINK__" hidden="1">{"fdsup://directions/FAT Viewer?action=UPDATE&amp;creator=factset&amp;DYN_ARGS=TRUE&amp;DOC_NAME=FAT:FQL_AUDITING_CLIENT_TEMPLATE.FAT&amp;display_string=Audit&amp;VAR:KEY=STWROFIJSF&amp;VAR:QUERY=RkZfQ0FQRVgoUVRSLDBRKQ==&amp;WINDOW=FIRST_POPUP&amp;HEIGHT=450&amp;WIDTH=450&amp;START_MAXIMIZED=FALS","E&amp;VAR:CALENDAR=US&amp;VAR:SYMBOL=XTEX&amp;VAR:INDEX=0"}</definedName>
    <definedName name="_34__123Graph_FCONTRACT_BY_B_U" localSheetId="17" hidden="1">#REF!</definedName>
    <definedName name="_34__123Graph_FCONTRACT_BY_B_U" localSheetId="18" hidden="1">#REF!</definedName>
    <definedName name="_34__123Graph_FCONTRACT_BY_B_U" hidden="1">#REF!</definedName>
    <definedName name="_34__123Graph_FSUPPLIES_BY_B_U" localSheetId="17" hidden="1">#REF!</definedName>
    <definedName name="_34__123Graph_FSUPPLIES_BY_B_U" localSheetId="18" hidden="1">#REF!</definedName>
    <definedName name="_34__123Graph_FSUPPLIES_BY_B_U" hidden="1">#REF!</definedName>
    <definedName name="_34__123Graph_XQRE_S_BY_CO." localSheetId="17" hidden="1">#REF!</definedName>
    <definedName name="_34__123Graph_XQRE_S_BY_CO." localSheetId="18" hidden="1">#REF!</definedName>
    <definedName name="_34__123Graph_XQRE_S_BY_CO." hidden="1">#REF!</definedName>
    <definedName name="_34__FDSAUDITLINK__" localSheetId="18" hidden="1">{"fdsup://directions/FAT Viewer?action=UPDATE&amp;creator=factset&amp;DYN_ARGS=TRUE&amp;DOC_NAME=FAT:FQL_AUDITING_CLIENT_TEMPLATE.FAT&amp;display_string=Audit&amp;VAR:KEY=KDUREDIREH&amp;VAR:QUERY=RkZfQ0FQRVgoUVRSLC0xUSk=&amp;WINDOW=FIRST_POPUP&amp;HEIGHT=450&amp;WIDTH=450&amp;START_MAXIMIZED=FALS","E&amp;VAR:CALENDAR=US&amp;VAR:SYMBOL=XTEX&amp;VAR:INDEX=0"}</definedName>
    <definedName name="_34__FDSAUDITLINK__" hidden="1">{"fdsup://directions/FAT Viewer?action=UPDATE&amp;creator=factset&amp;DYN_ARGS=TRUE&amp;DOC_NAME=FAT:FQL_AUDITING_CLIENT_TEMPLATE.FAT&amp;display_string=Audit&amp;VAR:KEY=KDUREDIREH&amp;VAR:QUERY=RkZfQ0FQRVgoUVRSLC0xUSk=&amp;WINDOW=FIRST_POPUP&amp;HEIGHT=450&amp;WIDTH=450&amp;START_MAXIMIZED=FALS","E&amp;VAR:CALENDAR=US&amp;VAR:SYMBOL=XTEX&amp;VAR:INDEX=0"}</definedName>
    <definedName name="_35__123Graph_FQRE_S_BY_CO." localSheetId="17" hidden="1">#REF!</definedName>
    <definedName name="_35__123Graph_FQRE_S_BY_CO." localSheetId="18" hidden="1">#REF!</definedName>
    <definedName name="_35__123Graph_FQRE_S_BY_CO." hidden="1">#REF!</definedName>
    <definedName name="_35__123Graph_FWAGES_BY_B_U" localSheetId="17" hidden="1">#REF!</definedName>
    <definedName name="_35__123Graph_FWAGES_BY_B_U" localSheetId="18" hidden="1">#REF!</definedName>
    <definedName name="_35__123Graph_FWAGES_BY_B_U" hidden="1">#REF!</definedName>
    <definedName name="_35__123Graph_XQRE_S_BY_TYPE" localSheetId="17" hidden="1">#REF!</definedName>
    <definedName name="_35__123Graph_XQRE_S_BY_TYPE" localSheetId="18" hidden="1">#REF!</definedName>
    <definedName name="_35__123Graph_XQRE_S_BY_TYPE" hidden="1">#REF!</definedName>
    <definedName name="_35__FDSAUDITLINK__" localSheetId="18" hidden="1">{"fdsup://directions/FAT Viewer?action=UPDATE&amp;creator=factset&amp;DYN_ARGS=TRUE&amp;DOC_NAME=FAT:FQL_AUDITING_CLIENT_TEMPLATE.FAT&amp;display_string=Audit&amp;VAR:KEY=ETMVMHIFML&amp;VAR:QUERY=RkZfQ0FQRVgoUVRSLC0yUSk=&amp;WINDOW=FIRST_POPUP&amp;HEIGHT=450&amp;WIDTH=450&amp;START_MAXIMIZED=FALS","E&amp;VAR:CALENDAR=US&amp;VAR:SYMBOL=XTEX&amp;VAR:INDEX=0"}</definedName>
    <definedName name="_35__FDSAUDITLINK__" hidden="1">{"fdsup://directions/FAT Viewer?action=UPDATE&amp;creator=factset&amp;DYN_ARGS=TRUE&amp;DOC_NAME=FAT:FQL_AUDITING_CLIENT_TEMPLATE.FAT&amp;display_string=Audit&amp;VAR:KEY=ETMVMHIFML&amp;VAR:QUERY=RkZfQ0FQRVgoUVRSLC0yUSk=&amp;WINDOW=FIRST_POPUP&amp;HEIGHT=450&amp;WIDTH=450&amp;START_MAXIMIZED=FALS","E&amp;VAR:CALENDAR=US&amp;VAR:SYMBOL=XTEX&amp;VAR:INDEX=0"}</definedName>
    <definedName name="_36__123Graph_FSUPPLIES_BY_B_U" localSheetId="17" hidden="1">#REF!</definedName>
    <definedName name="_36__123Graph_FSUPPLIES_BY_B_U" localSheetId="18" hidden="1">#REF!</definedName>
    <definedName name="_36__123Graph_FSUPPLIES_BY_B_U" hidden="1">#REF!</definedName>
    <definedName name="_36__123Graph_XCONTRACT_BY_B_U" localSheetId="17" hidden="1">#REF!</definedName>
    <definedName name="_36__123Graph_XCONTRACT_BY_B_U" localSheetId="18" hidden="1">#REF!</definedName>
    <definedName name="_36__123Graph_XCONTRACT_BY_B_U" hidden="1">#REF!</definedName>
    <definedName name="_36__123Graph_XSUPPLIES_BY_B_U" localSheetId="17" hidden="1">#REF!</definedName>
    <definedName name="_36__123Graph_XSUPPLIES_BY_B_U" localSheetId="18" hidden="1">#REF!</definedName>
    <definedName name="_36__123Graph_XSUPPLIES_BY_B_U" hidden="1">#REF!</definedName>
    <definedName name="_36__FDSAUDITLINK__" localSheetId="18" hidden="1">{"fdsup://directions/FAT Viewer?action=UPDATE&amp;creator=factset&amp;DYN_ARGS=TRUE&amp;DOC_NAME=FAT:FQL_AUDITING_CLIENT_TEMPLATE.FAT&amp;display_string=Audit&amp;VAR:KEY=CRMZGXMZGJ&amp;VAR:QUERY=RkZfQ0FQRVgoUVRSLC0zUSk=&amp;WINDOW=FIRST_POPUP&amp;HEIGHT=450&amp;WIDTH=450&amp;START_MAXIMIZED=FALS","E&amp;VAR:CALENDAR=US&amp;VAR:SYMBOL=XTEX&amp;VAR:INDEX=0"}</definedName>
    <definedName name="_36__FDSAUDITLINK__" hidden="1">{"fdsup://directions/FAT Viewer?action=UPDATE&amp;creator=factset&amp;DYN_ARGS=TRUE&amp;DOC_NAME=FAT:FQL_AUDITING_CLIENT_TEMPLATE.FAT&amp;display_string=Audit&amp;VAR:KEY=CRMZGXMZGJ&amp;VAR:QUERY=RkZfQ0FQRVgoUVRSLC0zUSk=&amp;WINDOW=FIRST_POPUP&amp;HEIGHT=450&amp;WIDTH=450&amp;START_MAXIMIZED=FALS","E&amp;VAR:CALENDAR=US&amp;VAR:SYMBOL=XTEX&amp;VAR:INDEX=0"}</definedName>
    <definedName name="_37__123Graph_ACHART_1" localSheetId="17" hidden="1">#REF!</definedName>
    <definedName name="_37__123Graph_ACHART_1" localSheetId="18" hidden="1">#REF!</definedName>
    <definedName name="_37__123Graph_ACHART_1" hidden="1">#REF!</definedName>
    <definedName name="_37__123Graph_FWAGES_BY_B_U" localSheetId="17" hidden="1">#REF!</definedName>
    <definedName name="_37__123Graph_FWAGES_BY_B_U" localSheetId="18" hidden="1">#REF!</definedName>
    <definedName name="_37__123Graph_FWAGES_BY_B_U" hidden="1">#REF!</definedName>
    <definedName name="_37__123Graph_XQRE_S_BY_CO." localSheetId="17" hidden="1">#REF!</definedName>
    <definedName name="_37__123Graph_XQRE_S_BY_CO." localSheetId="18" hidden="1">#REF!</definedName>
    <definedName name="_37__123Graph_XQRE_S_BY_CO." hidden="1">#REF!</definedName>
    <definedName name="_37__123Graph_XTAX_CREDIT" localSheetId="17" hidden="1">#REF!</definedName>
    <definedName name="_37__123Graph_XTAX_CREDIT" hidden="1">#REF!</definedName>
    <definedName name="_37__FDSAUDITLINK__" localSheetId="18" hidden="1">{"fdsup://directions/FAT Viewer?action=UPDATE&amp;creator=factset&amp;DYN_ARGS=TRUE&amp;DOC_NAME=FAT:FQL_AUDITING_CLIENT_TEMPLATE.FAT&amp;display_string=Audit&amp;VAR:KEY=MTUFABETWX&amp;VAR:QUERY=RkZfQ0FQRVgoUVRSLDBRKQ==&amp;WINDOW=FIRST_POPUP&amp;HEIGHT=450&amp;WIDTH=450&amp;START_MAXIMIZED=FALS","E&amp;VAR:CALENDAR=US&amp;VAR:SYMBOL=WPZ&amp;VAR:INDEX=0"}</definedName>
    <definedName name="_37__FDSAUDITLINK__" hidden="1">{"fdsup://directions/FAT Viewer?action=UPDATE&amp;creator=factset&amp;DYN_ARGS=TRUE&amp;DOC_NAME=FAT:FQL_AUDITING_CLIENT_TEMPLATE.FAT&amp;display_string=Audit&amp;VAR:KEY=MTUFABETWX&amp;VAR:QUERY=RkZfQ0FQRVgoUVRSLDBRKQ==&amp;WINDOW=FIRST_POPUP&amp;HEIGHT=450&amp;WIDTH=450&amp;START_MAXIMIZED=FALS","E&amp;VAR:CALENDAR=US&amp;VAR:SYMBOL=WPZ&amp;VAR:INDEX=0"}</definedName>
    <definedName name="_38__123Graph_XCONTRACT_BY_B_U" localSheetId="17" hidden="1">#REF!</definedName>
    <definedName name="_38__123Graph_XCONTRACT_BY_B_U" localSheetId="18" hidden="1">#REF!</definedName>
    <definedName name="_38__123Graph_XCONTRACT_BY_B_U" hidden="1">#REF!</definedName>
    <definedName name="_38__123Graph_XQRE_S_BY_TYPE" localSheetId="17" hidden="1">#REF!</definedName>
    <definedName name="_38__123Graph_XQRE_S_BY_TYPE" localSheetId="18" hidden="1">#REF!</definedName>
    <definedName name="_38__123Graph_XQRE_S_BY_TYPE" hidden="1">#REF!</definedName>
    <definedName name="_38__FDSAUDITLINK__" localSheetId="18" hidden="1">{"fdsup://directions/FAT Viewer?action=UPDATE&amp;creator=factset&amp;DYN_ARGS=TRUE&amp;DOC_NAME=FAT:FQL_AUDITING_CLIENT_TEMPLATE.FAT&amp;display_string=Audit&amp;VAR:KEY=ABALGZCVQZ&amp;VAR:QUERY=RkZfQ0FQRVgoUVRSLC0xUSk=&amp;WINDOW=FIRST_POPUP&amp;HEIGHT=450&amp;WIDTH=450&amp;START_MAXIMIZED=FALS","E&amp;VAR:CALENDAR=US&amp;VAR:SYMBOL=WPZ&amp;VAR:INDEX=0"}</definedName>
    <definedName name="_38__FDSAUDITLINK__" hidden="1">{"fdsup://directions/FAT Viewer?action=UPDATE&amp;creator=factset&amp;DYN_ARGS=TRUE&amp;DOC_NAME=FAT:FQL_AUDITING_CLIENT_TEMPLATE.FAT&amp;display_string=Audit&amp;VAR:KEY=ABALGZCVQZ&amp;VAR:QUERY=RkZfQ0FQRVgoUVRSLC0xUSk=&amp;WINDOW=FIRST_POPUP&amp;HEIGHT=450&amp;WIDTH=450&amp;START_MAXIMIZED=FALS","E&amp;VAR:CALENDAR=US&amp;VAR:SYMBOL=WPZ&amp;VAR:INDEX=0"}</definedName>
    <definedName name="_39__123Graph_XQRE_S_BY_CO." localSheetId="17" hidden="1">#REF!</definedName>
    <definedName name="_39__123Graph_XQRE_S_BY_CO." localSheetId="18" hidden="1">#REF!</definedName>
    <definedName name="_39__123Graph_XQRE_S_BY_CO." hidden="1">#REF!</definedName>
    <definedName name="_39__123Graph_XSUPPLIES_BY_B_U" localSheetId="17" hidden="1">#REF!</definedName>
    <definedName name="_39__123Graph_XSUPPLIES_BY_B_U" localSheetId="18" hidden="1">#REF!</definedName>
    <definedName name="_39__123Graph_XSUPPLIES_BY_B_U" hidden="1">#REF!</definedName>
    <definedName name="_39__FDSAUDITLINK__" localSheetId="18" hidden="1">{"fdsup://directions/FAT Viewer?action=UPDATE&amp;creator=factset&amp;DYN_ARGS=TRUE&amp;DOC_NAME=FAT:FQL_AUDITING_CLIENT_TEMPLATE.FAT&amp;display_string=Audit&amp;VAR:KEY=KTSTYDABQH&amp;VAR:QUERY=RkZfQ0FQRVgoUVRSLC0yUSk=&amp;WINDOW=FIRST_POPUP&amp;HEIGHT=450&amp;WIDTH=450&amp;START_MAXIMIZED=FALS","E&amp;VAR:CALENDAR=US&amp;VAR:SYMBOL=WPZ&amp;VAR:INDEX=0"}</definedName>
    <definedName name="_39__FDSAUDITLINK__" hidden="1">{"fdsup://directions/FAT Viewer?action=UPDATE&amp;creator=factset&amp;DYN_ARGS=TRUE&amp;DOC_NAME=FAT:FQL_AUDITING_CLIENT_TEMPLATE.FAT&amp;display_string=Audit&amp;VAR:KEY=KTSTYDABQH&amp;VAR:QUERY=RkZfQ0FQRVgoUVRSLC0yUSk=&amp;WINDOW=FIRST_POPUP&amp;HEIGHT=450&amp;WIDTH=450&amp;START_MAXIMIZED=FALS","E&amp;VAR:CALENDAR=US&amp;VAR:SYMBOL=WPZ&amp;VAR:INDEX=0"}</definedName>
    <definedName name="_4__123Graph_ACONTRACT_BY_B_U" localSheetId="17" hidden="1">#REF!</definedName>
    <definedName name="_4__123Graph_ACONTRACT_BY_B_U" localSheetId="18" hidden="1">#REF!</definedName>
    <definedName name="_4__123Graph_ACONTRACT_BY_B_U" hidden="1">#REF!</definedName>
    <definedName name="_4__123Graph_ASENS_COMPARISON" localSheetId="17" hidden="1">#REF!</definedName>
    <definedName name="_4__123Graph_ASENS_COMPARISON" localSheetId="18" hidden="1">#REF!</definedName>
    <definedName name="_4__123Graph_ASENS_COMPARISON" hidden="1">#REF!</definedName>
    <definedName name="_4__123Graph_BCHART_1" localSheetId="17" hidden="1">#REF!</definedName>
    <definedName name="_4__123Graph_BCHART_1" localSheetId="18" hidden="1">#REF!</definedName>
    <definedName name="_4__123Graph_BCHART_1" hidden="1">#REF!</definedName>
    <definedName name="_4__123Graph_BCHART_3" localSheetId="17" hidden="1">#REF!</definedName>
    <definedName name="_4__123Graph_BCHART_3" hidden="1">#REF!</definedName>
    <definedName name="_4__123Graph_XALL_IN_COSTS" localSheetId="17" hidden="1">#REF!</definedName>
    <definedName name="_4__123Graph_XALL_IN_COSTS" hidden="1">#REF!</definedName>
    <definedName name="_4__123Graph_XCHART_1" localSheetId="17" hidden="1">#REF!</definedName>
    <definedName name="_4__123Graph_XCHART_1" hidden="1">#REF!</definedName>
    <definedName name="_4__FDSAUDITLINK__" localSheetId="18" hidden="1">{"fdsup://directions/FAT Viewer?action=UPDATE&amp;creator=factset&amp;DYN_ARGS=TRUE&amp;DOC_NAME=FAT:FQL_AUDITING_CLIENT_TEMPLATE.FAT&amp;display_string=Audit&amp;VAR:KEY=MDWNWPQNIH&amp;VAR:QUERY=RkZfQ0FQRVgoUVRSLC0zUSk=&amp;WINDOW=FIRST_POPUP&amp;HEIGHT=450&amp;WIDTH=450&amp;START_MAXIMIZED=FALS","E&amp;VAR:CALENDAR=US&amp;VAR:SYMBOL=VNR&amp;VAR:INDEX=0"}</definedName>
    <definedName name="_4__FDSAUDITLINK__" hidden="1">{"fdsup://directions/FAT Viewer?action=UPDATE&amp;creator=factset&amp;DYN_ARGS=TRUE&amp;DOC_NAME=FAT:FQL_AUDITING_CLIENT_TEMPLATE.FAT&amp;display_string=Audit&amp;VAR:KEY=MDWNWPQNIH&amp;VAR:QUERY=RkZfQ0FQRVgoUVRSLC0zUSk=&amp;WINDOW=FIRST_POPUP&amp;HEIGHT=450&amp;WIDTH=450&amp;START_MAXIMIZED=FALS","E&amp;VAR:CALENDAR=US&amp;VAR:SYMBOL=VNR&amp;VAR:INDEX=0"}</definedName>
    <definedName name="_40__123Graph_XQRE_S_BY_TYPE" localSheetId="17" hidden="1">#REF!</definedName>
    <definedName name="_40__123Graph_XQRE_S_BY_TYPE" localSheetId="18" hidden="1">#REF!</definedName>
    <definedName name="_40__123Graph_XQRE_S_BY_TYPE" hidden="1">#REF!</definedName>
    <definedName name="_40__123Graph_XTAX_CREDIT" localSheetId="17" hidden="1">#REF!</definedName>
    <definedName name="_40__123Graph_XTAX_CREDIT" localSheetId="18" hidden="1">#REF!</definedName>
    <definedName name="_40__123Graph_XTAX_CREDIT" hidden="1">#REF!</definedName>
    <definedName name="_40__FDSAUDITLINK__" localSheetId="18" hidden="1">{"fdsup://directions/FAT Viewer?action=UPDATE&amp;creator=factset&amp;DYN_ARGS=TRUE&amp;DOC_NAME=FAT:FQL_AUDITING_CLIENT_TEMPLATE.FAT&amp;display_string=Audit&amp;VAR:KEY=QDWJIZMZWJ&amp;VAR:QUERY=RkZfQ0FQRVgoUVRSLC0zUSk=&amp;WINDOW=FIRST_POPUP&amp;HEIGHT=450&amp;WIDTH=450&amp;START_MAXIMIZED=FALS","E&amp;VAR:CALENDAR=US&amp;VAR:SYMBOL=WPZ&amp;VAR:INDEX=0"}</definedName>
    <definedName name="_40__FDSAUDITLINK__" hidden="1">{"fdsup://directions/FAT Viewer?action=UPDATE&amp;creator=factset&amp;DYN_ARGS=TRUE&amp;DOC_NAME=FAT:FQL_AUDITING_CLIENT_TEMPLATE.FAT&amp;display_string=Audit&amp;VAR:KEY=QDWJIZMZWJ&amp;VAR:QUERY=RkZfQ0FQRVgoUVRSLC0zUSk=&amp;WINDOW=FIRST_POPUP&amp;HEIGHT=450&amp;WIDTH=450&amp;START_MAXIMIZED=FALS","E&amp;VAR:CALENDAR=US&amp;VAR:SYMBOL=WPZ&amp;VAR:INDEX=0"}</definedName>
    <definedName name="_41__123Graph_XSUPPLIES_BY_B_U" localSheetId="17" hidden="1">#REF!</definedName>
    <definedName name="_41__123Graph_XSUPPLIES_BY_B_U" localSheetId="18" hidden="1">#REF!</definedName>
    <definedName name="_41__123Graph_XSUPPLIES_BY_B_U" hidden="1">#REF!</definedName>
    <definedName name="_41__FDSAUDITLINK__" localSheetId="18" hidden="1">{"fdsup://directions/FAT Viewer?action=UPDATE&amp;creator=factset&amp;DYN_ARGS=TRUE&amp;DOC_NAME=FAT:FQL_AUDITING_CLIENT_TEMPLATE.FAT&amp;display_string=Audit&amp;VAR:KEY=YFMJKLGFGP&amp;VAR:QUERY=RkZfQ0FQRVgoUVRSLDBRKQ==&amp;WINDOW=FIRST_POPUP&amp;HEIGHT=450&amp;WIDTH=450&amp;START_MAXIMIZED=FALS","E&amp;VAR:CALENDAR=US&amp;VAR:SYMBOL=WES&amp;VAR:INDEX=0"}</definedName>
    <definedName name="_41__FDSAUDITLINK__" hidden="1">{"fdsup://directions/FAT Viewer?action=UPDATE&amp;creator=factset&amp;DYN_ARGS=TRUE&amp;DOC_NAME=FAT:FQL_AUDITING_CLIENT_TEMPLATE.FAT&amp;display_string=Audit&amp;VAR:KEY=YFMJKLGFGP&amp;VAR:QUERY=RkZfQ0FQRVgoUVRSLDBRKQ==&amp;WINDOW=FIRST_POPUP&amp;HEIGHT=450&amp;WIDTH=450&amp;START_MAXIMIZED=FALS","E&amp;VAR:CALENDAR=US&amp;VAR:SYMBOL=WES&amp;VAR:INDEX=0"}</definedName>
    <definedName name="_42__123Graph_XTAX_CREDIT" localSheetId="17" hidden="1">#REF!</definedName>
    <definedName name="_42__123Graph_XTAX_CREDIT" localSheetId="18" hidden="1">#REF!</definedName>
    <definedName name="_42__123Graph_XTAX_CREDIT" hidden="1">#REF!</definedName>
    <definedName name="_42__FDSAUDITLINK__" localSheetId="18" hidden="1">{"fdsup://directions/FAT Viewer?action=UPDATE&amp;creator=factset&amp;DYN_ARGS=TRUE&amp;DOC_NAME=FAT:FQL_AUDITING_CLIENT_TEMPLATE.FAT&amp;display_string=Audit&amp;VAR:KEY=EVMVITULQV&amp;VAR:QUERY=RkZfQ0FQRVgoUVRSLC0xUSk=&amp;WINDOW=FIRST_POPUP&amp;HEIGHT=450&amp;WIDTH=450&amp;START_MAXIMIZED=FALS","E&amp;VAR:CALENDAR=US&amp;VAR:SYMBOL=WES&amp;VAR:INDEX=0"}</definedName>
    <definedName name="_42__FDSAUDITLINK__" hidden="1">{"fdsup://directions/FAT Viewer?action=UPDATE&amp;creator=factset&amp;DYN_ARGS=TRUE&amp;DOC_NAME=FAT:FQL_AUDITING_CLIENT_TEMPLATE.FAT&amp;display_string=Audit&amp;VAR:KEY=EVMVITULQV&amp;VAR:QUERY=RkZfQ0FQRVgoUVRSLC0xUSk=&amp;WINDOW=FIRST_POPUP&amp;HEIGHT=450&amp;WIDTH=450&amp;START_MAXIMIZED=FALS","E&amp;VAR:CALENDAR=US&amp;VAR:SYMBOL=WES&amp;VAR:INDEX=0"}</definedName>
    <definedName name="_43__FDSAUDITLINK__" localSheetId="18" hidden="1">{"fdsup://directions/FAT Viewer?action=UPDATE&amp;creator=factset&amp;DYN_ARGS=TRUE&amp;DOC_NAME=FAT:FQL_AUDITING_CLIENT_TEMPLATE.FAT&amp;display_string=Audit&amp;VAR:KEY=AZSVKVINOD&amp;VAR:QUERY=RkZfQ0FQRVgoUVRSLC0yUSk=&amp;WINDOW=FIRST_POPUP&amp;HEIGHT=450&amp;WIDTH=450&amp;START_MAXIMIZED=FALS","E&amp;VAR:CALENDAR=US&amp;VAR:SYMBOL=WES&amp;VAR:INDEX=0"}</definedName>
    <definedName name="_43__FDSAUDITLINK__" hidden="1">{"fdsup://directions/FAT Viewer?action=UPDATE&amp;creator=factset&amp;DYN_ARGS=TRUE&amp;DOC_NAME=FAT:FQL_AUDITING_CLIENT_TEMPLATE.FAT&amp;display_string=Audit&amp;VAR:KEY=AZSVKVINOD&amp;VAR:QUERY=RkZfQ0FQRVgoUVRSLC0yUSk=&amp;WINDOW=FIRST_POPUP&amp;HEIGHT=450&amp;WIDTH=450&amp;START_MAXIMIZED=FALS","E&amp;VAR:CALENDAR=US&amp;VAR:SYMBOL=WES&amp;VAR:INDEX=0"}</definedName>
    <definedName name="_44__FDSAUDITLINK__" localSheetId="18" hidden="1">{"fdsup://directions/FAT Viewer?action=UPDATE&amp;creator=factset&amp;DYN_ARGS=TRUE&amp;DOC_NAME=FAT:FQL_AUDITING_CLIENT_TEMPLATE.FAT&amp;display_string=Audit&amp;VAR:KEY=CZWFQBERIZ&amp;VAR:QUERY=RkZfQ0FQRVgoUVRSLC0zUSk=&amp;WINDOW=FIRST_POPUP&amp;HEIGHT=450&amp;WIDTH=450&amp;START_MAXIMIZED=FALS","E&amp;VAR:CALENDAR=US&amp;VAR:SYMBOL=WES&amp;VAR:INDEX=0"}</definedName>
    <definedName name="_44__FDSAUDITLINK__" hidden="1">{"fdsup://directions/FAT Viewer?action=UPDATE&amp;creator=factset&amp;DYN_ARGS=TRUE&amp;DOC_NAME=FAT:FQL_AUDITING_CLIENT_TEMPLATE.FAT&amp;display_string=Audit&amp;VAR:KEY=CZWFQBERIZ&amp;VAR:QUERY=RkZfQ0FQRVgoUVRSLC0zUSk=&amp;WINDOW=FIRST_POPUP&amp;HEIGHT=450&amp;WIDTH=450&amp;START_MAXIMIZED=FALS","E&amp;VAR:CALENDAR=US&amp;VAR:SYMBOL=WES&amp;VAR:INDEX=0"}</definedName>
    <definedName name="_45__FDSAUDITLINK__" localSheetId="18" hidden="1">{"fdsup://directions/FAT Viewer?action=UPDATE&amp;creator=factset&amp;DYN_ARGS=TRUE&amp;DOC_NAME=FAT:FQL_AUDITING_CLIENT_TEMPLATE.FAT&amp;display_string=Audit&amp;VAR:KEY=OFIZMPANOL&amp;VAR:QUERY=RkZfQ0FQRVgoUVRSLDBRKQ==&amp;WINDOW=FIRST_POPUP&amp;HEIGHT=450&amp;WIDTH=450&amp;START_MAXIMIZED=FALS","E&amp;VAR:CALENDAR=US&amp;VAR:SYMBOL=TOO&amp;VAR:INDEX=0"}</definedName>
    <definedName name="_45__FDSAUDITLINK__" hidden="1">{"fdsup://directions/FAT Viewer?action=UPDATE&amp;creator=factset&amp;DYN_ARGS=TRUE&amp;DOC_NAME=FAT:FQL_AUDITING_CLIENT_TEMPLATE.FAT&amp;display_string=Audit&amp;VAR:KEY=OFIZMPANOL&amp;VAR:QUERY=RkZfQ0FQRVgoUVRSLDBRKQ==&amp;WINDOW=FIRST_POPUP&amp;HEIGHT=450&amp;WIDTH=450&amp;START_MAXIMIZED=FALS","E&amp;VAR:CALENDAR=US&amp;VAR:SYMBOL=TOO&amp;VAR:INDEX=0"}</definedName>
    <definedName name="_46__FDSAUDITLINK__" localSheetId="18" hidden="1">{"fdsup://directions/FAT Viewer?action=UPDATE&amp;creator=factset&amp;DYN_ARGS=TRUE&amp;DOC_NAME=FAT:FQL_AUDITING_CLIENT_TEMPLATE.FAT&amp;display_string=Audit&amp;VAR:KEY=QDYPCNUPAH&amp;VAR:QUERY=RkZfQ0FQRVgoUVRSLC0xUSk=&amp;WINDOW=FIRST_POPUP&amp;HEIGHT=450&amp;WIDTH=450&amp;START_MAXIMIZED=FALS","E&amp;VAR:CALENDAR=US&amp;VAR:SYMBOL=TOO&amp;VAR:INDEX=0"}</definedName>
    <definedName name="_46__FDSAUDITLINK__" hidden="1">{"fdsup://directions/FAT Viewer?action=UPDATE&amp;creator=factset&amp;DYN_ARGS=TRUE&amp;DOC_NAME=FAT:FQL_AUDITING_CLIENT_TEMPLATE.FAT&amp;display_string=Audit&amp;VAR:KEY=QDYPCNUPAH&amp;VAR:QUERY=RkZfQ0FQRVgoUVRSLC0xUSk=&amp;WINDOW=FIRST_POPUP&amp;HEIGHT=450&amp;WIDTH=450&amp;START_MAXIMIZED=FALS","E&amp;VAR:CALENDAR=US&amp;VAR:SYMBOL=TOO&amp;VAR:INDEX=0"}</definedName>
    <definedName name="_47__FDSAUDITLINK__" localSheetId="18" hidden="1">{"fdsup://directions/FAT Viewer?action=UPDATE&amp;creator=factset&amp;DYN_ARGS=TRUE&amp;DOC_NAME=FAT:FQL_AUDITING_CLIENT_TEMPLATE.FAT&amp;display_string=Audit&amp;VAR:KEY=IZALYPYPUX&amp;VAR:QUERY=RkZfQ0FQRVgoUVRSLC0yUSk=&amp;WINDOW=FIRST_POPUP&amp;HEIGHT=450&amp;WIDTH=450&amp;START_MAXIMIZED=FALS","E&amp;VAR:CALENDAR=US&amp;VAR:SYMBOL=TOO&amp;VAR:INDEX=0"}</definedName>
    <definedName name="_47__FDSAUDITLINK__" hidden="1">{"fdsup://directions/FAT Viewer?action=UPDATE&amp;creator=factset&amp;DYN_ARGS=TRUE&amp;DOC_NAME=FAT:FQL_AUDITING_CLIENT_TEMPLATE.FAT&amp;display_string=Audit&amp;VAR:KEY=IZALYPYPUX&amp;VAR:QUERY=RkZfQ0FQRVgoUVRSLC0yUSk=&amp;WINDOW=FIRST_POPUP&amp;HEIGHT=450&amp;WIDTH=450&amp;START_MAXIMIZED=FALS","E&amp;VAR:CALENDAR=US&amp;VAR:SYMBOL=TOO&amp;VAR:INDEX=0"}</definedName>
    <definedName name="_48__FDSAUDITLINK__" localSheetId="18" hidden="1">{"fdsup://directions/FAT Viewer?action=UPDATE&amp;creator=factset&amp;DYN_ARGS=TRUE&amp;DOC_NAME=FAT:FQL_AUDITING_CLIENT_TEMPLATE.FAT&amp;display_string=Audit&amp;VAR:KEY=CLEZKNMJKL&amp;VAR:QUERY=RkZfQ0FQRVgoUVRSLC0zUSk=&amp;WINDOW=FIRST_POPUP&amp;HEIGHT=450&amp;WIDTH=450&amp;START_MAXIMIZED=FALS","E&amp;VAR:CALENDAR=US&amp;VAR:SYMBOL=TOO&amp;VAR:INDEX=0"}</definedName>
    <definedName name="_48__FDSAUDITLINK__" hidden="1">{"fdsup://directions/FAT Viewer?action=UPDATE&amp;creator=factset&amp;DYN_ARGS=TRUE&amp;DOC_NAME=FAT:FQL_AUDITING_CLIENT_TEMPLATE.FAT&amp;display_string=Audit&amp;VAR:KEY=CLEZKNMJKL&amp;VAR:QUERY=RkZfQ0FQRVgoUVRSLC0zUSk=&amp;WINDOW=FIRST_POPUP&amp;HEIGHT=450&amp;WIDTH=450&amp;START_MAXIMIZED=FALS","E&amp;VAR:CALENDAR=US&amp;VAR:SYMBOL=TOO&amp;VAR:INDEX=0"}</definedName>
    <definedName name="_49__FDSAUDITLINK__" localSheetId="18" hidden="1">{"fdsup://directions/FAT Viewer?action=UPDATE&amp;creator=factset&amp;DYN_ARGS=TRUE&amp;DOC_NAME=FAT:FQL_AUDITING_CLIENT_TEMPLATE.FAT&amp;display_string=Audit&amp;VAR:KEY=ORETOLEDWJ&amp;VAR:QUERY=RkZfQ0FQRVgoUVRSLDBRKQ==&amp;WINDOW=FIRST_POPUP&amp;HEIGHT=450&amp;WIDTH=450&amp;START_MAXIMIZED=FALS","E&amp;VAR:CALENDAR=US&amp;VAR:SYMBOL=TLP&amp;VAR:INDEX=0"}</definedName>
    <definedName name="_49__FDSAUDITLINK__" hidden="1">{"fdsup://directions/FAT Viewer?action=UPDATE&amp;creator=factset&amp;DYN_ARGS=TRUE&amp;DOC_NAME=FAT:FQL_AUDITING_CLIENT_TEMPLATE.FAT&amp;display_string=Audit&amp;VAR:KEY=ORETOLEDWJ&amp;VAR:QUERY=RkZfQ0FQRVgoUVRSLDBRKQ==&amp;WINDOW=FIRST_POPUP&amp;HEIGHT=450&amp;WIDTH=450&amp;START_MAXIMIZED=FALS","E&amp;VAR:CALENDAR=US&amp;VAR:SYMBOL=TLP&amp;VAR:INDEX=0"}</definedName>
    <definedName name="_5__123Graph_ACHART_17" localSheetId="17" hidden="1">#REF!</definedName>
    <definedName name="_5__123Graph_ACHART_17" localSheetId="18" hidden="1">#REF!</definedName>
    <definedName name="_5__123Graph_ACHART_17" hidden="1">#REF!</definedName>
    <definedName name="_5__123Graph_AQRE_S_BY_CO." localSheetId="17" hidden="1">#REF!</definedName>
    <definedName name="_5__123Graph_AQRE_S_BY_CO." localSheetId="18" hidden="1">#REF!</definedName>
    <definedName name="_5__123Graph_AQRE_S_BY_CO." hidden="1">#REF!</definedName>
    <definedName name="_5__123Graph_ASUPPLIES_BY_B_U" localSheetId="17" hidden="1">#REF!</definedName>
    <definedName name="_5__123Graph_ASUPPLIES_BY_B_U" localSheetId="18" hidden="1">#REF!</definedName>
    <definedName name="_5__123Graph_ASUPPLIES_BY_B_U" hidden="1">#REF!</definedName>
    <definedName name="_5__123Graph_BOP75_25PRICE" localSheetId="17" hidden="1">#REF!</definedName>
    <definedName name="_5__123Graph_BOP75_25PRICE" hidden="1">#REF!</definedName>
    <definedName name="_5__123Graph_CCHART_1" localSheetId="17" hidden="1">#REF!</definedName>
    <definedName name="_5__123Graph_CCHART_1" hidden="1">#REF!</definedName>
    <definedName name="_5__FDSAUDITLINK__" localSheetId="18" hidden="1">{"fdsup://directions/FAT Viewer?action=UPDATE&amp;creator=factset&amp;DYN_ARGS=TRUE&amp;DOC_NAME=FAT:FQL_AUDITING_CLIENT_TEMPLATE.FAT&amp;display_string=Audit&amp;VAR:KEY=QJEFSLIVYR&amp;VAR:QUERY=RkZfQ0FQRVgoUVRSLDBRKQ==&amp;WINDOW=FIRST_POPUP&amp;HEIGHT=450&amp;WIDTH=450&amp;START_MAXIMIZED=FALS","E&amp;VAR:CALENDAR=US&amp;VAR:SYMBOL=QRE&amp;VAR:INDEX=0"}</definedName>
    <definedName name="_5__FDSAUDITLINK__" hidden="1">{"fdsup://directions/FAT Viewer?action=UPDATE&amp;creator=factset&amp;DYN_ARGS=TRUE&amp;DOC_NAME=FAT:FQL_AUDITING_CLIENT_TEMPLATE.FAT&amp;display_string=Audit&amp;VAR:KEY=QJEFSLIVYR&amp;VAR:QUERY=RkZfQ0FQRVgoUVRSLDBRKQ==&amp;WINDOW=FIRST_POPUP&amp;HEIGHT=450&amp;WIDTH=450&amp;START_MAXIMIZED=FALS","E&amp;VAR:CALENDAR=US&amp;VAR:SYMBOL=QRE&amp;VAR:INDEX=0"}</definedName>
    <definedName name="_5_0_0Cwvu.GREY_A" localSheetId="17" hidden="1">#REF!</definedName>
    <definedName name="_5_0_0Cwvu.GREY_A" localSheetId="18" hidden="1">#REF!</definedName>
    <definedName name="_5_0_0Cwvu.GREY_A" hidden="1">#REF!</definedName>
    <definedName name="_50__FDSAUDITLINK__" localSheetId="18" hidden="1">{"fdsup://directions/FAT Viewer?action=UPDATE&amp;creator=factset&amp;DYN_ARGS=TRUE&amp;DOC_NAME=FAT:FQL_AUDITING_CLIENT_TEMPLATE.FAT&amp;display_string=Audit&amp;VAR:KEY=IFEJUTUPOH&amp;VAR:QUERY=RkZfQ0FQRVgoUVRSLC0xUSk=&amp;WINDOW=FIRST_POPUP&amp;HEIGHT=450&amp;WIDTH=450&amp;START_MAXIMIZED=FALS","E&amp;VAR:CALENDAR=US&amp;VAR:SYMBOL=TLP&amp;VAR:INDEX=0"}</definedName>
    <definedName name="_50__FDSAUDITLINK__" hidden="1">{"fdsup://directions/FAT Viewer?action=UPDATE&amp;creator=factset&amp;DYN_ARGS=TRUE&amp;DOC_NAME=FAT:FQL_AUDITING_CLIENT_TEMPLATE.FAT&amp;display_string=Audit&amp;VAR:KEY=IFEJUTUPOH&amp;VAR:QUERY=RkZfQ0FQRVgoUVRSLC0xUSk=&amp;WINDOW=FIRST_POPUP&amp;HEIGHT=450&amp;WIDTH=450&amp;START_MAXIMIZED=FALS","E&amp;VAR:CALENDAR=US&amp;VAR:SYMBOL=TLP&amp;VAR:INDEX=0"}</definedName>
    <definedName name="_51__FDSAUDITLINK__" localSheetId="18" hidden="1">{"fdsup://directions/FAT Viewer?action=UPDATE&amp;creator=factset&amp;DYN_ARGS=TRUE&amp;DOC_NAME=FAT:FQL_AUDITING_CLIENT_TEMPLATE.FAT&amp;display_string=Audit&amp;VAR:KEY=SLSPOJUTYT&amp;VAR:QUERY=RkZfQ0FQRVgoUVRSLC0yUSk=&amp;WINDOW=FIRST_POPUP&amp;HEIGHT=450&amp;WIDTH=450&amp;START_MAXIMIZED=FALS","E&amp;VAR:CALENDAR=US&amp;VAR:SYMBOL=TLP&amp;VAR:INDEX=0"}</definedName>
    <definedName name="_51__FDSAUDITLINK__" hidden="1">{"fdsup://directions/FAT Viewer?action=UPDATE&amp;creator=factset&amp;DYN_ARGS=TRUE&amp;DOC_NAME=FAT:FQL_AUDITING_CLIENT_TEMPLATE.FAT&amp;display_string=Audit&amp;VAR:KEY=SLSPOJUTYT&amp;VAR:QUERY=RkZfQ0FQRVgoUVRSLC0yUSk=&amp;WINDOW=FIRST_POPUP&amp;HEIGHT=450&amp;WIDTH=450&amp;START_MAXIMIZED=FALS","E&amp;VAR:CALENDAR=US&amp;VAR:SYMBOL=TLP&amp;VAR:INDEX=0"}</definedName>
    <definedName name="_52__FDSAUDITLINK__" localSheetId="18" hidden="1">{"fdsup://directions/FAT Viewer?action=UPDATE&amp;creator=factset&amp;DYN_ARGS=TRUE&amp;DOC_NAME=FAT:FQL_AUDITING_CLIENT_TEMPLATE.FAT&amp;display_string=Audit&amp;VAR:KEY=EVIPIVWNMP&amp;VAR:QUERY=RkZfQ0FQRVgoUVRSLC0zUSk=&amp;WINDOW=FIRST_POPUP&amp;HEIGHT=450&amp;WIDTH=450&amp;START_MAXIMIZED=FALS","E&amp;VAR:CALENDAR=US&amp;VAR:SYMBOL=TLP&amp;VAR:INDEX=0"}</definedName>
    <definedName name="_52__FDSAUDITLINK__" hidden="1">{"fdsup://directions/FAT Viewer?action=UPDATE&amp;creator=factset&amp;DYN_ARGS=TRUE&amp;DOC_NAME=FAT:FQL_AUDITING_CLIENT_TEMPLATE.FAT&amp;display_string=Audit&amp;VAR:KEY=EVIPIVWNMP&amp;VAR:QUERY=RkZfQ0FQRVgoUVRSLC0zUSk=&amp;WINDOW=FIRST_POPUP&amp;HEIGHT=450&amp;WIDTH=450&amp;START_MAXIMIZED=FALS","E&amp;VAR:CALENDAR=US&amp;VAR:SYMBOL=TLP&amp;VAR:INDEX=0"}</definedName>
    <definedName name="_53__FDSAUDITLINK__" localSheetId="18" hidden="1">{"fdsup://directions/FAT Viewer?action=UPDATE&amp;creator=factset&amp;DYN_ARGS=TRUE&amp;DOC_NAME=FAT:FQL_AUDITING_CLIENT_TEMPLATE.FAT&amp;display_string=Audit&amp;VAR:KEY=WPYRSPYXIF&amp;VAR:QUERY=RkZfQ0FQRVgoUVRSLDBRKQ==&amp;WINDOW=FIRST_POPUP&amp;HEIGHT=450&amp;WIDTH=450&amp;START_MAXIMIZED=FALS","E&amp;VAR:CALENDAR=US&amp;VAR:SYMBOL=TGP&amp;VAR:INDEX=0"}</definedName>
    <definedName name="_53__FDSAUDITLINK__" hidden="1">{"fdsup://directions/FAT Viewer?action=UPDATE&amp;creator=factset&amp;DYN_ARGS=TRUE&amp;DOC_NAME=FAT:FQL_AUDITING_CLIENT_TEMPLATE.FAT&amp;display_string=Audit&amp;VAR:KEY=WPYRSPYXIF&amp;VAR:QUERY=RkZfQ0FQRVgoUVRSLDBRKQ==&amp;WINDOW=FIRST_POPUP&amp;HEIGHT=450&amp;WIDTH=450&amp;START_MAXIMIZED=FALS","E&amp;VAR:CALENDAR=US&amp;VAR:SYMBOL=TGP&amp;VAR:INDEX=0"}</definedName>
    <definedName name="_54__FDSAUDITLINK__" localSheetId="18" hidden="1">{"fdsup://directions/FAT Viewer?action=UPDATE&amp;creator=factset&amp;DYN_ARGS=TRUE&amp;DOC_NAME=FAT:FQL_AUDITING_CLIENT_TEMPLATE.FAT&amp;display_string=Audit&amp;VAR:KEY=YRQJSBSTEN&amp;VAR:QUERY=RkZfQ0FQRVgoUVRSLC0xUSk=&amp;WINDOW=FIRST_POPUP&amp;HEIGHT=450&amp;WIDTH=450&amp;START_MAXIMIZED=FALS","E&amp;VAR:CALENDAR=US&amp;VAR:SYMBOL=TGP&amp;VAR:INDEX=0"}</definedName>
    <definedName name="_54__FDSAUDITLINK__" hidden="1">{"fdsup://directions/FAT Viewer?action=UPDATE&amp;creator=factset&amp;DYN_ARGS=TRUE&amp;DOC_NAME=FAT:FQL_AUDITING_CLIENT_TEMPLATE.FAT&amp;display_string=Audit&amp;VAR:KEY=YRQJSBSTEN&amp;VAR:QUERY=RkZfQ0FQRVgoUVRSLC0xUSk=&amp;WINDOW=FIRST_POPUP&amp;HEIGHT=450&amp;WIDTH=450&amp;START_MAXIMIZED=FALS","E&amp;VAR:CALENDAR=US&amp;VAR:SYMBOL=TGP&amp;VAR:INDEX=0"}</definedName>
    <definedName name="_55__FDSAUDITLINK__" localSheetId="18" hidden="1">{"fdsup://directions/FAT Viewer?action=UPDATE&amp;creator=factset&amp;DYN_ARGS=TRUE&amp;DOC_NAME=FAT:FQL_AUDITING_CLIENT_TEMPLATE.FAT&amp;display_string=Audit&amp;VAR:KEY=YZOLCXEXUF&amp;VAR:QUERY=RkZfQ0FQRVgoUVRSLC0yUSk=&amp;WINDOW=FIRST_POPUP&amp;HEIGHT=450&amp;WIDTH=450&amp;START_MAXIMIZED=FALS","E&amp;VAR:CALENDAR=US&amp;VAR:SYMBOL=TGP&amp;VAR:INDEX=0"}</definedName>
    <definedName name="_55__FDSAUDITLINK__" hidden="1">{"fdsup://directions/FAT Viewer?action=UPDATE&amp;creator=factset&amp;DYN_ARGS=TRUE&amp;DOC_NAME=FAT:FQL_AUDITING_CLIENT_TEMPLATE.FAT&amp;display_string=Audit&amp;VAR:KEY=YZOLCXEXUF&amp;VAR:QUERY=RkZfQ0FQRVgoUVRSLC0yUSk=&amp;WINDOW=FIRST_POPUP&amp;HEIGHT=450&amp;WIDTH=450&amp;START_MAXIMIZED=FALS","E&amp;VAR:CALENDAR=US&amp;VAR:SYMBOL=TGP&amp;VAR:INDEX=0"}</definedName>
    <definedName name="_56__FDSAUDITLINK__" localSheetId="18" hidden="1">{"fdsup://directions/FAT Viewer?action=UPDATE&amp;creator=factset&amp;DYN_ARGS=TRUE&amp;DOC_NAME=FAT:FQL_AUDITING_CLIENT_TEMPLATE.FAT&amp;display_string=Audit&amp;VAR:KEY=CHQLGXCTOF&amp;VAR:QUERY=RkZfQ0FQRVgoUVRSLC0zUSk=&amp;WINDOW=FIRST_POPUP&amp;HEIGHT=450&amp;WIDTH=450&amp;START_MAXIMIZED=FALS","E&amp;VAR:CALENDAR=US&amp;VAR:SYMBOL=TGP&amp;VAR:INDEX=0"}</definedName>
    <definedName name="_56__FDSAUDITLINK__" hidden="1">{"fdsup://directions/FAT Viewer?action=UPDATE&amp;creator=factset&amp;DYN_ARGS=TRUE&amp;DOC_NAME=FAT:FQL_AUDITING_CLIENT_TEMPLATE.FAT&amp;display_string=Audit&amp;VAR:KEY=CHQLGXCTOF&amp;VAR:QUERY=RkZfQ0FQRVgoUVRSLC0zUSk=&amp;WINDOW=FIRST_POPUP&amp;HEIGHT=450&amp;WIDTH=450&amp;START_MAXIMIZED=FALS","E&amp;VAR:CALENDAR=US&amp;VAR:SYMBOL=TGP&amp;VAR:INDEX=0"}</definedName>
    <definedName name="_57__FDSAUDITLINK__" localSheetId="18" hidden="1">{"fdsup://directions/FAT Viewer?action=UPDATE&amp;creator=factset&amp;DYN_ARGS=TRUE&amp;DOC_NAME=FAT:FQL_AUDITING_CLIENT_TEMPLATE.FAT&amp;display_string=Audit&amp;VAR:KEY=GHMLUFYXOP&amp;VAR:QUERY=RkZfQ0FQRVgoUVRSLDBRKQ==&amp;WINDOW=FIRST_POPUP&amp;HEIGHT=450&amp;WIDTH=450&amp;START_MAXIMIZED=FALS","E&amp;VAR:CALENDAR=US&amp;VAR:SYMBOL=TCLP&amp;VAR:INDEX=0"}</definedName>
    <definedName name="_57__FDSAUDITLINK__" hidden="1">{"fdsup://directions/FAT Viewer?action=UPDATE&amp;creator=factset&amp;DYN_ARGS=TRUE&amp;DOC_NAME=FAT:FQL_AUDITING_CLIENT_TEMPLATE.FAT&amp;display_string=Audit&amp;VAR:KEY=GHMLUFYXOP&amp;VAR:QUERY=RkZfQ0FQRVgoUVRSLDBRKQ==&amp;WINDOW=FIRST_POPUP&amp;HEIGHT=450&amp;WIDTH=450&amp;START_MAXIMIZED=FALS","E&amp;VAR:CALENDAR=US&amp;VAR:SYMBOL=TCLP&amp;VAR:INDEX=0"}</definedName>
    <definedName name="_58__FDSAUDITLINK__" localSheetId="18" hidden="1">{"fdsup://directions/FAT Viewer?action=UPDATE&amp;creator=factset&amp;DYN_ARGS=TRUE&amp;DOC_NAME=FAT:FQL_AUDITING_CLIENT_TEMPLATE.FAT&amp;display_string=Audit&amp;VAR:KEY=QPEHWNSLAR&amp;VAR:QUERY=RkZfQ0FQRVgoUVRSLC0xUSk=&amp;WINDOW=FIRST_POPUP&amp;HEIGHT=450&amp;WIDTH=450&amp;START_MAXIMIZED=FALS","E&amp;VAR:CALENDAR=US&amp;VAR:SYMBOL=TCLP&amp;VAR:INDEX=0"}</definedName>
    <definedName name="_58__FDSAUDITLINK__" hidden="1">{"fdsup://directions/FAT Viewer?action=UPDATE&amp;creator=factset&amp;DYN_ARGS=TRUE&amp;DOC_NAME=FAT:FQL_AUDITING_CLIENT_TEMPLATE.FAT&amp;display_string=Audit&amp;VAR:KEY=QPEHWNSLAR&amp;VAR:QUERY=RkZfQ0FQRVgoUVRSLC0xUSk=&amp;WINDOW=FIRST_POPUP&amp;HEIGHT=450&amp;WIDTH=450&amp;START_MAXIMIZED=FALS","E&amp;VAR:CALENDAR=US&amp;VAR:SYMBOL=TCLP&amp;VAR:INDEX=0"}</definedName>
    <definedName name="_59__FDSAUDITLINK__" localSheetId="18" hidden="1">{"fdsup://directions/FAT Viewer?action=UPDATE&amp;creator=factset&amp;DYN_ARGS=TRUE&amp;DOC_NAME=FAT:FQL_AUDITING_CLIENT_TEMPLATE.FAT&amp;display_string=Audit&amp;VAR:KEY=SNKTAXSVEJ&amp;VAR:QUERY=RkZfQ0FQRVgoUVRSLC0yUSk=&amp;WINDOW=FIRST_POPUP&amp;HEIGHT=450&amp;WIDTH=450&amp;START_MAXIMIZED=FALS","E&amp;VAR:CALENDAR=US&amp;VAR:SYMBOL=TCLP&amp;VAR:INDEX=0"}</definedName>
    <definedName name="_59__FDSAUDITLINK__" hidden="1">{"fdsup://directions/FAT Viewer?action=UPDATE&amp;creator=factset&amp;DYN_ARGS=TRUE&amp;DOC_NAME=FAT:FQL_AUDITING_CLIENT_TEMPLATE.FAT&amp;display_string=Audit&amp;VAR:KEY=SNKTAXSVEJ&amp;VAR:QUERY=RkZfQ0FQRVgoUVRSLC0yUSk=&amp;WINDOW=FIRST_POPUP&amp;HEIGHT=450&amp;WIDTH=450&amp;START_MAXIMIZED=FALS","E&amp;VAR:CALENDAR=US&amp;VAR:SYMBOL=TCLP&amp;VAR:INDEX=0"}</definedName>
    <definedName name="_6__123Graph_ACHART_1" localSheetId="17" hidden="1">#REF!</definedName>
    <definedName name="_6__123Graph_ACHART_1" localSheetId="18" hidden="1">#REF!</definedName>
    <definedName name="_6__123Graph_ACHART_1" hidden="1">#REF!</definedName>
    <definedName name="_6__123Graph_ACONTRACT_BY_B_U" localSheetId="17" hidden="1">#REF!</definedName>
    <definedName name="_6__123Graph_ACONTRACT_BY_B_U" localSheetId="18" hidden="1">#REF!</definedName>
    <definedName name="_6__123Graph_ACONTRACT_BY_B_U" hidden="1">#REF!</definedName>
    <definedName name="_6__123Graph_AQRE_S_BY_TYPE" localSheetId="17" hidden="1">#REF!</definedName>
    <definedName name="_6__123Graph_AQRE_S_BY_TYPE" localSheetId="18" hidden="1">#REF!</definedName>
    <definedName name="_6__123Graph_AQRE_S_BY_TYPE" hidden="1">#REF!</definedName>
    <definedName name="_6__123Graph_ATAX_CREDIT" localSheetId="17" hidden="1">#REF!</definedName>
    <definedName name="_6__123Graph_ATAX_CREDIT" hidden="1">#REF!</definedName>
    <definedName name="_6__123Graph_BOP75_25RETURN" localSheetId="17" hidden="1">#REF!</definedName>
    <definedName name="_6__123Graph_BOP75_25RETURN" hidden="1">#REF!</definedName>
    <definedName name="_6__123Graph_DCHART_1" localSheetId="17" hidden="1">#REF!</definedName>
    <definedName name="_6__123Graph_DCHART_1" hidden="1">#REF!</definedName>
    <definedName name="_6__FDSAUDITLINK__" localSheetId="18" hidden="1">{"fdsup://directions/FAT Viewer?action=UPDATE&amp;creator=factset&amp;DYN_ARGS=TRUE&amp;DOC_NAME=FAT:FQL_AUDITING_CLIENT_TEMPLATE.FAT&amp;display_string=Audit&amp;VAR:KEY=QJSNCHQBQN&amp;VAR:QUERY=RkZfQ0FQRVgoUVRSLC0xUSk=&amp;WINDOW=FIRST_POPUP&amp;HEIGHT=450&amp;WIDTH=450&amp;START_MAXIMIZED=FALS","E&amp;VAR:CALENDAR=US&amp;VAR:SYMBOL=QRE&amp;VAR:INDEX=0"}</definedName>
    <definedName name="_6__FDSAUDITLINK__" hidden="1">{"fdsup://directions/FAT Viewer?action=UPDATE&amp;creator=factset&amp;DYN_ARGS=TRUE&amp;DOC_NAME=FAT:FQL_AUDITING_CLIENT_TEMPLATE.FAT&amp;display_string=Audit&amp;VAR:KEY=QJSNCHQBQN&amp;VAR:QUERY=RkZfQ0FQRVgoUVRSLC0xUSk=&amp;WINDOW=FIRST_POPUP&amp;HEIGHT=450&amp;WIDTH=450&amp;START_MAXIMIZED=FALS","E&amp;VAR:CALENDAR=US&amp;VAR:SYMBOL=QRE&amp;VAR:INDEX=0"}</definedName>
    <definedName name="_60__FDSAUDITLINK__" localSheetId="18" hidden="1">{"fdsup://directions/FAT Viewer?action=UPDATE&amp;creator=factset&amp;DYN_ARGS=TRUE&amp;DOC_NAME=FAT:FQL_AUDITING_CLIENT_TEMPLATE.FAT&amp;display_string=Audit&amp;VAR:KEY=SDELUFCFMH&amp;VAR:QUERY=RkZfQ0FQRVgoUVRSLC0zUSk=&amp;WINDOW=FIRST_POPUP&amp;HEIGHT=450&amp;WIDTH=450&amp;START_MAXIMIZED=FALS","E&amp;VAR:CALENDAR=US&amp;VAR:SYMBOL=TCLP&amp;VAR:INDEX=0"}</definedName>
    <definedName name="_60__FDSAUDITLINK__" hidden="1">{"fdsup://directions/FAT Viewer?action=UPDATE&amp;creator=factset&amp;DYN_ARGS=TRUE&amp;DOC_NAME=FAT:FQL_AUDITING_CLIENT_TEMPLATE.FAT&amp;display_string=Audit&amp;VAR:KEY=SDELUFCFMH&amp;VAR:QUERY=RkZfQ0FQRVgoUVRSLC0zUSk=&amp;WINDOW=FIRST_POPUP&amp;HEIGHT=450&amp;WIDTH=450&amp;START_MAXIMIZED=FALS","E&amp;VAR:CALENDAR=US&amp;VAR:SYMBOL=TCLP&amp;VAR:INDEX=0"}</definedName>
    <definedName name="_61__FDSAUDITLINK__" localSheetId="18" hidden="1">{"fdsup://directions/FAT Viewer?action=UPDATE&amp;creator=factset&amp;DYN_ARGS=TRUE&amp;DOC_NAME=FAT:FQL_AUDITING_CLIENT_TEMPLATE.FAT&amp;display_string=Audit&amp;VAR:KEY=GZYXSRSLAB&amp;VAR:QUERY=RkZfQ0FQRVgoUVRSLDBRKQ==&amp;WINDOW=FIRST_POPUP&amp;HEIGHT=450&amp;WIDTH=450&amp;START_MAXIMIZED=FALS","E&amp;VAR:CALENDAR=US&amp;VAR:SYMBOL=SXL&amp;VAR:INDEX=0"}</definedName>
    <definedName name="_61__FDSAUDITLINK__" hidden="1">{"fdsup://directions/FAT Viewer?action=UPDATE&amp;creator=factset&amp;DYN_ARGS=TRUE&amp;DOC_NAME=FAT:FQL_AUDITING_CLIENT_TEMPLATE.FAT&amp;display_string=Audit&amp;VAR:KEY=GZYXSRSLAB&amp;VAR:QUERY=RkZfQ0FQRVgoUVRSLDBRKQ==&amp;WINDOW=FIRST_POPUP&amp;HEIGHT=450&amp;WIDTH=450&amp;START_MAXIMIZED=FALS","E&amp;VAR:CALENDAR=US&amp;VAR:SYMBOL=SXL&amp;VAR:INDEX=0"}</definedName>
    <definedName name="_62__FDSAUDITLINK__" localSheetId="18" hidden="1">{"fdsup://directions/FAT Viewer?action=UPDATE&amp;creator=factset&amp;DYN_ARGS=TRUE&amp;DOC_NAME=FAT:FQL_AUDITING_CLIENT_TEMPLATE.FAT&amp;display_string=Audit&amp;VAR:KEY=OTUZKHYDIH&amp;VAR:QUERY=RkZfQ0FQRVgoUVRSLC0xUSk=&amp;WINDOW=FIRST_POPUP&amp;HEIGHT=450&amp;WIDTH=450&amp;START_MAXIMIZED=FALS","E&amp;VAR:CALENDAR=US&amp;VAR:SYMBOL=SXL&amp;VAR:INDEX=0"}</definedName>
    <definedName name="_62__FDSAUDITLINK__" hidden="1">{"fdsup://directions/FAT Viewer?action=UPDATE&amp;creator=factset&amp;DYN_ARGS=TRUE&amp;DOC_NAME=FAT:FQL_AUDITING_CLIENT_TEMPLATE.FAT&amp;display_string=Audit&amp;VAR:KEY=OTUZKHYDIH&amp;VAR:QUERY=RkZfQ0FQRVgoUVRSLC0xUSk=&amp;WINDOW=FIRST_POPUP&amp;HEIGHT=450&amp;WIDTH=450&amp;START_MAXIMIZED=FALS","E&amp;VAR:CALENDAR=US&amp;VAR:SYMBOL=SXL&amp;VAR:INDEX=0"}</definedName>
    <definedName name="_63__FDSAUDITLINK__" localSheetId="18" hidden="1">{"fdsup://directions/FAT Viewer?action=UPDATE&amp;creator=factset&amp;DYN_ARGS=TRUE&amp;DOC_NAME=FAT:FQL_AUDITING_CLIENT_TEMPLATE.FAT&amp;display_string=Audit&amp;VAR:KEY=EDQFKNCBST&amp;VAR:QUERY=RkZfQ0FQRVgoUVRSLC0yUSk=&amp;WINDOW=FIRST_POPUP&amp;HEIGHT=450&amp;WIDTH=450&amp;START_MAXIMIZED=FALS","E&amp;VAR:CALENDAR=US&amp;VAR:SYMBOL=SXL&amp;VAR:INDEX=0"}</definedName>
    <definedName name="_63__FDSAUDITLINK__" hidden="1">{"fdsup://directions/FAT Viewer?action=UPDATE&amp;creator=factset&amp;DYN_ARGS=TRUE&amp;DOC_NAME=FAT:FQL_AUDITING_CLIENT_TEMPLATE.FAT&amp;display_string=Audit&amp;VAR:KEY=EDQFKNCBST&amp;VAR:QUERY=RkZfQ0FQRVgoUVRSLC0yUSk=&amp;WINDOW=FIRST_POPUP&amp;HEIGHT=450&amp;WIDTH=450&amp;START_MAXIMIZED=FALS","E&amp;VAR:CALENDAR=US&amp;VAR:SYMBOL=SXL&amp;VAR:INDEX=0"}</definedName>
    <definedName name="_64__FDSAUDITLINK__" localSheetId="18" hidden="1">{"fdsup://directions/FAT Viewer?action=UPDATE&amp;creator=factset&amp;DYN_ARGS=TRUE&amp;DOC_NAME=FAT:FQL_AUDITING_CLIENT_TEMPLATE.FAT&amp;display_string=Audit&amp;VAR:KEY=GHOZODERIN&amp;VAR:QUERY=RkZfQ0FQRVgoUVRSLC0zUSk=&amp;WINDOW=FIRST_POPUP&amp;HEIGHT=450&amp;WIDTH=450&amp;START_MAXIMIZED=FALS","E&amp;VAR:CALENDAR=US&amp;VAR:SYMBOL=SXL&amp;VAR:INDEX=0"}</definedName>
    <definedName name="_64__FDSAUDITLINK__" hidden="1">{"fdsup://directions/FAT Viewer?action=UPDATE&amp;creator=factset&amp;DYN_ARGS=TRUE&amp;DOC_NAME=FAT:FQL_AUDITING_CLIENT_TEMPLATE.FAT&amp;display_string=Audit&amp;VAR:KEY=GHOZODERIN&amp;VAR:QUERY=RkZfQ0FQRVgoUVRSLC0zUSk=&amp;WINDOW=FIRST_POPUP&amp;HEIGHT=450&amp;WIDTH=450&amp;START_MAXIMIZED=FALS","E&amp;VAR:CALENDAR=US&amp;VAR:SYMBOL=SXL&amp;VAR:INDEX=0"}</definedName>
    <definedName name="_65__FDSAUDITLINK__" localSheetId="18" hidden="1">{"fdsup://directions/FAT Viewer?action=UPDATE&amp;creator=factset&amp;DYN_ARGS=TRUE&amp;DOC_NAME=FAT:FQL_AUDITING_CLIENT_TEMPLATE.FAT&amp;display_string=Audit&amp;VAR:KEY=CNERIDSTYT&amp;VAR:QUERY=RkZfQ0FQRVgoUVRSLDBRKQ==&amp;WINDOW=FIRST_POPUP&amp;HEIGHT=450&amp;WIDTH=450&amp;START_MAXIMIZED=FALS","E&amp;VAR:CALENDAR=US&amp;VAR:SYMBOL=SPH&amp;VAR:INDEX=0"}</definedName>
    <definedName name="_65__FDSAUDITLINK__" hidden="1">{"fdsup://directions/FAT Viewer?action=UPDATE&amp;creator=factset&amp;DYN_ARGS=TRUE&amp;DOC_NAME=FAT:FQL_AUDITING_CLIENT_TEMPLATE.FAT&amp;display_string=Audit&amp;VAR:KEY=CNERIDSTYT&amp;VAR:QUERY=RkZfQ0FQRVgoUVRSLDBRKQ==&amp;WINDOW=FIRST_POPUP&amp;HEIGHT=450&amp;WIDTH=450&amp;START_MAXIMIZED=FALS","E&amp;VAR:CALENDAR=US&amp;VAR:SYMBOL=SPH&amp;VAR:INDEX=0"}</definedName>
    <definedName name="_66__FDSAUDITLINK__" localSheetId="18" hidden="1">{"fdsup://directions/FAT Viewer?action=UPDATE&amp;creator=factset&amp;DYN_ARGS=TRUE&amp;DOC_NAME=FAT:FQL_AUDITING_CLIENT_TEMPLATE.FAT&amp;display_string=Audit&amp;VAR:KEY=IDSDCXKBEH&amp;VAR:QUERY=RkZfQ0FQRVgoUVRSLC0xUSk=&amp;WINDOW=FIRST_POPUP&amp;HEIGHT=450&amp;WIDTH=450&amp;START_MAXIMIZED=FALS","E&amp;VAR:CALENDAR=US&amp;VAR:SYMBOL=SPH&amp;VAR:INDEX=0"}</definedName>
    <definedName name="_66__FDSAUDITLINK__" hidden="1">{"fdsup://directions/FAT Viewer?action=UPDATE&amp;creator=factset&amp;DYN_ARGS=TRUE&amp;DOC_NAME=FAT:FQL_AUDITING_CLIENT_TEMPLATE.FAT&amp;display_string=Audit&amp;VAR:KEY=IDSDCXKBEH&amp;VAR:QUERY=RkZfQ0FQRVgoUVRSLC0xUSk=&amp;WINDOW=FIRST_POPUP&amp;HEIGHT=450&amp;WIDTH=450&amp;START_MAXIMIZED=FALS","E&amp;VAR:CALENDAR=US&amp;VAR:SYMBOL=SPH&amp;VAR:INDEX=0"}</definedName>
    <definedName name="_67__FDSAUDITLINK__" localSheetId="18" hidden="1">{"fdsup://directions/FAT Viewer?action=UPDATE&amp;creator=factset&amp;DYN_ARGS=TRUE&amp;DOC_NAME=FAT:FQL_AUDITING_CLIENT_TEMPLATE.FAT&amp;display_string=Audit&amp;VAR:KEY=WLOFSPIDKT&amp;VAR:QUERY=RkZfQ0FQRVgoUVRSLC0yUSk=&amp;WINDOW=FIRST_POPUP&amp;HEIGHT=450&amp;WIDTH=450&amp;START_MAXIMIZED=FALS","E&amp;VAR:CALENDAR=US&amp;VAR:SYMBOL=SPH&amp;VAR:INDEX=0"}</definedName>
    <definedName name="_67__FDSAUDITLINK__" hidden="1">{"fdsup://directions/FAT Viewer?action=UPDATE&amp;creator=factset&amp;DYN_ARGS=TRUE&amp;DOC_NAME=FAT:FQL_AUDITING_CLIENT_TEMPLATE.FAT&amp;display_string=Audit&amp;VAR:KEY=WLOFSPIDKT&amp;VAR:QUERY=RkZfQ0FQRVgoUVRSLC0yUSk=&amp;WINDOW=FIRST_POPUP&amp;HEIGHT=450&amp;WIDTH=450&amp;START_MAXIMIZED=FALS","E&amp;VAR:CALENDAR=US&amp;VAR:SYMBOL=SPH&amp;VAR:INDEX=0"}</definedName>
    <definedName name="_68__FDSAUDITLINK__" localSheetId="18" hidden="1">{"fdsup://directions/FAT Viewer?action=UPDATE&amp;creator=factset&amp;DYN_ARGS=TRUE&amp;DOC_NAME=FAT:FQL_AUDITING_CLIENT_TEMPLATE.FAT&amp;display_string=Audit&amp;VAR:KEY=YRULSLWLSP&amp;VAR:QUERY=RkZfQ0FQRVgoUVRSLC0zUSk=&amp;WINDOW=FIRST_POPUP&amp;HEIGHT=450&amp;WIDTH=450&amp;START_MAXIMIZED=FALS","E&amp;VAR:CALENDAR=US&amp;VAR:SYMBOL=SPH&amp;VAR:INDEX=0"}</definedName>
    <definedName name="_68__FDSAUDITLINK__" hidden="1">{"fdsup://directions/FAT Viewer?action=UPDATE&amp;creator=factset&amp;DYN_ARGS=TRUE&amp;DOC_NAME=FAT:FQL_AUDITING_CLIENT_TEMPLATE.FAT&amp;display_string=Audit&amp;VAR:KEY=YRULSLWLSP&amp;VAR:QUERY=RkZfQ0FQRVgoUVRSLC0zUSk=&amp;WINDOW=FIRST_POPUP&amp;HEIGHT=450&amp;WIDTH=450&amp;START_MAXIMIZED=FALS","E&amp;VAR:CALENDAR=US&amp;VAR:SYMBOL=SPH&amp;VAR:INDEX=0"}</definedName>
    <definedName name="_69__FDSAUDITLINK__" localSheetId="18" hidden="1">{"fdsup://directions/FAT Viewer?action=UPDATE&amp;creator=factset&amp;DYN_ARGS=TRUE&amp;DOC_NAME=FAT:FQL_AUDITING_CLIENT_TEMPLATE.FAT&amp;display_string=Audit&amp;VAR:KEY=EBEVWZUTSV&amp;VAR:QUERY=RkZfQ0FQRVgoUVRSLDBRKQ==&amp;WINDOW=FIRST_POPUP&amp;HEIGHT=450&amp;WIDTH=450&amp;START_MAXIMIZED=FALS","E&amp;VAR:CALENDAR=US&amp;VAR:SYMBOL=SEP&amp;VAR:INDEX=0"}</definedName>
    <definedName name="_69__FDSAUDITLINK__" hidden="1">{"fdsup://directions/FAT Viewer?action=UPDATE&amp;creator=factset&amp;DYN_ARGS=TRUE&amp;DOC_NAME=FAT:FQL_AUDITING_CLIENT_TEMPLATE.FAT&amp;display_string=Audit&amp;VAR:KEY=EBEVWZUTSV&amp;VAR:QUERY=RkZfQ0FQRVgoUVRSLDBRKQ==&amp;WINDOW=FIRST_POPUP&amp;HEIGHT=450&amp;WIDTH=450&amp;START_MAXIMIZED=FALS","E&amp;VAR:CALENDAR=US&amp;VAR:SYMBOL=SEP&amp;VAR:INDEX=0"}</definedName>
    <definedName name="_7__123Graph_AQRE_S_BY_CO." localSheetId="17" hidden="1">#REF!</definedName>
    <definedName name="_7__123Graph_AQRE_S_BY_CO." localSheetId="18" hidden="1">#REF!</definedName>
    <definedName name="_7__123Graph_AQRE_S_BY_CO." hidden="1">#REF!</definedName>
    <definedName name="_7__123Graph_ASENS_COMPARISON" localSheetId="17" hidden="1">#REF!</definedName>
    <definedName name="_7__123Graph_ASENS_COMPARISON" localSheetId="18" hidden="1">#REF!</definedName>
    <definedName name="_7__123Graph_ASENS_COMPARISON" hidden="1">#REF!</definedName>
    <definedName name="_7__123Graph_AWAGES_BY_B_U" localSheetId="17" hidden="1">#REF!</definedName>
    <definedName name="_7__123Graph_AWAGES_BY_B_U" localSheetId="18" hidden="1">#REF!</definedName>
    <definedName name="_7__123Graph_AWAGES_BY_B_U" hidden="1">#REF!</definedName>
    <definedName name="_7__123Graph_CCHART_1" localSheetId="17" hidden="1">#REF!</definedName>
    <definedName name="_7__123Graph_CCHART_1" hidden="1">#REF!</definedName>
    <definedName name="_7__123Graph_LBL_ACHART_1" localSheetId="17" hidden="1">#REF!</definedName>
    <definedName name="_7__123Graph_LBL_ACHART_1" hidden="1">#REF!</definedName>
    <definedName name="_7__FDSAUDITLINK__" localSheetId="18" hidden="1">{"fdsup://directions/FAT Viewer?action=UPDATE&amp;creator=factset&amp;DYN_ARGS=TRUE&amp;DOC_NAME=FAT:FQL_AUDITING_CLIENT_TEMPLATE.FAT&amp;display_string=Audit&amp;VAR:KEY=AXUJOHQFYF&amp;VAR:QUERY=RkZfQ0FQRVgoUVRSLC0yUSk=&amp;WINDOW=FIRST_POPUP&amp;HEIGHT=450&amp;WIDTH=450&amp;START_MAXIMIZED=FALS","E&amp;VAR:CALENDAR=US&amp;VAR:SYMBOL=QRE&amp;VAR:INDEX=0"}</definedName>
    <definedName name="_7__FDSAUDITLINK__" hidden="1">{"fdsup://directions/FAT Viewer?action=UPDATE&amp;creator=factset&amp;DYN_ARGS=TRUE&amp;DOC_NAME=FAT:FQL_AUDITING_CLIENT_TEMPLATE.FAT&amp;display_string=Audit&amp;VAR:KEY=AXUJOHQFYF&amp;VAR:QUERY=RkZfQ0FQRVgoUVRSLC0yUSk=&amp;WINDOW=FIRST_POPUP&amp;HEIGHT=450&amp;WIDTH=450&amp;START_MAXIMIZED=FALS","E&amp;VAR:CALENDAR=US&amp;VAR:SYMBOL=QRE&amp;VAR:INDEX=0"}</definedName>
    <definedName name="_70__FDSAUDITLINK__" localSheetId="18" hidden="1">{"fdsup://directions/FAT Viewer?action=UPDATE&amp;creator=factset&amp;DYN_ARGS=TRUE&amp;DOC_NAME=FAT:FQL_AUDITING_CLIENT_TEMPLATE.FAT&amp;display_string=Audit&amp;VAR:KEY=ADUJIFGTCH&amp;VAR:QUERY=RkZfQ0FQRVgoUVRSLC0xUSk=&amp;WINDOW=FIRST_POPUP&amp;HEIGHT=450&amp;WIDTH=450&amp;START_MAXIMIZED=FALS","E&amp;VAR:CALENDAR=US&amp;VAR:SYMBOL=SEP&amp;VAR:INDEX=0"}</definedName>
    <definedName name="_70__FDSAUDITLINK__" hidden="1">{"fdsup://directions/FAT Viewer?action=UPDATE&amp;creator=factset&amp;DYN_ARGS=TRUE&amp;DOC_NAME=FAT:FQL_AUDITING_CLIENT_TEMPLATE.FAT&amp;display_string=Audit&amp;VAR:KEY=ADUJIFGTCH&amp;VAR:QUERY=RkZfQ0FQRVgoUVRSLC0xUSk=&amp;WINDOW=FIRST_POPUP&amp;HEIGHT=450&amp;WIDTH=450&amp;START_MAXIMIZED=FALS","E&amp;VAR:CALENDAR=US&amp;VAR:SYMBOL=SEP&amp;VAR:INDEX=0"}</definedName>
    <definedName name="_71__FDSAUDITLINK__" localSheetId="18" hidden="1">{"fdsup://directions/FAT Viewer?action=UPDATE&amp;creator=factset&amp;DYN_ARGS=TRUE&amp;DOC_NAME=FAT:FQL_AUDITING_CLIENT_TEMPLATE.FAT&amp;display_string=Audit&amp;VAR:KEY=CPQLWXQJWZ&amp;VAR:QUERY=RkZfQ0FQRVgoUVRSLC0yUSk=&amp;WINDOW=FIRST_POPUP&amp;HEIGHT=450&amp;WIDTH=450&amp;START_MAXIMIZED=FALS","E&amp;VAR:CALENDAR=US&amp;VAR:SYMBOL=SEP&amp;VAR:INDEX=0"}</definedName>
    <definedName name="_71__FDSAUDITLINK__" hidden="1">{"fdsup://directions/FAT Viewer?action=UPDATE&amp;creator=factset&amp;DYN_ARGS=TRUE&amp;DOC_NAME=FAT:FQL_AUDITING_CLIENT_TEMPLATE.FAT&amp;display_string=Audit&amp;VAR:KEY=CPQLWXQJWZ&amp;VAR:QUERY=RkZfQ0FQRVgoUVRSLC0yUSk=&amp;WINDOW=FIRST_POPUP&amp;HEIGHT=450&amp;WIDTH=450&amp;START_MAXIMIZED=FALS","E&amp;VAR:CALENDAR=US&amp;VAR:SYMBOL=SEP&amp;VAR:INDEX=0"}</definedName>
    <definedName name="_72__FDSAUDITLINK__" localSheetId="18" hidden="1">{"fdsup://directions/FAT Viewer?action=UPDATE&amp;creator=factset&amp;DYN_ARGS=TRUE&amp;DOC_NAME=FAT:FQL_AUDITING_CLIENT_TEMPLATE.FAT&amp;display_string=Audit&amp;VAR:KEY=SJMFWTEDQT&amp;VAR:QUERY=RkZfQ0FQRVgoUVRSLC0zUSk=&amp;WINDOW=FIRST_POPUP&amp;HEIGHT=450&amp;WIDTH=450&amp;START_MAXIMIZED=FALS","E&amp;VAR:CALENDAR=US&amp;VAR:SYMBOL=SEP&amp;VAR:INDEX=0"}</definedName>
    <definedName name="_72__FDSAUDITLINK__" hidden="1">{"fdsup://directions/FAT Viewer?action=UPDATE&amp;creator=factset&amp;DYN_ARGS=TRUE&amp;DOC_NAME=FAT:FQL_AUDITING_CLIENT_TEMPLATE.FAT&amp;display_string=Audit&amp;VAR:KEY=SJMFWTEDQT&amp;VAR:QUERY=RkZfQ0FQRVgoUVRSLC0zUSk=&amp;WINDOW=FIRST_POPUP&amp;HEIGHT=450&amp;WIDTH=450&amp;START_MAXIMIZED=FALS","E&amp;VAR:CALENDAR=US&amp;VAR:SYMBOL=SEP&amp;VAR:INDEX=0"}</definedName>
    <definedName name="_73__FDSAUDITLINK__" localSheetId="18" hidden="1">{"fdsup://directions/FAT Viewer?action=UPDATE&amp;creator=factset&amp;DYN_ARGS=TRUE&amp;DOC_NAME=FAT:FQL_AUDITING_CLIENT_TEMPLATE.FAT&amp;display_string=Audit&amp;VAR:KEY=UTCXKBMJSL&amp;VAR:QUERY=RkZfQ0FQRVgoUVRSLDBRKQ==&amp;WINDOW=FIRST_POPUP&amp;HEIGHT=450&amp;WIDTH=450&amp;START_MAXIMIZED=FALS","E&amp;VAR:CALENDAR=US&amp;VAR:SYMBOL=RGNC&amp;VAR:INDEX=0"}</definedName>
    <definedName name="_73__FDSAUDITLINK__" hidden="1">{"fdsup://directions/FAT Viewer?action=UPDATE&amp;creator=factset&amp;DYN_ARGS=TRUE&amp;DOC_NAME=FAT:FQL_AUDITING_CLIENT_TEMPLATE.FAT&amp;display_string=Audit&amp;VAR:KEY=UTCXKBMJSL&amp;VAR:QUERY=RkZfQ0FQRVgoUVRSLDBRKQ==&amp;WINDOW=FIRST_POPUP&amp;HEIGHT=450&amp;WIDTH=450&amp;START_MAXIMIZED=FALS","E&amp;VAR:CALENDAR=US&amp;VAR:SYMBOL=RGNC&amp;VAR:INDEX=0"}</definedName>
    <definedName name="_74__123Graph_BCHART_1" localSheetId="17" hidden="1">#REF!</definedName>
    <definedName name="_74__123Graph_BCHART_1" localSheetId="18" hidden="1">#REF!</definedName>
    <definedName name="_74__123Graph_BCHART_1" hidden="1">#REF!</definedName>
    <definedName name="_74__FDSAUDITLINK__" localSheetId="18" hidden="1">{"fdsup://directions/FAT Viewer?action=UPDATE&amp;creator=factset&amp;DYN_ARGS=TRUE&amp;DOC_NAME=FAT:FQL_AUDITING_CLIENT_TEMPLATE.FAT&amp;display_string=Audit&amp;VAR:KEY=YHAFMROTUR&amp;VAR:QUERY=RkZfQ0FQRVgoUVRSLC0xUSk=&amp;WINDOW=FIRST_POPUP&amp;HEIGHT=450&amp;WIDTH=450&amp;START_MAXIMIZED=FALS","E&amp;VAR:CALENDAR=US&amp;VAR:SYMBOL=RGNC&amp;VAR:INDEX=0"}</definedName>
    <definedName name="_74__FDSAUDITLINK__" hidden="1">{"fdsup://directions/FAT Viewer?action=UPDATE&amp;creator=factset&amp;DYN_ARGS=TRUE&amp;DOC_NAME=FAT:FQL_AUDITING_CLIENT_TEMPLATE.FAT&amp;display_string=Audit&amp;VAR:KEY=YHAFMROTUR&amp;VAR:QUERY=RkZfQ0FQRVgoUVRSLC0xUSk=&amp;WINDOW=FIRST_POPUP&amp;HEIGHT=450&amp;WIDTH=450&amp;START_MAXIMIZED=FALS","E&amp;VAR:CALENDAR=US&amp;VAR:SYMBOL=RGNC&amp;VAR:INDEX=0"}</definedName>
    <definedName name="_75__FDSAUDITLINK__" localSheetId="18" hidden="1">{"fdsup://directions/FAT Viewer?action=UPDATE&amp;creator=factset&amp;DYN_ARGS=TRUE&amp;DOC_NAME=FAT:FQL_AUDITING_CLIENT_TEMPLATE.FAT&amp;display_string=Audit&amp;VAR:KEY=WRKHKBULMF&amp;VAR:QUERY=RkZfQ0FQRVgoUVRSLC0yUSk=&amp;WINDOW=FIRST_POPUP&amp;HEIGHT=450&amp;WIDTH=450&amp;START_MAXIMIZED=FALS","E&amp;VAR:CALENDAR=US&amp;VAR:SYMBOL=RGNC&amp;VAR:INDEX=0"}</definedName>
    <definedName name="_75__FDSAUDITLINK__" hidden="1">{"fdsup://directions/FAT Viewer?action=UPDATE&amp;creator=factset&amp;DYN_ARGS=TRUE&amp;DOC_NAME=FAT:FQL_AUDITING_CLIENT_TEMPLATE.FAT&amp;display_string=Audit&amp;VAR:KEY=WRKHKBULMF&amp;VAR:QUERY=RkZfQ0FQRVgoUVRSLC0yUSk=&amp;WINDOW=FIRST_POPUP&amp;HEIGHT=450&amp;WIDTH=450&amp;START_MAXIMIZED=FALS","E&amp;VAR:CALENDAR=US&amp;VAR:SYMBOL=RGNC&amp;VAR:INDEX=0"}</definedName>
    <definedName name="_76__FDSAUDITLINK__" localSheetId="18" hidden="1">{"fdsup://directions/FAT Viewer?action=UPDATE&amp;creator=factset&amp;DYN_ARGS=TRUE&amp;DOC_NAME=FAT:FQL_AUDITING_CLIENT_TEMPLATE.FAT&amp;display_string=Audit&amp;VAR:KEY=YPSXIVMLQF&amp;VAR:QUERY=RkZfQ0FQRVgoUVRSLC0zUSk=&amp;WINDOW=FIRST_POPUP&amp;HEIGHT=450&amp;WIDTH=450&amp;START_MAXIMIZED=FALS","E&amp;VAR:CALENDAR=US&amp;VAR:SYMBOL=RGNC&amp;VAR:INDEX=0"}</definedName>
    <definedName name="_76__FDSAUDITLINK__" hidden="1">{"fdsup://directions/FAT Viewer?action=UPDATE&amp;creator=factset&amp;DYN_ARGS=TRUE&amp;DOC_NAME=FAT:FQL_AUDITING_CLIENT_TEMPLATE.FAT&amp;display_string=Audit&amp;VAR:KEY=YPSXIVMLQF&amp;VAR:QUERY=RkZfQ0FQRVgoUVRSLC0zUSk=&amp;WINDOW=FIRST_POPUP&amp;HEIGHT=450&amp;WIDTH=450&amp;START_MAXIMIZED=FALS","E&amp;VAR:CALENDAR=US&amp;VAR:SYMBOL=RGNC&amp;VAR:INDEX=0"}</definedName>
    <definedName name="_77__FDSAUDITLINK__" localSheetId="18" hidden="1">{"fdsup://directions/FAT Viewer?action=UPDATE&amp;creator=factset&amp;DYN_ARGS=TRUE&amp;DOC_NAME=FAT:FQL_AUDITING_CLIENT_TEMPLATE.FAT&amp;display_string=Audit&amp;VAR:KEY=IJGHIFGLAL&amp;VAR:QUERY=RkZfQ0FQRVgoUVRSLDBRKQ==&amp;WINDOW=FIRST_POPUP&amp;HEIGHT=450&amp;WIDTH=450&amp;START_MAXIMIZED=FALS","E&amp;VAR:CALENDAR=US&amp;VAR:SYMBOL=PVR&amp;VAR:INDEX=0"}</definedName>
    <definedName name="_77__FDSAUDITLINK__" hidden="1">{"fdsup://directions/FAT Viewer?action=UPDATE&amp;creator=factset&amp;DYN_ARGS=TRUE&amp;DOC_NAME=FAT:FQL_AUDITING_CLIENT_TEMPLATE.FAT&amp;display_string=Audit&amp;VAR:KEY=IJGHIFGLAL&amp;VAR:QUERY=RkZfQ0FQRVgoUVRSLDBRKQ==&amp;WINDOW=FIRST_POPUP&amp;HEIGHT=450&amp;WIDTH=450&amp;START_MAXIMIZED=FALS","E&amp;VAR:CALENDAR=US&amp;VAR:SYMBOL=PVR&amp;VAR:INDEX=0"}</definedName>
    <definedName name="_78__FDSAUDITLINK__" localSheetId="18" hidden="1">{"fdsup://directions/FAT Viewer?action=UPDATE&amp;creator=factset&amp;DYN_ARGS=TRUE&amp;DOC_NAME=FAT:FQL_AUDITING_CLIENT_TEMPLATE.FAT&amp;display_string=Audit&amp;VAR:KEY=WJALMDCVGZ&amp;VAR:QUERY=RkZfQ0FQRVgoUVRSLC0xUSk=&amp;WINDOW=FIRST_POPUP&amp;HEIGHT=450&amp;WIDTH=450&amp;START_MAXIMIZED=FALS","E&amp;VAR:CALENDAR=US&amp;VAR:SYMBOL=PVR&amp;VAR:INDEX=0"}</definedName>
    <definedName name="_78__FDSAUDITLINK__" hidden="1">{"fdsup://directions/FAT Viewer?action=UPDATE&amp;creator=factset&amp;DYN_ARGS=TRUE&amp;DOC_NAME=FAT:FQL_AUDITING_CLIENT_TEMPLATE.FAT&amp;display_string=Audit&amp;VAR:KEY=WJALMDCVGZ&amp;VAR:QUERY=RkZfQ0FQRVgoUVRSLC0xUSk=&amp;WINDOW=FIRST_POPUP&amp;HEIGHT=450&amp;WIDTH=450&amp;START_MAXIMIZED=FALS","E&amp;VAR:CALENDAR=US&amp;VAR:SYMBOL=PVR&amp;VAR:INDEX=0"}</definedName>
    <definedName name="_79__FDSAUDITLINK__" localSheetId="18" hidden="1">{"fdsup://directions/FAT Viewer?action=UPDATE&amp;creator=factset&amp;DYN_ARGS=TRUE&amp;DOC_NAME=FAT:FQL_AUDITING_CLIENT_TEMPLATE.FAT&amp;display_string=Audit&amp;VAR:KEY=UXWPCHWDOV&amp;VAR:QUERY=RkZfQ0FQRVgoUVRSLC0yUSk=&amp;WINDOW=FIRST_POPUP&amp;HEIGHT=450&amp;WIDTH=450&amp;START_MAXIMIZED=FALS","E&amp;VAR:CALENDAR=US&amp;VAR:SYMBOL=PVR&amp;VAR:INDEX=0"}</definedName>
    <definedName name="_79__FDSAUDITLINK__" hidden="1">{"fdsup://directions/FAT Viewer?action=UPDATE&amp;creator=factset&amp;DYN_ARGS=TRUE&amp;DOC_NAME=FAT:FQL_AUDITING_CLIENT_TEMPLATE.FAT&amp;display_string=Audit&amp;VAR:KEY=UXWPCHWDOV&amp;VAR:QUERY=RkZfQ0FQRVgoUVRSLC0yUSk=&amp;WINDOW=FIRST_POPUP&amp;HEIGHT=450&amp;WIDTH=450&amp;START_MAXIMIZED=FALS","E&amp;VAR:CALENDAR=US&amp;VAR:SYMBOL=PVR&amp;VAR:INDEX=0"}</definedName>
    <definedName name="_8__123Graph_AQRE_S_BY_TYPE" localSheetId="17" hidden="1">#REF!</definedName>
    <definedName name="_8__123Graph_AQRE_S_BY_TYPE" localSheetId="18" hidden="1">#REF!</definedName>
    <definedName name="_8__123Graph_AQRE_S_BY_TYPE" hidden="1">#REF!</definedName>
    <definedName name="_8__123Graph_ASUPPLIES_BY_B_U" localSheetId="17" hidden="1">#REF!</definedName>
    <definedName name="_8__123Graph_ASUPPLIES_BY_B_U" localSheetId="18" hidden="1">#REF!</definedName>
    <definedName name="_8__123Graph_ASUPPLIES_BY_B_U" hidden="1">#REF!</definedName>
    <definedName name="_8__123Graph_BCONTRACT_BY_B_U" localSheetId="17" hidden="1">#REF!</definedName>
    <definedName name="_8__123Graph_BCONTRACT_BY_B_U" localSheetId="18" hidden="1">#REF!</definedName>
    <definedName name="_8__123Graph_BCONTRACT_BY_B_U" hidden="1">#REF!</definedName>
    <definedName name="_8__123Graph_CHO_MPRICE" localSheetId="17" hidden="1">#REF!</definedName>
    <definedName name="_8__123Graph_CHO_MPRICE" hidden="1">#REF!</definedName>
    <definedName name="_8__123Graph_LBL_ACHART_3" localSheetId="17" hidden="1">#REF!</definedName>
    <definedName name="_8__123Graph_LBL_ACHART_3" hidden="1">#REF!</definedName>
    <definedName name="_8__FDSAUDITLINK__" localSheetId="18" hidden="1">{"fdsup://directions/FAT Viewer?action=UPDATE&amp;creator=factset&amp;DYN_ARGS=TRUE&amp;DOC_NAME=FAT:FQL_AUDITING_CLIENT_TEMPLATE.FAT&amp;display_string=Audit&amp;VAR:KEY=KJMNIRGJSF&amp;VAR:QUERY=RkZfQ0FQRVgoUVRSLC0zUSk=&amp;WINDOW=FIRST_POPUP&amp;HEIGHT=450&amp;WIDTH=450&amp;START_MAXIMIZED=FALS","E&amp;VAR:CALENDAR=US&amp;VAR:SYMBOL=QRE&amp;VAR:INDEX=0"}</definedName>
    <definedName name="_8__FDSAUDITLINK__" hidden="1">{"fdsup://directions/FAT Viewer?action=UPDATE&amp;creator=factset&amp;DYN_ARGS=TRUE&amp;DOC_NAME=FAT:FQL_AUDITING_CLIENT_TEMPLATE.FAT&amp;display_string=Audit&amp;VAR:KEY=KJMNIRGJSF&amp;VAR:QUERY=RkZfQ0FQRVgoUVRSLC0zUSk=&amp;WINDOW=FIRST_POPUP&amp;HEIGHT=450&amp;WIDTH=450&amp;START_MAXIMIZED=FALS","E&amp;VAR:CALENDAR=US&amp;VAR:SYMBOL=QRE&amp;VAR:INDEX=0"}</definedName>
    <definedName name="_80__FDSAUDITLINK__" localSheetId="18" hidden="1">{"fdsup://directions/FAT Viewer?action=UPDATE&amp;creator=factset&amp;DYN_ARGS=TRUE&amp;DOC_NAME=FAT:FQL_AUDITING_CLIENT_TEMPLATE.FAT&amp;display_string=Audit&amp;VAR:KEY=UTYTONUTUT&amp;VAR:QUERY=RkZfQ0FQRVgoUVRSLC0zUSk=&amp;WINDOW=FIRST_POPUP&amp;HEIGHT=450&amp;WIDTH=450&amp;START_MAXIMIZED=FALS","E&amp;VAR:CALENDAR=US&amp;VAR:SYMBOL=PVR&amp;VAR:INDEX=0"}</definedName>
    <definedName name="_80__FDSAUDITLINK__" hidden="1">{"fdsup://directions/FAT Viewer?action=UPDATE&amp;creator=factset&amp;DYN_ARGS=TRUE&amp;DOC_NAME=FAT:FQL_AUDITING_CLIENT_TEMPLATE.FAT&amp;display_string=Audit&amp;VAR:KEY=UTYTONUTUT&amp;VAR:QUERY=RkZfQ0FQRVgoUVRSLC0zUSk=&amp;WINDOW=FIRST_POPUP&amp;HEIGHT=450&amp;WIDTH=450&amp;START_MAXIMIZED=FALS","E&amp;VAR:CALENDAR=US&amp;VAR:SYMBOL=PVR&amp;VAR:INDEX=0"}</definedName>
    <definedName name="_81__FDSAUDITLINK__" localSheetId="18" hidden="1">{"fdsup://directions/FAT Viewer?action=UPDATE&amp;creator=factset&amp;DYN_ARGS=TRUE&amp;DOC_NAME=FAT:FQL_AUDITING_CLIENT_TEMPLATE.FAT&amp;display_string=Audit&amp;VAR:KEY=ELAPKZILEN&amp;VAR:QUERY=RkZfQ0FQRVgoUVRSLDBRKQ==&amp;WINDOW=FIRST_POPUP&amp;HEIGHT=450&amp;WIDTH=450&amp;START_MAXIMIZED=FALS","E&amp;VAR:CALENDAR=US&amp;VAR:SYMBOL=PNG&amp;VAR:INDEX=0"}</definedName>
    <definedName name="_81__FDSAUDITLINK__" hidden="1">{"fdsup://directions/FAT Viewer?action=UPDATE&amp;creator=factset&amp;DYN_ARGS=TRUE&amp;DOC_NAME=FAT:FQL_AUDITING_CLIENT_TEMPLATE.FAT&amp;display_string=Audit&amp;VAR:KEY=ELAPKZILEN&amp;VAR:QUERY=RkZfQ0FQRVgoUVRSLDBRKQ==&amp;WINDOW=FIRST_POPUP&amp;HEIGHT=450&amp;WIDTH=450&amp;START_MAXIMIZED=FALS","E&amp;VAR:CALENDAR=US&amp;VAR:SYMBOL=PNG&amp;VAR:INDEX=0"}</definedName>
    <definedName name="_82__FDSAUDITLINK__" localSheetId="18" hidden="1">{"fdsup://directions/FAT Viewer?action=UPDATE&amp;creator=factset&amp;DYN_ARGS=TRUE&amp;DOC_NAME=FAT:FQL_AUDITING_CLIENT_TEMPLATE.FAT&amp;display_string=Audit&amp;VAR:KEY=MFCDCRELIN&amp;VAR:QUERY=RkZfQ0FQRVgoUVRSLC0xUSk=&amp;WINDOW=FIRST_POPUP&amp;HEIGHT=450&amp;WIDTH=450&amp;START_MAXIMIZED=FALS","E&amp;VAR:CALENDAR=US&amp;VAR:SYMBOL=PNG&amp;VAR:INDEX=0"}</definedName>
    <definedName name="_82__FDSAUDITLINK__" hidden="1">{"fdsup://directions/FAT Viewer?action=UPDATE&amp;creator=factset&amp;DYN_ARGS=TRUE&amp;DOC_NAME=FAT:FQL_AUDITING_CLIENT_TEMPLATE.FAT&amp;display_string=Audit&amp;VAR:KEY=MFCDCRELIN&amp;VAR:QUERY=RkZfQ0FQRVgoUVRSLC0xUSk=&amp;WINDOW=FIRST_POPUP&amp;HEIGHT=450&amp;WIDTH=450&amp;START_MAXIMIZED=FALS","E&amp;VAR:CALENDAR=US&amp;VAR:SYMBOL=PNG&amp;VAR:INDEX=0"}</definedName>
    <definedName name="_83__FDSAUDITLINK__" localSheetId="18" hidden="1">{"fdsup://directions/FAT Viewer?action=UPDATE&amp;creator=factset&amp;DYN_ARGS=TRUE&amp;DOC_NAME=FAT:FQL_AUDITING_CLIENT_TEMPLATE.FAT&amp;display_string=Audit&amp;VAR:KEY=UVQPSPEXKP&amp;VAR:QUERY=RkZfQ0FQRVgoUVRSLC0yUSk=&amp;WINDOW=FIRST_POPUP&amp;HEIGHT=450&amp;WIDTH=450&amp;START_MAXIMIZED=FALS","E&amp;VAR:CALENDAR=US&amp;VAR:SYMBOL=PNG&amp;VAR:INDEX=0"}</definedName>
    <definedName name="_83__FDSAUDITLINK__" hidden="1">{"fdsup://directions/FAT Viewer?action=UPDATE&amp;creator=factset&amp;DYN_ARGS=TRUE&amp;DOC_NAME=FAT:FQL_AUDITING_CLIENT_TEMPLATE.FAT&amp;display_string=Audit&amp;VAR:KEY=UVQPSPEXKP&amp;VAR:QUERY=RkZfQ0FQRVgoUVRSLC0yUSk=&amp;WINDOW=FIRST_POPUP&amp;HEIGHT=450&amp;WIDTH=450&amp;START_MAXIMIZED=FALS","E&amp;VAR:CALENDAR=US&amp;VAR:SYMBOL=PNG&amp;VAR:INDEX=0"}</definedName>
    <definedName name="_84__FDSAUDITLINK__" localSheetId="18" hidden="1">{"fdsup://directions/FAT Viewer?action=UPDATE&amp;creator=factset&amp;DYN_ARGS=TRUE&amp;DOC_NAME=FAT:FQL_AUDITING_CLIENT_TEMPLATE.FAT&amp;display_string=Audit&amp;VAR:KEY=MZMFUVILAH&amp;VAR:QUERY=RkZfQ0FQRVgoUVRSLC0zUSk=&amp;WINDOW=FIRST_POPUP&amp;HEIGHT=450&amp;WIDTH=450&amp;START_MAXIMIZED=FALS","E&amp;VAR:CALENDAR=US&amp;VAR:SYMBOL=PNG&amp;VAR:INDEX=0"}</definedName>
    <definedName name="_84__FDSAUDITLINK__" hidden="1">{"fdsup://directions/FAT Viewer?action=UPDATE&amp;creator=factset&amp;DYN_ARGS=TRUE&amp;DOC_NAME=FAT:FQL_AUDITING_CLIENT_TEMPLATE.FAT&amp;display_string=Audit&amp;VAR:KEY=MZMFUVILAH&amp;VAR:QUERY=RkZfQ0FQRVgoUVRSLC0zUSk=&amp;WINDOW=FIRST_POPUP&amp;HEIGHT=450&amp;WIDTH=450&amp;START_MAXIMIZED=FALS","E&amp;VAR:CALENDAR=US&amp;VAR:SYMBOL=PNG&amp;VAR:INDEX=0"}</definedName>
    <definedName name="_85__FDSAUDITLINK__" localSheetId="18" hidden="1">{"fdsup://directions/FAT Viewer?action=UPDATE&amp;creator=factset&amp;DYN_ARGS=TRUE&amp;DOC_NAME=FAT:FQL_AUDITING_CLIENT_TEMPLATE.FAT&amp;display_string=Audit&amp;VAR:KEY=WXWFMPKBQH&amp;VAR:QUERY=RkZfQ0FQRVgoUVRSLDBRKQ==&amp;WINDOW=FIRST_POPUP&amp;HEIGHT=450&amp;WIDTH=450&amp;START_MAXIMIZED=FALS","E&amp;VAR:CALENDAR=US&amp;VAR:SYMBOL=PAA&amp;VAR:INDEX=0"}</definedName>
    <definedName name="_85__FDSAUDITLINK__" hidden="1">{"fdsup://directions/FAT Viewer?action=UPDATE&amp;creator=factset&amp;DYN_ARGS=TRUE&amp;DOC_NAME=FAT:FQL_AUDITING_CLIENT_TEMPLATE.FAT&amp;display_string=Audit&amp;VAR:KEY=WXWFMPKBQH&amp;VAR:QUERY=RkZfQ0FQRVgoUVRSLDBRKQ==&amp;WINDOW=FIRST_POPUP&amp;HEIGHT=450&amp;WIDTH=450&amp;START_MAXIMIZED=FALS","E&amp;VAR:CALENDAR=US&amp;VAR:SYMBOL=PAA&amp;VAR:INDEX=0"}</definedName>
    <definedName name="_86__FDSAUDITLINK__" localSheetId="18" hidden="1">{"fdsup://directions/FAT Viewer?action=UPDATE&amp;creator=factset&amp;DYN_ARGS=TRUE&amp;DOC_NAME=FAT:FQL_AUDITING_CLIENT_TEMPLATE.FAT&amp;display_string=Audit&amp;VAR:KEY=WHORIJCLQR&amp;VAR:QUERY=RkZfQ0FQRVgoUVRSLC0xUSk=&amp;WINDOW=FIRST_POPUP&amp;HEIGHT=450&amp;WIDTH=450&amp;START_MAXIMIZED=FALS","E&amp;VAR:CALENDAR=US&amp;VAR:SYMBOL=PAA&amp;VAR:INDEX=0"}</definedName>
    <definedName name="_86__FDSAUDITLINK__" hidden="1">{"fdsup://directions/FAT Viewer?action=UPDATE&amp;creator=factset&amp;DYN_ARGS=TRUE&amp;DOC_NAME=FAT:FQL_AUDITING_CLIENT_TEMPLATE.FAT&amp;display_string=Audit&amp;VAR:KEY=WHORIJCLQR&amp;VAR:QUERY=RkZfQ0FQRVgoUVRSLC0xUSk=&amp;WINDOW=FIRST_POPUP&amp;HEIGHT=450&amp;WIDTH=450&amp;START_MAXIMIZED=FALS","E&amp;VAR:CALENDAR=US&amp;VAR:SYMBOL=PAA&amp;VAR:INDEX=0"}</definedName>
    <definedName name="_87__FDSAUDITLINK__" localSheetId="18" hidden="1">{"fdsup://directions/FAT Viewer?action=UPDATE&amp;creator=factset&amp;DYN_ARGS=TRUE&amp;DOC_NAME=FAT:FQL_AUDITING_CLIENT_TEMPLATE.FAT&amp;display_string=Audit&amp;VAR:KEY=MFOJMXQBSH&amp;VAR:QUERY=RkZfQ0FQRVgoUVRSLC0yUSk=&amp;WINDOW=FIRST_POPUP&amp;HEIGHT=450&amp;WIDTH=450&amp;START_MAXIMIZED=FALS","E&amp;VAR:CALENDAR=US&amp;VAR:SYMBOL=PAA&amp;VAR:INDEX=0"}</definedName>
    <definedName name="_87__FDSAUDITLINK__" hidden="1">{"fdsup://directions/FAT Viewer?action=UPDATE&amp;creator=factset&amp;DYN_ARGS=TRUE&amp;DOC_NAME=FAT:FQL_AUDITING_CLIENT_TEMPLATE.FAT&amp;display_string=Audit&amp;VAR:KEY=MFOJMXQBSH&amp;VAR:QUERY=RkZfQ0FQRVgoUVRSLC0yUSk=&amp;WINDOW=FIRST_POPUP&amp;HEIGHT=450&amp;WIDTH=450&amp;START_MAXIMIZED=FALS","E&amp;VAR:CALENDAR=US&amp;VAR:SYMBOL=PAA&amp;VAR:INDEX=0"}</definedName>
    <definedName name="_88__FDSAUDITLINK__" localSheetId="18" hidden="1">{"fdsup://directions/FAT Viewer?action=UPDATE&amp;creator=factset&amp;DYN_ARGS=TRUE&amp;DOC_NAME=FAT:FQL_AUDITING_CLIENT_TEMPLATE.FAT&amp;display_string=Audit&amp;VAR:KEY=UZKNORULAP&amp;VAR:QUERY=RkZfQ0FQRVgoUVRSLC0zUSk=&amp;WINDOW=FIRST_POPUP&amp;HEIGHT=450&amp;WIDTH=450&amp;START_MAXIMIZED=FALS","E&amp;VAR:CALENDAR=US&amp;VAR:SYMBOL=PAA&amp;VAR:INDEX=0"}</definedName>
    <definedName name="_88__FDSAUDITLINK__" hidden="1">{"fdsup://directions/FAT Viewer?action=UPDATE&amp;creator=factset&amp;DYN_ARGS=TRUE&amp;DOC_NAME=FAT:FQL_AUDITING_CLIENT_TEMPLATE.FAT&amp;display_string=Audit&amp;VAR:KEY=UZKNORULAP&amp;VAR:QUERY=RkZfQ0FQRVgoUVRSLC0zUSk=&amp;WINDOW=FIRST_POPUP&amp;HEIGHT=450&amp;WIDTH=450&amp;START_MAXIMIZED=FALS","E&amp;VAR:CALENDAR=US&amp;VAR:SYMBOL=PAA&amp;VAR:INDEX=0"}</definedName>
    <definedName name="_89__FDSAUDITLINK__" localSheetId="18" hidden="1">{"fdsup://directions/FAT Viewer?action=UPDATE&amp;creator=factset&amp;DYN_ARGS=TRUE&amp;DOC_NAME=FAT:FQL_AUDITING_CLIENT_TEMPLATE.FAT&amp;display_string=Audit&amp;VAR:KEY=GRSJMBEBKN&amp;VAR:QUERY=RkZfQ0FQRVgoUVRSLDBRKQ==&amp;WINDOW=FIRST_POPUP&amp;HEIGHT=450&amp;WIDTH=450&amp;START_MAXIMIZED=FALS","E&amp;VAR:CALENDAR=US&amp;VAR:SYMBOL=OKS&amp;VAR:INDEX=0"}</definedName>
    <definedName name="_89__FDSAUDITLINK__" hidden="1">{"fdsup://directions/FAT Viewer?action=UPDATE&amp;creator=factset&amp;DYN_ARGS=TRUE&amp;DOC_NAME=FAT:FQL_AUDITING_CLIENT_TEMPLATE.FAT&amp;display_string=Audit&amp;VAR:KEY=GRSJMBEBKN&amp;VAR:QUERY=RkZfQ0FQRVgoUVRSLDBRKQ==&amp;WINDOW=FIRST_POPUP&amp;HEIGHT=450&amp;WIDTH=450&amp;START_MAXIMIZED=FALS","E&amp;VAR:CALENDAR=US&amp;VAR:SYMBOL=OKS&amp;VAR:INDEX=0"}</definedName>
    <definedName name="_9__123Graph_ASENS_COMPARISON" localSheetId="17" hidden="1">#REF!</definedName>
    <definedName name="_9__123Graph_ASENS_COMPARISON" localSheetId="18" hidden="1">#REF!</definedName>
    <definedName name="_9__123Graph_ASENS_COMPARISON" hidden="1">#REF!</definedName>
    <definedName name="_9__123Graph_ATAX_CREDIT" localSheetId="17" hidden="1">#REF!</definedName>
    <definedName name="_9__123Graph_ATAX_CREDIT" localSheetId="18" hidden="1">#REF!</definedName>
    <definedName name="_9__123Graph_ATAX_CREDIT" hidden="1">#REF!</definedName>
    <definedName name="_9__123Graph_BQRE_S_BY_CO." localSheetId="17" hidden="1">#REF!</definedName>
    <definedName name="_9__123Graph_BQRE_S_BY_CO." localSheetId="18" hidden="1">#REF!</definedName>
    <definedName name="_9__123Graph_BQRE_S_BY_CO." hidden="1">#REF!</definedName>
    <definedName name="_9__123Graph_CO_MPRICE" localSheetId="17" hidden="1">#REF!</definedName>
    <definedName name="_9__123Graph_CO_MPRICE" hidden="1">#REF!</definedName>
    <definedName name="_9__123Graph_LBL_DCHART_1" localSheetId="17" hidden="1">#REF!</definedName>
    <definedName name="_9__123Graph_LBL_DCHART_1" hidden="1">#REF!</definedName>
    <definedName name="_9__FDSAUDITLINK__" localSheetId="18" hidden="1">{"fdsup://directions/FAT Viewer?action=UPDATE&amp;creator=factset&amp;DYN_ARGS=TRUE&amp;DOC_NAME=FAT:FQL_AUDITING_CLIENT_TEMPLATE.FAT&amp;display_string=Audit&amp;VAR:KEY=WHWNUXYREN&amp;VAR:QUERY=RkZfQ0FQRVgoUVRSLDBRKQ==&amp;WINDOW=FIRST_POPUP&amp;HEIGHT=450&amp;WIDTH=450&amp;START_MAXIMIZED=FALS","E&amp;VAR:CALENDAR=US&amp;VAR:SYMBOL=PSE&amp;VAR:INDEX=0"}</definedName>
    <definedName name="_9__FDSAUDITLINK__" hidden="1">{"fdsup://directions/FAT Viewer?action=UPDATE&amp;creator=factset&amp;DYN_ARGS=TRUE&amp;DOC_NAME=FAT:FQL_AUDITING_CLIENT_TEMPLATE.FAT&amp;display_string=Audit&amp;VAR:KEY=WHWNUXYREN&amp;VAR:QUERY=RkZfQ0FQRVgoUVRSLDBRKQ==&amp;WINDOW=FIRST_POPUP&amp;HEIGHT=450&amp;WIDTH=450&amp;START_MAXIMIZED=FALS","E&amp;VAR:CALENDAR=US&amp;VAR:SYMBOL=PSE&amp;VAR:INDEX=0"}</definedName>
    <definedName name="_9_0__123Grap" localSheetId="17" hidden="1">#REF!</definedName>
    <definedName name="_9_0__123Grap" localSheetId="18" hidden="1">#REF!</definedName>
    <definedName name="_9_0__123Grap" hidden="1">#REF!</definedName>
    <definedName name="_90__FDSAUDITLINK__" localSheetId="18" hidden="1">{"fdsup://directions/FAT Viewer?action=UPDATE&amp;creator=factset&amp;DYN_ARGS=TRUE&amp;DOC_NAME=FAT:FQL_AUDITING_CLIENT_TEMPLATE.FAT&amp;display_string=Audit&amp;VAR:KEY=QZOFENSXWF&amp;VAR:QUERY=RkZfQ0FQRVgoUVRSLC0xUSk=&amp;WINDOW=FIRST_POPUP&amp;HEIGHT=450&amp;WIDTH=450&amp;START_MAXIMIZED=FALS","E&amp;VAR:CALENDAR=US&amp;VAR:SYMBOL=OKS&amp;VAR:INDEX=0"}</definedName>
    <definedName name="_90__FDSAUDITLINK__" hidden="1">{"fdsup://directions/FAT Viewer?action=UPDATE&amp;creator=factset&amp;DYN_ARGS=TRUE&amp;DOC_NAME=FAT:FQL_AUDITING_CLIENT_TEMPLATE.FAT&amp;display_string=Audit&amp;VAR:KEY=QZOFENSXWF&amp;VAR:QUERY=RkZfQ0FQRVgoUVRSLC0xUSk=&amp;WINDOW=FIRST_POPUP&amp;HEIGHT=450&amp;WIDTH=450&amp;START_MAXIMIZED=FALS","E&amp;VAR:CALENDAR=US&amp;VAR:SYMBOL=OKS&amp;VAR:INDEX=0"}</definedName>
    <definedName name="_91__FDSAUDITLINK__" localSheetId="18" hidden="1">{"fdsup://directions/FAT Viewer?action=UPDATE&amp;creator=factset&amp;DYN_ARGS=TRUE&amp;DOC_NAME=FAT:FQL_AUDITING_CLIENT_TEMPLATE.FAT&amp;display_string=Audit&amp;VAR:KEY=EVIPSVMXYV&amp;VAR:QUERY=RkZfQ0FQRVgoUVRSLC0yUSk=&amp;WINDOW=FIRST_POPUP&amp;HEIGHT=450&amp;WIDTH=450&amp;START_MAXIMIZED=FALS","E&amp;VAR:CALENDAR=US&amp;VAR:SYMBOL=OKS&amp;VAR:INDEX=0"}</definedName>
    <definedName name="_91__FDSAUDITLINK__" hidden="1">{"fdsup://directions/FAT Viewer?action=UPDATE&amp;creator=factset&amp;DYN_ARGS=TRUE&amp;DOC_NAME=FAT:FQL_AUDITING_CLIENT_TEMPLATE.FAT&amp;display_string=Audit&amp;VAR:KEY=EVIPSVMXYV&amp;VAR:QUERY=RkZfQ0FQRVgoUVRSLC0yUSk=&amp;WINDOW=FIRST_POPUP&amp;HEIGHT=450&amp;WIDTH=450&amp;START_MAXIMIZED=FALS","E&amp;VAR:CALENDAR=US&amp;VAR:SYMBOL=OKS&amp;VAR:INDEX=0"}</definedName>
    <definedName name="_92__FDSAUDITLINK__" localSheetId="18" hidden="1">{"fdsup://directions/FAT Viewer?action=UPDATE&amp;creator=factset&amp;DYN_ARGS=TRUE&amp;DOC_NAME=FAT:FQL_AUDITING_CLIENT_TEMPLATE.FAT&amp;display_string=Audit&amp;VAR:KEY=WPMHKVAZOP&amp;VAR:QUERY=RkZfQ0FQRVgoUVRSLC0zUSk=&amp;WINDOW=FIRST_POPUP&amp;HEIGHT=450&amp;WIDTH=450&amp;START_MAXIMIZED=FALS","E&amp;VAR:CALENDAR=US&amp;VAR:SYMBOL=OKS&amp;VAR:INDEX=0"}</definedName>
    <definedName name="_92__FDSAUDITLINK__" hidden="1">{"fdsup://directions/FAT Viewer?action=UPDATE&amp;creator=factset&amp;DYN_ARGS=TRUE&amp;DOC_NAME=FAT:FQL_AUDITING_CLIENT_TEMPLATE.FAT&amp;display_string=Audit&amp;VAR:KEY=WPMHKVAZOP&amp;VAR:QUERY=RkZfQ0FQRVgoUVRSLC0zUSk=&amp;WINDOW=FIRST_POPUP&amp;HEIGHT=450&amp;WIDTH=450&amp;START_MAXIMIZED=FALS","E&amp;VAR:CALENDAR=US&amp;VAR:SYMBOL=OKS&amp;VAR:INDEX=0"}</definedName>
    <definedName name="_93__FDSAUDITLINK__" localSheetId="18" hidden="1">{"fdsup://directions/FAT Viewer?action=UPDATE&amp;creator=factset&amp;DYN_ARGS=TRUE&amp;DOC_NAME=FAT:FQL_AUDITING_CLIENT_TEMPLATE.FAT&amp;display_string=Audit&amp;VAR:KEY=SHKVGPWDET&amp;VAR:QUERY=RkZfQ0FQRVgoUVRSLDBRKQ==&amp;WINDOW=FIRST_POPUP&amp;HEIGHT=450&amp;WIDTH=450&amp;START_MAXIMIZED=FALS","E&amp;VAR:CALENDAR=US&amp;VAR:SYMBOL=NS&amp;VAR:INDEX=0"}</definedName>
    <definedName name="_93__FDSAUDITLINK__" hidden="1">{"fdsup://directions/FAT Viewer?action=UPDATE&amp;creator=factset&amp;DYN_ARGS=TRUE&amp;DOC_NAME=FAT:FQL_AUDITING_CLIENT_TEMPLATE.FAT&amp;display_string=Audit&amp;VAR:KEY=SHKVGPWDET&amp;VAR:QUERY=RkZfQ0FQRVgoUVRSLDBRKQ==&amp;WINDOW=FIRST_POPUP&amp;HEIGHT=450&amp;WIDTH=450&amp;START_MAXIMIZED=FALS","E&amp;VAR:CALENDAR=US&amp;VAR:SYMBOL=NS&amp;VAR:INDEX=0"}</definedName>
    <definedName name="_94__FDSAUDITLINK__" localSheetId="18" hidden="1">{"fdsup://directions/FAT Viewer?action=UPDATE&amp;creator=factset&amp;DYN_ARGS=TRUE&amp;DOC_NAME=FAT:FQL_AUDITING_CLIENT_TEMPLATE.FAT&amp;display_string=Audit&amp;VAR:KEY=SRCDYLMVGF&amp;VAR:QUERY=RkZfQ0FQRVgoUVRSLC0xUSk=&amp;WINDOW=FIRST_POPUP&amp;HEIGHT=450&amp;WIDTH=450&amp;START_MAXIMIZED=FALS","E&amp;VAR:CALENDAR=US&amp;VAR:SYMBOL=NS&amp;VAR:INDEX=0"}</definedName>
    <definedName name="_94__FDSAUDITLINK__" hidden="1">{"fdsup://directions/FAT Viewer?action=UPDATE&amp;creator=factset&amp;DYN_ARGS=TRUE&amp;DOC_NAME=FAT:FQL_AUDITING_CLIENT_TEMPLATE.FAT&amp;display_string=Audit&amp;VAR:KEY=SRCDYLMVGF&amp;VAR:QUERY=RkZfQ0FQRVgoUVRSLC0xUSk=&amp;WINDOW=FIRST_POPUP&amp;HEIGHT=450&amp;WIDTH=450&amp;START_MAXIMIZED=FALS","E&amp;VAR:CALENDAR=US&amp;VAR:SYMBOL=NS&amp;VAR:INDEX=0"}</definedName>
    <definedName name="_95__FDSAUDITLINK__" localSheetId="18" hidden="1">{"fdsup://directions/FAT Viewer?action=UPDATE&amp;creator=factset&amp;DYN_ARGS=TRUE&amp;DOC_NAME=FAT:FQL_AUDITING_CLIENT_TEMPLATE.FAT&amp;display_string=Audit&amp;VAR:KEY=YXUXYFSFKL&amp;VAR:QUERY=RkZfQ0FQRVgoUVRSLC0yUSk=&amp;WINDOW=FIRST_POPUP&amp;HEIGHT=450&amp;WIDTH=450&amp;START_MAXIMIZED=FALS","E&amp;VAR:CALENDAR=US&amp;VAR:SYMBOL=NS&amp;VAR:INDEX=0"}</definedName>
    <definedName name="_95__FDSAUDITLINK__" hidden="1">{"fdsup://directions/FAT Viewer?action=UPDATE&amp;creator=factset&amp;DYN_ARGS=TRUE&amp;DOC_NAME=FAT:FQL_AUDITING_CLIENT_TEMPLATE.FAT&amp;display_string=Audit&amp;VAR:KEY=YXUXYFSFKL&amp;VAR:QUERY=RkZfQ0FQRVgoUVRSLC0yUSk=&amp;WINDOW=FIRST_POPUP&amp;HEIGHT=450&amp;WIDTH=450&amp;START_MAXIMIZED=FALS","E&amp;VAR:CALENDAR=US&amp;VAR:SYMBOL=NS&amp;VAR:INDEX=0"}</definedName>
    <definedName name="_96__FDSAUDITLINK__" localSheetId="18" hidden="1">{"fdsup://directions/FAT Viewer?action=UPDATE&amp;creator=factset&amp;DYN_ARGS=TRUE&amp;DOC_NAME=FAT:FQL_AUDITING_CLIENT_TEMPLATE.FAT&amp;display_string=Audit&amp;VAR:KEY=IHCZEJALUT&amp;VAR:QUERY=RkZfQ0FQRVgoUVRSLC0zUSk=&amp;WINDOW=FIRST_POPUP&amp;HEIGHT=450&amp;WIDTH=450&amp;START_MAXIMIZED=FALS","E&amp;VAR:CALENDAR=US&amp;VAR:SYMBOL=NS&amp;VAR:INDEX=0"}</definedName>
    <definedName name="_96__FDSAUDITLINK__" hidden="1">{"fdsup://directions/FAT Viewer?action=UPDATE&amp;creator=factset&amp;DYN_ARGS=TRUE&amp;DOC_NAME=FAT:FQL_AUDITING_CLIENT_TEMPLATE.FAT&amp;display_string=Audit&amp;VAR:KEY=IHCZEJALUT&amp;VAR:QUERY=RkZfQ0FQRVgoUVRSLC0zUSk=&amp;WINDOW=FIRST_POPUP&amp;HEIGHT=450&amp;WIDTH=450&amp;START_MAXIMIZED=FALS","E&amp;VAR:CALENDAR=US&amp;VAR:SYMBOL=NS&amp;VAR:INDEX=0"}</definedName>
    <definedName name="_97__FDSAUDITLINK__" localSheetId="18" hidden="1">{"fdsup://directions/FAT Viewer?action=UPDATE&amp;creator=factset&amp;DYN_ARGS=TRUE&amp;DOC_NAME=FAT:FQL_AUDITING_CLIENT_TEMPLATE.FAT&amp;display_string=Audit&amp;VAR:KEY=IHKPSJOXQD&amp;VAR:QUERY=RkZfQ0FQRVgoUVRSLDBRKQ==&amp;WINDOW=FIRST_POPUP&amp;HEIGHT=450&amp;WIDTH=450&amp;START_MAXIMIZED=FALS","E&amp;VAR:CALENDAR=US&amp;VAR:SYMBOL=NRP&amp;VAR:INDEX=0"}</definedName>
    <definedName name="_97__FDSAUDITLINK__" hidden="1">{"fdsup://directions/FAT Viewer?action=UPDATE&amp;creator=factset&amp;DYN_ARGS=TRUE&amp;DOC_NAME=FAT:FQL_AUDITING_CLIENT_TEMPLATE.FAT&amp;display_string=Audit&amp;VAR:KEY=IHKPSJOXQD&amp;VAR:QUERY=RkZfQ0FQRVgoUVRSLDBRKQ==&amp;WINDOW=FIRST_POPUP&amp;HEIGHT=450&amp;WIDTH=450&amp;START_MAXIMIZED=FALS","E&amp;VAR:CALENDAR=US&amp;VAR:SYMBOL=NRP&amp;VAR:INDEX=0"}</definedName>
    <definedName name="_98__FDSAUDITLINK__" localSheetId="18" hidden="1">{"fdsup://directions/FAT Viewer?action=UPDATE&amp;creator=factset&amp;DYN_ARGS=TRUE&amp;DOC_NAME=FAT:FQL_AUDITING_CLIENT_TEMPLATE.FAT&amp;display_string=Audit&amp;VAR:KEY=MDORUPWHUH&amp;VAR:QUERY=RkZfQ0FQRVgoUVRSLC0xUSk=&amp;WINDOW=FIRST_POPUP&amp;HEIGHT=450&amp;WIDTH=450&amp;START_MAXIMIZED=FALS","E&amp;VAR:CALENDAR=US&amp;VAR:SYMBOL=NRP&amp;VAR:INDEX=0"}</definedName>
    <definedName name="_98__FDSAUDITLINK__" hidden="1">{"fdsup://directions/FAT Viewer?action=UPDATE&amp;creator=factset&amp;DYN_ARGS=TRUE&amp;DOC_NAME=FAT:FQL_AUDITING_CLIENT_TEMPLATE.FAT&amp;display_string=Audit&amp;VAR:KEY=MDORUPWHUH&amp;VAR:QUERY=RkZfQ0FQRVgoUVRSLC0xUSk=&amp;WINDOW=FIRST_POPUP&amp;HEIGHT=450&amp;WIDTH=450&amp;START_MAXIMIZED=FALS","E&amp;VAR:CALENDAR=US&amp;VAR:SYMBOL=NRP&amp;VAR:INDEX=0"}</definedName>
    <definedName name="_99__FDSAUDITLINK__" localSheetId="18" hidden="1">{"fdsup://directions/FAT Viewer?action=UPDATE&amp;creator=factset&amp;DYN_ARGS=TRUE&amp;DOC_NAME=FAT:FQL_AUDITING_CLIENT_TEMPLATE.FAT&amp;display_string=Audit&amp;VAR:KEY=ULODCBGXQH&amp;VAR:QUERY=RkZfQ0FQRVgoUVRSLC0yUSk=&amp;WINDOW=FIRST_POPUP&amp;HEIGHT=450&amp;WIDTH=450&amp;START_MAXIMIZED=FALS","E&amp;VAR:CALENDAR=US&amp;VAR:SYMBOL=NRP&amp;VAR:INDEX=0"}</definedName>
    <definedName name="_99__FDSAUDITLINK__" hidden="1">{"fdsup://directions/FAT Viewer?action=UPDATE&amp;creator=factset&amp;DYN_ARGS=TRUE&amp;DOC_NAME=FAT:FQL_AUDITING_CLIENT_TEMPLATE.FAT&amp;display_string=Audit&amp;VAR:KEY=ULODCBGXQH&amp;VAR:QUERY=RkZfQ0FQRVgoUVRSLC0yUSk=&amp;WINDOW=FIRST_POPUP&amp;HEIGHT=450&amp;WIDTH=450&amp;START_MAXIMIZED=FALS","E&amp;VAR:CALENDAR=US&amp;VAR:SYMBOL=NRP&amp;VAR:INDEX=0"}</definedName>
    <definedName name="_a2_1" localSheetId="18" hidden="1">{#N/A,#N/A,FALSE,"Sheet1"}</definedName>
    <definedName name="_a2_1" hidden="1">{#N/A,#N/A,FALSE,"Sheet1"}</definedName>
    <definedName name="_a3" localSheetId="18" hidden="1">{#N/A,#N/A,FALSE,"Sheet1"}</definedName>
    <definedName name="_a3" hidden="1">{#N/A,#N/A,FALSE,"Sheet1"}</definedName>
    <definedName name="_a3_1" localSheetId="18" hidden="1">{#N/A,#N/A,FALSE,"Sheet1"}</definedName>
    <definedName name="_a3_1" hidden="1">{#N/A,#N/A,FALSE,"Sheet1"}</definedName>
    <definedName name="_AMO_ContentDefinition_299938498" hidden="1">"'Partitions:7'"</definedName>
    <definedName name="_AMO_ContentDefinition_299938498.0" hidden="1">"'&lt;ContentDefinition name=""Import Monthly Mapics Data for FD68"" rsid=""299938498"" type=""StoredProcess"" format=""REPORTXML"" imgfmt=""ACTIVEX"" created=""05/05/2009 23:28:47"" modifed=""05/05/2009 23:28:47"" user=""ANLGR"" apply=""False"" thread='"</definedName>
    <definedName name="_AMO_ContentDefinition_299938498.1" hidden="1">"'""BACKGROUND"" css=""C:\Program Files\SAS\Shared Files\BIClientStyles\AMODefault.css"" range=""Import_Monthly_Mapics_Data_for_FD68"" auto=""False"" rdc=""False"" mig=""False"" xTime=""00:01:04.3490775"" rTime=""00:00:00.4374300"" bgnew=""False"" nF'"</definedName>
    <definedName name="_AMO_ContentDefinition_299938498.2" hidden="1">"'mt=""False"" grphSet=""False"" imgY=""0"" imgX=""0""&gt;_x000D_
  &lt;files /&gt;_x000D_
  &lt;param n=""DisplayName"" v=""Import Monthly Mapics Data for FD68"" /&gt;_x000D_
  &lt;param n=""ServerName"" v=""SASMain"" /&gt;_x000D_
  &lt;param n=""ResultsOnServer"" v=""False"" /&gt;_x000D_
  &lt;param n=""AMO'"</definedName>
    <definedName name="_AMO_ContentDefinition_299938498.3" hidden="1">"'_Version""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 '"</definedName>
    <definedName name="_AMO_ContentDefinition_299938498.4" hidden="1">"'n=""UIParameter_4"" v=""fd::68"" /&gt;_x000D_
  &lt;param n=""UIParameter_5"" v=""country::GB"" /&gt;_x000D_
  &lt;param n=""UIParameter_6"" v=""currency::GBP"" /&gt;_x000D_
  &lt;param n=""UIParameter_7"" v=""schema::AMFLIBC"" /&gt;_x000D_
  &lt;param n=""UIParameter_8"" v=""butype::PBU"" /&gt;_x000D_
  &lt;'"</definedName>
    <definedName name="_AMO_ContentDefinition_299938498.5" hidden="1">"'param n=""UIParameters"" v=""9"" /&gt;_x000D_
  &lt;param n=""StoredProcessID"" v=""A5OM1V0E.AY0006ZW"" /&gt;_x000D_
  &lt;param n=""StoredProcessPath"" v=""Monthly Data Load/Vestas BU Tower/Import Monthly Mapics Data for FD68"" /&gt;_x000D_
  &lt;param n=""RepositoryName"" v=""Foundat'"</definedName>
    <definedName name="_AMO_ContentDefinition_299938498.6" hidden="1">"'ion"" /&gt;_x000D_
  &lt;param n=""ClassName"" v=""SAS.OfficeAddin.StoredProcess"" /&gt;_x000D_
  &lt;param n=""NoVisuals"" v=""1"" /&gt;_x000D_
&lt;/ContentDefinition&gt;'"</definedName>
    <definedName name="_AMO_ContentDefinition_307689594" hidden="1">"'Partitions:7'"</definedName>
    <definedName name="_AMO_ContentDefinition_307689594.0" hidden="1">"'&lt;ContentDefinition name=""CF Import (weekly) for Vestas Towers"" rsid=""307689594"" type=""StoredProcess"" format=""REPORTXML"" imgfmt=""ACTIVEX"" created=""07/28/2006 11:13:58"" modifed=""07/28/2006 11:13:58"" user=""trje"" apply=""False"" thread='"</definedName>
    <definedName name="_AMO_ContentDefinition_307689594.1" hidden="1">"'""BACKGROUND"" css=""C:\Program Files\SAS\Shared Files\BIClientStyles\AMODefault.css"" range=""CF_Import__weekly__for_Vestas_Towers"" auto=""False"" rdc=""False"" mig=""False"" xTime=""00:01:22.6932152"" rTime=""00:00:00.2658443"" bgnew=""False"" n'"</definedName>
    <definedName name="_AMO_ContentDefinition_307689594.2" hidden="1">"'Fmt=""False"" grphSet=""False"" imgY=""0"" imgX=""0""&gt;_x000D_
  &lt;files /&gt;_x000D_
  &lt;param n=""DisplayName"" v=""CF Import (weekly) for Vestas Towers"" /&gt;_x000D_
  &lt;param n=""ServerName"" v=""SASMain"" /&gt;_x000D_
  &lt;param n=""ResultsOnServer"" v=""False"" /&gt;_x000D_
  &lt;param n=""A'"</definedName>
    <definedName name="_AMO_ContentDefinition_307689594.3" hidden="1">"'MO_Version"" v=""2.1"" /&gt;_x000D_
  &lt;param n=""UIParameter_0"" v=""analysis::CFR"" /&gt;_x000D_
  &lt;param n=""UIParameter_1"" v=""period::w30-2006"" /&gt;_x000D_
  &lt;param n=""UIParameter_2"" v=""location::\\rifile\group\_Docs\Financial_reporting\Towers\Local Finance\"" /&gt;_x000D_
  '"</definedName>
    <definedName name="_AMO_ContentDefinition_307689594.4" hidden="1">"'&lt;param n=""UIParameter_3"" v=""cycle::Vestas_CF"" /&gt;_x000D_
  &lt;param n=""UIParameter_4"" v=""actiontype::1"" /&gt;_x000D_
  &lt;param n=""UIParameters"" v=""5"" /&gt;_x000D_
  &lt;param n=""StoredProcessID"" v=""A5GF11T9.AR0012L1"" /&gt;_x000D_
  &lt;param n=""StoredProcessPath"" v=""Cash Flo'"</definedName>
    <definedName name="_AMO_ContentDefinition_307689594.5" hidden="1">"'w Reporting/Vestas BU CF Towers/CF Import (weekly) for Vestas Towers"" /&gt;_x000D_
  &lt;param n=""RepositoryName"" v=""Detail Data Store"" /&gt;_x000D_
  &lt;param n=""ClassName"" v=""SAS.OfficeAddin.StoredProcess"" /&gt;_x000D_
  &lt;param n=""NoVisuals"" v=""1"" /&gt;_x000D_
&lt;/Conte'"</definedName>
    <definedName name="_AMO_ContentDefinition_307689594.6" hidden="1">"'ntDefinition&gt;'"</definedName>
    <definedName name="_AMO_ContentDefinition_437249378" hidden="1">"'Partitions:7'"</definedName>
    <definedName name="_AMO_ContentDefinition_437249378.0" hidden="1">"'&lt;ContentDefinition name=""Import Monthly Mapics Data for FD67"" rsid=""437249378"" type=""StoredProcess"" format=""REPORTXML"" imgfmt=""ACTIVEX"" created=""05/05/2009 23:27:27"" modifed=""05/05/2009 23:27:27"" user=""ANLGR"" apply=""False"" thread='"</definedName>
    <definedName name="_AMO_ContentDefinition_437249378.1" hidden="1">"'""BACKGROUND"" css=""C:\Program Files\SAS\Shared Files\BIClientStyles\AMODefault.css"" range=""Import_Monthly_Mapics_Data_for_FD67_2"" auto=""False"" rdc=""False"" mig=""False"" xTime=""00:01:10.6449450"" rTime=""00:00:00.6873900"" bgnew=""False"" n'"</definedName>
    <definedName name="_AMO_ContentDefinition_437249378.2" hidden="1">"'Fmt=""False""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n=""AM'"</definedName>
    <definedName name="_AMO_ContentDefinition_437249378.3" hidden="1">"'O_Version"" v=""2.1"" /&gt;_x000D_
  &lt;param n=""UIParameter_0"" v=""analysis::ACTUAL"" /&gt;_x000D_
  &lt;param n=""UIParameter_1"" v=""period::200904"" /&gt;_x000D_
  &lt;param n=""UIParameter_2"" v=""cycle::Vestas2"" /&gt;_x000D_
  &lt;param n=""UIParameter_3"" v=""acttype::1"" /&gt;_x000D_
  &lt;param'"</definedName>
    <definedName name="_AMO_ContentDefinition_437249378.4" hidden="1">"' n=""UIParameter_4"" v=""fd::67"" /&gt;_x000D_
  &lt;param n=""UIParameter_5"" v=""country::DK"" /&gt;_x000D_
  &lt;param n=""UIParameter_6"" v=""currency::DKK"" /&gt;_x000D_
  &lt;param n=""UIParameter_7"" v=""schema::AMFLIBL"" /&gt;_x000D_
  &lt;param n=""UIParameter_8"" v=""butype::PBU"" /&gt;_x000D_
  '"</definedName>
    <definedName name="_AMO_ContentDefinition_437249378.5" hidden="1">"'&lt;param n=""UIParameters"" v=""9"" /&gt;_x000D_
  &lt;param n=""StoredProcessID"" v=""A5OM1V0E.AY0006ZV"" /&gt;_x000D_
  &lt;param n=""StoredProcessPath"" v=""Monthly Data Load/Vestas BU Tower/Import Monthly Mapics Data for FD67"" /&gt;_x000D_
  &lt;param n=""RepositoryName"" v=""Founda'"</definedName>
    <definedName name="_AMO_ContentDefinition_437249378.6" hidden="1">"'tion"" /&gt;_x000D_
  &lt;param n=""ClassName"" v=""SAS.OfficeAddin.StoredProcess"" /&gt;_x000D_
  &lt;param n=""NoVisuals"" v=""1"" /&gt;_x000D_
&lt;/ContentDefinition&gt;'"</definedName>
    <definedName name="_AMO_ContentDefinition_448845425" hidden="1">"'Partitions:7'"</definedName>
    <definedName name="_AMO_ContentDefinition_448845425.0" hidden="1">"'&lt;ContentDefinition name=""Import RFC for Vestas Mediterranean"" rsid=""448845425"" type=""StoredProcess"" format=""REPORTXML"" imgfmt=""ACTIVEX"" created=""10/12/2008 15:09:57"" modifed=""10/12/2008 15:09:57"" user=""Zsuzsanna Fodor"" apply=""False""'"</definedName>
    <definedName name="_AMO_ContentDefinition_448845425.1" hidden="1">"' thread=""BACKGROUND"" css=""C:\Program Files\SAS\Shared Files\BIClientStyles\AMODefault.css"" range=""Import_RFC_for_Vestas_Mediterranean"" auto=""False"" rdc=""False"" mig=""False"" xTime=""00:01:32.0053340"" rTime=""00:00:00.2811708"" bgnew=""Fa'"</definedName>
    <definedName name="_AMO_ContentDefinition_448845425.2" hidden="1">"'lse"" nFmt=""False"" grphSet=""False"" imgY=""0"" imgX=""0""&gt;_x000D_
  &lt;files /&gt;_x000D_
  &lt;param n=""DisplayName"" v=""Import RFC for Vestas Mediterranean"" /&gt;_x000D_
  &lt;param n=""ServerName"" v=""SASMain"" /&gt;_x000D_
  &lt;param n=""ResultsOnServer"" v=""False"" /&gt;_x000D_
  &lt;para'"</definedName>
    <definedName name="_AMO_ContentDefinition_448845425.3" hidden="1">"'m n=""AMO_Version"" v=""2.1"" /&gt;_x000D_
  &lt;param n=""UIParameter_0"" v=""analysis::RFC3"" /&gt;_x000D_
  &lt;param n=""UIParameter_1"" v=""period::200808"" /&gt;_x000D_
  &lt;param n=""UIParameter_2"" v=""cycle::Vestas2"" /&gt;_x000D_
  &lt;param n=""UIParameter_3"" v=""acttype::1"" /&gt;_x000D_
  &lt;p'"</definedName>
    <definedName name="_AMO_ContentDefinition_448845425.4" hidden="1">"'aram n=""UIParameter_4"" v=""location::\\rifile\group\_Docs\Financial_reporting\Mediterranean\Local Finance\"" /&gt;_x000D_
  &lt;param n=""UIParameter_5"" v=""budgettype::FIN"" /&gt;_x000D_
  &lt;param n=""UIParameter_6"" v=""butype::SBU"" /&gt;_x000D_
  &lt;param n=""UIParameters"" '"</definedName>
    <definedName name="_AMO_ContentDefinition_448845425.5" hidden="1">"'v=""7"" /&gt;_x000D_
  &lt;param n=""StoredProcessID"" v=""A5OM1V0E.AY0035FM"" /&gt;_x000D_
  &lt;param n=""StoredProcessPath"" v=""Monthly Data Load/Vestas Mediterranean/Import RFC for Vestas Mediterranean"" /&gt;_x000D_
  &lt;param n=""RepositoryName"" v=""Foundation"" /&gt;_x000D_
  &lt;param '"</definedName>
    <definedName name="_AMO_ContentDefinition_448845425.6" hidden="1">"'n=""ClassName"" v=""SAS.OfficeAddin.StoredProcess"" /&gt;_x000D_
  &lt;param n=""NoVisuals"" v=""1"" /&gt;_x000D_
&lt;/ContentDefinition&gt;'"</definedName>
    <definedName name="_AMO_ContentDefinition_740954670" hidden="1">"'Partitions:7'"</definedName>
    <definedName name="_AMO_ContentDefinition_740954670.0" hidden="1">"'&lt;ContentDefinition name=""Import Estimate Package for Vestas BU Blades"" rsid=""740954670"" type=""StoredProcess"" format=""REPORTXML"" imgfmt=""ACTIVEX"" created=""10/18/2006 14:11:12"" modifed=""10/18/2006 14:11:12"" user=""Martin Holst Jacobsen""'"</definedName>
    <definedName name="_AMO_ContentDefinition_740954670.1" hidden="1">"' apply=""False"" thread=""BACKGROUND"" css=""C:\Program Files\SAS\Shared Files\BIClientStyles\AMODefault.css"" range=""Import_Estimate_Package_for_Vestas_BU_Blades"" auto=""False"" rdc=""False"" mig=""False"" xTime=""00:00:56.2067115"" rTime=""00:00:'"</definedName>
    <definedName name="_AMO_ContentDefinition_740954670.2" hidden="1">"'00.4404444"" bgnew=""False"" nFmt=""False"" grphSet=""False"" imgY=""0"" imgX=""0""&gt;_x000D_
  &lt;files /&gt;_x000D_
  &lt;param n=""DisplayName"" v=""Import Estimate Package for Vestas BU Blades"" /&gt;_x000D_
  &lt;param n=""ServerName"" v=""SASMain"" /&gt;_x000D_
  &lt;param n=""ResultsOnS'"</definedName>
    <definedName name="_AMO_ContentDefinition_740954670.3" hidden="1">"'erver"" v=""False"" /&gt;_x000D_
  &lt;param n=""AMO_Version"" v=""2.1"" /&gt;_x000D_
  &lt;param n=""UIParameter_0"" v=""analysis::EST1"" /&gt;_x000D_
  &lt;param n=""UIParameter_1"" v=""period_start::200609"" /&gt;_x000D_
  &lt;param n=""UIParameter_2"" v=""period_end::200612"" /&gt;_x000D_
  &lt;param n='"</definedName>
    <definedName name="_AMO_ContentDefinition_740954670.4" hidden="1">"'""UIParameter_3"" v=""location::\\rifile\group\_Docs\Financial_reporting\Blades\Local Finance\"" /&gt;_x000D_
  &lt;param n=""UIParameter_4"" v=""cycle::Vestas"" /&gt;_x000D_
  &lt;param n=""UIParameter_5"" v=""actiontype::1"" /&gt;_x000D_
  &lt;param n=""UIParameters"" v=""6"" /&gt;_x000D_
  &lt;'"</definedName>
    <definedName name="_AMO_ContentDefinition_740954670.5" hidden="1">"'param n=""StoredProcessID"" v=""A5GF11T9.AR000RS1"" /&gt;_x000D_
  &lt;param n=""StoredProcessPath"" v=""Monthly Data Load/Vestas BU Blades/Import Estimate Package for Vestas BU Blades"" /&gt;_x000D_
  &lt;param n=""RepositoryName"" v=""Detail Data Store"" /&gt;_x000D_
  &lt;param n='"</definedName>
    <definedName name="_AMO_ContentDefinition_740954670.6" hidden="1">"'""ClassName"" v=""SAS.OfficeAddin.StoredProcess"" /&gt;_x000D_
  &lt;param n=""NoVisuals"" v=""1"" /&gt;_x000D_
&lt;/ContentDefinition&gt;'"</definedName>
    <definedName name="_AMO_ContentDefinition_767791925" hidden="1">"'Partitions:7'"</definedName>
    <definedName name="_AMO_ContentDefinition_767791925.0" hidden="1">"'&lt;ContentDefinition name=""Import Monthly Mapics Data for FD67"" rsid=""767791925"" type=""StoredProcess"" format=""REPORTXML"" imgfmt=""ACTIVEX"" created=""07/07/2008 13:05:28"" modifed=""07/07/2008 13:05:28"" user=""ANLGR"" apply=""False"" thread='"</definedName>
    <definedName name="_AMO_ContentDefinition_767791925.1" hidden="1">"'""BACKGROUND"" css=""C:\Program Files\SAS\Shared Files\BIClientStyles\AMODefault.css"" range=""Import_Monthly_Mapics_Data_for_FD67"" auto=""False"" rdc=""False"" mig=""False"" xTime=""00:03:01.2112534"" rTime=""00:00:00.5158032"" bgnew=""False"" nF'"</definedName>
    <definedName name="_AMO_ContentDefinition_767791925.2" hidden="1">"'mt=""False"" grphSet=""False"" imgY=""0"" imgX=""0""&gt;_x000D_
  &lt;files /&gt;_x000D_
  &lt;param n=""DisplayName"" v=""Import Monthly Mapics Data for FD67"" /&gt;_x000D_
  &lt;param n=""ServerName"" v=""SASMain"" /&gt;_x000D_
  &lt;param n=""ResultsOnServer"" v=""False"" /&gt;_x000D_
  &lt;param n=""AMO'"</definedName>
    <definedName name="_AMO_ContentDefinition_767791925.3" hidden="1">"'_Version"" v=""2.1"" /&gt;_x000D_
  &lt;param n=""UIParameter_0"" v=""analysis::ACTUAL"" /&gt;_x000D_
  &lt;param n=""UIParameter_1"" v=""period::200806"" /&gt;_x000D_
  &lt;param n=""UIParameter_2"" v=""cycle::Vestas2"" /&gt;_x000D_
  &lt;param n=""UIParameter_3"" v=""acttype::1"" /&gt;_x000D_
  &lt;param '"</definedName>
    <definedName name="_AMO_ContentDefinition_767791925.4" hidden="1">"'n=""UIParameter_4"" v=""fd::67"" /&gt;_x000D_
  &lt;param n=""UIParameter_5"" v=""country::DK"" /&gt;_x000D_
  &lt;param n=""UIParameter_6"" v=""currency::DKK"" /&gt;_x000D_
  &lt;param n=""UIParameter_7"" v=""schema::AMFLIBL"" /&gt;_x000D_
  &lt;param n=""UIParameters"" v=""8"" /&gt;_x000D_
  &lt;param n=""'"</definedName>
    <definedName name="_AMO_ContentDefinition_767791925.5" hidden="1">"'StoredProcessID"" v=""A5OM1V0E.AY0006ZV"" /&gt;_x000D_
  &lt;param n=""StoredProcessPath"" v=""Monthly Data Load/Vestas BU Tower/Import Monthly Mapics Data for FD67"" /&gt;_x000D_
  &lt;param n=""RepositoryName"" v=""Foundation"" /&gt;_x000D_
  &lt;param n=""ClassName"" v=""SAS.OfficeAd'"</definedName>
    <definedName name="_AMO_ContentDefinition_767791925.6" hidden="1">"'din.StoredProcess"" /&gt;_x000D_
  &lt;param n=""NoVisuals"" v=""1"" /&gt;_x000D_
&lt;/ContentDefinition&gt;'"</definedName>
    <definedName name="_AMO_XmlVersion" hidden="1">"'1'"</definedName>
    <definedName name="_asd6" localSheetId="17" hidden="1">#REF!</definedName>
    <definedName name="_asd6" localSheetId="18" hidden="1">#REF!</definedName>
    <definedName name="_asd6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4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bdm.096A50DF1C3F48FEBA893D4DD02646F5.edm" localSheetId="17" hidden="1">#REF!</definedName>
    <definedName name="_bdm.096A50DF1C3F48FEBA893D4DD02646F5.edm" hidden="1">#REF!</definedName>
    <definedName name="_bdm.0F0DB59666B84D91AFA69B74E9A0A3BA.edm" localSheetId="17" hidden="1">#REF!</definedName>
    <definedName name="_bdm.0F0DB59666B84D91AFA69B74E9A0A3BA.edm" hidden="1">#REF!</definedName>
    <definedName name="_bdm.11b38f20d2754b75b1713419a709ea27.edm" localSheetId="17" hidden="1">#REF!</definedName>
    <definedName name="_bdm.11b38f20d2754b75b1713419a709ea27.edm" hidden="1">#REF!</definedName>
    <definedName name="_bdm.16E80409AC834F2B848430653FFC1D1F.edm" localSheetId="17" hidden="1">#REF!</definedName>
    <definedName name="_bdm.16E80409AC834F2B848430653FFC1D1F.edm" hidden="1">#REF!</definedName>
    <definedName name="_bdm.1af33be101b7455c89e64a27507faaa0.edm" localSheetId="17" hidden="1">#REF!</definedName>
    <definedName name="_bdm.1af33be101b7455c89e64a27507faaa0.edm" hidden="1">#REF!</definedName>
    <definedName name="_bdm.2B48A50679604B9C91C8F934B764AA9A.edm" localSheetId="17" hidden="1">#REF!</definedName>
    <definedName name="_bdm.2B48A50679604B9C91C8F934B764AA9A.edm" hidden="1">#REF!</definedName>
    <definedName name="_bdm.2D129DD5104046A181588752E2F853B4.edm" localSheetId="17" hidden="1">#REF!</definedName>
    <definedName name="_bdm.2D129DD5104046A181588752E2F853B4.edm" hidden="1">#REF!</definedName>
    <definedName name="_bdm.4043FA31CE5A4645B6996D76475904F6.edm" localSheetId="17" hidden="1">#REF!</definedName>
    <definedName name="_bdm.4043FA31CE5A4645B6996D76475904F6.edm" hidden="1">#REF!</definedName>
    <definedName name="_bdm.4B77C271E0A34AA39783CC8280DC280C.edm" localSheetId="17" hidden="1">#REF!</definedName>
    <definedName name="_bdm.4B77C271E0A34AA39783CC8280DC280C.edm" hidden="1">#REF!</definedName>
    <definedName name="_bdm.4C3D4FE1F22B47F79DFD0D494721F987.edm" localSheetId="17" hidden="1">#REF!</definedName>
    <definedName name="_bdm.4C3D4FE1F22B47F79DFD0D494721F987.edm" hidden="1">#REF!</definedName>
    <definedName name="_bdm.4E262E8C77244916A17A54D238168E64.edm" localSheetId="17" hidden="1">#REF!</definedName>
    <definedName name="_bdm.4E262E8C77244916A17A54D238168E64.edm" hidden="1">#REF!</definedName>
    <definedName name="_bdm.65266C54C7BA4E36BF3C3B98DE64871F.edm" localSheetId="17" hidden="1">#REF!</definedName>
    <definedName name="_bdm.65266C54C7BA4E36BF3C3B98DE64871F.edm" hidden="1">#REF!</definedName>
    <definedName name="_bdm.7361F215D7194432B07ABD083DF811B1.edm" localSheetId="17" hidden="1">#REF!</definedName>
    <definedName name="_bdm.7361F215D7194432B07ABD083DF811B1.edm" hidden="1">#REF!</definedName>
    <definedName name="_bdm.8b3892ea852b432d81db77c7cce1d215.edm" localSheetId="17" hidden="1">#REF!</definedName>
    <definedName name="_bdm.8b3892ea852b432d81db77c7cce1d215.edm" hidden="1">#REF!</definedName>
    <definedName name="_bdm.8CD269A8379847EC9C1D78F67BFBC6B1.edm" localSheetId="17" hidden="1">#REF!</definedName>
    <definedName name="_bdm.8CD269A8379847EC9C1D78F67BFBC6B1.edm" hidden="1">#REF!</definedName>
    <definedName name="_bdm.97B4EF6148FD49D2A0B5737D0BFB1944.edm" localSheetId="17" hidden="1">#REF!</definedName>
    <definedName name="_bdm.97B4EF6148FD49D2A0B5737D0BFB1944.edm" hidden="1">#REF!</definedName>
    <definedName name="_bdm.9B1712EF6B0A43EB8074382E498CA218.edm" localSheetId="17" hidden="1">#REF!</definedName>
    <definedName name="_bdm.9B1712EF6B0A43EB8074382E498CA218.edm" hidden="1">#REF!</definedName>
    <definedName name="_bdm.9C46C88F3AF64137ADD314C5C68CD139.edm" localSheetId="17" hidden="1">#REF!</definedName>
    <definedName name="_bdm.9C46C88F3AF64137ADD314C5C68CD139.edm" hidden="1">#REF!</definedName>
    <definedName name="_bdm.9F1CCE2AEE6A48DBBD852CBC183CFF22.edm" localSheetId="17" hidden="1">#REF!</definedName>
    <definedName name="_bdm.9F1CCE2AEE6A48DBBD852CBC183CFF22.edm" hidden="1">#REF!</definedName>
    <definedName name="_bdm.a65d39095c414591b366bb06b1f303c4.edm" localSheetId="17" hidden="1">#REF!</definedName>
    <definedName name="_bdm.a65d39095c414591b366bb06b1f303c4.edm" hidden="1">#REF!</definedName>
    <definedName name="_bdm.BA37B6920EDC472F8FBB350C1F1EF379.edm" localSheetId="17" hidden="1">#REF!</definedName>
    <definedName name="_bdm.BA37B6920EDC472F8FBB350C1F1EF379.edm" hidden="1">#REF!</definedName>
    <definedName name="_bdm.CA66586372034CC3BCD72605944BD478.edm" localSheetId="17" hidden="1">#REF!</definedName>
    <definedName name="_bdm.CA66586372034CC3BCD72605944BD478.edm" hidden="1">#REF!</definedName>
    <definedName name="_bdm.CC47E109A9B94C9DA62BA199DCB7BD99.edm" localSheetId="17" hidden="1">#REF!</definedName>
    <definedName name="_bdm.CC47E109A9B94C9DA62BA199DCB7BD99.edm" hidden="1">#REF!</definedName>
    <definedName name="_bdm.D10A3F751E414A2CA866B65D30260C2F.edm" localSheetId="17" hidden="1">#REF!</definedName>
    <definedName name="_bdm.D10A3F751E414A2CA866B65D30260C2F.edm" hidden="1">#REF!</definedName>
    <definedName name="_bdm.D6B044A0C1BB435E9B04AB2A7EB3B677.edm" localSheetId="17" hidden="1">#REF!</definedName>
    <definedName name="_bdm.D6B044A0C1BB435E9B04AB2A7EB3B677.edm" hidden="1">#REF!</definedName>
    <definedName name="_bdm.e3d26e56240341188fc1cb610df7a0fd.edm" localSheetId="17" hidden="1">#REF!</definedName>
    <definedName name="_bdm.e3d26e56240341188fc1cb610df7a0fd.edm" hidden="1">#REF!</definedName>
    <definedName name="_bdm.F68D1701D97941C5A92A5C2825309E9D.edm" localSheetId="17" hidden="1">#REF!</definedName>
    <definedName name="_bdm.F68D1701D97941C5A92A5C2825309E9D.edm" hidden="1">#REF!</definedName>
    <definedName name="_bdm.FB4DFC142B7F4655AA9D0707CF81BAD1.edm" localSheetId="17" hidden="1">#REF!</definedName>
    <definedName name="_bdm.FB4DFC142B7F4655AA9D0707CF81BAD1.edm" hidden="1">#REF!</definedName>
    <definedName name="_bdm.fd4fdfd7594d4ce6bb2f4017d8cfe5bf.edm" localSheetId="17" hidden="1">#REF!</definedName>
    <definedName name="_bdm.fd4fdfd7594d4ce6bb2f4017d8cfe5bf.edm" hidden="1">#REF!</definedName>
    <definedName name="_del1" localSheetId="17" hidden="1">#REF!</definedName>
    <definedName name="_del1" hidden="1">#REF!</definedName>
    <definedName name="_del10" localSheetId="17" hidden="1">#REF!</definedName>
    <definedName name="_del10" hidden="1">#REF!</definedName>
    <definedName name="_del11" localSheetId="17" hidden="1">#REF!</definedName>
    <definedName name="_del11" hidden="1">#REF!</definedName>
    <definedName name="_del12" localSheetId="17" hidden="1">#REF!</definedName>
    <definedName name="_del12" hidden="1">#REF!</definedName>
    <definedName name="_del13" localSheetId="17" hidden="1">#REF!</definedName>
    <definedName name="_del13" hidden="1">#REF!</definedName>
    <definedName name="_del14" localSheetId="17" hidden="1">#REF!</definedName>
    <definedName name="_del14" hidden="1">#REF!</definedName>
    <definedName name="_del15" localSheetId="17" hidden="1">#REF!</definedName>
    <definedName name="_del15" hidden="1">#REF!</definedName>
    <definedName name="_del16" localSheetId="17" hidden="1">#REF!</definedName>
    <definedName name="_del16" hidden="1">#REF!</definedName>
    <definedName name="_del18" localSheetId="17" hidden="1">#REF!</definedName>
    <definedName name="_del18" hidden="1">#REF!</definedName>
    <definedName name="_del2" localSheetId="17" hidden="1">#REF!</definedName>
    <definedName name="_del2" hidden="1">#REF!</definedName>
    <definedName name="_del20" localSheetId="17" hidden="1">#REF!</definedName>
    <definedName name="_del20" hidden="1">#REF!</definedName>
    <definedName name="_del22" localSheetId="17" hidden="1">#REF!</definedName>
    <definedName name="_del22" hidden="1">#REF!</definedName>
    <definedName name="_del24" localSheetId="17" hidden="1">#REF!</definedName>
    <definedName name="_del24" hidden="1">#REF!</definedName>
    <definedName name="_del26" localSheetId="17" hidden="1">#REF!</definedName>
    <definedName name="_del26" hidden="1">#REF!</definedName>
    <definedName name="_del28" localSheetId="17" hidden="1">#REF!</definedName>
    <definedName name="_del28" hidden="1">#REF!</definedName>
    <definedName name="_del3" localSheetId="17" hidden="1">#REF!</definedName>
    <definedName name="_del3" hidden="1">#REF!</definedName>
    <definedName name="_del30" localSheetId="17" hidden="1">#REF!</definedName>
    <definedName name="_del30" hidden="1">#REF!</definedName>
    <definedName name="_del32" localSheetId="17" hidden="1">#REF!</definedName>
    <definedName name="_del32" hidden="1">#REF!</definedName>
    <definedName name="_del34" localSheetId="17" hidden="1">#REF!</definedName>
    <definedName name="_del34" hidden="1">#REF!</definedName>
    <definedName name="_del38" localSheetId="17" hidden="1">#REF!</definedName>
    <definedName name="_del38" hidden="1">#REF!</definedName>
    <definedName name="_del4" localSheetId="17" hidden="1">#REF!</definedName>
    <definedName name="_del4" hidden="1">#REF!</definedName>
    <definedName name="_del41" localSheetId="17" hidden="1">#REF!</definedName>
    <definedName name="_del41" hidden="1">#REF!</definedName>
    <definedName name="_del43" localSheetId="17" hidden="1">#REF!</definedName>
    <definedName name="_del43" hidden="1">#REF!</definedName>
    <definedName name="_del5" localSheetId="17" hidden="1">#REF!</definedName>
    <definedName name="_del5" hidden="1">#REF!</definedName>
    <definedName name="_del6" localSheetId="17" hidden="1">#REF!</definedName>
    <definedName name="_del6" hidden="1">#REF!</definedName>
    <definedName name="_del7" localSheetId="17" hidden="1">#REF!</definedName>
    <definedName name="_del7" hidden="1">#REF!</definedName>
    <definedName name="_del8" localSheetId="17" hidden="1">#REF!</definedName>
    <definedName name="_del8" hidden="1">#REF!</definedName>
    <definedName name="_del9" localSheetId="17" hidden="1">#REF!</definedName>
    <definedName name="_del9" hidden="1">#REF!</definedName>
    <definedName name="_Dist_Bin" localSheetId="17" hidden="1">#REF!</definedName>
    <definedName name="_Dist_Bin" hidden="1">#REF!</definedName>
    <definedName name="_Dist_Values" localSheetId="17" hidden="1">#REF!</definedName>
    <definedName name="_Dist_Values" hidden="1">#REF!</definedName>
    <definedName name="_dle36" localSheetId="17" hidden="1">#REF!</definedName>
    <definedName name="_dle36" hidden="1">#REF!</definedName>
    <definedName name="_Fil1" localSheetId="17" hidden="1">#REF!</definedName>
    <definedName name="_Fil1" hidden="1">#REF!</definedName>
    <definedName name="_Fill" localSheetId="17" hidden="1">#REF!</definedName>
    <definedName name="_Fill" hidden="1">#REF!</definedName>
    <definedName name="_xlnm._FilterDatabase" localSheetId="13" hidden="1">'As Filed AG-KIUC 1-43'!$A$10:$U$112</definedName>
    <definedName name="_xlnm._FilterDatabase" localSheetId="17" hidden="1">'Mitchell 2017-00179 Updated'!$A$10:$U$26</definedName>
    <definedName name="_xlnm._FilterDatabase" localSheetId="15" hidden="1">'Prod Only No Int Ret or Int NS'!$A$10:$U$37</definedName>
    <definedName name="_xlnm._FilterDatabase" localSheetId="14" hidden="1">'Prod Only With Formulas'!$A$10:$U$37</definedName>
    <definedName name="_GSRATES_1" hidden="1">"CT30000120040614        "</definedName>
    <definedName name="_GSRATES_2" hidden="1">"CF50000119971231        "</definedName>
    <definedName name="_GSRATES_3" hidden="1">"CF50000120031231        "</definedName>
    <definedName name="_GSRATES_4" hidden="1">"CT30000119971127        "</definedName>
    <definedName name="_GSRATES_COUNT" hidden="1">3</definedName>
    <definedName name="_Key1" localSheetId="6" hidden="1">#REF!</definedName>
    <definedName name="_Key1" localSheetId="8" hidden="1">#REF!</definedName>
    <definedName name="_Key1" localSheetId="4" hidden="1">#REF!</definedName>
    <definedName name="_Key1" localSheetId="9" hidden="1">#REF!</definedName>
    <definedName name="_Key1" localSheetId="17" hidden="1">#REF!</definedName>
    <definedName name="_Key1" localSheetId="5" hidden="1">#REF!</definedName>
    <definedName name="_Key1" localSheetId="7" hidden="1">#REF!</definedName>
    <definedName name="_Key1" localSheetId="12" hidden="1">#REF!</definedName>
    <definedName name="_Key1" localSheetId="2" hidden="1">#REF!</definedName>
    <definedName name="_Key1" localSheetId="0" hidden="1">#REF!</definedName>
    <definedName name="_Key1" localSheetId="11" hidden="1">#REF!</definedName>
    <definedName name="_Key1" localSheetId="18" hidden="1">#REF!</definedName>
    <definedName name="_Key1" hidden="1">#REF!</definedName>
    <definedName name="_Key2" localSheetId="17" hidden="1">#REF!</definedName>
    <definedName name="_Key2" localSheetId="18" hidden="1">#REF!</definedName>
    <definedName name="_Key2" hidden="1">#REF!</definedName>
    <definedName name="_ml1" localSheetId="17" hidden="1">#REF!</definedName>
    <definedName name="_ml1" localSheetId="18" hidden="1">#REF!</definedName>
    <definedName name="_ml1" hidden="1">#REF!</definedName>
    <definedName name="_Order1" hidden="1">255</definedName>
    <definedName name="_Order1_1" hidden="1">255</definedName>
    <definedName name="_Order2" localSheetId="9" hidden="1">255</definedName>
    <definedName name="_Order2" hidden="1">0</definedName>
    <definedName name="_PB1" localSheetId="17" hidden="1">#REF!</definedName>
    <definedName name="_PB1" hidden="1">#REF!</definedName>
    <definedName name="_PB3" localSheetId="17" hidden="1">#REF!</definedName>
    <definedName name="_PB3" hidden="1">#REF!</definedName>
    <definedName name="_qwe100" localSheetId="17" hidden="1">#REF!</definedName>
    <definedName name="_qwe100" hidden="1">#REF!</definedName>
    <definedName name="_qwe18" localSheetId="17" hidden="1">#REF!</definedName>
    <definedName name="_qwe18" hidden="1">#REF!</definedName>
    <definedName name="_qwe27" localSheetId="17" hidden="1">#REF!</definedName>
    <definedName name="_qwe27" hidden="1">#REF!</definedName>
    <definedName name="_qwe36" localSheetId="17" hidden="1">#REF!</definedName>
    <definedName name="_qwe36" hidden="1">#REF!</definedName>
    <definedName name="_qwe45" localSheetId="17" hidden="1">#REF!</definedName>
    <definedName name="_qwe45" hidden="1">#REF!</definedName>
    <definedName name="_qwe54" localSheetId="17" hidden="1">#REF!</definedName>
    <definedName name="_qwe54" hidden="1">#REF!</definedName>
    <definedName name="_qwe63" localSheetId="17" hidden="1">#REF!</definedName>
    <definedName name="_qwe63" hidden="1">#REF!</definedName>
    <definedName name="_qwe9" localSheetId="17" hidden="1">#REF!</definedName>
    <definedName name="_qwe9" hidden="1">#REF!</definedName>
    <definedName name="_qwe91" localSheetId="17" hidden="1">#REF!</definedName>
    <definedName name="_qwe91" hidden="1">#REF!</definedName>
    <definedName name="_Regression_Int" hidden="1">1</definedName>
    <definedName name="_rem3" localSheetId="17" hidden="1">#REF!</definedName>
    <definedName name="_rem3" localSheetId="18" hidden="1">#REF!</definedName>
    <definedName name="_rem3" hidden="1">#REF!</definedName>
    <definedName name="_rem6" localSheetId="17" hidden="1">#REF!</definedName>
    <definedName name="_rem6" localSheetId="18" hidden="1">#REF!</definedName>
    <definedName name="_rem6" hidden="1">#REF!</definedName>
    <definedName name="_Sort" localSheetId="6" hidden="1">#REF!</definedName>
    <definedName name="_Sort" localSheetId="8" hidden="1">#REF!</definedName>
    <definedName name="_Sort" localSheetId="4" hidden="1">#REF!</definedName>
    <definedName name="_Sort" localSheetId="9" hidden="1">#REF!</definedName>
    <definedName name="_Sort" localSheetId="17" hidden="1">#REF!</definedName>
    <definedName name="_Sort" localSheetId="5" hidden="1">#REF!</definedName>
    <definedName name="_Sort" localSheetId="7" hidden="1">#REF!</definedName>
    <definedName name="_Sort" localSheetId="12" hidden="1">#REF!</definedName>
    <definedName name="_Sort" localSheetId="2" hidden="1">#REF!</definedName>
    <definedName name="_Sort" localSheetId="0" hidden="1">#REF!</definedName>
    <definedName name="_Sort" localSheetId="11" hidden="1">#REF!</definedName>
    <definedName name="_Sort" hidden="1">#REF!</definedName>
    <definedName name="_sort1" localSheetId="17" hidden="1">#REF!</definedName>
    <definedName name="_sort1" hidden="1">#REF!</definedName>
    <definedName name="_sort2" localSheetId="17" hidden="1">#REF!</definedName>
    <definedName name="_sort2" hidden="1">#REF!</definedName>
    <definedName name="_Table1_In1" localSheetId="17" hidden="1">#REF!</definedName>
    <definedName name="_Table1_In1" hidden="1">#REF!</definedName>
    <definedName name="_Table1_Out" localSheetId="17" hidden="1">#REF!</definedName>
    <definedName name="_Table1_Out" hidden="1">#REF!</definedName>
    <definedName name="_Table2_In1" localSheetId="17" hidden="1">#REF!</definedName>
    <definedName name="_Table2_In1" hidden="1">#REF!</definedName>
    <definedName name="_Table2_In2" localSheetId="17" hidden="1">#REF!</definedName>
    <definedName name="_Table2_In2" hidden="1">#REF!</definedName>
    <definedName name="_Table2_Out" localSheetId="17" hidden="1">#REF!</definedName>
    <definedName name="_Table2_Out" hidden="1">#REF!</definedName>
    <definedName name="_TBC95" localSheetId="18" hidden="1">{#N/A,#N/A,FALSE,"Co_BalSht";#N/A,#N/A,FALSE,"Co_IncStmt";#N/A,#N/A,FALSE,"Cons_BalSht";#N/A,#N/A,FALSE,"Cons_IncStmt";#N/A,#N/A,FALSE,"Cashflow"}</definedName>
    <definedName name="_TBC95" hidden="1">{#N/A,#N/A,FALSE,"Co_BalSht";#N/A,#N/A,FALSE,"Co_IncStmt";#N/A,#N/A,FALSE,"Cons_BalSht";#N/A,#N/A,FALSE,"Cons_IncStmt";#N/A,#N/A,FALSE,"Cashflow"}</definedName>
    <definedName name="_x10" localSheetId="17" hidden="1">#REF!</definedName>
    <definedName name="_x10" localSheetId="18" hidden="1">#REF!</definedName>
    <definedName name="_x10" hidden="1">#REF!</definedName>
    <definedName name="_x11" localSheetId="17" hidden="1">#REF!</definedName>
    <definedName name="_x11" hidden="1">#REF!</definedName>
    <definedName name="_x12" localSheetId="17" hidden="1">#REF!</definedName>
    <definedName name="_x12" hidden="1">#REF!</definedName>
    <definedName name="_x13" localSheetId="17" hidden="1">#REF!</definedName>
    <definedName name="_x13" hidden="1">#REF!</definedName>
    <definedName name="_x14" localSheetId="17" hidden="1">#REF!</definedName>
    <definedName name="_x14" hidden="1">#REF!</definedName>
    <definedName name="_x15" localSheetId="17" hidden="1">#REF!</definedName>
    <definedName name="_x15" hidden="1">#REF!</definedName>
    <definedName name="_x16" localSheetId="17" hidden="1">#REF!</definedName>
    <definedName name="_x16" hidden="1">#REF!</definedName>
    <definedName name="_x17" localSheetId="17" hidden="1">#REF!</definedName>
    <definedName name="_x17" hidden="1">#REF!</definedName>
    <definedName name="_x2" localSheetId="17" hidden="1">#REF!</definedName>
    <definedName name="_x2" hidden="1">#REF!</definedName>
    <definedName name="_x3" localSheetId="17" hidden="1">#REF!</definedName>
    <definedName name="_x3" hidden="1">#REF!</definedName>
    <definedName name="_x4" localSheetId="17" hidden="1">#REF!</definedName>
    <definedName name="_x4" hidden="1">#REF!</definedName>
    <definedName name="_x5" localSheetId="17" hidden="1">#REF!</definedName>
    <definedName name="_x5" hidden="1">#REF!</definedName>
    <definedName name="_x6" localSheetId="17" hidden="1">#REF!</definedName>
    <definedName name="_x6" hidden="1">#REF!</definedName>
    <definedName name="_x7" localSheetId="17" hidden="1">#REF!</definedName>
    <definedName name="_x7" hidden="1">#REF!</definedName>
    <definedName name="_x8" localSheetId="17" hidden="1">#REF!</definedName>
    <definedName name="_x8" hidden="1">#REF!</definedName>
    <definedName name="_x9" localSheetId="17" hidden="1">#REF!</definedName>
    <definedName name="_x9" hidden="1">#REF!</definedName>
    <definedName name="_xx2" localSheetId="17" hidden="1">#REF!</definedName>
    <definedName name="_xx2" hidden="1">#REF!</definedName>
    <definedName name="_za3" localSheetId="17" hidden="1">#REF!</definedName>
    <definedName name="_za3" hidden="1">#REF!</definedName>
    <definedName name="aa" localSheetId="18" hidden="1">{"FAC_SUMMARY",#N/A,FALSE,"Summaries"}</definedName>
    <definedName name="aa" hidden="1">{"FAC_SUMMARY",#N/A,FALSE,"Summaries"}</definedName>
    <definedName name="AAA_DOCTOPS" hidden="1">"AAA_SET"</definedName>
    <definedName name="AAA_duser" hidden="1">"OFF"</definedName>
    <definedName name="AAA_u999998" hidden="1">"nlfoote@970721231427"</definedName>
    <definedName name="AAA_u999999" hidden="1">"nlfoote@970721231348"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c" localSheetId="18" hidden="1">{"inputs raw data",#N/A,TRUE,"INPUT"}</definedName>
    <definedName name="abc" hidden="1">{"inputs raw data",#N/A,TRUE,"INPUT"}</definedName>
    <definedName name="Acadia" localSheetId="18" hidden="1">{"calspreads",#N/A,FALSE,"Sheet1";"curves",#N/A,FALSE,"Sheet1";"libor",#N/A,FALSE,"Sheet1"}</definedName>
    <definedName name="Acadia" hidden="1">{"calspreads",#N/A,FALSE,"Sheet1";"curves",#N/A,FALSE,"Sheet1";"libor",#N/A,FALSE,"Sheet1"}</definedName>
    <definedName name="AccessDatabase" hidden="1">"G:\Accounting\CES\200012\200012 CPN Financial Settlements.mdb"</definedName>
    <definedName name="ad" localSheetId="18" hidden="1">{"calspreads",#N/A,FALSE,"Sheet1";"curves",#N/A,FALSE,"Sheet1";"libor",#N/A,FALSE,"Sheet1"}</definedName>
    <definedName name="ad" hidden="1">{"calspreads",#N/A,FALSE,"Sheet1";"curves",#N/A,FALSE,"Sheet1";"libor",#N/A,FALSE,"Sheet1"}</definedName>
    <definedName name="AddedFixed1Adder" localSheetId="17" hidden="1">#REF!</definedName>
    <definedName name="AddedFixed1Adder" localSheetId="18" hidden="1">#REF!</definedName>
    <definedName name="AddedFixed1Adder" hidden="1">#REF!</definedName>
    <definedName name="AddedFixed2Adder" localSheetId="17" hidden="1">#REF!</definedName>
    <definedName name="AddedFixed2Adder" localSheetId="18" hidden="1">#REF!</definedName>
    <definedName name="AddedFixed2Adder" hidden="1">#REF!</definedName>
    <definedName name="AddedFixed3Adder" localSheetId="17" hidden="1">#REF!</definedName>
    <definedName name="AddedFixed3Adder" localSheetId="18" hidden="1">#REF!</definedName>
    <definedName name="AddedFixed3Adder" hidden="1">#REF!</definedName>
    <definedName name="AddedRev1Adder" localSheetId="17" hidden="1">#REF!</definedName>
    <definedName name="AddedRev1Adder" hidden="1">#REF!</definedName>
    <definedName name="AddedRev2Adder" localSheetId="17" hidden="1">#REF!</definedName>
    <definedName name="AddedRev2Adder" hidden="1">#REF!</definedName>
    <definedName name="AddedRev3Adder" localSheetId="17" hidden="1">#REF!</definedName>
    <definedName name="AddedRev3Adder" hidden="1">#REF!</definedName>
    <definedName name="AddedRev4Adder" localSheetId="17" hidden="1">#REF!</definedName>
    <definedName name="AddedRev4Adder" hidden="1">#REF!</definedName>
    <definedName name="AddedRevSelection" localSheetId="17" hidden="1">#REF!</definedName>
    <definedName name="AddedRevSelection" hidden="1">#REF!</definedName>
    <definedName name="Additional_Expenses_Title1" localSheetId="17" hidden="1">#REF!</definedName>
    <definedName name="Additional_Expenses_Title1" hidden="1">#REF!</definedName>
    <definedName name="Additional_Expenses_Title2" localSheetId="17" hidden="1">#REF!</definedName>
    <definedName name="Additional_Expenses_Title2" hidden="1">#REF!</definedName>
    <definedName name="Additional_Expenses_Title3" localSheetId="17" hidden="1">#REF!</definedName>
    <definedName name="Additional_Expenses_Title3" hidden="1">#REF!</definedName>
    <definedName name="Additional_Revenues_Title1" localSheetId="17" hidden="1">#REF!</definedName>
    <definedName name="Additional_Revenues_Title1" hidden="1">#REF!</definedName>
    <definedName name="Additional_Revenues_Title2" localSheetId="17" hidden="1">#REF!</definedName>
    <definedName name="Additional_Revenues_Title2" hidden="1">#REF!</definedName>
    <definedName name="Additional_Revenues_Title3" localSheetId="17" hidden="1">#REF!</definedName>
    <definedName name="Additional_Revenues_Title3" hidden="1">#REF!</definedName>
    <definedName name="Additional_Revenues_Title4" localSheetId="17" hidden="1">#REF!</definedName>
    <definedName name="Additional_Revenues_Title4" hidden="1">#REF!</definedName>
    <definedName name="All_Divisions" localSheetId="17" hidden="1">#REF!</definedName>
    <definedName name="All_Divisions" hidden="1">#REF!</definedName>
    <definedName name="anscount" hidden="1">3</definedName>
    <definedName name="ARange16" localSheetId="17" hidden="1">#REF!</definedName>
    <definedName name="ARange16" localSheetId="18" hidden="1">#REF!</definedName>
    <definedName name="ARange16" hidden="1">#REF!</definedName>
    <definedName name="AS2DocOpenMode" localSheetId="18" hidden="1">"AS2DocumentEdit"</definedName>
    <definedName name="AS2DocOpenMode" hidden="1">"AS2DocumentBrowse"</definedName>
    <definedName name="AS2NamedRange" hidden="1">41</definedName>
    <definedName name="asdf" localSheetId="17" hidden="1">#REF!</definedName>
    <definedName name="asdf" hidden="1">#REF!</definedName>
    <definedName name="asdf5" localSheetId="17" hidden="1">#REF!</definedName>
    <definedName name="asdf5" localSheetId="18" hidden="1">#REF!</definedName>
    <definedName name="asdf5" hidden="1">#REF!</definedName>
    <definedName name="assumptions" localSheetId="18" hidden="1">{"clp_bs_doc",#N/A,FALSE,"CLP";"clp_is_doc",#N/A,FALSE,"CLP";"clp_cf_doc",#N/A,FALSE,"CLP";"clp_fr_doc",#N/A,FALSE,"CLP"}</definedName>
    <definedName name="assumptions" hidden="1">{"clp_bs_doc",#N/A,FALSE,"CLP";"clp_is_doc",#N/A,FALSE,"CLP";"clp_cf_doc",#N/A,FALSE,"CLP";"clp_fr_doc",#N/A,FALSE,"CLP"}</definedName>
    <definedName name="AssumSEComb" localSheetId="18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ttach3" localSheetId="18" hidden="1">{"Grant",#N/A,FALSE,"Grant";"GP Developer",#N/A,FALSE,"GP &amp; Dev Loans";"Operating Analysis",#N/A,FALSE,"Operations";"Tax Credit",#N/A,FALSE,"Tax Credits";"Tax Credit Analysis",#N/A,FALSE,"TC Analysis"}</definedName>
    <definedName name="Attach3" hidden="1">{"Grant",#N/A,FALSE,"Grant";"GP Developer",#N/A,FALSE,"GP &amp; Dev Loans";"Operating Analysis",#N/A,FALSE,"Operations";"Tax Credit",#N/A,FALSE,"Tax Credits";"Tax Credit Analysis",#N/A,FALSE,"TC Analysis"}</definedName>
    <definedName name="bcbcbcbcc" localSheetId="18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bcc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bcbcbcc" localSheetId="18" hidden="1">{#N/A,#N/A,FALSE,"BidCo Assumptions";#N/A,#N/A,FALSE,"Credit Stats";#N/A,#N/A,FALSE,"Bidco Summary";#N/A,#N/A,FALSE,"BIDCO Consolidated"}</definedName>
    <definedName name="bcbcbcc" hidden="1">{#N/A,#N/A,FALSE,"BidCo Assumptions";#N/A,#N/A,FALSE,"Credit Stats";#N/A,#N/A,FALSE,"Bidco Summary";#N/A,#N/A,FALSE,"BIDCO Consolidated"}</definedName>
    <definedName name="BEx0017DGUEDPCFJUPUZOOLJCS2B" localSheetId="17" hidden="1">#REF!</definedName>
    <definedName name="BEx0017DGUEDPCFJUPUZOOLJCS2B" localSheetId="18" hidden="1">#REF!</definedName>
    <definedName name="BEx0017DGUEDPCFJUPUZOOLJCS2B" hidden="1">#REF!</definedName>
    <definedName name="BEx001CNWHJ5RULCSFM36ZCGJ1UH" localSheetId="17" hidden="1">#REF!</definedName>
    <definedName name="BEx001CNWHJ5RULCSFM36ZCGJ1UH" hidden="1">#REF!</definedName>
    <definedName name="BEx004791UAJIJSN57OT7YBLNP82" localSheetId="17" hidden="1">#REF!</definedName>
    <definedName name="BEx004791UAJIJSN57OT7YBLNP82" hidden="1">#REF!</definedName>
    <definedName name="BEx008P2NVFDLBHL7IZ5WTMVOQ1F" localSheetId="17" hidden="1">#REF!</definedName>
    <definedName name="BEx008P2NVFDLBHL7IZ5WTMVOQ1F" hidden="1">#REF!</definedName>
    <definedName name="BEx009G00IN0JUIAQ4WE9NHTMQE2" localSheetId="17" hidden="1">#REF!</definedName>
    <definedName name="BEx009G00IN0JUIAQ4WE9NHTMQE2" hidden="1">#REF!</definedName>
    <definedName name="BEx00DXTY2JDVGWQKV8H7FG4SV30" localSheetId="17" hidden="1">#REF!</definedName>
    <definedName name="BEx00DXTY2JDVGWQKV8H7FG4SV30" hidden="1">#REF!</definedName>
    <definedName name="BEx00GHLTYRH5N2S6P78YW1CD30N" localSheetId="17" hidden="1">#REF!</definedName>
    <definedName name="BEx00GHLTYRH5N2S6P78YW1CD30N" hidden="1">#REF!</definedName>
    <definedName name="BEx00JC31DY11L45SEU4B10BIN6W" localSheetId="17" hidden="1">#REF!</definedName>
    <definedName name="BEx00JC31DY11L45SEU4B10BIN6W" hidden="1">#REF!</definedName>
    <definedName name="BEx00KZHZBHP3TDV1YMX4B19B95O" localSheetId="17" hidden="1">#REF!</definedName>
    <definedName name="BEx00KZHZBHP3TDV1YMX4B19B95O" hidden="1">#REF!</definedName>
    <definedName name="BEx00MBY8XXUOHIZ4LHXHPD7WYD5" localSheetId="17" hidden="1">#REF!</definedName>
    <definedName name="BEx00MBY8XXUOHIZ4LHXHPD7WYD5" hidden="1">#REF!</definedName>
    <definedName name="BEx00O4PAWETUBT0XVI1C4OHM15U" localSheetId="17" hidden="1">#REF!</definedName>
    <definedName name="BEx00O4PAWETUBT0XVI1C4OHM15U" hidden="1">#REF!</definedName>
    <definedName name="BEx01HY6E3GJ66ABU5ABN26V6Q13" localSheetId="17" hidden="1">#REF!</definedName>
    <definedName name="BEx01HY6E3GJ66ABU5ABN26V6Q13" hidden="1">#REF!</definedName>
    <definedName name="BEx01PQPVA98GRAAKX3HEZZ0XK5C" localSheetId="17" hidden="1">#REF!</definedName>
    <definedName name="BEx01PQPVA98GRAAKX3HEZZ0XK5C" hidden="1">#REF!</definedName>
    <definedName name="BEx01PW5YQKEGAR8JDDI5OARYXDF" localSheetId="17" hidden="1">#REF!</definedName>
    <definedName name="BEx01PW5YQKEGAR8JDDI5OARYXDF" hidden="1">#REF!</definedName>
    <definedName name="BEx01XJ94SHJ1YQ7ORPW0RQGKI2H" localSheetId="17" hidden="1">#REF!</definedName>
    <definedName name="BEx01XJ94SHJ1YQ7ORPW0RQGKI2H" hidden="1">#REF!</definedName>
    <definedName name="BEx0262TTS9LPE4KF6VUW72201AB" localSheetId="17" hidden="1">#REF!</definedName>
    <definedName name="BEx0262TTS9LPE4KF6VUW72201AB" hidden="1">#REF!</definedName>
    <definedName name="BEx02PPH4OWYB9ZB2611OC9DA9MZ" localSheetId="17" hidden="1">#REF!</definedName>
    <definedName name="BEx02PPH4OWYB9ZB2611OC9DA9MZ" hidden="1">#REF!</definedName>
    <definedName name="BEx02Q08R9G839Q4RFGG9026C7PX" localSheetId="17" hidden="1">#REF!</definedName>
    <definedName name="BEx02Q08R9G839Q4RFGG9026C7PX" hidden="1">#REF!</definedName>
    <definedName name="BEx02SEL3Z1QWGAHXDPUA9WLTTPS" localSheetId="17" hidden="1">#REF!</definedName>
    <definedName name="BEx02SEL3Z1QWGAHXDPUA9WLTTPS" hidden="1">#REF!</definedName>
    <definedName name="BEx02Y3KJZH5BGDM9QEZ1PVVI114" localSheetId="17" hidden="1">#REF!</definedName>
    <definedName name="BEx02Y3KJZH5BGDM9QEZ1PVVI114" hidden="1">#REF!</definedName>
    <definedName name="BEx0313GRLLASDTVPW5DHTXHE74M" localSheetId="17" hidden="1">#REF!</definedName>
    <definedName name="BEx0313GRLLASDTVPW5DHTXHE74M" hidden="1">#REF!</definedName>
    <definedName name="BEx1F0SOZ3H5XUHXD7O01TCR8T6J" localSheetId="17" hidden="1">#REF!</definedName>
    <definedName name="BEx1F0SOZ3H5XUHXD7O01TCR8T6J" hidden="1">#REF!</definedName>
    <definedName name="BEx1F9HL824UCNCVZ2U62J4KZCX8" localSheetId="17" hidden="1">#REF!</definedName>
    <definedName name="BEx1F9HL824UCNCVZ2U62J4KZCX8" hidden="1">#REF!</definedName>
    <definedName name="BEx1FEVSJKTI1Q1Z874QZVFSJSVA" localSheetId="17" hidden="1">#REF!</definedName>
    <definedName name="BEx1FEVSJKTI1Q1Z874QZVFSJSVA" hidden="1">#REF!</definedName>
    <definedName name="BEx1FGDRUHHLI1GBHELT4PK0LY4V" localSheetId="17" hidden="1">#REF!</definedName>
    <definedName name="BEx1FGDRUHHLI1GBHELT4PK0LY4V" hidden="1">#REF!</definedName>
    <definedName name="BEx1FJZ7GKO99IYTP6GGGF7EUL3Z" localSheetId="17" hidden="1">#REF!</definedName>
    <definedName name="BEx1FJZ7GKO99IYTP6GGGF7EUL3Z" hidden="1">#REF!</definedName>
    <definedName name="BEx1FXBADB31WUEH8U617C5F40X9" localSheetId="17" hidden="1">#REF!</definedName>
    <definedName name="BEx1FXBADB31WUEH8U617C5F40X9" hidden="1">#REF!</definedName>
    <definedName name="BEx1FZV2CM77TBH1R6YYV9P06KA2" localSheetId="17" hidden="1">#REF!</definedName>
    <definedName name="BEx1FZV2CM77TBH1R6YYV9P06KA2" hidden="1">#REF!</definedName>
    <definedName name="BEx1G59AY8195JTUM6P18VXUFJ3E" localSheetId="17" hidden="1">#REF!</definedName>
    <definedName name="BEx1G59AY8195JTUM6P18VXUFJ3E" hidden="1">#REF!</definedName>
    <definedName name="BEx1GRFPRSO5UT952RBFGUHDUZN5" localSheetId="17" hidden="1">#REF!</definedName>
    <definedName name="BEx1GRFPRSO5UT952RBFGUHDUZN5" hidden="1">#REF!</definedName>
    <definedName name="BEx1GVMRHFXUP6XYYY9NR12PV5TF" localSheetId="17" hidden="1">#REF!</definedName>
    <definedName name="BEx1GVMRHFXUP6XYYY9NR12PV5TF" hidden="1">#REF!</definedName>
    <definedName name="BEx1H6KIT7BHUH6MDDWC935V9N47" localSheetId="17" hidden="1">#REF!</definedName>
    <definedName name="BEx1H6KIT7BHUH6MDDWC935V9N47" hidden="1">#REF!</definedName>
    <definedName name="BEx1HDGOOJ3SKHYMWUZJ1P0RQZ9N" localSheetId="17" hidden="1">#REF!</definedName>
    <definedName name="BEx1HDGOOJ3SKHYMWUZJ1P0RQZ9N" hidden="1">#REF!</definedName>
    <definedName name="BEx1HDM5ZXSJG6JQEMSFV52PZ10V" localSheetId="17" hidden="1">#REF!</definedName>
    <definedName name="BEx1HDM5ZXSJG6JQEMSFV52PZ10V" hidden="1">#REF!</definedName>
    <definedName name="BEx1HETBBZVN5F43LKOFMC4QB0CR" localSheetId="17" hidden="1">#REF!</definedName>
    <definedName name="BEx1HETBBZVN5F43LKOFMC4QB0CR" hidden="1">#REF!</definedName>
    <definedName name="BEx1HGWNWPLNXICOTP90TKQVVE4E" localSheetId="17" hidden="1">#REF!</definedName>
    <definedName name="BEx1HGWNWPLNXICOTP90TKQVVE4E" hidden="1">#REF!</definedName>
    <definedName name="BEx1HIPLJZABY0EMUOTZN0EQMDPU" localSheetId="17" hidden="1">#REF!</definedName>
    <definedName name="BEx1HIPLJZABY0EMUOTZN0EQMDPU" hidden="1">#REF!</definedName>
    <definedName name="BEx1HO94JIRX219MPWMB5E5XZ04X" localSheetId="17" hidden="1">#REF!</definedName>
    <definedName name="BEx1HO94JIRX219MPWMB5E5XZ04X" hidden="1">#REF!</definedName>
    <definedName name="BEx1HQNF6KHM21E3XLW0NMSSEI9S" localSheetId="17" hidden="1">#REF!</definedName>
    <definedName name="BEx1HQNF6KHM21E3XLW0NMSSEI9S" hidden="1">#REF!</definedName>
    <definedName name="BEx1HSLNWIW4S97ZBYY7I7M5YVH4" localSheetId="17" hidden="1">#REF!</definedName>
    <definedName name="BEx1HSLNWIW4S97ZBYY7I7M5YVH4" hidden="1">#REF!</definedName>
    <definedName name="BEx1HU8WGEGZ07PO2AYJ3Q7JV682" localSheetId="17" hidden="1">#REF!</definedName>
    <definedName name="BEx1HU8WGEGZ07PO2AYJ3Q7JV682" hidden="1">#REF!</definedName>
    <definedName name="BEx1I4QKTILCKZUSOJCVZN7SNHL5" localSheetId="17" hidden="1">#REF!</definedName>
    <definedName name="BEx1I4QKTILCKZUSOJCVZN7SNHL5" hidden="1">#REF!</definedName>
    <definedName name="BEx1IE0ZP7RIFM9FI24S9I6AAJ14" localSheetId="17" hidden="1">#REF!</definedName>
    <definedName name="BEx1IE0ZP7RIFM9FI24S9I6AAJ14" hidden="1">#REF!</definedName>
    <definedName name="BEx1IGQ5B697MNDOE06MVSR0H58E" localSheetId="17" hidden="1">#REF!</definedName>
    <definedName name="BEx1IGQ5B697MNDOE06MVSR0H58E" hidden="1">#REF!</definedName>
    <definedName name="BEx1IKRPW8MLB9Y485M1TL2IT9SH" localSheetId="17" hidden="1">#REF!</definedName>
    <definedName name="BEx1IKRPW8MLB9Y485M1TL2IT9SH" hidden="1">#REF!</definedName>
    <definedName name="BEx1J0CSSHDJGBJUHVOEMCF2P4DL" localSheetId="17" hidden="1">#REF!</definedName>
    <definedName name="BEx1J0CSSHDJGBJUHVOEMCF2P4DL" hidden="1">#REF!</definedName>
    <definedName name="BEx1J61RRF9LJ3V3R5OY3WJ6VBWR" localSheetId="17" hidden="1">#REF!</definedName>
    <definedName name="BEx1J61RRF9LJ3V3R5OY3WJ6VBWR" hidden="1">#REF!</definedName>
    <definedName name="BEx1J7E8VCGLPYU82QXVUG5N3ZAI" localSheetId="17" hidden="1">#REF!</definedName>
    <definedName name="BEx1J7E8VCGLPYU82QXVUG5N3ZAI" hidden="1">#REF!</definedName>
    <definedName name="BEx1JGE2YQWH8S25USOY08XVGO0D" localSheetId="17" hidden="1">#REF!</definedName>
    <definedName name="BEx1JGE2YQWH8S25USOY08XVGO0D" hidden="1">#REF!</definedName>
    <definedName name="BEx1JJJC9T1W7HY4V7HP1S1W4JO1" localSheetId="17" hidden="1">#REF!</definedName>
    <definedName name="BEx1JJJC9T1W7HY4V7HP1S1W4JO1" hidden="1">#REF!</definedName>
    <definedName name="BEx1JKKZSJ7DI4PTFVI9VVFMB1X2" localSheetId="17" hidden="1">#REF!</definedName>
    <definedName name="BEx1JKKZSJ7DI4PTFVI9VVFMB1X2" hidden="1">#REF!</definedName>
    <definedName name="BEx1JUBQFRVMASSFK4B3V0AD7YP9" localSheetId="17" hidden="1">#REF!</definedName>
    <definedName name="BEx1JUBQFRVMASSFK4B3V0AD7YP9" hidden="1">#REF!</definedName>
    <definedName name="BEx1JVTNDJQ0189VAB5O88Z9N2B1" localSheetId="17" hidden="1">#REF!</definedName>
    <definedName name="BEx1JVTNDJQ0189VAB5O88Z9N2B1" hidden="1">#REF!</definedName>
    <definedName name="BEx1JXBM5W4YRWNQ0P95QQS6JWD6" localSheetId="17" hidden="1">#REF!</definedName>
    <definedName name="BEx1JXBM5W4YRWNQ0P95QQS6JWD6" hidden="1">#REF!</definedName>
    <definedName name="BEx1K4D3BL8221FE5HGCB9VDX83Q" localSheetId="17" hidden="1">#REF!</definedName>
    <definedName name="BEx1K4D3BL8221FE5HGCB9VDX83Q" hidden="1">#REF!</definedName>
    <definedName name="BEx1K95QRKBCQOHKAK00IAOF748I" localSheetId="17" hidden="1">#REF!</definedName>
    <definedName name="BEx1K95QRKBCQOHKAK00IAOF748I" hidden="1">#REF!</definedName>
    <definedName name="BEx1KGCOC0TV99C9CNDK7IZRHVGO" localSheetId="17" hidden="1">#REF!</definedName>
    <definedName name="BEx1KGCOC0TV99C9CNDK7IZRHVGO" hidden="1">#REF!</definedName>
    <definedName name="BEx1KGY9QEHZ9QSARMQUTQKRK4UX" localSheetId="17" hidden="1">#REF!</definedName>
    <definedName name="BEx1KGY9QEHZ9QSARMQUTQKRK4UX" hidden="1">#REF!</definedName>
    <definedName name="BEx1KKP1ELIF2UII2FWVGL7M1X7J" localSheetId="17" hidden="1">#REF!</definedName>
    <definedName name="BEx1KKP1ELIF2UII2FWVGL7M1X7J" hidden="1">#REF!</definedName>
    <definedName name="BEx1KUVWMB0QCWA3RBE4CADFVRIS" localSheetId="17" hidden="1">#REF!</definedName>
    <definedName name="BEx1KUVWMB0QCWA3RBE4CADFVRIS" hidden="1">#REF!</definedName>
    <definedName name="BEx1L2OG1SDFK2TPXELJ77YP4NI2" localSheetId="17" hidden="1">#REF!</definedName>
    <definedName name="BEx1L2OG1SDFK2TPXELJ77YP4NI2" hidden="1">#REF!</definedName>
    <definedName name="BEx1L6Q60MWRDJB4L20LK0XPA0Z2" localSheetId="17" hidden="1">#REF!</definedName>
    <definedName name="BEx1L6Q60MWRDJB4L20LK0XPA0Z2" hidden="1">#REF!</definedName>
    <definedName name="BEx1LAX8UE95OMEMCKW7PJJO7FX5" localSheetId="17" hidden="1">#REF!</definedName>
    <definedName name="BEx1LAX8UE95OMEMCKW7PJJO7FX5" hidden="1">#REF!</definedName>
    <definedName name="BEx1LD63FP2Z4BR9TKSHOZW9KKZ5" localSheetId="17" hidden="1">#REF!</definedName>
    <definedName name="BEx1LD63FP2Z4BR9TKSHOZW9KKZ5" hidden="1">#REF!</definedName>
    <definedName name="BEx1LDMB9RW982DUILM2WPT5VWQ3" localSheetId="17" hidden="1">#REF!</definedName>
    <definedName name="BEx1LDMB9RW982DUILM2WPT5VWQ3" hidden="1">#REF!</definedName>
    <definedName name="BEx1LR3VGF6TOZ4ZPIXZ96JKRKKD" localSheetId="17" hidden="1">#REF!</definedName>
    <definedName name="BEx1LR3VGF6TOZ4ZPIXZ96JKRKKD" hidden="1">#REF!</definedName>
    <definedName name="BEx1LRPGDQCOEMW8YT80J1XCDCIV" localSheetId="17" hidden="1">#REF!</definedName>
    <definedName name="BEx1LRPGDQCOEMW8YT80J1XCDCIV" hidden="1">#REF!</definedName>
    <definedName name="BEx1LRUSJW4JG54X07QWD9R27WV9" localSheetId="17" hidden="1">#REF!</definedName>
    <definedName name="BEx1LRUSJW4JG54X07QWD9R27WV9" hidden="1">#REF!</definedName>
    <definedName name="BEx1LU92C01NBTGCF0WADTO32CU2" localSheetId="17" hidden="1">#REF!</definedName>
    <definedName name="BEx1LU92C01NBTGCF0WADTO32CU2" hidden="1">#REF!</definedName>
    <definedName name="BEx1M1WBK5T0LP1AK2JYV6W87ID6" localSheetId="17" hidden="1">#REF!</definedName>
    <definedName name="BEx1M1WBK5T0LP1AK2JYV6W87ID6" hidden="1">#REF!</definedName>
    <definedName name="BEx1M51HHDYGIT8PON7U8ICL2S95" localSheetId="17" hidden="1">#REF!</definedName>
    <definedName name="BEx1M51HHDYGIT8PON7U8ICL2S95" hidden="1">#REF!</definedName>
    <definedName name="BEx1M68NRL0QD9UQV1RA9L68505H" localSheetId="17" hidden="1">#REF!</definedName>
    <definedName name="BEx1M68NRL0QD9UQV1RA9L68505H" hidden="1">#REF!</definedName>
    <definedName name="BEx1MQ0S8ZPM3QRPBJFVO8KGKJO2" localSheetId="17" hidden="1">#REF!</definedName>
    <definedName name="BEx1MQ0S8ZPM3QRPBJFVO8KGKJO2" hidden="1">#REF!</definedName>
    <definedName name="BEx1MTRKKVCHOZ0YGID6HZ49LJTO" localSheetId="17" hidden="1">#REF!</definedName>
    <definedName name="BEx1MTRKKVCHOZ0YGID6HZ49LJTO" hidden="1">#REF!</definedName>
    <definedName name="BEx1N3CUJ3UX61X38ZAJVPEN4KMC" localSheetId="17" hidden="1">#REF!</definedName>
    <definedName name="BEx1N3CUJ3UX61X38ZAJVPEN4KMC" hidden="1">#REF!</definedName>
    <definedName name="BEx1NM34KQTO1LDNSAFD1L82UZFG" localSheetId="17" hidden="1">#REF!</definedName>
    <definedName name="BEx1NM34KQTO1LDNSAFD1L82UZFG" hidden="1">#REF!</definedName>
    <definedName name="BEx1NNQJ0R56EJAAW1MXNECZ55XH" localSheetId="17" hidden="1">#REF!</definedName>
    <definedName name="BEx1NNQJ0R56EJAAW1MXNECZ55XH" hidden="1">#REF!</definedName>
    <definedName name="BEx1NO6TXZVOGCUWCCRTXRXWW0XL" localSheetId="17" hidden="1">#REF!</definedName>
    <definedName name="BEx1NO6TXZVOGCUWCCRTXRXWW0XL" hidden="1">#REF!</definedName>
    <definedName name="BEx1NS8EU5P9FQV3S0WRTXI5L361" localSheetId="17" hidden="1">#REF!</definedName>
    <definedName name="BEx1NS8EU5P9FQV3S0WRTXI5L361" hidden="1">#REF!</definedName>
    <definedName name="BEx1NUBX5VUYZFKQH69FN6BTLWCR" localSheetId="17" hidden="1">#REF!</definedName>
    <definedName name="BEx1NUBX5VUYZFKQH69FN6BTLWCR" hidden="1">#REF!</definedName>
    <definedName name="BEx1NZ4K1L8UON80Y2A4RASKWGNP" localSheetId="17" hidden="1">#REF!</definedName>
    <definedName name="BEx1NZ4K1L8UON80Y2A4RASKWGNP" hidden="1">#REF!</definedName>
    <definedName name="BEx1O24FHGT1KV1PHK1VQ1OUH4VP" localSheetId="17" hidden="1">#REF!</definedName>
    <definedName name="BEx1O24FHGT1KV1PHK1VQ1OUH4VP" hidden="1">#REF!</definedName>
    <definedName name="BEx1OFB62PDZZNV8TCVH2GJNNOSC" localSheetId="17" hidden="1">#REF!</definedName>
    <definedName name="BEx1OFB62PDZZNV8TCVH2GJNNOSC" hidden="1">#REF!</definedName>
    <definedName name="BEx1OLAZ915OGYWP0QP1QQWDLCRX" localSheetId="17" hidden="1">#REF!</definedName>
    <definedName name="BEx1OLAZ915OGYWP0QP1QQWDLCRX" hidden="1">#REF!</definedName>
    <definedName name="BEx1OO5ER042IS6IC4TLDI75JNVH" localSheetId="17" hidden="1">#REF!</definedName>
    <definedName name="BEx1OO5ER042IS6IC4TLDI75JNVH" hidden="1">#REF!</definedName>
    <definedName name="BEx1OTE544O0H6QOAIX6QZKHCDFW" localSheetId="17" hidden="1">#REF!</definedName>
    <definedName name="BEx1OTE544O0H6QOAIX6QZKHCDFW" hidden="1">#REF!</definedName>
    <definedName name="BEx1OTE54CBSUT8FWKRALEDCUWN4" localSheetId="17" hidden="1">#REF!</definedName>
    <definedName name="BEx1OTE54CBSUT8FWKRALEDCUWN4" hidden="1">#REF!</definedName>
    <definedName name="BEx1OVSMPADTX95QUOX34KZQ8EDY" localSheetId="17" hidden="1">#REF!</definedName>
    <definedName name="BEx1OVSMPADTX95QUOX34KZQ8EDY" hidden="1">#REF!</definedName>
    <definedName name="BEx1OX544IO9FQJI7YYQGZCEHB3O" localSheetId="17" hidden="1">#REF!</definedName>
    <definedName name="BEx1OX544IO9FQJI7YYQGZCEHB3O" hidden="1">#REF!</definedName>
    <definedName name="BEx1OY6SVEUT2EQ26P7EKEND342G" localSheetId="17" hidden="1">#REF!</definedName>
    <definedName name="BEx1OY6SVEUT2EQ26P7EKEND342G" hidden="1">#REF!</definedName>
    <definedName name="BEx1OYN1LPIPI12O9G6F7QAOS9T4" localSheetId="17" hidden="1">#REF!</definedName>
    <definedName name="BEx1OYN1LPIPI12O9G6F7QAOS9T4" hidden="1">#REF!</definedName>
    <definedName name="BEx1P1HHKJA799O3YZXQAX6KFH58" localSheetId="17" hidden="1">#REF!</definedName>
    <definedName name="BEx1P1HHKJA799O3YZXQAX6KFH58" hidden="1">#REF!</definedName>
    <definedName name="BEx1P34W467WGPOXPK292QFJIPHJ" localSheetId="17" hidden="1">#REF!</definedName>
    <definedName name="BEx1P34W467WGPOXPK292QFJIPHJ" hidden="1">#REF!</definedName>
    <definedName name="BEx1P58EB7DAA5Y346WUQVQR9QEO" localSheetId="17" hidden="1">#REF!</definedName>
    <definedName name="BEx1P58EB7DAA5Y346WUQVQR9QEO" hidden="1">#REF!</definedName>
    <definedName name="BEx1P7S1J4TKGVJ43C2Q2R3M9WRB" localSheetId="17" hidden="1">#REF!</definedName>
    <definedName name="BEx1P7S1J4TKGVJ43C2Q2R3M9WRB" hidden="1">#REF!</definedName>
    <definedName name="BEx1PA11BLPVZM8RC5BL46WX8YB5" localSheetId="17" hidden="1">#REF!</definedName>
    <definedName name="BEx1PA11BLPVZM8RC5BL46WX8YB5" hidden="1">#REF!</definedName>
    <definedName name="BEx1PBZ4BEFIPGMQXT9T8S4PZ2IM" localSheetId="17" hidden="1">#REF!</definedName>
    <definedName name="BEx1PBZ4BEFIPGMQXT9T8S4PZ2IM" hidden="1">#REF!</definedName>
    <definedName name="BEx1PKINWPH6BLUM5BTUM1OMO78L" localSheetId="17" hidden="1">#REF!</definedName>
    <definedName name="BEx1PKINWPH6BLUM5BTUM1OMO78L" hidden="1">#REF!</definedName>
    <definedName name="BEx1PLF2CFSXBZPVI6CJ534EIJDN" localSheetId="17" hidden="1">#REF!</definedName>
    <definedName name="BEx1PLF2CFSXBZPVI6CJ534EIJDN" hidden="1">#REF!</definedName>
    <definedName name="BEx1PMWZB2DO6EM9BKLUICZJ65HD" localSheetId="17" hidden="1">#REF!</definedName>
    <definedName name="BEx1PMWZB2DO6EM9BKLUICZJ65HD" hidden="1">#REF!</definedName>
    <definedName name="BEx1PUK290DX9LHEN2RS5E5L92YR" localSheetId="17" hidden="1">#REF!</definedName>
    <definedName name="BEx1PUK290DX9LHEN2RS5E5L92YR" hidden="1">#REF!</definedName>
    <definedName name="BEx1PWNKPN825TMXC0L3V3FWMXS4" localSheetId="17" hidden="1">#REF!</definedName>
    <definedName name="BEx1PWNKPN825TMXC0L3V3FWMXS4" hidden="1">#REF!</definedName>
    <definedName name="BEx1Q21TG5PWZ4V504UC7VGQ9FEI" localSheetId="17" hidden="1">#REF!</definedName>
    <definedName name="BEx1Q21TG5PWZ4V504UC7VGQ9FEI" hidden="1">#REF!</definedName>
    <definedName name="BEx1QA54J2A4I7IBQR19BTY28ZMR" localSheetId="17" hidden="1">#REF!</definedName>
    <definedName name="BEx1QA54J2A4I7IBQR19BTY28ZMR" hidden="1">#REF!</definedName>
    <definedName name="BEx1QMKTAIQ9VGEWQ95YM98EUX0H" localSheetId="17" hidden="1">#REF!</definedName>
    <definedName name="BEx1QMKTAIQ9VGEWQ95YM98EUX0H" hidden="1">#REF!</definedName>
    <definedName name="BEx1QMQAHG3KQUK59DVM68SWKZIZ" localSheetId="17" hidden="1">#REF!</definedName>
    <definedName name="BEx1QMQAHG3KQUK59DVM68SWKZIZ" hidden="1">#REF!</definedName>
    <definedName name="BEx1R9YFKJCMSEST8OVCAO5E47FO" localSheetId="17" hidden="1">#REF!</definedName>
    <definedName name="BEx1R9YFKJCMSEST8OVCAO5E47FO" hidden="1">#REF!</definedName>
    <definedName name="BEx1RBGC06B3T52OIC0EQ1KGVP1I" localSheetId="17" hidden="1">#REF!</definedName>
    <definedName name="BEx1RBGC06B3T52OIC0EQ1KGVP1I" hidden="1">#REF!</definedName>
    <definedName name="BEx1RG3NJLA83JCT26IM1NH7FHA3" localSheetId="17" hidden="1">#REF!</definedName>
    <definedName name="BEx1RG3NJLA83JCT26IM1NH7FHA3" hidden="1">#REF!</definedName>
    <definedName name="BEx1RPJGA9DKDGRAYU2BHE6FRJ0N" localSheetId="17" hidden="1">#REF!</definedName>
    <definedName name="BEx1RPJGA9DKDGRAYU2BHE6FRJ0N" hidden="1">#REF!</definedName>
    <definedName name="BEx1RRC7X4NI1CU4EO5XYE2GVARJ" localSheetId="17" hidden="1">#REF!</definedName>
    <definedName name="BEx1RRC7X4NI1CU4EO5XYE2GVARJ" hidden="1">#REF!</definedName>
    <definedName name="BEx1RZA1NCGT832L7EMR7GMF588W" localSheetId="17" hidden="1">#REF!</definedName>
    <definedName name="BEx1RZA1NCGT832L7EMR7GMF588W" hidden="1">#REF!</definedName>
    <definedName name="BEx1S0XGIPUSZQUCSGWSK10GKW7Y" localSheetId="17" hidden="1">#REF!</definedName>
    <definedName name="BEx1S0XGIPUSZQUCSGWSK10GKW7Y" hidden="1">#REF!</definedName>
    <definedName name="BEx1S5VFNKIXHTTCWSV60UC50EZ8" localSheetId="17" hidden="1">#REF!</definedName>
    <definedName name="BEx1S5VFNKIXHTTCWSV60UC50EZ8" hidden="1">#REF!</definedName>
    <definedName name="BEx1SFGNVAFMGBWWJ1P5SP00N381" localSheetId="17" hidden="1">#REF!</definedName>
    <definedName name="BEx1SFGNVAFMGBWWJ1P5SP00N381" hidden="1">#REF!</definedName>
    <definedName name="BEx1SFGP1BMG8LP140SHD1AEEPXP" localSheetId="17" hidden="1">#REF!</definedName>
    <definedName name="BEx1SFGP1BMG8LP140SHD1AEEPXP" hidden="1">#REF!</definedName>
    <definedName name="BEx1SK3U02H0RGKEYXW7ZMCEOF3V" localSheetId="17" hidden="1">#REF!</definedName>
    <definedName name="BEx1SK3U02H0RGKEYXW7ZMCEOF3V" hidden="1">#REF!</definedName>
    <definedName name="BEx1SO5L68CL3H1IC2HQ6TPY8U6F" localSheetId="17" hidden="1">#REF!</definedName>
    <definedName name="BEx1SO5L68CL3H1IC2HQ6TPY8U6F" hidden="1">#REF!</definedName>
    <definedName name="BEx1SSNEZINBJT29QVS62VS1THT4" localSheetId="17" hidden="1">#REF!</definedName>
    <definedName name="BEx1SSNEZINBJT29QVS62VS1THT4" hidden="1">#REF!</definedName>
    <definedName name="BEx1SVNCHNANBJIDIQVB8AFK4HAN" localSheetId="17" hidden="1">#REF!</definedName>
    <definedName name="BEx1SVNCHNANBJIDIQVB8AFK4HAN" hidden="1">#REF!</definedName>
    <definedName name="BEx1TE2YGKCOGDSQUWA9TLZW5GV4" localSheetId="17" hidden="1">#REF!</definedName>
    <definedName name="BEx1TE2YGKCOGDSQUWA9TLZW5GV4" hidden="1">#REF!</definedName>
    <definedName name="BEx1TJ0WLS9O7KNSGIPWTYHDYI1D" localSheetId="17" hidden="1">#REF!</definedName>
    <definedName name="BEx1TJ0WLS9O7KNSGIPWTYHDYI1D" hidden="1">#REF!</definedName>
    <definedName name="BEx1TLF98B75D1P3EJQ1GRYKUU6P" localSheetId="17" hidden="1">#REF!</definedName>
    <definedName name="BEx1TLF98B75D1P3EJQ1GRYKUU6P" hidden="1">#REF!</definedName>
    <definedName name="BEx1TYRAHXVPGDVF5KTTB3900F58" localSheetId="17" hidden="1">#REF!</definedName>
    <definedName name="BEx1TYRAHXVPGDVF5KTTB3900F58" hidden="1">#REF!</definedName>
    <definedName name="BEx1U15M7LVVFZENH830B2BGWC04" localSheetId="17" hidden="1">#REF!</definedName>
    <definedName name="BEx1U15M7LVVFZENH830B2BGWC04" hidden="1">#REF!</definedName>
    <definedName name="BEx1U5NGVTXGL4CIPVT5O034KGGR" localSheetId="17" hidden="1">#REF!</definedName>
    <definedName name="BEx1U5NGVTXGL4CIPVT5O034KGGR" hidden="1">#REF!</definedName>
    <definedName name="BEx1U7WFO8OZKB1EBF4H386JW91L" localSheetId="17" hidden="1">#REF!</definedName>
    <definedName name="BEx1U7WFO8OZKB1EBF4H386JW91L" hidden="1">#REF!</definedName>
    <definedName name="BEx1U87938YR9N6HYI24KVBKLOS3" localSheetId="17" hidden="1">#REF!</definedName>
    <definedName name="BEx1U87938YR9N6HYI24KVBKLOS3" hidden="1">#REF!</definedName>
    <definedName name="BEx1UESH4KDWHYESQU2IE55RS3LI" localSheetId="17" hidden="1">#REF!</definedName>
    <definedName name="BEx1UESH4KDWHYESQU2IE55RS3LI" hidden="1">#REF!</definedName>
    <definedName name="BEx1UFZM4VZBYSPNK43H7Y6HNB2B" localSheetId="17" hidden="1">#REF!</definedName>
    <definedName name="BEx1UFZM4VZBYSPNK43H7Y6HNB2B" hidden="1">#REF!</definedName>
    <definedName name="BEx1UI8N9KTCPSOJ7RDW0T8UEBNP" localSheetId="17" hidden="1">#REF!</definedName>
    <definedName name="BEx1UI8N9KTCPSOJ7RDW0T8UEBNP" hidden="1">#REF!</definedName>
    <definedName name="BEx1UML0HHJFHA5TBOYQ24I3RV1W" localSheetId="17" hidden="1">#REF!</definedName>
    <definedName name="BEx1UML0HHJFHA5TBOYQ24I3RV1W" hidden="1">#REF!</definedName>
    <definedName name="BEx1UUDIQPZ23XQ79GUL0RAWRSCK" localSheetId="17" hidden="1">#REF!</definedName>
    <definedName name="BEx1UUDIQPZ23XQ79GUL0RAWRSCK" hidden="1">#REF!</definedName>
    <definedName name="BEx1UUTSK2C11SHV8AJXLYCJP9N4" localSheetId="17" hidden="1">#REF!</definedName>
    <definedName name="BEx1UUTSK2C11SHV8AJXLYCJP9N4" hidden="1">#REF!</definedName>
    <definedName name="BEx1V67SEV778NVW68J8W5SND1J7" localSheetId="17" hidden="1">#REF!</definedName>
    <definedName name="BEx1V67SEV778NVW68J8W5SND1J7" hidden="1">#REF!</definedName>
    <definedName name="BEx1VAK6RBDZVE57N471WHPORUOE" localSheetId="17" hidden="1">#REF!</definedName>
    <definedName name="BEx1VAK6RBDZVE57N471WHPORUOE" hidden="1">#REF!</definedName>
    <definedName name="BEx1VIY9SQLRESD11CC4PHYT0XSG" localSheetId="17" hidden="1">#REF!</definedName>
    <definedName name="BEx1VIY9SQLRESD11CC4PHYT0XSG" hidden="1">#REF!</definedName>
    <definedName name="BEx1WC67EH10SC38QWX3WEA5KH3A" localSheetId="17" hidden="1">#REF!</definedName>
    <definedName name="BEx1WC67EH10SC38QWX3WEA5KH3A" hidden="1">#REF!</definedName>
    <definedName name="BEx1WGYTKZZIPM1577W5FEYKFH3V" localSheetId="17" hidden="1">#REF!</definedName>
    <definedName name="BEx1WGYTKZZIPM1577W5FEYKFH3V" hidden="1">#REF!</definedName>
    <definedName name="BEx1WHPURIV3D3PTJJ359H1OP7ZV" localSheetId="17" hidden="1">#REF!</definedName>
    <definedName name="BEx1WHPURIV3D3PTJJ359H1OP7ZV" hidden="1">#REF!</definedName>
    <definedName name="BEx1WLWY2CR1WRD694JJSWSDFAIR" localSheetId="17" hidden="1">#REF!</definedName>
    <definedName name="BEx1WLWY2CR1WRD694JJSWSDFAIR" hidden="1">#REF!</definedName>
    <definedName name="BEx1WMD1LWPWRIK6GGAJRJAHJM8I" localSheetId="17" hidden="1">#REF!</definedName>
    <definedName name="BEx1WMD1LWPWRIK6GGAJRJAHJM8I" hidden="1">#REF!</definedName>
    <definedName name="BEx1WR0D41MR174LBF3P9E3K0J51" localSheetId="17" hidden="1">#REF!</definedName>
    <definedName name="BEx1WR0D41MR174LBF3P9E3K0J51" hidden="1">#REF!</definedName>
    <definedName name="BEx1WUB1FAS5PHU33TJ60SUHR618" localSheetId="17" hidden="1">#REF!</definedName>
    <definedName name="BEx1WUB1FAS5PHU33TJ60SUHR618" hidden="1">#REF!</definedName>
    <definedName name="BEx1WX04G0INSPPG9NTNR3DYR6PZ" localSheetId="17" hidden="1">#REF!</definedName>
    <definedName name="BEx1WX04G0INSPPG9NTNR3DYR6PZ" hidden="1">#REF!</definedName>
    <definedName name="BEx1X1SS6VBZVRNQ2BCV14SDSN2T" localSheetId="17" hidden="1">#REF!</definedName>
    <definedName name="BEx1X1SS6VBZVRNQ2BCV14SDSN2T" hidden="1">#REF!</definedName>
    <definedName name="BEx1X3LHU9DPG01VWX2IF65TRATF" localSheetId="17" hidden="1">#REF!</definedName>
    <definedName name="BEx1X3LHU9DPG01VWX2IF65TRATF" hidden="1">#REF!</definedName>
    <definedName name="BEx1XK8AAMO0AH0Z1OUKW30CA7EQ" localSheetId="17" hidden="1">#REF!</definedName>
    <definedName name="BEx1XK8AAMO0AH0Z1OUKW30CA7EQ" hidden="1">#REF!</definedName>
    <definedName name="BEx1XL4MZ7C80495GHQRWOBS16PQ" localSheetId="17" hidden="1">#REF!</definedName>
    <definedName name="BEx1XL4MZ7C80495GHQRWOBS16PQ" hidden="1">#REF!</definedName>
    <definedName name="BEx1Y2IGS2K95E1M51PEF9KJZ0KB" localSheetId="17" hidden="1">#REF!</definedName>
    <definedName name="BEx1Y2IGS2K95E1M51PEF9KJZ0KB" hidden="1">#REF!</definedName>
    <definedName name="BEx1Y3PKK83X2FN9SAALFHOWKMRQ" localSheetId="17" hidden="1">#REF!</definedName>
    <definedName name="BEx1Y3PKK83X2FN9SAALFHOWKMRQ" hidden="1">#REF!</definedName>
    <definedName name="BEx1Y40E3PP1FR4Z1T8TYMERO4NV" localSheetId="17" hidden="1">#REF!</definedName>
    <definedName name="BEx1Y40E3PP1FR4Z1T8TYMERO4NV" hidden="1">#REF!</definedName>
    <definedName name="BEx1YESSUDLAERX6LBB8V56M8SLC" localSheetId="17" hidden="1">#REF!</definedName>
    <definedName name="BEx1YESSUDLAERX6LBB8V56M8SLC" hidden="1">#REF!</definedName>
    <definedName name="BEx1YL3DJ7Y4AZ01ERCOGW0FJ26T" localSheetId="17" hidden="1">#REF!</definedName>
    <definedName name="BEx1YL3DJ7Y4AZ01ERCOGW0FJ26T" hidden="1">#REF!</definedName>
    <definedName name="BEx1Z2RYHSVD1H37817SN93VMURZ" localSheetId="17" hidden="1">#REF!</definedName>
    <definedName name="BEx1Z2RYHSVD1H37817SN93VMURZ" hidden="1">#REF!</definedName>
    <definedName name="BEx3AMAKWI6458B67VKZO56MCNJW" localSheetId="17" hidden="1">#REF!</definedName>
    <definedName name="BEx3AMAKWI6458B67VKZO56MCNJW" hidden="1">#REF!</definedName>
    <definedName name="BEx3AOOVM42G82TNF53W0EKXLUSI" localSheetId="17" hidden="1">#REF!</definedName>
    <definedName name="BEx3AOOVM42G82TNF53W0EKXLUSI" hidden="1">#REF!</definedName>
    <definedName name="BEx3AZH9W4SUFCAHNDOQ728R9V4L" localSheetId="17" hidden="1">#REF!</definedName>
    <definedName name="BEx3AZH9W4SUFCAHNDOQ728R9V4L" hidden="1">#REF!</definedName>
    <definedName name="BEx3B3OD51ISAN2LLIBMULN0U4ZC" localSheetId="17" hidden="1">#REF!</definedName>
    <definedName name="BEx3B3OD51ISAN2LLIBMULN0U4ZC" hidden="1">#REF!</definedName>
    <definedName name="BEx3BAKI5N8MFGVWZWCRJQZ879OO" localSheetId="17" hidden="1">#REF!</definedName>
    <definedName name="BEx3BAKI5N8MFGVWZWCRJQZ879OO" hidden="1">#REF!</definedName>
    <definedName name="BEx3BG9I89VA2OLYT4PV61JDXU69" localSheetId="17" hidden="1">#REF!</definedName>
    <definedName name="BEx3BG9I89VA2OLYT4PV61JDXU69" hidden="1">#REF!</definedName>
    <definedName name="BEx3BG9J3N0QW0HQLPDKHG4LNUP8" localSheetId="17" hidden="1">#REF!</definedName>
    <definedName name="BEx3BG9J3N0QW0HQLPDKHG4LNUP8" hidden="1">#REF!</definedName>
    <definedName name="BEx3BNR9ES4KY7Q1DK83KC5NDGL8" localSheetId="17" hidden="1">#REF!</definedName>
    <definedName name="BEx3BNR9ES4KY7Q1DK83KC5NDGL8" hidden="1">#REF!</definedName>
    <definedName name="BEx3BQR5VZXNQ4H949ORM8ESU3B3" localSheetId="17" hidden="1">#REF!</definedName>
    <definedName name="BEx3BQR5VZXNQ4H949ORM8ESU3B3" hidden="1">#REF!</definedName>
    <definedName name="BEx3BTLL3ASJN134DLEQTQM70VZM" localSheetId="17" hidden="1">#REF!</definedName>
    <definedName name="BEx3BTLL3ASJN134DLEQTQM70VZM" hidden="1">#REF!</definedName>
    <definedName name="BEx3BW5CTV0DJU5AQS3ZQFK2VLF3" localSheetId="17" hidden="1">#REF!</definedName>
    <definedName name="BEx3BW5CTV0DJU5AQS3ZQFK2VLF3" hidden="1">#REF!</definedName>
    <definedName name="BEx3BWAOSJWUXB8I63LLLOB0IJP1" localSheetId="17" hidden="1">#REF!</definedName>
    <definedName name="BEx3BWAOSJWUXB8I63LLLOB0IJP1" hidden="1">#REF!</definedName>
    <definedName name="BEx3BYP0FG369M7G3JEFLMMXAKTS" localSheetId="17" hidden="1">#REF!</definedName>
    <definedName name="BEx3BYP0FG369M7G3JEFLMMXAKTS" hidden="1">#REF!</definedName>
    <definedName name="BEx3C2QR0WUD19QSVO8EMIPNQJKH" localSheetId="17" hidden="1">#REF!</definedName>
    <definedName name="BEx3C2QR0WUD19QSVO8EMIPNQJKH" hidden="1">#REF!</definedName>
    <definedName name="BEx3C8AAGO4EJFEL0JJN2VY0HYIB" localSheetId="17" hidden="1">#REF!</definedName>
    <definedName name="BEx3C8AAGO4EJFEL0JJN2VY0HYIB" hidden="1">#REF!</definedName>
    <definedName name="BEx3CCS3VNR1KW2R7DKSQFZ17QW0" localSheetId="17" hidden="1">#REF!</definedName>
    <definedName name="BEx3CCS3VNR1KW2R7DKSQFZ17QW0" hidden="1">#REF!</definedName>
    <definedName name="BEx3CJTRYTU2EE1EL7M6DVFD01KO" localSheetId="17" hidden="1">#REF!</definedName>
    <definedName name="BEx3CJTRYTU2EE1EL7M6DVFD01KO" hidden="1">#REF!</definedName>
    <definedName name="BEx3CKFCCPZZ6ROLAT5C1DZNIC1U" localSheetId="17" hidden="1">#REF!</definedName>
    <definedName name="BEx3CKFCCPZZ6ROLAT5C1DZNIC1U" hidden="1">#REF!</definedName>
    <definedName name="BEx3CN4AESXZTH159TR8B9DJG12Z" localSheetId="17" hidden="1">#REF!</definedName>
    <definedName name="BEx3CN4AESXZTH159TR8B9DJG12Z" hidden="1">#REF!</definedName>
    <definedName name="BEx3CO0SVO4WLH0DO43DCHYDTH1P" localSheetId="17" hidden="1">#REF!</definedName>
    <definedName name="BEx3CO0SVO4WLH0DO43DCHYDTH1P" hidden="1">#REF!</definedName>
    <definedName name="BEx3D9G6QTSPF9UYI4X0XY0VE896" localSheetId="17" hidden="1">#REF!</definedName>
    <definedName name="BEx3D9G6QTSPF9UYI4X0XY0VE896" hidden="1">#REF!</definedName>
    <definedName name="BEx3DCQU9PBRXIMLO62KS5RLH447" localSheetId="17" hidden="1">#REF!</definedName>
    <definedName name="BEx3DCQU9PBRXIMLO62KS5RLH447" hidden="1">#REF!</definedName>
    <definedName name="BEx3E9K8R6R3TVXS3UM0127D8DNP" localSheetId="17" hidden="1">#REF!</definedName>
    <definedName name="BEx3E9K8R6R3TVXS3UM0127D8DNP" hidden="1">#REF!</definedName>
    <definedName name="BEx3EE23XC21IEMZ81C84ZBTBZA8" localSheetId="17" hidden="1">#REF!</definedName>
    <definedName name="BEx3EE23XC21IEMZ81C84ZBTBZA8" hidden="1">#REF!</definedName>
    <definedName name="BEx3EF99FD6QNNCNOKDEE67JHTUJ" localSheetId="17" hidden="1">#REF!</definedName>
    <definedName name="BEx3EF99FD6QNNCNOKDEE67JHTUJ" hidden="1">#REF!</definedName>
    <definedName name="BEx3EHCSERZ2O2OAG8Y95UPG2IY9" localSheetId="17" hidden="1">#REF!</definedName>
    <definedName name="BEx3EHCSERZ2O2OAG8Y95UPG2IY9" hidden="1">#REF!</definedName>
    <definedName name="BEx3EJR3TCJDYS7ZXNDS5N9KTGIK" localSheetId="17" hidden="1">#REF!</definedName>
    <definedName name="BEx3EJR3TCJDYS7ZXNDS5N9KTGIK" hidden="1">#REF!</definedName>
    <definedName name="BEx3ELJTTBS6P05CNISMGOJOA60V" localSheetId="17" hidden="1">#REF!</definedName>
    <definedName name="BEx3ELJTTBS6P05CNISMGOJOA60V" hidden="1">#REF!</definedName>
    <definedName name="BEx3EQSLJBDDJRHNX19PBFCKNY2I" localSheetId="17" hidden="1">#REF!</definedName>
    <definedName name="BEx3EQSLJBDDJRHNX19PBFCKNY2I" hidden="1">#REF!</definedName>
    <definedName name="BEx3EUUAX947Q5N6MY6W0KSNY78Y" localSheetId="17" hidden="1">#REF!</definedName>
    <definedName name="BEx3EUUAX947Q5N6MY6W0KSNY78Y" hidden="1">#REF!</definedName>
    <definedName name="BEx3EYVWCTX3E5LGECYH82ENAGBU" localSheetId="17" hidden="1">#REF!</definedName>
    <definedName name="BEx3EYVWCTX3E5LGECYH82ENAGBU" hidden="1">#REF!</definedName>
    <definedName name="BEx3F0JC8H5K4UPZ6HTO1OZ2OOOA" localSheetId="17" hidden="1">#REF!</definedName>
    <definedName name="BEx3F0JC8H5K4UPZ6HTO1OZ2OOOA" hidden="1">#REF!</definedName>
    <definedName name="BEx3F86EA79UA9R15EEYT5ZAYQGI" localSheetId="17" hidden="1">#REF!</definedName>
    <definedName name="BEx3F86EA79UA9R15EEYT5ZAYQGI" hidden="1">#REF!</definedName>
    <definedName name="BEx3FF2JGKF9FOM69W2I5I0JVUSZ" localSheetId="17" hidden="1">#REF!</definedName>
    <definedName name="BEx3FF2JGKF9FOM69W2I5I0JVUSZ" hidden="1">#REF!</definedName>
    <definedName name="BEx3FHMD1P5XBCH23ZKIFO6ZTCNB" localSheetId="17" hidden="1">#REF!</definedName>
    <definedName name="BEx3FHMD1P5XBCH23ZKIFO6ZTCNB" hidden="1">#REF!</definedName>
    <definedName name="BEx3FI2G3YYIACQHXNXEA15M8ZK5" localSheetId="17" hidden="1">#REF!</definedName>
    <definedName name="BEx3FI2G3YYIACQHXNXEA15M8ZK5" hidden="1">#REF!</definedName>
    <definedName name="BEx3FJ9MHSLDK8W91GO85FX1GX57" localSheetId="17" hidden="1">#REF!</definedName>
    <definedName name="BEx3FJ9MHSLDK8W91GO85FX1GX57" hidden="1">#REF!</definedName>
    <definedName name="BEx3FNM4HIBMXBBXPV7LKCWA3GHW" localSheetId="17" hidden="1">#REF!</definedName>
    <definedName name="BEx3FNM4HIBMXBBXPV7LKCWA3GHW" hidden="1">#REF!</definedName>
    <definedName name="BEx3FR251HFU7A33PU01SJUENL2B" localSheetId="17" hidden="1">#REF!</definedName>
    <definedName name="BEx3FR251HFU7A33PU01SJUENL2B" hidden="1">#REF!</definedName>
    <definedName name="BEx3FRIE1T53ZMO1E61ZGQ9THDOQ" localSheetId="17" hidden="1">#REF!</definedName>
    <definedName name="BEx3FRIE1T53ZMO1E61ZGQ9THDOQ" hidden="1">#REF!</definedName>
    <definedName name="BEx3FX7EJL47JSLSWP3EOC265WAE" localSheetId="17" hidden="1">#REF!</definedName>
    <definedName name="BEx3FX7EJL47JSLSWP3EOC265WAE" hidden="1">#REF!</definedName>
    <definedName name="BEx3G201R8NLJ6FIHO2QS0SW9QVV" localSheetId="17" hidden="1">#REF!</definedName>
    <definedName name="BEx3G201R8NLJ6FIHO2QS0SW9QVV" hidden="1">#REF!</definedName>
    <definedName name="BEx3G2LL2II66XY5YCDPG4JE13A3" localSheetId="17" hidden="1">#REF!</definedName>
    <definedName name="BEx3G2LL2II66XY5YCDPG4JE13A3" hidden="1">#REF!</definedName>
    <definedName name="BEx3G2WA0DTYY9D8AGHHOBTPE2B2" localSheetId="17" hidden="1">#REF!</definedName>
    <definedName name="BEx3G2WA0DTYY9D8AGHHOBTPE2B2" hidden="1">#REF!</definedName>
    <definedName name="BEx3G3HT0ZM1BO84RTJMXZ1842C6" localSheetId="17" hidden="1">#REF!</definedName>
    <definedName name="BEx3G3HT0ZM1BO84RTJMXZ1842C6" hidden="1">#REF!</definedName>
    <definedName name="BEx3GCXR6IAS0B6WJ03GJVH7CO52" localSheetId="17" hidden="1">#REF!</definedName>
    <definedName name="BEx3GCXR6IAS0B6WJ03GJVH7CO52" hidden="1">#REF!</definedName>
    <definedName name="BEx3GEVV18SEQDI1JGY7EN6D1GT1" localSheetId="17" hidden="1">#REF!</definedName>
    <definedName name="BEx3GEVV18SEQDI1JGY7EN6D1GT1" hidden="1">#REF!</definedName>
    <definedName name="BEx3GKFH64MKQX61S7DYTZ15JCPY" localSheetId="17" hidden="1">#REF!</definedName>
    <definedName name="BEx3GKFH64MKQX61S7DYTZ15JCPY" hidden="1">#REF!</definedName>
    <definedName name="BEx3GMJ1Y6UU02DLRL0QXCEKDA6C" localSheetId="17" hidden="1">#REF!</definedName>
    <definedName name="BEx3GMJ1Y6UU02DLRL0QXCEKDA6C" hidden="1">#REF!</definedName>
    <definedName name="BEx3GN4LY0135CBDIN1TU2UEODGF" localSheetId="17" hidden="1">#REF!</definedName>
    <definedName name="BEx3GN4LY0135CBDIN1TU2UEODGF" hidden="1">#REF!</definedName>
    <definedName name="BEx3GPDH2AH4QKT4OOSN563XUHBD" localSheetId="17" hidden="1">#REF!</definedName>
    <definedName name="BEx3GPDH2AH4QKT4OOSN563XUHBD" hidden="1">#REF!</definedName>
    <definedName name="BEx3GVD97A24S6H24BSXJFP4JCW6" localSheetId="17" hidden="1">#REF!</definedName>
    <definedName name="BEx3GVD97A24S6H24BSXJFP4JCW6" hidden="1">#REF!</definedName>
    <definedName name="BEx3H5UX2GZFZZT657YR76RHW5I6" localSheetId="17" hidden="1">#REF!</definedName>
    <definedName name="BEx3H5UX2GZFZZT657YR76RHW5I6" hidden="1">#REF!</definedName>
    <definedName name="BEx3HMSEFOP6DBM4R97XA6B7NFG6" localSheetId="17" hidden="1">#REF!</definedName>
    <definedName name="BEx3HMSEFOP6DBM4R97XA6B7NFG6" hidden="1">#REF!</definedName>
    <definedName name="BEx3HNZM1GOP9RT8C2AXOMFXIMQ8" localSheetId="17" hidden="1">#REF!</definedName>
    <definedName name="BEx3HNZM1GOP9RT8C2AXOMFXIMQ8" hidden="1">#REF!</definedName>
    <definedName name="BEx3HWJ5SQSD2CVCQNR183X44FR8" localSheetId="17" hidden="1">#REF!</definedName>
    <definedName name="BEx3HWJ5SQSD2CVCQNR183X44FR8" hidden="1">#REF!</definedName>
    <definedName name="BEx3I09YVXO0G4X7KGSA4WGORM35" localSheetId="17" hidden="1">#REF!</definedName>
    <definedName name="BEx3I09YVXO0G4X7KGSA4WGORM35" hidden="1">#REF!</definedName>
    <definedName name="BEx3I7BLM11AXCZ8E4JU8ZIAXPAS" localSheetId="17" hidden="1">#REF!</definedName>
    <definedName name="BEx3I7BLM11AXCZ8E4JU8ZIAXPAS" hidden="1">#REF!</definedName>
    <definedName name="BEx3ICF1GY8HQEBIU9S43PDJ90BX" localSheetId="17" hidden="1">#REF!</definedName>
    <definedName name="BEx3ICF1GY8HQEBIU9S43PDJ90BX" hidden="1">#REF!</definedName>
    <definedName name="BEx3IYAH2DEBFWO8F94H4MXE3RLY" localSheetId="17" hidden="1">#REF!</definedName>
    <definedName name="BEx3IYAH2DEBFWO8F94H4MXE3RLY" hidden="1">#REF!</definedName>
    <definedName name="BEx3IZXXSYEW50379N2EAFWO8DZV" localSheetId="17" hidden="1">#REF!</definedName>
    <definedName name="BEx3IZXXSYEW50379N2EAFWO8DZV" hidden="1">#REF!</definedName>
    <definedName name="BEx3J1VZVGTKT4ATPO9O5JCSFTTR" localSheetId="17" hidden="1">#REF!</definedName>
    <definedName name="BEx3J1VZVGTKT4ATPO9O5JCSFTTR" hidden="1">#REF!</definedName>
    <definedName name="BEx3JC2TY7JNAAC3L7QHVPQXLGQ8" localSheetId="17" hidden="1">#REF!</definedName>
    <definedName name="BEx3JC2TY7JNAAC3L7QHVPQXLGQ8" hidden="1">#REF!</definedName>
    <definedName name="BEx3JHMINP1THWDI6C83QR21FBGR" localSheetId="17" hidden="1">#REF!</definedName>
    <definedName name="BEx3JHMINP1THWDI6C83QR21FBGR" hidden="1">#REF!</definedName>
    <definedName name="BEx3JX23SYDIGOGM4Y0CQFBW8ZBV" localSheetId="17" hidden="1">#REF!</definedName>
    <definedName name="BEx3JX23SYDIGOGM4Y0CQFBW8ZBV" hidden="1">#REF!</definedName>
    <definedName name="BEx3JXCXCVBZJGV5VEG9MJEI01AL" localSheetId="17" hidden="1">#REF!</definedName>
    <definedName name="BEx3JXCXCVBZJGV5VEG9MJEI01AL" hidden="1">#REF!</definedName>
    <definedName name="BEx3JY98ZGQOIJAD31AKR12C64LP" localSheetId="17" hidden="1">#REF!</definedName>
    <definedName name="BEx3JY98ZGQOIJAD31AKR12C64LP" hidden="1">#REF!</definedName>
    <definedName name="BEx3JYK2N7X59TPJSKYZ77ENY8SS" localSheetId="17" hidden="1">#REF!</definedName>
    <definedName name="BEx3JYK2N7X59TPJSKYZ77ENY8SS" hidden="1">#REF!</definedName>
    <definedName name="BEx3K4EII7GU1CG0BN7UL15M6J8Z" localSheetId="17" hidden="1">#REF!</definedName>
    <definedName name="BEx3K4EII7GU1CG0BN7UL15M6J8Z" hidden="1">#REF!</definedName>
    <definedName name="BEx3K4ZXQUQ2KYZF74B84SO48XMW" localSheetId="17" hidden="1">#REF!</definedName>
    <definedName name="BEx3K4ZXQUQ2KYZF74B84SO48XMW" hidden="1">#REF!</definedName>
    <definedName name="BEx3K5QZUNWBEQQWDCJDXXFBV4QK" localSheetId="17" hidden="1">#REF!</definedName>
    <definedName name="BEx3K5QZUNWBEQQWDCJDXXFBV4QK" hidden="1">#REF!</definedName>
    <definedName name="BEx3KC6WKRCQX6L4P34ZM7CCJFBT" localSheetId="17" hidden="1">#REF!</definedName>
    <definedName name="BEx3KC6WKRCQX6L4P34ZM7CCJFBT" hidden="1">#REF!</definedName>
    <definedName name="BEx3KEFXUCVNVPH7KSEGAZYX13B5" localSheetId="17" hidden="1">#REF!</definedName>
    <definedName name="BEx3KEFXUCVNVPH7KSEGAZYX13B5" hidden="1">#REF!</definedName>
    <definedName name="BEx3KFXUAF6YXAA47B7Q6X9B3VGB" localSheetId="17" hidden="1">#REF!</definedName>
    <definedName name="BEx3KFXUAF6YXAA47B7Q6X9B3VGB" hidden="1">#REF!</definedName>
    <definedName name="BEx3KIXQYOGMPK4WJJAVBRX4NR28" localSheetId="17" hidden="1">#REF!</definedName>
    <definedName name="BEx3KIXQYOGMPK4WJJAVBRX4NR28" hidden="1">#REF!</definedName>
    <definedName name="BEx3KJOMVOSFZVJUL3GKCNP6DQDS" localSheetId="17" hidden="1">#REF!</definedName>
    <definedName name="BEx3KJOMVOSFZVJUL3GKCNP6DQDS" hidden="1">#REF!</definedName>
    <definedName name="BEx3KP2VRBMORK0QEAZUYCXL3DHJ" localSheetId="17" hidden="1">#REF!</definedName>
    <definedName name="BEx3KP2VRBMORK0QEAZUYCXL3DHJ" hidden="1">#REF!</definedName>
    <definedName name="BEx3L4IN3LI4C26SITKTGAH27CDU" localSheetId="17" hidden="1">#REF!</definedName>
    <definedName name="BEx3L4IN3LI4C26SITKTGAH27CDU" hidden="1">#REF!</definedName>
    <definedName name="BEx3L4YQ0J7ZU0M5QM6YIPCEYC9K" localSheetId="17" hidden="1">#REF!</definedName>
    <definedName name="BEx3L4YQ0J7ZU0M5QM6YIPCEYC9K" hidden="1">#REF!</definedName>
    <definedName name="BEx3L60DJOR7NQN42G7YSAODP1EX" localSheetId="17" hidden="1">#REF!</definedName>
    <definedName name="BEx3L60DJOR7NQN42G7YSAODP1EX" hidden="1">#REF!</definedName>
    <definedName name="BEx3L7D0PI38HWZ7VADU16C9E33D" localSheetId="17" hidden="1">#REF!</definedName>
    <definedName name="BEx3L7D0PI38HWZ7VADU16C9E33D" hidden="1">#REF!</definedName>
    <definedName name="BEx3L7NTB2BHXP26B5F4A3PRTY0Z" localSheetId="17" hidden="1">#REF!</definedName>
    <definedName name="BEx3L7NTB2BHXP26B5F4A3PRTY0Z" hidden="1">#REF!</definedName>
    <definedName name="BEx3LM1PR4Y7KINKMTMKR984GX8Q" localSheetId="17" hidden="1">#REF!</definedName>
    <definedName name="BEx3LM1PR4Y7KINKMTMKR984GX8Q" hidden="1">#REF!</definedName>
    <definedName name="BEx3LPCEZ1C0XEKNCM3YT09JWCUO" localSheetId="17" hidden="1">#REF!</definedName>
    <definedName name="BEx3LPCEZ1C0XEKNCM3YT09JWCUO" hidden="1">#REF!</definedName>
    <definedName name="BEx3LTU80DDHQRJRLVN79J3RC5Z0" localSheetId="17" hidden="1">#REF!</definedName>
    <definedName name="BEx3LTU80DDHQRJRLVN79J3RC5Z0" hidden="1">#REF!</definedName>
    <definedName name="BEx3LUL5EICSTN6KP1M6B7NAHYVO" localSheetId="17" hidden="1">#REF!</definedName>
    <definedName name="BEx3LUL5EICSTN6KP1M6B7NAHYVO" hidden="1">#REF!</definedName>
    <definedName name="BEx3M1MR1K1NQD03H74BFWOK4MWQ" localSheetId="17" hidden="1">#REF!</definedName>
    <definedName name="BEx3M1MR1K1NQD03H74BFWOK4MWQ" hidden="1">#REF!</definedName>
    <definedName name="BEx3M4H77MYUKOOD31H9F80NMVK8" localSheetId="17" hidden="1">#REF!</definedName>
    <definedName name="BEx3M4H77MYUKOOD31H9F80NMVK8" hidden="1">#REF!</definedName>
    <definedName name="BEx3M885DQ9KX2HJ6T6P6HDY9GC4" localSheetId="17" hidden="1">#REF!</definedName>
    <definedName name="BEx3M885DQ9KX2HJ6T6P6HDY9GC4" hidden="1">#REF!</definedName>
    <definedName name="BEx3M9VFX329PZWYC4DMZ6P3W9R2" localSheetId="17" hidden="1">#REF!</definedName>
    <definedName name="BEx3M9VFX329PZWYC4DMZ6P3W9R2" hidden="1">#REF!</definedName>
    <definedName name="BEx3MCQ0L5NQSPA1DGA0QTYSLHNP" localSheetId="17" hidden="1">#REF!</definedName>
    <definedName name="BEx3MCQ0L5NQSPA1DGA0QTYSLHNP" hidden="1">#REF!</definedName>
    <definedName name="BEx3MCQ0VEBV0CZXDS505L38EQ8N" localSheetId="17" hidden="1">#REF!</definedName>
    <definedName name="BEx3MCQ0VEBV0CZXDS505L38EQ8N" hidden="1">#REF!</definedName>
    <definedName name="BEx3ME2HC294KYAUDR73NXYGVDW0" localSheetId="17" hidden="1">#REF!</definedName>
    <definedName name="BEx3ME2HC294KYAUDR73NXYGVDW0" hidden="1">#REF!</definedName>
    <definedName name="BEx3MEYV5LQY0BAL7V3CFAFVOM3T" localSheetId="17" hidden="1">#REF!</definedName>
    <definedName name="BEx3MEYV5LQY0BAL7V3CFAFVOM3T" hidden="1">#REF!</definedName>
    <definedName name="BEx3MREOFWJQEYMCMBL7ZE06NBN6" localSheetId="17" hidden="1">#REF!</definedName>
    <definedName name="BEx3MREOFWJQEYMCMBL7ZE06NBN6" hidden="1">#REF!</definedName>
    <definedName name="BEx3MRPHDEYR919ZKPYTH3O7DQTY" localSheetId="17" hidden="1">#REF!</definedName>
    <definedName name="BEx3MRPHDEYR919ZKPYTH3O7DQTY" hidden="1">#REF!</definedName>
    <definedName name="BEx3NKXF7GYXHBK75UI6MDRUSU0J" localSheetId="17" hidden="1">#REF!</definedName>
    <definedName name="BEx3NKXF7GYXHBK75UI6MDRUSU0J" hidden="1">#REF!</definedName>
    <definedName name="BEx3NLIZ7PHF2XE59ECZ3MD04ZG1" localSheetId="17" hidden="1">#REF!</definedName>
    <definedName name="BEx3NLIZ7PHF2XE59ECZ3MD04ZG1" hidden="1">#REF!</definedName>
    <definedName name="BEx3NMQ4BVC94728AUM7CCX7UHTU" localSheetId="17" hidden="1">#REF!</definedName>
    <definedName name="BEx3NMQ4BVC94728AUM7CCX7UHTU" hidden="1">#REF!</definedName>
    <definedName name="BEx3NNBPZUO6BZU0DLA11SQERG4L" localSheetId="17" hidden="1">#REF!</definedName>
    <definedName name="BEx3NNBPZUO6BZU0DLA11SQERG4L" hidden="1">#REF!</definedName>
    <definedName name="BEx3NR2I4OUFP3Z2QZEDU2PIFIDI" localSheetId="17" hidden="1">#REF!</definedName>
    <definedName name="BEx3NR2I4OUFP3Z2QZEDU2PIFIDI" hidden="1">#REF!</definedName>
    <definedName name="BEx3NVV3RL4UV2EU430NY5LKTPXD" localSheetId="17" hidden="1">#REF!</definedName>
    <definedName name="BEx3NVV3RL4UV2EU430NY5LKTPXD" hidden="1">#REF!</definedName>
    <definedName name="BEx3O1420BO99ELGBDOEK6YUS2AH" localSheetId="17" hidden="1">#REF!</definedName>
    <definedName name="BEx3O1420BO99ELGBDOEK6YUS2AH" hidden="1">#REF!</definedName>
    <definedName name="BEx3O19B8FTTAPVT5DZXQGQXWFR8" localSheetId="17" hidden="1">#REF!</definedName>
    <definedName name="BEx3O19B8FTTAPVT5DZXQGQXWFR8" hidden="1">#REF!</definedName>
    <definedName name="BEx3O208V4211X3WMWUFFIW28Y5U" localSheetId="17" hidden="1">#REF!</definedName>
    <definedName name="BEx3O208V4211X3WMWUFFIW28Y5U" hidden="1">#REF!</definedName>
    <definedName name="BEx3O7JY7N5U41CVEUHYIEK343YH" localSheetId="17" hidden="1">#REF!</definedName>
    <definedName name="BEx3O7JY7N5U41CVEUHYIEK343YH" hidden="1">#REF!</definedName>
    <definedName name="BEx3O85IKWARA6NCJOLRBRJFMEWW" localSheetId="17" hidden="1">#REF!</definedName>
    <definedName name="BEx3O85IKWARA6NCJOLRBRJFMEWW" hidden="1">#REF!</definedName>
    <definedName name="BEx3OFCGQH8N5QT3C8M44CX5CLHX" localSheetId="17" hidden="1">#REF!</definedName>
    <definedName name="BEx3OFCGQH8N5QT3C8M44CX5CLHX" hidden="1">#REF!</definedName>
    <definedName name="BEx3OJZSCGFRW7SVGBFI0X9DNVMM" localSheetId="17" hidden="1">#REF!</definedName>
    <definedName name="BEx3OJZSCGFRW7SVGBFI0X9DNVMM" hidden="1">#REF!</definedName>
    <definedName name="BEx3ORSBUXAF21MKEY90YJV9AY9A" localSheetId="17" hidden="1">#REF!</definedName>
    <definedName name="BEx3ORSBUXAF21MKEY90YJV9AY9A" hidden="1">#REF!</definedName>
    <definedName name="BEx3OV8BH6PYNZT7C246LOAU9SVX" localSheetId="17" hidden="1">#REF!</definedName>
    <definedName name="BEx3OV8BH6PYNZT7C246LOAU9SVX" hidden="1">#REF!</definedName>
    <definedName name="BEx3OXRYJZUEY6E72UJU0PHLMYAR" localSheetId="17" hidden="1">#REF!</definedName>
    <definedName name="BEx3OXRYJZUEY6E72UJU0PHLMYAR" hidden="1">#REF!</definedName>
    <definedName name="BEx3P59TTRSGQY888P5C1O7M2PQT" localSheetId="17" hidden="1">#REF!</definedName>
    <definedName name="BEx3P59TTRSGQY888P5C1O7M2PQT" hidden="1">#REF!</definedName>
    <definedName name="BEx3PDNRRNKD5GOUBUQFXAHIXLD9" localSheetId="17" hidden="1">#REF!</definedName>
    <definedName name="BEx3PDNRRNKD5GOUBUQFXAHIXLD9" hidden="1">#REF!</definedName>
    <definedName name="BEx3PDT8GNPWLLN02IH1XPV90XYK" localSheetId="17" hidden="1">#REF!</definedName>
    <definedName name="BEx3PDT8GNPWLLN02IH1XPV90XYK" hidden="1">#REF!</definedName>
    <definedName name="BEx3PG24EE6BFX4WK0PD7YR4MWXE" localSheetId="17" hidden="1">#REF!</definedName>
    <definedName name="BEx3PG24EE6BFX4WK0PD7YR4MWXE" hidden="1">#REF!</definedName>
    <definedName name="BEx3PKEMDW8KZEP11IL927C5O7I2" localSheetId="17" hidden="1">#REF!</definedName>
    <definedName name="BEx3PKEMDW8KZEP11IL927C5O7I2" hidden="1">#REF!</definedName>
    <definedName name="BEx3PKJZ1Z7L9S6KV8KXVS6B2FX4" localSheetId="17" hidden="1">#REF!</definedName>
    <definedName name="BEx3PKJZ1Z7L9S6KV8KXVS6B2FX4" hidden="1">#REF!</definedName>
    <definedName name="BEx3PMNG53Z5HY138H99QOMTX8W3" localSheetId="17" hidden="1">#REF!</definedName>
    <definedName name="BEx3PMNG53Z5HY138H99QOMTX8W3" hidden="1">#REF!</definedName>
    <definedName name="BEx3PP1RRSFZ8UC0JC9R91W6LNKW" localSheetId="17" hidden="1">#REF!</definedName>
    <definedName name="BEx3PP1RRSFZ8UC0JC9R91W6LNKW" hidden="1">#REF!</definedName>
    <definedName name="BEx3PPCKN624WDXN9HIU6BDOOFL1" localSheetId="17" hidden="1">#REF!</definedName>
    <definedName name="BEx3PPCKN624WDXN9HIU6BDOOFL1" hidden="1">#REF!</definedName>
    <definedName name="BEx3PVXYZC8WB9ZJE7OCKUXZ46EA" localSheetId="17" hidden="1">#REF!</definedName>
    <definedName name="BEx3PVXYZC8WB9ZJE7OCKUXZ46EA" hidden="1">#REF!</definedName>
    <definedName name="BEx3Q0VWPU5EQECK7MQ47TYJ3SWW" localSheetId="17" hidden="1">#REF!</definedName>
    <definedName name="BEx3Q0VWPU5EQECK7MQ47TYJ3SWW" hidden="1">#REF!</definedName>
    <definedName name="BEx3Q7BZ9PUXK2RLIOFSIS9AHU1B" localSheetId="17" hidden="1">#REF!</definedName>
    <definedName name="BEx3Q7BZ9PUXK2RLIOFSIS9AHU1B" hidden="1">#REF!</definedName>
    <definedName name="BEx3Q8J42S9VU6EAN2Y28MR6DF88" localSheetId="17" hidden="1">#REF!</definedName>
    <definedName name="BEx3Q8J42S9VU6EAN2Y28MR6DF88" hidden="1">#REF!</definedName>
    <definedName name="BEx3QEDFOYFY5NBTININ5W4RLD4Q" localSheetId="17" hidden="1">#REF!</definedName>
    <definedName name="BEx3QEDFOYFY5NBTININ5W4RLD4Q" hidden="1">#REF!</definedName>
    <definedName name="BEx3QIKJ3U962US1Q564NZDLU8LD" localSheetId="17" hidden="1">#REF!</definedName>
    <definedName name="BEx3QIKJ3U962US1Q564NZDLU8LD" hidden="1">#REF!</definedName>
    <definedName name="BEx3QLKKMOCYGB7DSNC29XGRU52O" localSheetId="17" hidden="1">#REF!</definedName>
    <definedName name="BEx3QLKKMOCYGB7DSNC29XGRU52O" hidden="1">#REF!</definedName>
    <definedName name="BEx3QR9D45DHW50VQ7Y3Q1AXPOB9" localSheetId="17" hidden="1">#REF!</definedName>
    <definedName name="BEx3QR9D45DHW50VQ7Y3Q1AXPOB9" hidden="1">#REF!</definedName>
    <definedName name="BEx3QSWT2S5KWG6U2V9711IYDQBM" localSheetId="17" hidden="1">#REF!</definedName>
    <definedName name="BEx3QSWT2S5KWG6U2V9711IYDQBM" hidden="1">#REF!</definedName>
    <definedName name="BEx3QU9AM2D9N0887SF1H9427JKU" localSheetId="17" hidden="1">#REF!</definedName>
    <definedName name="BEx3QU9AM2D9N0887SF1H9427JKU" hidden="1">#REF!</definedName>
    <definedName name="BEx3QVGG7Q2X4HZHJAM35A8T3VR7" localSheetId="17" hidden="1">#REF!</definedName>
    <definedName name="BEx3QVGG7Q2X4HZHJAM35A8T3VR7" hidden="1">#REF!</definedName>
    <definedName name="BEx3R0JUB9YN8PHPPQTAMIT1IHWK" localSheetId="17" hidden="1">#REF!</definedName>
    <definedName name="BEx3R0JUB9YN8PHPPQTAMIT1IHWK" hidden="1">#REF!</definedName>
    <definedName name="BEx3R81NFRO7M81VHVKOBFT0QBIL" localSheetId="17" hidden="1">#REF!</definedName>
    <definedName name="BEx3R81NFRO7M81VHVKOBFT0QBIL" hidden="1">#REF!</definedName>
    <definedName name="BEx3R8N7YCUKJFKXRC8VVKDGUCWT" localSheetId="17" hidden="1">#REF!</definedName>
    <definedName name="BEx3R8N7YCUKJFKXRC8VVKDGUCWT" hidden="1">#REF!</definedName>
    <definedName name="BEx3RFJCSRTFFKD3A8DC3F4ZHW92" localSheetId="17" hidden="1">#REF!</definedName>
    <definedName name="BEx3RFJCSRTFFKD3A8DC3F4ZHW92" hidden="1">#REF!</definedName>
    <definedName name="BEx3RHC2ZD5UFS6QD4OPFCNNMWH1" localSheetId="17" hidden="1">#REF!</definedName>
    <definedName name="BEx3RHC2ZD5UFS6QD4OPFCNNMWH1" hidden="1">#REF!</definedName>
    <definedName name="BEx3RHMVYSP3UJFE4JFGYN439AJK" localSheetId="17" hidden="1">#REF!</definedName>
    <definedName name="BEx3RHMVYSP3UJFE4JFGYN439AJK" hidden="1">#REF!</definedName>
    <definedName name="BEx3RKHARL8IJX5B7DY70B7NIRVT" localSheetId="17" hidden="1">#REF!</definedName>
    <definedName name="BEx3RKHARL8IJX5B7DY70B7NIRVT" hidden="1">#REF!</definedName>
    <definedName name="BEx3RQ10QIWBAPHALAA91BUUCM2X" localSheetId="17" hidden="1">#REF!</definedName>
    <definedName name="BEx3RQ10QIWBAPHALAA91BUUCM2X" hidden="1">#REF!</definedName>
    <definedName name="BEx3RV4E1WT43SZBUN09RTB8EK1O" localSheetId="17" hidden="1">#REF!</definedName>
    <definedName name="BEx3RV4E1WT43SZBUN09RTB8EK1O" hidden="1">#REF!</definedName>
    <definedName name="BEx3RXO31FBRRLV0JNYV5WKXBI0B" localSheetId="17" hidden="1">#REF!</definedName>
    <definedName name="BEx3RXO31FBRRLV0JNYV5WKXBI0B" hidden="1">#REF!</definedName>
    <definedName name="BEx3RXYU0QLFXSFTM5EB20GD03W5" localSheetId="17" hidden="1">#REF!</definedName>
    <definedName name="BEx3RXYU0QLFXSFTM5EB20GD03W5" hidden="1">#REF!</definedName>
    <definedName name="BEx3RYKLC3QQO3XTUN7BEW2AQL98" localSheetId="17" hidden="1">#REF!</definedName>
    <definedName name="BEx3RYKLC3QQO3XTUN7BEW2AQL98" hidden="1">#REF!</definedName>
    <definedName name="BEx3S0D6JUMB108LOCZDSMZJEEJ5" localSheetId="17" hidden="1">#REF!</definedName>
    <definedName name="BEx3S0D6JUMB108LOCZDSMZJEEJ5" hidden="1">#REF!</definedName>
    <definedName name="BEx3SHWF5FZ1ENNWE8YT6JTBCDWU" localSheetId="17" hidden="1">#REF!</definedName>
    <definedName name="BEx3SHWF5FZ1ENNWE8YT6JTBCDWU" hidden="1">#REF!</definedName>
    <definedName name="BEx3SICJ45BYT6FHBER86PJT25FC" localSheetId="17" hidden="1">#REF!</definedName>
    <definedName name="BEx3SICJ45BYT6FHBER86PJT25FC" hidden="1">#REF!</definedName>
    <definedName name="BEx3SMUCMJVGQ2H4EHQI5ZFHEF0P" localSheetId="17" hidden="1">#REF!</definedName>
    <definedName name="BEx3SMUCMJVGQ2H4EHQI5ZFHEF0P" hidden="1">#REF!</definedName>
    <definedName name="BEx3SN56F03CPDRDA7LZ763V0N4I" localSheetId="17" hidden="1">#REF!</definedName>
    <definedName name="BEx3SN56F03CPDRDA7LZ763V0N4I" hidden="1">#REF!</definedName>
    <definedName name="BEx3SPE6N1ORXPRCDL3JPZD73Z9F" localSheetId="17" hidden="1">#REF!</definedName>
    <definedName name="BEx3SPE6N1ORXPRCDL3JPZD73Z9F" hidden="1">#REF!</definedName>
    <definedName name="BEx3T29ZTULQE0OMSMWUMZDU9ZZ0" localSheetId="17" hidden="1">#REF!</definedName>
    <definedName name="BEx3T29ZTULQE0OMSMWUMZDU9ZZ0" hidden="1">#REF!</definedName>
    <definedName name="BEx3T6MJ1QDJ929WMUDVZ0O3UW0Y" localSheetId="17" hidden="1">#REF!</definedName>
    <definedName name="BEx3T6MJ1QDJ929WMUDVZ0O3UW0Y" hidden="1">#REF!</definedName>
    <definedName name="BEx3T90SRPHVFZGKZPEL156PTBLG" localSheetId="17" hidden="1">#REF!</definedName>
    <definedName name="BEx3T90SRPHVFZGKZPEL156PTBLG" hidden="1">#REF!</definedName>
    <definedName name="BEx3TMNO7NM03FQTML6ZEBRQXY0M" localSheetId="17" hidden="1">#REF!</definedName>
    <definedName name="BEx3TMNO7NM03FQTML6ZEBRQXY0M" hidden="1">#REF!</definedName>
    <definedName name="BEx3TPCSI16OAB2L9M9IULQMQ9J9" localSheetId="17" hidden="1">#REF!</definedName>
    <definedName name="BEx3TPCSI16OAB2L9M9IULQMQ9J9" hidden="1">#REF!</definedName>
    <definedName name="BEx3U64YUOZ419BAJS2W78UMATAW" localSheetId="17" hidden="1">#REF!</definedName>
    <definedName name="BEx3U64YUOZ419BAJS2W78UMATAW" hidden="1">#REF!</definedName>
    <definedName name="BEx3U94WCEA5DKMWBEX1GU0LKYG2" localSheetId="17" hidden="1">#REF!</definedName>
    <definedName name="BEx3U94WCEA5DKMWBEX1GU0LKYG2" hidden="1">#REF!</definedName>
    <definedName name="BEx3U9VZ8SQVYS6ZA038J7AP7ZGW" localSheetId="17" hidden="1">#REF!</definedName>
    <definedName name="BEx3U9VZ8SQVYS6ZA038J7AP7ZGW" hidden="1">#REF!</definedName>
    <definedName name="BEx3UG11PSVRK9DW5ZNKOB4T24MN" localSheetId="17" hidden="1">#REF!</definedName>
    <definedName name="BEx3UG11PSVRK9DW5ZNKOB4T24MN" hidden="1">#REF!</definedName>
    <definedName name="BEx3UIQ5B7PL8QJ6RI0LF7QJWLLO" localSheetId="17" hidden="1">#REF!</definedName>
    <definedName name="BEx3UIQ5B7PL8QJ6RI0LF7QJWLLO" hidden="1">#REF!</definedName>
    <definedName name="BEx3UIQ5WRJBGNTFCCLOR4N7B1OQ" localSheetId="17" hidden="1">#REF!</definedName>
    <definedName name="BEx3UIQ5WRJBGNTFCCLOR4N7B1OQ" hidden="1">#REF!</definedName>
    <definedName name="BEx3UJMIX2NUSSWGMSI25A5DM4CH" localSheetId="17" hidden="1">#REF!</definedName>
    <definedName name="BEx3UJMIX2NUSSWGMSI25A5DM4CH" hidden="1">#REF!</definedName>
    <definedName name="BEx3UKOCOQG7S1YQ436S997K1KWV" localSheetId="17" hidden="1">#REF!</definedName>
    <definedName name="BEx3UKOCOQG7S1YQ436S997K1KWV" hidden="1">#REF!</definedName>
    <definedName name="BEx3UQ7WT8T56S476IYJBFTP1FBY" localSheetId="17" hidden="1">#REF!</definedName>
    <definedName name="BEx3UQ7WT8T56S476IYJBFTP1FBY" hidden="1">#REF!</definedName>
    <definedName name="BEx3UU46FGPB8C5GM6QZZZNI8FY1" localSheetId="17" hidden="1">#REF!</definedName>
    <definedName name="BEx3UU46FGPB8C5GM6QZZZNI8FY1" hidden="1">#REF!</definedName>
    <definedName name="BEx3UYM19VIXLA0EU7LB9NHA77PB" localSheetId="17" hidden="1">#REF!</definedName>
    <definedName name="BEx3UYM19VIXLA0EU7LB9NHA77PB" hidden="1">#REF!</definedName>
    <definedName name="BEx3V0EPR8DD44FA1TJFATXBJ5BA" localSheetId="17" hidden="1">#REF!</definedName>
    <definedName name="BEx3V0EPR8DD44FA1TJFATXBJ5BA" hidden="1">#REF!</definedName>
    <definedName name="BEx3VML7CG70HPISMVYIUEN3711Q" localSheetId="17" hidden="1">#REF!</definedName>
    <definedName name="BEx3VML7CG70HPISMVYIUEN3711Q" hidden="1">#REF!</definedName>
    <definedName name="BEx56ZID5H04P9AIYLP1OASFGV56" localSheetId="17" hidden="1">#REF!</definedName>
    <definedName name="BEx56ZID5H04P9AIYLP1OASFGV56" hidden="1">#REF!</definedName>
    <definedName name="BEx57VVOKGYOTHR9Z8AJNKRDSU20" localSheetId="17" hidden="1">#REF!</definedName>
    <definedName name="BEx57VVOKGYOTHR9Z8AJNKRDSU20" hidden="1">#REF!</definedName>
    <definedName name="BEx587EYSS57E3PI8DT973HLJM9E" localSheetId="17" hidden="1">#REF!</definedName>
    <definedName name="BEx587EYSS57E3PI8DT973HLJM9E" hidden="1">#REF!</definedName>
    <definedName name="BEx587KFQ3VKCOCY1SA5F24PQGUI" localSheetId="17" hidden="1">#REF!</definedName>
    <definedName name="BEx587KFQ3VKCOCY1SA5F24PQGUI" hidden="1">#REF!</definedName>
    <definedName name="BEx589YSF6Z3BES2WDO9VJF6J7RD" localSheetId="17" hidden="1">#REF!</definedName>
    <definedName name="BEx589YSF6Z3BES2WDO9VJF6J7RD" hidden="1">#REF!</definedName>
    <definedName name="BEx58HRBEO7GYHL70I9S0DIIR5Y3" localSheetId="17" hidden="1">#REF!</definedName>
    <definedName name="BEx58HRBEO7GYHL70I9S0DIIR5Y3" hidden="1">#REF!</definedName>
    <definedName name="BEx58O1WGJ5ARYSTQ7E7Z9CZ70FW" localSheetId="17" hidden="1">#REF!</definedName>
    <definedName name="BEx58O1WGJ5ARYSTQ7E7Z9CZ70FW" hidden="1">#REF!</definedName>
    <definedName name="BEx58O780PQ05NF0Z1SKKRB3N099" localSheetId="17" hidden="1">#REF!</definedName>
    <definedName name="BEx58O780PQ05NF0Z1SKKRB3N099" hidden="1">#REF!</definedName>
    <definedName name="BEx58XHO7ZULLF2EUD7YIS0MGQJ5" localSheetId="17" hidden="1">#REF!</definedName>
    <definedName name="BEx58XHO7ZULLF2EUD7YIS0MGQJ5" hidden="1">#REF!</definedName>
    <definedName name="BEx58ZW0HAIGIPEX9CVA1PQQTR6X" localSheetId="17" hidden="1">#REF!</definedName>
    <definedName name="BEx58ZW0HAIGIPEX9CVA1PQQTR6X" hidden="1">#REF!</definedName>
    <definedName name="BEx59BA1KH3RG6K1LHL7YS2VB79N" localSheetId="17" hidden="1">#REF!</definedName>
    <definedName name="BEx59BA1KH3RG6K1LHL7YS2VB79N" hidden="1">#REF!</definedName>
    <definedName name="BEx59E9WABJP2TN71QAIKK79HPK9" localSheetId="17" hidden="1">#REF!</definedName>
    <definedName name="BEx59E9WABJP2TN71QAIKK79HPK9" hidden="1">#REF!</definedName>
    <definedName name="BEx59P7MAPNU129ZTC5H3EH892G1" localSheetId="17" hidden="1">#REF!</definedName>
    <definedName name="BEx59P7MAPNU129ZTC5H3EH892G1" hidden="1">#REF!</definedName>
    <definedName name="BEx5A11WZRQSIE089QE119AOX9ZG" localSheetId="17" hidden="1">#REF!</definedName>
    <definedName name="BEx5A11WZRQSIE089QE119AOX9ZG" hidden="1">#REF!</definedName>
    <definedName name="BEx5A6ATFUVEJ0HUDROD1OO0CGV5" localSheetId="17" hidden="1">#REF!</definedName>
    <definedName name="BEx5A6ATFUVEJ0HUDROD1OO0CGV5" hidden="1">#REF!</definedName>
    <definedName name="BEx5A7CIGCOTHJKHGUBDZG91JGPZ" localSheetId="17" hidden="1">#REF!</definedName>
    <definedName name="BEx5A7CIGCOTHJKHGUBDZG91JGPZ" hidden="1">#REF!</definedName>
    <definedName name="BEx5A8UFLT2SWVSG5COFA9B8P376" localSheetId="17" hidden="1">#REF!</definedName>
    <definedName name="BEx5A8UFLT2SWVSG5COFA9B8P376" hidden="1">#REF!</definedName>
    <definedName name="BEx5AFFTN3IXIBHDKM0FYC4OFL1S" localSheetId="17" hidden="1">#REF!</definedName>
    <definedName name="BEx5AFFTN3IXIBHDKM0FYC4OFL1S" hidden="1">#REF!</definedName>
    <definedName name="BEx5AOFIO8KVRHIZ1RII337AA8ML" localSheetId="17" hidden="1">#REF!</definedName>
    <definedName name="BEx5AOFIO8KVRHIZ1RII337AA8ML" hidden="1">#REF!</definedName>
    <definedName name="BEx5APRZ66L5BWHFE8E4YYNEDTI4" localSheetId="17" hidden="1">#REF!</definedName>
    <definedName name="BEx5APRZ66L5BWHFE8E4YYNEDTI4" hidden="1">#REF!</definedName>
    <definedName name="BEx5ARVI26GBOMZ6NBHE2KUBTNSP" localSheetId="17" hidden="1">#REF!</definedName>
    <definedName name="BEx5ARVI26GBOMZ6NBHE2KUBTNSP" hidden="1">#REF!</definedName>
    <definedName name="BEx5AUVDSQ35VO4BD9AKKGBM5S7D" localSheetId="17" hidden="1">#REF!</definedName>
    <definedName name="BEx5AUVDSQ35VO4BD9AKKGBM5S7D" hidden="1">#REF!</definedName>
    <definedName name="BEx5B4RHHX0J1BF2FZKEA0SPP29O" localSheetId="17" hidden="1">#REF!</definedName>
    <definedName name="BEx5B4RHHX0J1BF2FZKEA0SPP29O" hidden="1">#REF!</definedName>
    <definedName name="BEx5B5YMSWP0OVI5CIQRP5V18D0C" localSheetId="17" hidden="1">#REF!</definedName>
    <definedName name="BEx5B5YMSWP0OVI5CIQRP5V18D0C" hidden="1">#REF!</definedName>
    <definedName name="BEx5B825RW35M5H0UB2IZGGRS4ER" localSheetId="17" hidden="1">#REF!</definedName>
    <definedName name="BEx5B825RW35M5H0UB2IZGGRS4ER" hidden="1">#REF!</definedName>
    <definedName name="BEx5BAWPMY0TL684WDXX6KKJLRCN" localSheetId="17" hidden="1">#REF!</definedName>
    <definedName name="BEx5BAWPMY0TL684WDXX6KKJLRCN" hidden="1">#REF!</definedName>
    <definedName name="BEx5BBI61U4Y65GD0ARMTALPP7SJ" localSheetId="17" hidden="1">#REF!</definedName>
    <definedName name="BEx5BBI61U4Y65GD0ARMTALPP7SJ" hidden="1">#REF!</definedName>
    <definedName name="BEx5BD5L6LIQ99M87XJMWWNL031Z" localSheetId="17" hidden="1">#REF!</definedName>
    <definedName name="BEx5BD5L6LIQ99M87XJMWWNL031Z" hidden="1">#REF!</definedName>
    <definedName name="BEx5BDR56MEV4IHY6CIH2SVNG1UB" localSheetId="17" hidden="1">#REF!</definedName>
    <definedName name="BEx5BDR56MEV4IHY6CIH2SVNG1UB" hidden="1">#REF!</definedName>
    <definedName name="BEx5BESZC5H329SKHGJOHZFILYJJ" localSheetId="17" hidden="1">#REF!</definedName>
    <definedName name="BEx5BESZC5H329SKHGJOHZFILYJJ" hidden="1">#REF!</definedName>
    <definedName name="BEx5BHSQ42B50IU1TEQFUXFX9XQD" localSheetId="17" hidden="1">#REF!</definedName>
    <definedName name="BEx5BHSQ42B50IU1TEQFUXFX9XQD" hidden="1">#REF!</definedName>
    <definedName name="BEx5BKHUCQEM4FA2DEQUKKC2QEYR" localSheetId="17" hidden="1">#REF!</definedName>
    <definedName name="BEx5BKHUCQEM4FA2DEQUKKC2QEYR" hidden="1">#REF!</definedName>
    <definedName name="BEx5BKSM4UN4C1DM3EYKM79MRC5K" localSheetId="17" hidden="1">#REF!</definedName>
    <definedName name="BEx5BKSM4UN4C1DM3EYKM79MRC5K" hidden="1">#REF!</definedName>
    <definedName name="BEx5BNN8NPH9KVOBARB9CDD9WLB6" localSheetId="17" hidden="1">#REF!</definedName>
    <definedName name="BEx5BNN8NPH9KVOBARB9CDD9WLB6" hidden="1">#REF!</definedName>
    <definedName name="BEx5BQ6UF5C89VX5ZUUUNN7Q2S3Z" localSheetId="17" hidden="1">#REF!</definedName>
    <definedName name="BEx5BQ6UF5C89VX5ZUUUNN7Q2S3Z" hidden="1">#REF!</definedName>
    <definedName name="BEx5BWC3RHNNZZNXQ3IJ1GNNZW7M" localSheetId="17" hidden="1">#REF!</definedName>
    <definedName name="BEx5BWC3RHNNZZNXQ3IJ1GNNZW7M" hidden="1">#REF!</definedName>
    <definedName name="BEx5BXJATFA4GZNILN2UJ1D2AOGO" localSheetId="17" hidden="1">#REF!</definedName>
    <definedName name="BEx5BXJATFA4GZNILN2UJ1D2AOGO" hidden="1">#REF!</definedName>
    <definedName name="BEx5BYFMZ80TDDN2EZO8CF39AIAC" localSheetId="17" hidden="1">#REF!</definedName>
    <definedName name="BEx5BYFMZ80TDDN2EZO8CF39AIAC" hidden="1">#REF!</definedName>
    <definedName name="BEx5C2BWFW6SHZBFDEISKGXHZCQW" localSheetId="17" hidden="1">#REF!</definedName>
    <definedName name="BEx5C2BWFW6SHZBFDEISKGXHZCQW" hidden="1">#REF!</definedName>
    <definedName name="BEx5C49ZFH8TO9ZU55729C3F7XG7" localSheetId="17" hidden="1">#REF!</definedName>
    <definedName name="BEx5C49ZFH8TO9ZU55729C3F7XG7" hidden="1">#REF!</definedName>
    <definedName name="BEx5C8GZQK13G60ZM70P63I5OS0L" localSheetId="17" hidden="1">#REF!</definedName>
    <definedName name="BEx5C8GZQK13G60ZM70P63I5OS0L" hidden="1">#REF!</definedName>
    <definedName name="BEx5CAPTVN2NBT3UOMA1UFAL1C2R" localSheetId="17" hidden="1">#REF!</definedName>
    <definedName name="BEx5CAPTVN2NBT3UOMA1UFAL1C2R" hidden="1">#REF!</definedName>
    <definedName name="BEx5CEM3SYF9XP0ZZVE0GEPCLV3F" localSheetId="17" hidden="1">#REF!</definedName>
    <definedName name="BEx5CEM3SYF9XP0ZZVE0GEPCLV3F" hidden="1">#REF!</definedName>
    <definedName name="BEx5CFYQ0F1Z6P8SCVJ0I3UPVFE4" localSheetId="17" hidden="1">#REF!</definedName>
    <definedName name="BEx5CFYQ0F1Z6P8SCVJ0I3UPVFE4" hidden="1">#REF!</definedName>
    <definedName name="BEx5CINUDCSDCAJSNNV7XVNU8Q79" localSheetId="17" hidden="1">#REF!</definedName>
    <definedName name="BEx5CINUDCSDCAJSNNV7XVNU8Q79" hidden="1">#REF!</definedName>
    <definedName name="BEx5CNLUIOYU8EODGA03Z3547I9T" localSheetId="17" hidden="1">#REF!</definedName>
    <definedName name="BEx5CNLUIOYU8EODGA03Z3547I9T" hidden="1">#REF!</definedName>
    <definedName name="BEx5CPEKNSJORIPFQC2E1LTRYY8L" localSheetId="17" hidden="1">#REF!</definedName>
    <definedName name="BEx5CPEKNSJORIPFQC2E1LTRYY8L" hidden="1">#REF!</definedName>
    <definedName name="BEx5CSUOL05D8PAM2TRDA9VRJT1O" localSheetId="17" hidden="1">#REF!</definedName>
    <definedName name="BEx5CSUOL05D8PAM2TRDA9VRJT1O" hidden="1">#REF!</definedName>
    <definedName name="BEx5CUNFOO4YDFJ22HCMI2QKIGKM" localSheetId="17" hidden="1">#REF!</definedName>
    <definedName name="BEx5CUNFOO4YDFJ22HCMI2QKIGKM" hidden="1">#REF!</definedName>
    <definedName name="BEx5D2W3OTZO7F8Q91CV254Q4LKE" localSheetId="17" hidden="1">#REF!</definedName>
    <definedName name="BEx5D2W3OTZO7F8Q91CV254Q4LKE" hidden="1">#REF!</definedName>
    <definedName name="BEx5D5W0OED6788ZKXNBW6BMYRB4" localSheetId="17" hidden="1">#REF!</definedName>
    <definedName name="BEx5D5W0OED6788ZKXNBW6BMYRB4" hidden="1">#REF!</definedName>
    <definedName name="BEx5D8L47OF0WHBPFWXGZINZWUBZ" localSheetId="17" hidden="1">#REF!</definedName>
    <definedName name="BEx5D8L47OF0WHBPFWXGZINZWUBZ" hidden="1">#REF!</definedName>
    <definedName name="BEx5DAJAHQ2SKUPCKSCR3PYML67L" localSheetId="17" hidden="1">#REF!</definedName>
    <definedName name="BEx5DAJAHQ2SKUPCKSCR3PYML67L" hidden="1">#REF!</definedName>
    <definedName name="BEx5DC18JM1KJCV44PF18E0LNRKA" localSheetId="17" hidden="1">#REF!</definedName>
    <definedName name="BEx5DC18JM1KJCV44PF18E0LNRKA" hidden="1">#REF!</definedName>
    <definedName name="BEx5DJIZBTNS011R9IIG2OQ2L6ZX" localSheetId="17" hidden="1">#REF!</definedName>
    <definedName name="BEx5DJIZBTNS011R9IIG2OQ2L6ZX" hidden="1">#REF!</definedName>
    <definedName name="BEx5E123OLO9WQUOIRIDJ967KAGK" localSheetId="17" hidden="1">#REF!</definedName>
    <definedName name="BEx5E123OLO9WQUOIRIDJ967KAGK" hidden="1">#REF!</definedName>
    <definedName name="BEx5E2UU5NES6W779W2OZTZOB4O7" localSheetId="17" hidden="1">#REF!</definedName>
    <definedName name="BEx5E2UU5NES6W779W2OZTZOB4O7" hidden="1">#REF!</definedName>
    <definedName name="BEx5E4CSE5G83J5K32WENF7BXL82" localSheetId="17" hidden="1">#REF!</definedName>
    <definedName name="BEx5E4CSE5G83J5K32WENF7BXL82" hidden="1">#REF!</definedName>
    <definedName name="BEx5ELQL9B0VR6UT18KP11DHOTFX" localSheetId="17" hidden="1">#REF!</definedName>
    <definedName name="BEx5ELQL9B0VR6UT18KP11DHOTFX" hidden="1">#REF!</definedName>
    <definedName name="BEx5ER4TJTFPN7IB1MNEB1ZFR5M6" localSheetId="17" hidden="1">#REF!</definedName>
    <definedName name="BEx5ER4TJTFPN7IB1MNEB1ZFR5M6" hidden="1">#REF!</definedName>
    <definedName name="BEx5EW87ACRI46LAKG0VDJVFLG7R" localSheetId="17" hidden="1">#REF!</definedName>
    <definedName name="BEx5EW87ACRI46LAKG0VDJVFLG7R" hidden="1">#REF!</definedName>
    <definedName name="BEx5F6KF3SROYIFF0A1HJRV87YZC" localSheetId="17" hidden="1">#REF!</definedName>
    <definedName name="BEx5F6KF3SROYIFF0A1HJRV87YZC" hidden="1">#REF!</definedName>
    <definedName name="BEx5F6V72QTCK7O39Y59R0EVM6CW" localSheetId="17" hidden="1">#REF!</definedName>
    <definedName name="BEx5F6V72QTCK7O39Y59R0EVM6CW" hidden="1">#REF!</definedName>
    <definedName name="BEx5F9K9B2XA4LVU2LJMI89AW8BO" localSheetId="17" hidden="1">#REF!</definedName>
    <definedName name="BEx5F9K9B2XA4LVU2LJMI89AW8BO" hidden="1">#REF!</definedName>
    <definedName name="BEx5FGLQVACD5F5YZG4DGSCHCGO2" localSheetId="17" hidden="1">#REF!</definedName>
    <definedName name="BEx5FGLQVACD5F5YZG4DGSCHCGO2" hidden="1">#REF!</definedName>
    <definedName name="BEx5FLJWHLW3BTZILDPN5NMA449V" localSheetId="17" hidden="1">#REF!</definedName>
    <definedName name="BEx5FLJWHLW3BTZILDPN5NMA449V" hidden="1">#REF!</definedName>
    <definedName name="BEx5FNI2O10YN2SI1NO4X5GP3GTF" localSheetId="17" hidden="1">#REF!</definedName>
    <definedName name="BEx5FNI2O10YN2SI1NO4X5GP3GTF" hidden="1">#REF!</definedName>
    <definedName name="BEx5FO8YRFSZCG3L608EHIHIHFY4" localSheetId="17" hidden="1">#REF!</definedName>
    <definedName name="BEx5FO8YRFSZCG3L608EHIHIHFY4" hidden="1">#REF!</definedName>
    <definedName name="BEx5FOUK8T0EOTFUKGIWKKOE6F7G" localSheetId="17" hidden="1">#REF!</definedName>
    <definedName name="BEx5FOUK8T0EOTFUKGIWKKOE6F7G" hidden="1">#REF!</definedName>
    <definedName name="BEx5FQNA6V4CNYSH013K45RI4BCV" localSheetId="17" hidden="1">#REF!</definedName>
    <definedName name="BEx5FQNA6V4CNYSH013K45RI4BCV" hidden="1">#REF!</definedName>
    <definedName name="BEx5FVQPPEU32CPNV9RRQ9MNLLVE" localSheetId="17" hidden="1">#REF!</definedName>
    <definedName name="BEx5FVQPPEU32CPNV9RRQ9MNLLVE" hidden="1">#REF!</definedName>
    <definedName name="BEx5FZC6RK92TU32WZ4N099LWYKZ" localSheetId="17" hidden="1">#REF!</definedName>
    <definedName name="BEx5FZC6RK92TU32WZ4N099LWYKZ" hidden="1">#REF!</definedName>
    <definedName name="BEx5G08KGMG5X2AQKDGPFYG5GH94" localSheetId="17" hidden="1">#REF!</definedName>
    <definedName name="BEx5G08KGMG5X2AQKDGPFYG5GH94" hidden="1">#REF!</definedName>
    <definedName name="BEx5G1A8TFN4C4QII35U9DKYNIS8" localSheetId="17" hidden="1">#REF!</definedName>
    <definedName name="BEx5G1A8TFN4C4QII35U9DKYNIS8" hidden="1">#REF!</definedName>
    <definedName name="BEx5G1L0QO91KEPDMV1D8OT4BT73" localSheetId="17" hidden="1">#REF!</definedName>
    <definedName name="BEx5G1L0QO91KEPDMV1D8OT4BT73" hidden="1">#REF!</definedName>
    <definedName name="BEx5G86DZL1VYUX6KWODAP3WFAWP" localSheetId="17" hidden="1">#REF!</definedName>
    <definedName name="BEx5G86DZL1VYUX6KWODAP3WFAWP" hidden="1">#REF!</definedName>
    <definedName name="BEx5G8BV2GIOCM3C7IUFK8L04A6M" localSheetId="17" hidden="1">#REF!</definedName>
    <definedName name="BEx5G8BV2GIOCM3C7IUFK8L04A6M" hidden="1">#REF!</definedName>
    <definedName name="BEx5GN0EWA9SCQDPQ7NTUQH82QVK" localSheetId="17" hidden="1">#REF!</definedName>
    <definedName name="BEx5GN0EWA9SCQDPQ7NTUQH82QVK" hidden="1">#REF!</definedName>
    <definedName name="BEx5GNBCU4WZ74I0UXFL9ZG2XSGJ" localSheetId="17" hidden="1">#REF!</definedName>
    <definedName name="BEx5GNBCU4WZ74I0UXFL9ZG2XSGJ" hidden="1">#REF!</definedName>
    <definedName name="BEx5GUCTYC7QCWGWU5BTO7Y7HDZX" localSheetId="17" hidden="1">#REF!</definedName>
    <definedName name="BEx5GUCTYC7QCWGWU5BTO7Y7HDZX" hidden="1">#REF!</definedName>
    <definedName name="BEx5GYUPJULJQ624TEESYFG1NFOH" localSheetId="17" hidden="1">#REF!</definedName>
    <definedName name="BEx5GYUPJULJQ624TEESYFG1NFOH" hidden="1">#REF!</definedName>
    <definedName name="BEx5H0NEE0AIN5E2UHJ9J9ISU9N1" localSheetId="17" hidden="1">#REF!</definedName>
    <definedName name="BEx5H0NEE0AIN5E2UHJ9J9ISU9N1" hidden="1">#REF!</definedName>
    <definedName name="BEx5H1UJSEUQM2K8QHQXO5THVHSO" localSheetId="17" hidden="1">#REF!</definedName>
    <definedName name="BEx5H1UJSEUQM2K8QHQXO5THVHSO" hidden="1">#REF!</definedName>
    <definedName name="BEx5H78SWSMTWKQVAC01YN6480JD" localSheetId="17" hidden="1">#REF!</definedName>
    <definedName name="BEx5H78SWSMTWKQVAC01YN6480JD" hidden="1">#REF!</definedName>
    <definedName name="BEx5HAOT9XWUF7XIFRZZS8B9F5TZ" localSheetId="17" hidden="1">#REF!</definedName>
    <definedName name="BEx5HAOT9XWUF7XIFRZZS8B9F5TZ" hidden="1">#REF!</definedName>
    <definedName name="BEx5HE4XRF9BUY04MENWY9CHHN5H" localSheetId="17" hidden="1">#REF!</definedName>
    <definedName name="BEx5HE4XRF9BUY04MENWY9CHHN5H" hidden="1">#REF!</definedName>
    <definedName name="BEx5HFHMABAT0H9KKS754X4T304E" localSheetId="17" hidden="1">#REF!</definedName>
    <definedName name="BEx5HFHMABAT0H9KKS754X4T304E" hidden="1">#REF!</definedName>
    <definedName name="BEx5HGDZ7MX1S3KNXLRL9WU565V4" localSheetId="17" hidden="1">#REF!</definedName>
    <definedName name="BEx5HGDZ7MX1S3KNXLRL9WU565V4" hidden="1">#REF!</definedName>
    <definedName name="BEx5HJ8DU0ZDRX2BY3TDR7LG7FYG" localSheetId="17" hidden="1">#REF!</definedName>
    <definedName name="BEx5HJ8DU0ZDRX2BY3TDR7LG7FYG" hidden="1">#REF!</definedName>
    <definedName name="BEx5HJZ9FAVNZSSBTAYRPZDYM9NU" localSheetId="17" hidden="1">#REF!</definedName>
    <definedName name="BEx5HJZ9FAVNZSSBTAYRPZDYM9NU" hidden="1">#REF!</definedName>
    <definedName name="BEx5HMDKAGHEFJ193YZUKU547LDS" localSheetId="17" hidden="1">#REF!</definedName>
    <definedName name="BEx5HMDKAGHEFJ193YZUKU547LDS" hidden="1">#REF!</definedName>
    <definedName name="BEx5HZ9JMKHNLFWLVUB1WP5B39BL" localSheetId="17" hidden="1">#REF!</definedName>
    <definedName name="BEx5HZ9JMKHNLFWLVUB1WP5B39BL" hidden="1">#REF!</definedName>
    <definedName name="BEx5I1D22RX2VD9NZESVVM6JZ8G5" localSheetId="17" hidden="1">#REF!</definedName>
    <definedName name="BEx5I1D22RX2VD9NZESVVM6JZ8G5" hidden="1">#REF!</definedName>
    <definedName name="BEx5I244LQHZTF3XI66J8705R9XX" localSheetId="17" hidden="1">#REF!</definedName>
    <definedName name="BEx5I244LQHZTF3XI66J8705R9XX" hidden="1">#REF!</definedName>
    <definedName name="BEx5I5K5UOAJ82FDJ4HULUM3KX7E" localSheetId="17" hidden="1">#REF!</definedName>
    <definedName name="BEx5I5K5UOAJ82FDJ4HULUM3KX7E" hidden="1">#REF!</definedName>
    <definedName name="BEx5I8PBP4LIXDGID5BP0THLO0AQ" localSheetId="17" hidden="1">#REF!</definedName>
    <definedName name="BEx5I8PBP4LIXDGID5BP0THLO0AQ" hidden="1">#REF!</definedName>
    <definedName name="BEx5I8USVUB3JP4S9OXGMZVMOQXR" localSheetId="17" hidden="1">#REF!</definedName>
    <definedName name="BEx5I8USVUB3JP4S9OXGMZVMOQXR" hidden="1">#REF!</definedName>
    <definedName name="BEx5I9GDQSYIAL65UQNDMNFQCS9Y" localSheetId="17" hidden="1">#REF!</definedName>
    <definedName name="BEx5I9GDQSYIAL65UQNDMNFQCS9Y" hidden="1">#REF!</definedName>
    <definedName name="BEx5IBUPG9AWNW5PK7JGRGEJ4OLM" localSheetId="17" hidden="1">#REF!</definedName>
    <definedName name="BEx5IBUPG9AWNW5PK7JGRGEJ4OLM" hidden="1">#REF!</definedName>
    <definedName name="BEx5IC06RVN8BSAEPREVKHKLCJ2L" localSheetId="17" hidden="1">#REF!</definedName>
    <definedName name="BEx5IC06RVN8BSAEPREVKHKLCJ2L" hidden="1">#REF!</definedName>
    <definedName name="BEx5IMN4F143KVYVDFOQYZVJG5X6" localSheetId="17" hidden="1">#REF!</definedName>
    <definedName name="BEx5IMN4F143KVYVDFOQYZVJG5X6" hidden="1">#REF!</definedName>
    <definedName name="BEx5ITU42638OWOBF2BOWE37XFP9" localSheetId="17" hidden="1">#REF!</definedName>
    <definedName name="BEx5ITU42638OWOBF2BOWE37XFP9" hidden="1">#REF!</definedName>
    <definedName name="BEx5J0FFP1KS4NGY20AEJI8VREEA" localSheetId="17" hidden="1">#REF!</definedName>
    <definedName name="BEx5J0FFP1KS4NGY20AEJI8VREEA" hidden="1">#REF!</definedName>
    <definedName name="BEx5JF3ZXLDIS8VNKDCY7ZI7H1CI" localSheetId="17" hidden="1">#REF!</definedName>
    <definedName name="BEx5JF3ZXLDIS8VNKDCY7ZI7H1CI" hidden="1">#REF!</definedName>
    <definedName name="BEx5JHCZJ8G6OOOW6EF3GABXKH6F" localSheetId="17" hidden="1">#REF!</definedName>
    <definedName name="BEx5JHCZJ8G6OOOW6EF3GABXKH6F" hidden="1">#REF!</definedName>
    <definedName name="BEx5JJB6W446THXQCRUKD3I7RKLP" localSheetId="17" hidden="1">#REF!</definedName>
    <definedName name="BEx5JJB6W446THXQCRUKD3I7RKLP" hidden="1">#REF!</definedName>
    <definedName name="BEx5JJWTMI37U3RDEJOYLO93RJ6Z" localSheetId="17" hidden="1">#REF!</definedName>
    <definedName name="BEx5JJWTMI37U3RDEJOYLO93RJ6Z" hidden="1">#REF!</definedName>
    <definedName name="BEx5JNCT8Z7XSSPD5EMNAJELCU2V" localSheetId="17" hidden="1">#REF!</definedName>
    <definedName name="BEx5JNCT8Z7XSSPD5EMNAJELCU2V" hidden="1">#REF!</definedName>
    <definedName name="BEx5JQCNT9Y4RM306CHC8IPY3HBZ" localSheetId="17" hidden="1">#REF!</definedName>
    <definedName name="BEx5JQCNT9Y4RM306CHC8IPY3HBZ" hidden="1">#REF!</definedName>
    <definedName name="BEx5K08PYKE6JOKBYIB006TX619P" localSheetId="17" hidden="1">#REF!</definedName>
    <definedName name="BEx5K08PYKE6JOKBYIB006TX619P" hidden="1">#REF!</definedName>
    <definedName name="BEx5K51DSERT1TR7B4A29R41W4NX" localSheetId="17" hidden="1">#REF!</definedName>
    <definedName name="BEx5K51DSERT1TR7B4A29R41W4NX" hidden="1">#REF!</definedName>
    <definedName name="BEx5KF88OT7666J799PZCTHRBOPU" localSheetId="17" hidden="1">#REF!</definedName>
    <definedName name="BEx5KF88OT7666J799PZCTHRBOPU" hidden="1">#REF!</definedName>
    <definedName name="BEx5KMVAY7UVXRQY7NI5EZYMNGC7" localSheetId="17" hidden="1">#REF!</definedName>
    <definedName name="BEx5KMVAY7UVXRQY7NI5EZYMNGC7" hidden="1">#REF!</definedName>
    <definedName name="BEx5KYER580I4T7WTLMUN7NLNP5K" localSheetId="17" hidden="1">#REF!</definedName>
    <definedName name="BEx5KYER580I4T7WTLMUN7NLNP5K" hidden="1">#REF!</definedName>
    <definedName name="BEx5LHLB3M6K4ZKY2F42QBZT30ZH" localSheetId="17" hidden="1">#REF!</definedName>
    <definedName name="BEx5LHLB3M6K4ZKY2F42QBZT30ZH" hidden="1">#REF!</definedName>
    <definedName name="BEx5LRMNU3HXIE1BUMDHRU31F7JJ" localSheetId="17" hidden="1">#REF!</definedName>
    <definedName name="BEx5LRMNU3HXIE1BUMDHRU31F7JJ" hidden="1">#REF!</definedName>
    <definedName name="BEx5LSJ1LPUAX3ENSPECWPG4J7D1" localSheetId="17" hidden="1">#REF!</definedName>
    <definedName name="BEx5LSJ1LPUAX3ENSPECWPG4J7D1" hidden="1">#REF!</definedName>
    <definedName name="BEx5MB9BR71LZDG7XXQ2EO58JC5F" localSheetId="17" hidden="1">#REF!</definedName>
    <definedName name="BEx5MB9BR71LZDG7XXQ2EO58JC5F" hidden="1">#REF!</definedName>
    <definedName name="BEx5MLQZM68YQSKARVWTTPINFQ2C" localSheetId="17" hidden="1">#REF!</definedName>
    <definedName name="BEx5MLQZM68YQSKARVWTTPINFQ2C" hidden="1">#REF!</definedName>
    <definedName name="BEx5MVXTKNBXHNWTL43C670E4KXC" localSheetId="17" hidden="1">#REF!</definedName>
    <definedName name="BEx5MVXTKNBXHNWTL43C670E4KXC" hidden="1">#REF!</definedName>
    <definedName name="BEx5N4XI4PWB1W9PMZ4O5R0HWTYD" localSheetId="17" hidden="1">#REF!</definedName>
    <definedName name="BEx5N4XI4PWB1W9PMZ4O5R0HWTYD" hidden="1">#REF!</definedName>
    <definedName name="BEx5N8TQPT9Q7AMBG5SNEYKR98Y8" localSheetId="17" hidden="1">#REF!</definedName>
    <definedName name="BEx5N8TQPT9Q7AMBG5SNEYKR98Y8" hidden="1">#REF!</definedName>
    <definedName name="BEx5NA68N6FJFX9UJXK4M14U487F" localSheetId="17" hidden="1">#REF!</definedName>
    <definedName name="BEx5NA68N6FJFX9UJXK4M14U487F" hidden="1">#REF!</definedName>
    <definedName name="BEx5ND64XZTLSC6HF2CJ3WYIIH2F" localSheetId="17" hidden="1">#REF!</definedName>
    <definedName name="BEx5ND64XZTLSC6HF2CJ3WYIIH2F" hidden="1">#REF!</definedName>
    <definedName name="BEx5NHTGLW35S2ITT7VPUKDNZRF7" localSheetId="17" hidden="1">#REF!</definedName>
    <definedName name="BEx5NHTGLW35S2ITT7VPUKDNZRF7" hidden="1">#REF!</definedName>
    <definedName name="BEx5NIKBG2GDJOYGE3WCXKU7YY51" localSheetId="17" hidden="1">#REF!</definedName>
    <definedName name="BEx5NIKBG2GDJOYGE3WCXKU7YY51" hidden="1">#REF!</definedName>
    <definedName name="BEx5NV06L5J5IMKGOMGKGJ4PBZCD" localSheetId="17" hidden="1">#REF!</definedName>
    <definedName name="BEx5NV06L5J5IMKGOMGKGJ4PBZCD" hidden="1">#REF!</definedName>
    <definedName name="BEx5NZSSQ6PY99ZX2D7Q9IGOR34W" localSheetId="17" hidden="1">#REF!</definedName>
    <definedName name="BEx5NZSSQ6PY99ZX2D7Q9IGOR34W" hidden="1">#REF!</definedName>
    <definedName name="BEx5O2CHK5IPBZFPSJ15PKMKXH2W" localSheetId="17" hidden="1">#REF!</definedName>
    <definedName name="BEx5O2CHK5IPBZFPSJ15PKMKXH2W" hidden="1">#REF!</definedName>
    <definedName name="BEx5O3ZUQ2OARA1CDOZ3NC4UE5AA" localSheetId="17" hidden="1">#REF!</definedName>
    <definedName name="BEx5O3ZUQ2OARA1CDOZ3NC4UE5AA" hidden="1">#REF!</definedName>
    <definedName name="BEx5OAFS0NJ2CB86A02E1JYHMLQ1" localSheetId="17" hidden="1">#REF!</definedName>
    <definedName name="BEx5OAFS0NJ2CB86A02E1JYHMLQ1" hidden="1">#REF!</definedName>
    <definedName name="BEx5OFDQH6J3G0YOE5U93X2QN95E" localSheetId="17" hidden="1">#REF!</definedName>
    <definedName name="BEx5OFDQH6J3G0YOE5U93X2QN95E" hidden="1">#REF!</definedName>
    <definedName name="BEx5OG4RPU8W1ETWDWM234NYYYEN" localSheetId="17" hidden="1">#REF!</definedName>
    <definedName name="BEx5OG4RPU8W1ETWDWM234NYYYEN" hidden="1">#REF!</definedName>
    <definedName name="BEx5OP9Y43F99O2IT69MKCCXGL61" localSheetId="17" hidden="1">#REF!</definedName>
    <definedName name="BEx5OP9Y43F99O2IT69MKCCXGL61" hidden="1">#REF!</definedName>
    <definedName name="BEx5ORDB6IPFBL15XLQCRC6PS01K" localSheetId="17" hidden="1">#REF!</definedName>
    <definedName name="BEx5ORDB6IPFBL15XLQCRC6PS01K" hidden="1">#REF!</definedName>
    <definedName name="BEx5P3243YD55WK9A04WKXBOHZ9F" localSheetId="17" hidden="1">#REF!</definedName>
    <definedName name="BEx5P3243YD55WK9A04WKXBOHZ9F" hidden="1">#REF!</definedName>
    <definedName name="BEx5P9Y9RDXNUAJ6CZ2LHMM8IM7T" localSheetId="17" hidden="1">#REF!</definedName>
    <definedName name="BEx5P9Y9RDXNUAJ6CZ2LHMM8IM7T" hidden="1">#REF!</definedName>
    <definedName name="BEx5PF76KPATYJ4N41VA1D7CDWY4" localSheetId="17" hidden="1">#REF!</definedName>
    <definedName name="BEx5PF76KPATYJ4N41VA1D7CDWY4" hidden="1">#REF!</definedName>
    <definedName name="BEx5PHWB2C0D5QLP3BZIP3UO7DIZ" localSheetId="17" hidden="1">#REF!</definedName>
    <definedName name="BEx5PHWB2C0D5QLP3BZIP3UO7DIZ" hidden="1">#REF!</definedName>
    <definedName name="BEx5PJP02W68K2E46L5C5YBSNU6T" localSheetId="17" hidden="1">#REF!</definedName>
    <definedName name="BEx5PJP02W68K2E46L5C5YBSNU6T" hidden="1">#REF!</definedName>
    <definedName name="BEx5PLCA8DOMAU315YCS5275L2HS" localSheetId="17" hidden="1">#REF!</definedName>
    <definedName name="BEx5PLCA8DOMAU315YCS5275L2HS" hidden="1">#REF!</definedName>
    <definedName name="BEx5PRXMZ5M65Z732WNNGV564C2J" localSheetId="17" hidden="1">#REF!</definedName>
    <definedName name="BEx5PRXMZ5M65Z732WNNGV564C2J" hidden="1">#REF!</definedName>
    <definedName name="BEx5QPSW4IPLH50WSR87HRER05RF" localSheetId="17" hidden="1">#REF!</definedName>
    <definedName name="BEx5QPSW4IPLH50WSR87HRER05RF" hidden="1">#REF!</definedName>
    <definedName name="BEx73V0EP8EMNRC3EZJJKKVKWQVB" localSheetId="17" hidden="1">#REF!</definedName>
    <definedName name="BEx73V0EP8EMNRC3EZJJKKVKWQVB" hidden="1">#REF!</definedName>
    <definedName name="BEx741WJHIJVXUX131SBXTVW8D71" localSheetId="17" hidden="1">#REF!</definedName>
    <definedName name="BEx741WJHIJVXUX131SBXTVW8D71" hidden="1">#REF!</definedName>
    <definedName name="BEx74ESIB9Y8KGETIERMKU5PLCQR" localSheetId="17" hidden="1">#REF!</definedName>
    <definedName name="BEx74ESIB9Y8KGETIERMKU5PLCQR" hidden="1">#REF!</definedName>
    <definedName name="BEx74Q6H3O7133AWQXWC21MI2UFT" localSheetId="17" hidden="1">#REF!</definedName>
    <definedName name="BEx74Q6H3O7133AWQXWC21MI2UFT" hidden="1">#REF!</definedName>
    <definedName name="BEx74SVN624OKKQLMBVAPE9KAL13" localSheetId="17" hidden="1">#REF!</definedName>
    <definedName name="BEx74SVN624OKKQLMBVAPE9KAL13" hidden="1">#REF!</definedName>
    <definedName name="BEx74W6BJ8ENO3J25WNM5H5APKA3" localSheetId="17" hidden="1">#REF!</definedName>
    <definedName name="BEx74W6BJ8ENO3J25WNM5H5APKA3" hidden="1">#REF!</definedName>
    <definedName name="BEx7532GP65LPFYWT7B0NMQMFZNV" localSheetId="17" hidden="1">#REF!</definedName>
    <definedName name="BEx7532GP65LPFYWT7B0NMQMFZNV" hidden="1">#REF!</definedName>
    <definedName name="BEx755GRRD9BL27YHLH5QWIYLWB7" localSheetId="17" hidden="1">#REF!</definedName>
    <definedName name="BEx755GRRD9BL27YHLH5QWIYLWB7" hidden="1">#REF!</definedName>
    <definedName name="BEx7579IFVUAVJ784K1JNXQW1Z9I" localSheetId="17" hidden="1">#REF!</definedName>
    <definedName name="BEx7579IFVUAVJ784K1JNXQW1Z9I" hidden="1">#REF!</definedName>
    <definedName name="BEx759D1D5SXS5ELLZVBI0SXYUNF" localSheetId="17" hidden="1">#REF!</definedName>
    <definedName name="BEx759D1D5SXS5ELLZVBI0SXYUNF" hidden="1">#REF!</definedName>
    <definedName name="BEx75GJZSZHUDN6OOAGQYFUDA2LP" localSheetId="17" hidden="1">#REF!</definedName>
    <definedName name="BEx75GJZSZHUDN6OOAGQYFUDA2LP" hidden="1">#REF!</definedName>
    <definedName name="BEx75HGCCV5K4UCJWYV8EV9AG5YT" localSheetId="17" hidden="1">#REF!</definedName>
    <definedName name="BEx75HGCCV5K4UCJWYV8EV9AG5YT" hidden="1">#REF!</definedName>
    <definedName name="BEx75OHUDAC9RZDLL9L4I1L7VQ21" localSheetId="17" hidden="1">#REF!</definedName>
    <definedName name="BEx75OHUDAC9RZDLL9L4I1L7VQ21" hidden="1">#REF!</definedName>
    <definedName name="BEx75PZT8TY5P13U978NVBUXKHT4" localSheetId="17" hidden="1">#REF!</definedName>
    <definedName name="BEx75PZT8TY5P13U978NVBUXKHT4" hidden="1">#REF!</definedName>
    <definedName name="BEx75T55F7GML8V1DMWL26WRT006" localSheetId="17" hidden="1">#REF!</definedName>
    <definedName name="BEx75T55F7GML8V1DMWL26WRT006" hidden="1">#REF!</definedName>
    <definedName name="BEx75VJGR07JY6UUWURQ4PJ29UKC" localSheetId="17" hidden="1">#REF!</definedName>
    <definedName name="BEx75VJGR07JY6UUWURQ4PJ29UKC" hidden="1">#REF!</definedName>
    <definedName name="BEx7696C3JFS7JTBL4CH2YB4GLHQ" localSheetId="17" hidden="1">#REF!</definedName>
    <definedName name="BEx7696C3JFS7JTBL4CH2YB4GLHQ" hidden="1">#REF!</definedName>
    <definedName name="BEx76F0MJW2PS2LZH14RJZO14ARD" localSheetId="17" hidden="1">#REF!</definedName>
    <definedName name="BEx76F0MJW2PS2LZH14RJZO14ARD" hidden="1">#REF!</definedName>
    <definedName name="BEx7741OUGLA0WJQLQRUJSL4DE00" localSheetId="17" hidden="1">#REF!</definedName>
    <definedName name="BEx7741OUGLA0WJQLQRUJSL4DE00" hidden="1">#REF!</definedName>
    <definedName name="BEx774N83DXLJZ54Q42PWIJZ2DN1" localSheetId="17" hidden="1">#REF!</definedName>
    <definedName name="BEx774N83DXLJZ54Q42PWIJZ2DN1" hidden="1">#REF!</definedName>
    <definedName name="BEx779QNIY3061ZV9BR462WKEGRW" localSheetId="17" hidden="1">#REF!</definedName>
    <definedName name="BEx779QNIY3061ZV9BR462WKEGRW" hidden="1">#REF!</definedName>
    <definedName name="BEx77G19QU9A95CNHE6QMVSQR2T3" localSheetId="17" hidden="1">#REF!</definedName>
    <definedName name="BEx77G19QU9A95CNHE6QMVSQR2T3" hidden="1">#REF!</definedName>
    <definedName name="BEx77NIZM6XEWOV6EXQU2UG5MSUR" localSheetId="17" hidden="1">#REF!</definedName>
    <definedName name="BEx77NIZM6XEWOV6EXQU2UG5MSUR" hidden="1">#REF!</definedName>
    <definedName name="BEx77P0S3GVMS7BJUL9OWUGJ1B02" localSheetId="17" hidden="1">#REF!</definedName>
    <definedName name="BEx77P0S3GVMS7BJUL9OWUGJ1B02" hidden="1">#REF!</definedName>
    <definedName name="BEx77P69SYJJ2S37W7MAD4IWKUO4" localSheetId="17" hidden="1">#REF!</definedName>
    <definedName name="BEx77P69SYJJ2S37W7MAD4IWKUO4" hidden="1">#REF!</definedName>
    <definedName name="BEx77QDESURI6WW5582YXSK3A972" localSheetId="17" hidden="1">#REF!</definedName>
    <definedName name="BEx77QDESURI6WW5582YXSK3A972" hidden="1">#REF!</definedName>
    <definedName name="BEx77U9O8O8ZI1JB5ZFCC25C06DJ" localSheetId="17" hidden="1">#REF!</definedName>
    <definedName name="BEx77U9O8O8ZI1JB5ZFCC25C06DJ" hidden="1">#REF!</definedName>
    <definedName name="BEx77VBI9XOPFHKEWU5EHQ9J675Y" localSheetId="17" hidden="1">#REF!</definedName>
    <definedName name="BEx77VBI9XOPFHKEWU5EHQ9J675Y" hidden="1">#REF!</definedName>
    <definedName name="BEx7809GQOCLHSNH95VOYIX7P1TV" localSheetId="17" hidden="1">#REF!</definedName>
    <definedName name="BEx7809GQOCLHSNH95VOYIX7P1TV" hidden="1">#REF!</definedName>
    <definedName name="BEx780K8XAXUHGVZGZWQ74DK4CI3" localSheetId="17" hidden="1">#REF!</definedName>
    <definedName name="BEx780K8XAXUHGVZGZWQ74DK4CI3" hidden="1">#REF!</definedName>
    <definedName name="BEx78226TN58UE0CTY98YEDU0LSL" localSheetId="17" hidden="1">#REF!</definedName>
    <definedName name="BEx78226TN58UE0CTY98YEDU0LSL" hidden="1">#REF!</definedName>
    <definedName name="BEx787GF57Y7X323F3OTRWSGH7HZ" localSheetId="17" hidden="1">#REF!</definedName>
    <definedName name="BEx787GF57Y7X323F3OTRWSGH7HZ" hidden="1">#REF!</definedName>
    <definedName name="BEx7881ZZBWHRAX6W2GY19J8MGEQ" localSheetId="17" hidden="1">#REF!</definedName>
    <definedName name="BEx7881ZZBWHRAX6W2GY19J8MGEQ" hidden="1">#REF!</definedName>
    <definedName name="BEx78HHRIWDLHQX2LG0HWFRYEL1T" localSheetId="17" hidden="1">#REF!</definedName>
    <definedName name="BEx78HHRIWDLHQX2LG0HWFRYEL1T" hidden="1">#REF!</definedName>
    <definedName name="BEx78LE2GHJ4PVWT3ULLA2J3TY1V" localSheetId="17" hidden="1">#REF!</definedName>
    <definedName name="BEx78LE2GHJ4PVWT3ULLA2J3TY1V" hidden="1">#REF!</definedName>
    <definedName name="BEx78QMXZ2P1ZB3HJ9O50DWHCMXR" localSheetId="17" hidden="1">#REF!</definedName>
    <definedName name="BEx78QMXZ2P1ZB3HJ9O50DWHCMXR" hidden="1">#REF!</definedName>
    <definedName name="BEx78SFO5VR28677DWZEMDN7G86X" localSheetId="17" hidden="1">#REF!</definedName>
    <definedName name="BEx78SFO5VR28677DWZEMDN7G86X" hidden="1">#REF!</definedName>
    <definedName name="BEx78SFOYH1Z0ZDTO47W2M60TW6K" localSheetId="17" hidden="1">#REF!</definedName>
    <definedName name="BEx78SFOYH1Z0ZDTO47W2M60TW6K" hidden="1">#REF!</definedName>
    <definedName name="BEx79OCP4HQ6XP8EWNGEUDLOZBBS" localSheetId="17" hidden="1">#REF!</definedName>
    <definedName name="BEx79OCP4HQ6XP8EWNGEUDLOZBBS" hidden="1">#REF!</definedName>
    <definedName name="BEx79SEAYKUZB0H4LYBCD6WWJBG2" localSheetId="17" hidden="1">#REF!</definedName>
    <definedName name="BEx79SEAYKUZB0H4LYBCD6WWJBG2" hidden="1">#REF!</definedName>
    <definedName name="BEx79SJRHTLS9PYM69O9BWW1FMJK" localSheetId="17" hidden="1">#REF!</definedName>
    <definedName name="BEx79SJRHTLS9PYM69O9BWW1FMJK" hidden="1">#REF!</definedName>
    <definedName name="BEx79YJJLBELICW9F9FRYSCQ101L" localSheetId="17" hidden="1">#REF!</definedName>
    <definedName name="BEx79YJJLBELICW9F9FRYSCQ101L" hidden="1">#REF!</definedName>
    <definedName name="BEx79YUC7B0V77FSBGIRCY1BR4VK" localSheetId="17" hidden="1">#REF!</definedName>
    <definedName name="BEx79YUC7B0V77FSBGIRCY1BR4VK" hidden="1">#REF!</definedName>
    <definedName name="BEx7A06T3RC2891FUX05G3QPRAUE" localSheetId="17" hidden="1">#REF!</definedName>
    <definedName name="BEx7A06T3RC2891FUX05G3QPRAUE" hidden="1">#REF!</definedName>
    <definedName name="BEx7A18OPKC61FNESSBTAXMF8AW7" localSheetId="17" hidden="1">#REF!</definedName>
    <definedName name="BEx7A18OPKC61FNESSBTAXMF8AW7" hidden="1">#REF!</definedName>
    <definedName name="BEx7A1DZ3ACKTQDO9ELXW44GL8Y2" localSheetId="17" hidden="1">#REF!</definedName>
    <definedName name="BEx7A1DZ3ACKTQDO9ELXW44GL8Y2" hidden="1">#REF!</definedName>
    <definedName name="BEx7A7DRZSSF2EG6JQH27X93U90I" localSheetId="17" hidden="1">#REF!</definedName>
    <definedName name="BEx7A7DRZSSF2EG6JQH27X93U90I" hidden="1">#REF!</definedName>
    <definedName name="BEx7A9S3JA1X7FH4CFSQLTZC4691" localSheetId="17" hidden="1">#REF!</definedName>
    <definedName name="BEx7A9S3JA1X7FH4CFSQLTZC4691" hidden="1">#REF!</definedName>
    <definedName name="BEx7ABA2C9IWH5VSLVLLLCY62161" localSheetId="17" hidden="1">#REF!</definedName>
    <definedName name="BEx7ABA2C9IWH5VSLVLLLCY62161" hidden="1">#REF!</definedName>
    <definedName name="BEx7AE4LPLX8N85BYB0WCO5S7ZPV" localSheetId="17" hidden="1">#REF!</definedName>
    <definedName name="BEx7AE4LPLX8N85BYB0WCO5S7ZPV" hidden="1">#REF!</definedName>
    <definedName name="BEx7AJ81S7N0ZOX5HWUXTT04D8KK" localSheetId="17" hidden="1">#REF!</definedName>
    <definedName name="BEx7AJ81S7N0ZOX5HWUXTT04D8KK" hidden="1">#REF!</definedName>
    <definedName name="BEx7AQKAXA50BVHLEWZFVHEFM6BR" localSheetId="17" hidden="1">#REF!</definedName>
    <definedName name="BEx7AQKAXA50BVHLEWZFVHEFM6BR" hidden="1">#REF!</definedName>
    <definedName name="BEx7ASD1I654MEDCO6GGWA95PXSC" localSheetId="17" hidden="1">#REF!</definedName>
    <definedName name="BEx7ASD1I654MEDCO6GGWA95PXSC" hidden="1">#REF!</definedName>
    <definedName name="BEx7AVCX9S5RJP3NSZ4QM4E6ERDT" localSheetId="17" hidden="1">#REF!</definedName>
    <definedName name="BEx7AVCX9S5RJP3NSZ4QM4E6ERDT" hidden="1">#REF!</definedName>
    <definedName name="BEx7AVT704ZMAOMB9JGPZ6LXHSQG" localSheetId="17" hidden="1">#REF!</definedName>
    <definedName name="BEx7AVT704ZMAOMB9JGPZ6LXHSQG" hidden="1">#REF!</definedName>
    <definedName name="BEx7B6LH6917TXOSAAQ6U7HVF018" localSheetId="17" hidden="1">#REF!</definedName>
    <definedName name="BEx7B6LH6917TXOSAAQ6U7HVF018" hidden="1">#REF!</definedName>
    <definedName name="BEx7BPXFZXJ79FQ0E8AQE21PGVHA" localSheetId="17" hidden="1">#REF!</definedName>
    <definedName name="BEx7BPXFZXJ79FQ0E8AQE21PGVHA" hidden="1">#REF!</definedName>
    <definedName name="BEx7C04AM39DQMC1TIX7CFZ2ADHX" localSheetId="17" hidden="1">#REF!</definedName>
    <definedName name="BEx7C04AM39DQMC1TIX7CFZ2ADHX" hidden="1">#REF!</definedName>
    <definedName name="BEx7C1RKPVBM823KIGN85C8NOGLB" localSheetId="17" hidden="1">#REF!</definedName>
    <definedName name="BEx7C1RKPVBM823KIGN85C8NOGLB" hidden="1">#REF!</definedName>
    <definedName name="BEx7C40F0PQURHPI6YQ39NFIR86Z" localSheetId="17" hidden="1">#REF!</definedName>
    <definedName name="BEx7C40F0PQURHPI6YQ39NFIR86Z" hidden="1">#REF!</definedName>
    <definedName name="BEx7C93VR7SYRIJS1JO8YZKSFAW9" localSheetId="17" hidden="1">#REF!</definedName>
    <definedName name="BEx7C93VR7SYRIJS1JO8YZKSFAW9" hidden="1">#REF!</definedName>
    <definedName name="BEx7CCPC6R1KQQZ2JQU6EFI1G0RM" localSheetId="17" hidden="1">#REF!</definedName>
    <definedName name="BEx7CCPC6R1KQQZ2JQU6EFI1G0RM" hidden="1">#REF!</definedName>
    <definedName name="BEx7CDAXF5MHW62MV0JHIEM92MPI" localSheetId="17" hidden="1">#REF!</definedName>
    <definedName name="BEx7CDAXF5MHW62MV0JHIEM92MPI" hidden="1">#REF!</definedName>
    <definedName name="BEx7CIJST9GLS2QD383UK7VUDTGL" localSheetId="17" hidden="1">#REF!</definedName>
    <definedName name="BEx7CIJST9GLS2QD383UK7VUDTGL" hidden="1">#REF!</definedName>
    <definedName name="BEx7CN1OPV8F04BRSJJSWFTXJAD5" localSheetId="17" hidden="1">#REF!</definedName>
    <definedName name="BEx7CN1OPV8F04BRSJJSWFTXJAD5" hidden="1">#REF!</definedName>
    <definedName name="BEx7CO8T2XKC7GHDSYNAWTZ9L7YR" localSheetId="17" hidden="1">#REF!</definedName>
    <definedName name="BEx7CO8T2XKC7GHDSYNAWTZ9L7YR" hidden="1">#REF!</definedName>
    <definedName name="BEx7CW1CF00DO8A36UNC2X7K65C2" localSheetId="17" hidden="1">#REF!</definedName>
    <definedName name="BEx7CW1CF00DO8A36UNC2X7K65C2" hidden="1">#REF!</definedName>
    <definedName name="BEx7CW6NFRL2P4XWP0MWHIYA97KF" localSheetId="17" hidden="1">#REF!</definedName>
    <definedName name="BEx7CW6NFRL2P4XWP0MWHIYA97KF" hidden="1">#REF!</definedName>
    <definedName name="BEx7D5RWKRS4W71J4NZ6ZSFHPKFT" localSheetId="17" hidden="1">#REF!</definedName>
    <definedName name="BEx7D5RWKRS4W71J4NZ6ZSFHPKFT" hidden="1">#REF!</definedName>
    <definedName name="BEx7D8H1TPOX1UN17QZYEV7Q58GA" localSheetId="17" hidden="1">#REF!</definedName>
    <definedName name="BEx7D8H1TPOX1UN17QZYEV7Q58GA" hidden="1">#REF!</definedName>
    <definedName name="BEx7DGF13H2074LRWFZQ45PZ6JPX" localSheetId="17" hidden="1">#REF!</definedName>
    <definedName name="BEx7DGF13H2074LRWFZQ45PZ6JPX" hidden="1">#REF!</definedName>
    <definedName name="BEx7DKWUXEDIISSX4GDD4YYT887F" localSheetId="17" hidden="1">#REF!</definedName>
    <definedName name="BEx7DKWUXEDIISSX4GDD4YYT887F" hidden="1">#REF!</definedName>
    <definedName name="BEx7DMUYR2HC26WW7AOB1TULERMB" localSheetId="17" hidden="1">#REF!</definedName>
    <definedName name="BEx7DMUYR2HC26WW7AOB1TULERMB" hidden="1">#REF!</definedName>
    <definedName name="BEx7DVJTRV44IMJIBFXELE67SZ7S" localSheetId="17" hidden="1">#REF!</definedName>
    <definedName name="BEx7DVJTRV44IMJIBFXELE67SZ7S" hidden="1">#REF!</definedName>
    <definedName name="BEx7DVUMFCI5INHMVFIJ44RTTSTT" localSheetId="17" hidden="1">#REF!</definedName>
    <definedName name="BEx7DVUMFCI5INHMVFIJ44RTTSTT" hidden="1">#REF!</definedName>
    <definedName name="BEx7E2QSW841R32GCRO0M9X6GW5L" localSheetId="17" hidden="1">#REF!</definedName>
    <definedName name="BEx7E2QSW841R32GCRO0M9X6GW5L" hidden="1">#REF!</definedName>
    <definedName name="BEx7E2QT2U8THYOKBPXONB1B47WH" localSheetId="17" hidden="1">#REF!</definedName>
    <definedName name="BEx7E2QT2U8THYOKBPXONB1B47WH" hidden="1">#REF!</definedName>
    <definedName name="BEx7E5QP7W6UKO74F5Y0VJ741HS5" localSheetId="17" hidden="1">#REF!</definedName>
    <definedName name="BEx7E5QP7W6UKO74F5Y0VJ741HS5" hidden="1">#REF!</definedName>
    <definedName name="BEx7E6N29HGH3I47AFB2DCS6MVS6" localSheetId="17" hidden="1">#REF!</definedName>
    <definedName name="BEx7E6N29HGH3I47AFB2DCS6MVS6" hidden="1">#REF!</definedName>
    <definedName name="BEx7EBA8IYHQKT7IQAOAML660SYA" localSheetId="17" hidden="1">#REF!</definedName>
    <definedName name="BEx7EBA8IYHQKT7IQAOAML660SYA" hidden="1">#REF!</definedName>
    <definedName name="BEx7EI6C8MCRZFEQYUBE5FSUTIHK" localSheetId="17" hidden="1">#REF!</definedName>
    <definedName name="BEx7EI6C8MCRZFEQYUBE5FSUTIHK" hidden="1">#REF!</definedName>
    <definedName name="BEx7EI6DL1Z6UWLFBXAKVGZTKHWJ" localSheetId="17" hidden="1">#REF!</definedName>
    <definedName name="BEx7EI6DL1Z6UWLFBXAKVGZTKHWJ" hidden="1">#REF!</definedName>
    <definedName name="BEx7EQKHX7GZYOLXRDU534TT4H64" localSheetId="17" hidden="1">#REF!</definedName>
    <definedName name="BEx7EQKHX7GZYOLXRDU534TT4H64" hidden="1">#REF!</definedName>
    <definedName name="BEx7ETV6L1TM7JSXJIGK3FC6RVZW" localSheetId="17" hidden="1">#REF!</definedName>
    <definedName name="BEx7ETV6L1TM7JSXJIGK3FC6RVZW" hidden="1">#REF!</definedName>
    <definedName name="BEx7EV2C287ME9PQ0FIM5QWZ3O9K" localSheetId="17" hidden="1">#REF!</definedName>
    <definedName name="BEx7EV2C287ME9PQ0FIM5QWZ3O9K" hidden="1">#REF!</definedName>
    <definedName name="BEx7EWK9GUVV6FXWYIGH0TAI4V2O" localSheetId="17" hidden="1">#REF!</definedName>
    <definedName name="BEx7EWK9GUVV6FXWYIGH0TAI4V2O" hidden="1">#REF!</definedName>
    <definedName name="BEx7EYYLHMBYQTH6I377FCQS7CSX" localSheetId="17" hidden="1">#REF!</definedName>
    <definedName name="BEx7EYYLHMBYQTH6I377FCQS7CSX" hidden="1">#REF!</definedName>
    <definedName name="BEx7F3R8WBC6E9U65SYE1VCBPKTN" localSheetId="17" hidden="1">#REF!</definedName>
    <definedName name="BEx7F3R8WBC6E9U65SYE1VCBPKTN" hidden="1">#REF!</definedName>
    <definedName name="BEx7FCLG1RYI2SNOU1Y2GQZNZSWA" localSheetId="17" hidden="1">#REF!</definedName>
    <definedName name="BEx7FCLG1RYI2SNOU1Y2GQZNZSWA" hidden="1">#REF!</definedName>
    <definedName name="BEx7FN32ZGWOAA4TTH79KINTDWR9" localSheetId="17" hidden="1">#REF!</definedName>
    <definedName name="BEx7FN32ZGWOAA4TTH79KINTDWR9" hidden="1">#REF!</definedName>
    <definedName name="BEx7G0F5491O5LOO00O1AXXAE24R" localSheetId="17" hidden="1">#REF!</definedName>
    <definedName name="BEx7G0F5491O5LOO00O1AXXAE24R" hidden="1">#REF!</definedName>
    <definedName name="BEx7G82CKM3NIY1PHNFK28M09PCH" localSheetId="17" hidden="1">#REF!</definedName>
    <definedName name="BEx7G82CKM3NIY1PHNFK28M09PCH" hidden="1">#REF!</definedName>
    <definedName name="BEx7GR3ENYWRXXS5IT0UMEGOLGUH" localSheetId="17" hidden="1">#REF!</definedName>
    <definedName name="BEx7GR3ENYWRXXS5IT0UMEGOLGUH" hidden="1">#REF!</definedName>
    <definedName name="BEx7GSAL6P7TASL8MB63RFST1LJL" localSheetId="17" hidden="1">#REF!</definedName>
    <definedName name="BEx7GSAL6P7TASL8MB63RFST1LJL" hidden="1">#REF!</definedName>
    <definedName name="BEx7H0JCP7ZU8M0UWQXEBQ8U7WXG" localSheetId="17" hidden="1">#REF!</definedName>
    <definedName name="BEx7H0JCP7ZU8M0UWQXEBQ8U7WXG" hidden="1">#REF!</definedName>
    <definedName name="BEx7H0JD6I5I8WQLLWOYWY5YWPQE" localSheetId="17" hidden="1">#REF!</definedName>
    <definedName name="BEx7H0JD6I5I8WQLLWOYWY5YWPQE" hidden="1">#REF!</definedName>
    <definedName name="BEx7H14XCXH7WEXEY1HVO53A6AGH" localSheetId="17" hidden="1">#REF!</definedName>
    <definedName name="BEx7H14XCXH7WEXEY1HVO53A6AGH" hidden="1">#REF!</definedName>
    <definedName name="BEx7HFTIA8AC8BR8HKIN81VE1SGW" localSheetId="17" hidden="1">#REF!</definedName>
    <definedName name="BEx7HFTIA8AC8BR8HKIN81VE1SGW" hidden="1">#REF!</definedName>
    <definedName name="BEx7HGVBEF4LEIF6RC14N3PSU461" localSheetId="17" hidden="1">#REF!</definedName>
    <definedName name="BEx7HGVBEF4LEIF6RC14N3PSU461" hidden="1">#REF!</definedName>
    <definedName name="BEx7HNM5QUG90PN1J2VL176TH6KY" localSheetId="17" hidden="1">#REF!</definedName>
    <definedName name="BEx7HNM5QUG90PN1J2VL176TH6KY" hidden="1">#REF!</definedName>
    <definedName name="BEx7HQ5T9FZ42QWS09UO4DT42Y0R" localSheetId="17" hidden="1">#REF!</definedName>
    <definedName name="BEx7HQ5T9FZ42QWS09UO4DT42Y0R" hidden="1">#REF!</definedName>
    <definedName name="BEx7HRCZE3CVGON1HV07MT5MNDZ3" localSheetId="17" hidden="1">#REF!</definedName>
    <definedName name="BEx7HRCZE3CVGON1HV07MT5MNDZ3" hidden="1">#REF!</definedName>
    <definedName name="BEx7HWGE2CANG5M17X4C8YNC3N8F" localSheetId="17" hidden="1">#REF!</definedName>
    <definedName name="BEx7HWGE2CANG5M17X4C8YNC3N8F" hidden="1">#REF!</definedName>
    <definedName name="BEx7I8FZ96C5JAHXS18ZV0912LZP" localSheetId="17" hidden="1">#REF!</definedName>
    <definedName name="BEx7I8FZ96C5JAHXS18ZV0912LZP" hidden="1">#REF!</definedName>
    <definedName name="BEx7IBVYN47SFZIA0K4MDKQZNN9V" localSheetId="17" hidden="1">#REF!</definedName>
    <definedName name="BEx7IBVYN47SFZIA0K4MDKQZNN9V" hidden="1">#REF!</definedName>
    <definedName name="BEx7IJOI6V63WKXYU6YTHPHUSP7U" localSheetId="17" hidden="1">#REF!</definedName>
    <definedName name="BEx7IJOI6V63WKXYU6YTHPHUSP7U" hidden="1">#REF!</definedName>
    <definedName name="BEx7IRRUY5JMPVVS2G8ZTVLVF9H8" localSheetId="17" hidden="1">#REF!</definedName>
    <definedName name="BEx7IRRUY5JMPVVS2G8ZTVLVF9H8" hidden="1">#REF!</definedName>
    <definedName name="BEx7IV2IJ5WT7UC0UG7WP0WF2JZI" localSheetId="17" hidden="1">#REF!</definedName>
    <definedName name="BEx7IV2IJ5WT7UC0UG7WP0WF2JZI" hidden="1">#REF!</definedName>
    <definedName name="BEx7IXGU74GE5E4S6W4Z13AR092Y" localSheetId="17" hidden="1">#REF!</definedName>
    <definedName name="BEx7IXGU74GE5E4S6W4Z13AR092Y" hidden="1">#REF!</definedName>
    <definedName name="BEx7J4YL8Q3BI1MLH16YYQ18IJRD" localSheetId="17" hidden="1">#REF!</definedName>
    <definedName name="BEx7J4YL8Q3BI1MLH16YYQ18IJRD" hidden="1">#REF!</definedName>
    <definedName name="BEx7J7CWKB4WKZAQMK3Z0S9GSOSM" localSheetId="17" hidden="1">#REF!</definedName>
    <definedName name="BEx7J7CWKB4WKZAQMK3Z0S9GSOSM" hidden="1">#REF!</definedName>
    <definedName name="BEx7JH3HGBPI07OHZ5LFYK0UFZQR" localSheetId="17" hidden="1">#REF!</definedName>
    <definedName name="BEx7JH3HGBPI07OHZ5LFYK0UFZQR" hidden="1">#REF!</definedName>
    <definedName name="BEx7JV194190CNM6WWGQ3UBJ3CHH" localSheetId="17" hidden="1">#REF!</definedName>
    <definedName name="BEx7JV194190CNM6WWGQ3UBJ3CHH" hidden="1">#REF!</definedName>
    <definedName name="BEx7JZJ4XFUATU0PG7083JPTXG4K" localSheetId="17" hidden="1">#REF!</definedName>
    <definedName name="BEx7JZJ4XFUATU0PG7083JPTXG4K" hidden="1">#REF!</definedName>
    <definedName name="BEx7K469BHM1J8L2PEX3Z5HEMTCE" localSheetId="17" hidden="1">#REF!</definedName>
    <definedName name="BEx7K469BHM1J8L2PEX3Z5HEMTCE" hidden="1">#REF!</definedName>
    <definedName name="BEx7K7GZ607XQOGB81A1HINBTGOZ" localSheetId="17" hidden="1">#REF!</definedName>
    <definedName name="BEx7K7GZ607XQOGB81A1HINBTGOZ" hidden="1">#REF!</definedName>
    <definedName name="BEx7KEYPBDXSNROH8M6CDCBN6B50" localSheetId="17" hidden="1">#REF!</definedName>
    <definedName name="BEx7KEYPBDXSNROH8M6CDCBN6B50" hidden="1">#REF!</definedName>
    <definedName name="BEx7KMGGB2E6YDRM0M7DPVYH3ADI" localSheetId="17" hidden="1">#REF!</definedName>
    <definedName name="BEx7KMGGB2E6YDRM0M7DPVYH3ADI" hidden="1">#REF!</definedName>
    <definedName name="BEx7KR92AZ8OH3I7N51J8AU9LRP3" localSheetId="17" hidden="1">#REF!</definedName>
    <definedName name="BEx7KR92AZ8OH3I7N51J8AU9LRP3" hidden="1">#REF!</definedName>
    <definedName name="BEx7KSAS8BZT6H8OQCZ5DNSTMO07" localSheetId="17" hidden="1">#REF!</definedName>
    <definedName name="BEx7KSAS8BZT6H8OQCZ5DNSTMO07" hidden="1">#REF!</definedName>
    <definedName name="BEx7KWHTBD21COXVI4HNEQH0Z3L8" localSheetId="17" hidden="1">#REF!</definedName>
    <definedName name="BEx7KWHTBD21COXVI4HNEQH0Z3L8" hidden="1">#REF!</definedName>
    <definedName name="BEx7KWY24UYSDR57WCCVR4KEHE7U" localSheetId="17" hidden="1">#REF!</definedName>
    <definedName name="BEx7KWY24UYSDR57WCCVR4KEHE7U" hidden="1">#REF!</definedName>
    <definedName name="BEx7KXUGRMRSUXCM97Z7VRZQ9JH2" localSheetId="17" hidden="1">#REF!</definedName>
    <definedName name="BEx7KXUGRMRSUXCM97Z7VRZQ9JH2" hidden="1">#REF!</definedName>
    <definedName name="BEx7L21IQVP1N1TTQLRMANSSLSLE" localSheetId="17" hidden="1">#REF!</definedName>
    <definedName name="BEx7L21IQVP1N1TTQLRMANSSLSLE" hidden="1">#REF!</definedName>
    <definedName name="BEx7L5C6U8MP6IZ67BD649WQYJEK" localSheetId="17" hidden="1">#REF!</definedName>
    <definedName name="BEx7L5C6U8MP6IZ67BD649WQYJEK" hidden="1">#REF!</definedName>
    <definedName name="BEx7L7QID2UUN1F4435LIWAW8DV3" localSheetId="17" hidden="1">#REF!</definedName>
    <definedName name="BEx7L7QID2UUN1F4435LIWAW8DV3" hidden="1">#REF!</definedName>
    <definedName name="BEx7L8HEYEVTATR0OG5JJO647KNI" localSheetId="17" hidden="1">#REF!</definedName>
    <definedName name="BEx7L8HEYEVTATR0OG5JJO647KNI" hidden="1">#REF!</definedName>
    <definedName name="BEx7L8XOV64OMS15ZFURFEUXLMWF" localSheetId="17" hidden="1">#REF!</definedName>
    <definedName name="BEx7L8XOV64OMS15ZFURFEUXLMWF" hidden="1">#REF!</definedName>
    <definedName name="BEx7LJVFQACL9F4DRS9YZQ9R2N30" localSheetId="17" hidden="1">#REF!</definedName>
    <definedName name="BEx7LJVFQACL9F4DRS9YZQ9R2N30" hidden="1">#REF!</definedName>
    <definedName name="BEx7LZ0D7JSY0VK5FBGMZE26ZKFJ" localSheetId="17" hidden="1">#REF!</definedName>
    <definedName name="BEx7LZ0D7JSY0VK5FBGMZE26ZKFJ" hidden="1">#REF!</definedName>
    <definedName name="BEx7MAUI1JJFDIJGDW4RWY5384LY" localSheetId="17" hidden="1">#REF!</definedName>
    <definedName name="BEx7MAUI1JJFDIJGDW4RWY5384LY" hidden="1">#REF!</definedName>
    <definedName name="BEx7MJZO3UKAMJ53UWOJ5ZD4GGMQ" localSheetId="17" hidden="1">#REF!</definedName>
    <definedName name="BEx7MJZO3UKAMJ53UWOJ5ZD4GGMQ" hidden="1">#REF!</definedName>
    <definedName name="BEx7MQ4RBQK32VUVPFRBYN76KSOD" localSheetId="17" hidden="1">#REF!</definedName>
    <definedName name="BEx7MQ4RBQK32VUVPFRBYN76KSOD" hidden="1">#REF!</definedName>
    <definedName name="BEx7MT4MFNXIVQGAT6D971GZW7CA" localSheetId="17" hidden="1">#REF!</definedName>
    <definedName name="BEx7MT4MFNXIVQGAT6D971GZW7CA" hidden="1">#REF!</definedName>
    <definedName name="BEx7NE3X8Z6J8PMTHDO51G0HICD5" localSheetId="17" hidden="1">#REF!</definedName>
    <definedName name="BEx7NE3X8Z6J8PMTHDO51G0HICD5" hidden="1">#REF!</definedName>
    <definedName name="BEx7NI062THZAM6I8AJWTFJL91CS" localSheetId="17" hidden="1">#REF!</definedName>
    <definedName name="BEx7NI062THZAM6I8AJWTFJL91CS" hidden="1">#REF!</definedName>
    <definedName name="BEx8Z3M9Z5VD3MZ8TD1F5M49MOTD" localSheetId="17" hidden="1">#REF!</definedName>
    <definedName name="BEx8Z3M9Z5VD3MZ8TD1F5M49MOTD" hidden="1">#REF!</definedName>
    <definedName name="BEx8ZCWSI30U7NSNHLBK5HV2J2EN" localSheetId="17" hidden="1">#REF!</definedName>
    <definedName name="BEx8ZCWSI30U7NSNHLBK5HV2J2EN" hidden="1">#REF!</definedName>
    <definedName name="BEx904S75BPRYMHF0083JF7ES4NG" localSheetId="17" hidden="1">#REF!</definedName>
    <definedName name="BEx904S75BPRYMHF0083JF7ES4NG" hidden="1">#REF!</definedName>
    <definedName name="BEx90EZ2HAURBQ5I4V6WD6NYD0AQ" localSheetId="17" hidden="1">#REF!</definedName>
    <definedName name="BEx90EZ2HAURBQ5I4V6WD6NYD0AQ" hidden="1">#REF!</definedName>
    <definedName name="BEx90H2KA91ZVRIJCDN62HJVKQWC" localSheetId="17" hidden="1">#REF!</definedName>
    <definedName name="BEx90H2KA91ZVRIJCDN62HJVKQWC" hidden="1">#REF!</definedName>
    <definedName name="BEx90HDD4RWF7JZGA8GCGG7D63MG" localSheetId="17" hidden="1">#REF!</definedName>
    <definedName name="BEx90HDD4RWF7JZGA8GCGG7D63MG" hidden="1">#REF!</definedName>
    <definedName name="BEx90VGH5H09ON2QXYC9WIIEU98T" localSheetId="17" hidden="1">#REF!</definedName>
    <definedName name="BEx90VGH5H09ON2QXYC9WIIEU98T" hidden="1">#REF!</definedName>
    <definedName name="BEx911LKH78Q9WUWXLOQFEL59ITN" localSheetId="17" hidden="1">#REF!</definedName>
    <definedName name="BEx911LKH78Q9WUWXLOQFEL59ITN" hidden="1">#REF!</definedName>
    <definedName name="BEx911WE3W1AI7TEJHN5ROFMFVQ8" localSheetId="17" hidden="1">#REF!</definedName>
    <definedName name="BEx911WE3W1AI7TEJHN5ROFMFVQ8" hidden="1">#REF!</definedName>
    <definedName name="BEx9175B70QXYAU5A8DJPGZQ46L9" localSheetId="17" hidden="1">#REF!</definedName>
    <definedName name="BEx9175B70QXYAU5A8DJPGZQ46L9" hidden="1">#REF!</definedName>
    <definedName name="BEx917QTZAYKMWFVDPZEDX8FH1J3" localSheetId="17" hidden="1">#REF!</definedName>
    <definedName name="BEx917QTZAYKMWFVDPZEDX8FH1J3" hidden="1">#REF!</definedName>
    <definedName name="BEx91AQQRTV87AO27VWHSFZAD4ZR" localSheetId="17" hidden="1">#REF!</definedName>
    <definedName name="BEx91AQQRTV87AO27VWHSFZAD4ZR" hidden="1">#REF!</definedName>
    <definedName name="BEx91FU57YXJK7RHMFDKKYY2JFS7" localSheetId="17" hidden="1">#REF!</definedName>
    <definedName name="BEx91FU57YXJK7RHMFDKKYY2JFS7" hidden="1">#REF!</definedName>
    <definedName name="BEx91KXLTRYJVT47UU2JUUFNKFUT" localSheetId="17" hidden="1">#REF!</definedName>
    <definedName name="BEx91KXLTRYJVT47UU2JUUFNKFUT" hidden="1">#REF!</definedName>
    <definedName name="BEx91L8FLL5CWLA2CDHKCOMGVDZN" localSheetId="17" hidden="1">#REF!</definedName>
    <definedName name="BEx91L8FLL5CWLA2CDHKCOMGVDZN" hidden="1">#REF!</definedName>
    <definedName name="BEx91OTVH9ZDBC3QTORU8RZX4EOC" localSheetId="17" hidden="1">#REF!</definedName>
    <definedName name="BEx91OTVH9ZDBC3QTORU8RZX4EOC" hidden="1">#REF!</definedName>
    <definedName name="BEx91QH5JRZKQP1GPN2SQMR3CKAG" localSheetId="17" hidden="1">#REF!</definedName>
    <definedName name="BEx91QH5JRZKQP1GPN2SQMR3CKAG" hidden="1">#REF!</definedName>
    <definedName name="BEx91ROALDNHO7FI4X8L61RH4UJE" localSheetId="17" hidden="1">#REF!</definedName>
    <definedName name="BEx91ROALDNHO7FI4X8L61RH4UJE" hidden="1">#REF!</definedName>
    <definedName name="BEx91TMID71GVYH0U16QM1RV3PX0" localSheetId="17" hidden="1">#REF!</definedName>
    <definedName name="BEx91TMID71GVYH0U16QM1RV3PX0" hidden="1">#REF!</definedName>
    <definedName name="BEx91VF2D78PAF337E3L2L81K9W2" localSheetId="17" hidden="1">#REF!</definedName>
    <definedName name="BEx91VF2D78PAF337E3L2L81K9W2" hidden="1">#REF!</definedName>
    <definedName name="BEx920O0C4FBKNO2WASY82KSAGWC" localSheetId="17" hidden="1">#REF!</definedName>
    <definedName name="BEx920O0C4FBKNO2WASY82KSAGWC" hidden="1">#REF!</definedName>
    <definedName name="BEx921PNZ46VORG2VRMWREWIC0SE" localSheetId="17" hidden="1">#REF!</definedName>
    <definedName name="BEx921PNZ46VORG2VRMWREWIC0SE" hidden="1">#REF!</definedName>
    <definedName name="BEx929YGVS1SWUVBOM0JDPJFRIAE" localSheetId="17" hidden="1">#REF!</definedName>
    <definedName name="BEx929YGVS1SWUVBOM0JDPJFRIAE" hidden="1">#REF!</definedName>
    <definedName name="BEx92DPEKL5WM5A3CN8674JI0PR3" localSheetId="17" hidden="1">#REF!</definedName>
    <definedName name="BEx92DPEKL5WM5A3CN8674JI0PR3" hidden="1">#REF!</definedName>
    <definedName name="BEx92ER2RMY93TZK0D9L9T3H0GI5" localSheetId="17" hidden="1">#REF!</definedName>
    <definedName name="BEx92ER2RMY93TZK0D9L9T3H0GI5" hidden="1">#REF!</definedName>
    <definedName name="BEx92FI04PJT4LI23KKIHRXWJDTT" localSheetId="17" hidden="1">#REF!</definedName>
    <definedName name="BEx92FI04PJT4LI23KKIHRXWJDTT" hidden="1">#REF!</definedName>
    <definedName name="BEx92HR14HQ9D5JXCSPA4SS4RT62" localSheetId="17" hidden="1">#REF!</definedName>
    <definedName name="BEx92HR14HQ9D5JXCSPA4SS4RT62" hidden="1">#REF!</definedName>
    <definedName name="BEx92HWA2D6A5EX9MFG68G0NOMSN" localSheetId="17" hidden="1">#REF!</definedName>
    <definedName name="BEx92HWA2D6A5EX9MFG68G0NOMSN" hidden="1">#REF!</definedName>
    <definedName name="BEx92PUBDIXAU1FW5ZAXECMAU0LN" localSheetId="17" hidden="1">#REF!</definedName>
    <definedName name="BEx92PUBDIXAU1FW5ZAXECMAU0LN" hidden="1">#REF!</definedName>
    <definedName name="BEx92S8MHFFIVRQ2YSHZNQGOFUHD" localSheetId="17" hidden="1">#REF!</definedName>
    <definedName name="BEx92S8MHFFIVRQ2YSHZNQGOFUHD" hidden="1">#REF!</definedName>
    <definedName name="BEx9318BWFQZC3NQS37Q6XU3D425" localSheetId="17" hidden="1">#REF!</definedName>
    <definedName name="BEx9318BWFQZC3NQS37Q6XU3D425" hidden="1">#REF!</definedName>
    <definedName name="BEx93B9OULL2YGC896XXYAAJSTRK" localSheetId="17" hidden="1">#REF!</definedName>
    <definedName name="BEx93B9OULL2YGC896XXYAAJSTRK" hidden="1">#REF!</definedName>
    <definedName name="BEx93FRKF99NRT3LH99UTIH7AAYF" localSheetId="17" hidden="1">#REF!</definedName>
    <definedName name="BEx93FRKF99NRT3LH99UTIH7AAYF" hidden="1">#REF!</definedName>
    <definedName name="BEx93M7FSHP50OG34A4W8W8DF12U" localSheetId="17" hidden="1">#REF!</definedName>
    <definedName name="BEx93M7FSHP50OG34A4W8W8DF12U" hidden="1">#REF!</definedName>
    <definedName name="BEx93OLWY2O3PRA74U41VG5RXT4Q" localSheetId="17" hidden="1">#REF!</definedName>
    <definedName name="BEx93OLWY2O3PRA74U41VG5RXT4Q" hidden="1">#REF!</definedName>
    <definedName name="BEx93RWFAF6YJGYUTITVM445C02U" localSheetId="17" hidden="1">#REF!</definedName>
    <definedName name="BEx93RWFAF6YJGYUTITVM445C02U" hidden="1">#REF!</definedName>
    <definedName name="BEx93SY9RWG3HUV4YXQKXJH9FH14" localSheetId="17" hidden="1">#REF!</definedName>
    <definedName name="BEx93SY9RWG3HUV4YXQKXJH9FH14" hidden="1">#REF!</definedName>
    <definedName name="BEx93TJUX3U0FJDBG6DDSNQ91R5J" localSheetId="17" hidden="1">#REF!</definedName>
    <definedName name="BEx93TJUX3U0FJDBG6DDSNQ91R5J" hidden="1">#REF!</definedName>
    <definedName name="BEx941SIC58506DFIGKOLIHQ7KCX" localSheetId="17" hidden="1">#REF!</definedName>
    <definedName name="BEx941SIC58506DFIGKOLIHQ7KCX" hidden="1">#REF!</definedName>
    <definedName name="BEx942UCRHMI4B0US31HO95GSC2X" localSheetId="17" hidden="1">#REF!</definedName>
    <definedName name="BEx942UCRHMI4B0US31HO95GSC2X" hidden="1">#REF!</definedName>
    <definedName name="BEx944SDUSMOBHNE6J8XN1EOL90T" localSheetId="17" hidden="1">#REF!</definedName>
    <definedName name="BEx944SDUSMOBHNE6J8XN1EOL90T" hidden="1">#REF!</definedName>
    <definedName name="BEx948ZFFQWVIDNG4AZAUGGGEB5U" localSheetId="17" hidden="1">#REF!</definedName>
    <definedName name="BEx948ZFFQWVIDNG4AZAUGGGEB5U" hidden="1">#REF!</definedName>
    <definedName name="BEx94CKXG92OMURH41SNU6IOHK4J" localSheetId="17" hidden="1">#REF!</definedName>
    <definedName name="BEx94CKXG92OMURH41SNU6IOHK4J" hidden="1">#REF!</definedName>
    <definedName name="BEx94GXG30CIVB6ZQN3X3IK6BZXQ" localSheetId="17" hidden="1">#REF!</definedName>
    <definedName name="BEx94GXG30CIVB6ZQN3X3IK6BZXQ" hidden="1">#REF!</definedName>
    <definedName name="BEx94HZ5LURYM9ST744ALV6ZCKYP" localSheetId="17" hidden="1">#REF!</definedName>
    <definedName name="BEx94HZ5LURYM9ST744ALV6ZCKYP" hidden="1">#REF!</definedName>
    <definedName name="BEx94IQ75E90YUMWJ9N591LR7DQQ" localSheetId="17" hidden="1">#REF!</definedName>
    <definedName name="BEx94IQ75E90YUMWJ9N591LR7DQQ" hidden="1">#REF!</definedName>
    <definedName name="BEx94L9TBK45AUQSX1IUZ86U1GPQ" localSheetId="17" hidden="1">#REF!</definedName>
    <definedName name="BEx94L9TBK45AUQSX1IUZ86U1GPQ" hidden="1">#REF!</definedName>
    <definedName name="BEx94N7W5T3U7UOE97D6OVIBUCXS" localSheetId="17" hidden="1">#REF!</definedName>
    <definedName name="BEx94N7W5T3U7UOE97D6OVIBUCXS" hidden="1">#REF!</definedName>
    <definedName name="BEx953PB6S6ECMD8N0JSW0CBG0DA" localSheetId="17" hidden="1">#REF!</definedName>
    <definedName name="BEx953PB6S6ECMD8N0JSW0CBG0DA" hidden="1">#REF!</definedName>
    <definedName name="BEx955NIAWX5OLAHMTV6QFUZPR30" localSheetId="17" hidden="1">#REF!</definedName>
    <definedName name="BEx955NIAWX5OLAHMTV6QFUZPR30" hidden="1">#REF!</definedName>
    <definedName name="BEx9581TYVI2M5TT4ISDAJV4W7Z6" localSheetId="17" hidden="1">#REF!</definedName>
    <definedName name="BEx9581TYVI2M5TT4ISDAJV4W7Z6" hidden="1">#REF!</definedName>
    <definedName name="BEx95NHF4RVUE0YDOAFZEIVBYJXD" localSheetId="17" hidden="1">#REF!</definedName>
    <definedName name="BEx95NHF4RVUE0YDOAFZEIVBYJXD" hidden="1">#REF!</definedName>
    <definedName name="BEx95QBZMG0E2KQ9BERJ861QLYN3" localSheetId="17" hidden="1">#REF!</definedName>
    <definedName name="BEx95QBZMG0E2KQ9BERJ861QLYN3" hidden="1">#REF!</definedName>
    <definedName name="BEx95QHBVDN795UNQJLRXG3RDU49" localSheetId="17" hidden="1">#REF!</definedName>
    <definedName name="BEx95QHBVDN795UNQJLRXG3RDU49" hidden="1">#REF!</definedName>
    <definedName name="BEx95TBVUWV7L7OMFMZDQEXGVHU6" localSheetId="17" hidden="1">#REF!</definedName>
    <definedName name="BEx95TBVUWV7L7OMFMZDQEXGVHU6" hidden="1">#REF!</definedName>
    <definedName name="BEx95TXH048JPPZ7VXKTCAEE6GQS" localSheetId="17" hidden="1">#REF!</definedName>
    <definedName name="BEx95TXH048JPPZ7VXKTCAEE6GQS" hidden="1">#REF!</definedName>
    <definedName name="BEx95U89DZZSVO39TGS62CX8G9N4" localSheetId="17" hidden="1">#REF!</definedName>
    <definedName name="BEx95U89DZZSVO39TGS62CX8G9N4" hidden="1">#REF!</definedName>
    <definedName name="BEx9602K2GHNBUEUVT9ONRQU1GMD" localSheetId="17" hidden="1">#REF!</definedName>
    <definedName name="BEx9602K2GHNBUEUVT9ONRQU1GMD" hidden="1">#REF!</definedName>
    <definedName name="BEx962BL3Y4LA53EBYI64ZYMZE8U" localSheetId="17" hidden="1">#REF!</definedName>
    <definedName name="BEx962BL3Y4LA53EBYI64ZYMZE8U" hidden="1">#REF!</definedName>
    <definedName name="BEx96KR21O7H9R29TN0S45Y3QPUK" localSheetId="17" hidden="1">#REF!</definedName>
    <definedName name="BEx96KR21O7H9R29TN0S45Y3QPUK" hidden="1">#REF!</definedName>
    <definedName name="BEx96KWJ7BHXX4IIM048C3O7S59S" localSheetId="17" hidden="1">#REF!</definedName>
    <definedName name="BEx96KWJ7BHXX4IIM048C3O7S59S" hidden="1">#REF!</definedName>
    <definedName name="BEx96SUFKHHFE8XQ6UUO6ILDOXHO" localSheetId="17" hidden="1">#REF!</definedName>
    <definedName name="BEx96SUFKHHFE8XQ6UUO6ILDOXHO" hidden="1">#REF!</definedName>
    <definedName name="BEx96UN4YWXBDEZ1U1ZUIPP41Z7I" localSheetId="17" hidden="1">#REF!</definedName>
    <definedName name="BEx96UN4YWXBDEZ1U1ZUIPP41Z7I" hidden="1">#REF!</definedName>
    <definedName name="BEx970MYCPJ6DQ44TKLOIGZO5LHH" localSheetId="17" hidden="1">#REF!</definedName>
    <definedName name="BEx970MYCPJ6DQ44TKLOIGZO5LHH" hidden="1">#REF!</definedName>
    <definedName name="BEx978KSD61YJH3S9DGO050R2EHA" localSheetId="17" hidden="1">#REF!</definedName>
    <definedName name="BEx978KSD61YJH3S9DGO050R2EHA" hidden="1">#REF!</definedName>
    <definedName name="BEx97CBOZZVIAFCLYWXO84QIM5RH" localSheetId="17" hidden="1">#REF!</definedName>
    <definedName name="BEx97CBOZZVIAFCLYWXO84QIM5RH" hidden="1">#REF!</definedName>
    <definedName name="BEx97H9O1NAKAPK4MX4PKO34ICL5" localSheetId="17" hidden="1">#REF!</definedName>
    <definedName name="BEx97H9O1NAKAPK4MX4PKO34ICL5" hidden="1">#REF!</definedName>
    <definedName name="BEx97HVA5F2I0D6ID81KCUDEQOIH" localSheetId="17" hidden="1">#REF!</definedName>
    <definedName name="BEx97HVA5F2I0D6ID81KCUDEQOIH" hidden="1">#REF!</definedName>
    <definedName name="BEx97MNUZQ1Z0AO2FL7XQYVNCPR7" localSheetId="17" hidden="1">#REF!</definedName>
    <definedName name="BEx97MNUZQ1Z0AO2FL7XQYVNCPR7" hidden="1">#REF!</definedName>
    <definedName name="BEx97NPQBACJVD9K1YXI08RTW9E2" localSheetId="17" hidden="1">#REF!</definedName>
    <definedName name="BEx97NPQBACJVD9K1YXI08RTW9E2" hidden="1">#REF!</definedName>
    <definedName name="BEx97RWQLXS0OORDCN69IGA58CWU" localSheetId="17" hidden="1">#REF!</definedName>
    <definedName name="BEx97RWQLXS0OORDCN69IGA58CWU" hidden="1">#REF!</definedName>
    <definedName name="BEx980QZQVMVK22H7FW8VJ1Y8HJR" localSheetId="17" hidden="1">#REF!</definedName>
    <definedName name="BEx980QZQVMVK22H7FW8VJ1Y8HJR" hidden="1">#REF!</definedName>
    <definedName name="BEx981HW73BUZWT14TBTZHC0ZTJ4" localSheetId="17" hidden="1">#REF!</definedName>
    <definedName name="BEx981HW73BUZWT14TBTZHC0ZTJ4" hidden="1">#REF!</definedName>
    <definedName name="BEx9853EGK21LS9VVKSCCC6V43AN" localSheetId="17" hidden="1">#REF!</definedName>
    <definedName name="BEx9853EGK21LS9VVKSCCC6V43AN" hidden="1">#REF!</definedName>
    <definedName name="BEx985JLSPMNH380TKBDXAEFC980" localSheetId="17" hidden="1">#REF!</definedName>
    <definedName name="BEx985JLSPMNH380TKBDXAEFC980" hidden="1">#REF!</definedName>
    <definedName name="BEx9871KU0N99P0900EAK69VFYT2" localSheetId="17" hidden="1">#REF!</definedName>
    <definedName name="BEx9871KU0N99P0900EAK69VFYT2" hidden="1">#REF!</definedName>
    <definedName name="BEx98A6S6VO1UKBYLX05KBIT7SC0" localSheetId="17" hidden="1">#REF!</definedName>
    <definedName name="BEx98A6S6VO1UKBYLX05KBIT7SC0" hidden="1">#REF!</definedName>
    <definedName name="BEx98IFKNJFGZFLID1YTRFEG1SXY" localSheetId="17" hidden="1">#REF!</definedName>
    <definedName name="BEx98IFKNJFGZFLID1YTRFEG1SXY" hidden="1">#REF!</definedName>
    <definedName name="BEx9915UVD4G7RA3IMLFZ0LG3UA2" localSheetId="17" hidden="1">#REF!</definedName>
    <definedName name="BEx9915UVD4G7RA3IMLFZ0LG3UA2" hidden="1">#REF!</definedName>
    <definedName name="BEx9952469XMFGSPXL7CMXHPJF90" localSheetId="17" hidden="1">#REF!</definedName>
    <definedName name="BEx9952469XMFGSPXL7CMXHPJF90" hidden="1">#REF!</definedName>
    <definedName name="BEx996PK8YMHSV0CFJOHOX1OCXHG" localSheetId="17" hidden="1">#REF!</definedName>
    <definedName name="BEx996PK8YMHSV0CFJOHOX1OCXHG" hidden="1">#REF!</definedName>
    <definedName name="BEx99B77I7TUSHRR4HIZ9FU2EIUT" localSheetId="17" hidden="1">#REF!</definedName>
    <definedName name="BEx99B77I7TUSHRR4HIZ9FU2EIUT" hidden="1">#REF!</definedName>
    <definedName name="BEx99Q6PH5F3OQKCCAAO75PYDEFN" localSheetId="17" hidden="1">#REF!</definedName>
    <definedName name="BEx99Q6PH5F3OQKCCAAO75PYDEFN" hidden="1">#REF!</definedName>
    <definedName name="BEx99WBYT2D6UUC1PT7A40ENYID4" localSheetId="17" hidden="1">#REF!</definedName>
    <definedName name="BEx99WBYT2D6UUC1PT7A40ENYID4" hidden="1">#REF!</definedName>
    <definedName name="BEx99XOGHOM28CNCYKQWYGL56W2S" localSheetId="17" hidden="1">#REF!</definedName>
    <definedName name="BEx99XOGHOM28CNCYKQWYGL56W2S" hidden="1">#REF!</definedName>
    <definedName name="BEx99ZRZ4I7FHDPGRAT5VW7NVBPU" localSheetId="17" hidden="1">#REF!</definedName>
    <definedName name="BEx99ZRZ4I7FHDPGRAT5VW7NVBPU" hidden="1">#REF!</definedName>
    <definedName name="BEx9AT5E3ZSHKSOL35O38L8HF9TH" localSheetId="17" hidden="1">#REF!</definedName>
    <definedName name="BEx9AT5E3ZSHKSOL35O38L8HF9TH" hidden="1">#REF!</definedName>
    <definedName name="BEx9AV8W1FAWF5BHATYEN47X12JN" localSheetId="17" hidden="1">#REF!</definedName>
    <definedName name="BEx9AV8W1FAWF5BHATYEN47X12JN" hidden="1">#REF!</definedName>
    <definedName name="BEx9B8A5186FNTQQNLIO5LK02ABI" localSheetId="17" hidden="1">#REF!</definedName>
    <definedName name="BEx9B8A5186FNTQQNLIO5LK02ABI" hidden="1">#REF!</definedName>
    <definedName name="BEx9B8VR20E2CILU4CDQUQQ9ONXK" localSheetId="17" hidden="1">#REF!</definedName>
    <definedName name="BEx9B8VR20E2CILU4CDQUQQ9ONXK" hidden="1">#REF!</definedName>
    <definedName name="BEx9B917BFT5XKMEOKSZYR2JDGKF" localSheetId="17" hidden="1">#REF!</definedName>
    <definedName name="BEx9B917BFT5XKMEOKSZYR2JDGKF" hidden="1">#REF!</definedName>
    <definedName name="BEx9B917EUP13X6FQ3NPQL76XM5V" localSheetId="17" hidden="1">#REF!</definedName>
    <definedName name="BEx9B917EUP13X6FQ3NPQL76XM5V" hidden="1">#REF!</definedName>
    <definedName name="BEx9BAJ5WYEQ623HUT9NNCMP3RUG" localSheetId="17" hidden="1">#REF!</definedName>
    <definedName name="BEx9BAJ5WYEQ623HUT9NNCMP3RUG" hidden="1">#REF!</definedName>
    <definedName name="BEx9BURCKUDZU2MLNSZIIBVDAXBV" localSheetId="17" hidden="1">#REF!</definedName>
    <definedName name="BEx9BURCKUDZU2MLNSZIIBVDAXBV" hidden="1">#REF!</definedName>
    <definedName name="BEx9BYNN9WBL0OZNO7QKTM7XA0XO" localSheetId="17" hidden="1">#REF!</definedName>
    <definedName name="BEx9BYNN9WBL0OZNO7QKTM7XA0XO" hidden="1">#REF!</definedName>
    <definedName name="BEx9BYSYW7QCPXS2NAVLFAU5Y2Z2" localSheetId="17" hidden="1">#REF!</definedName>
    <definedName name="BEx9BYSYW7QCPXS2NAVLFAU5Y2Z2" hidden="1">#REF!</definedName>
    <definedName name="BEx9C590HJ2O31IWJB73C1HR74AI" localSheetId="17" hidden="1">#REF!</definedName>
    <definedName name="BEx9C590HJ2O31IWJB73C1HR74AI" hidden="1">#REF!</definedName>
    <definedName name="BEx9CCQRMYYOGIOYTOM73VKDIPS1" localSheetId="17" hidden="1">#REF!</definedName>
    <definedName name="BEx9CCQRMYYOGIOYTOM73VKDIPS1" hidden="1">#REF!</definedName>
    <definedName name="BEx9COA2U27AO1YZGMLP7B8DR22D" localSheetId="17" hidden="1">#REF!</definedName>
    <definedName name="BEx9COA2U27AO1YZGMLP7B8DR22D" hidden="1">#REF!</definedName>
    <definedName name="BEx9D1BC9FT19KY0INAABNDBAMR1" localSheetId="17" hidden="1">#REF!</definedName>
    <definedName name="BEx9D1BC9FT19KY0INAABNDBAMR1" hidden="1">#REF!</definedName>
    <definedName name="BEx9DN6ZMF18Q39MPMXSDJTZQNJ3" localSheetId="17" hidden="1">#REF!</definedName>
    <definedName name="BEx9DN6ZMF18Q39MPMXSDJTZQNJ3" hidden="1">#REF!</definedName>
    <definedName name="BEx9DUU8DALPSCW66GTMQRPXZ6GL" localSheetId="17" hidden="1">#REF!</definedName>
    <definedName name="BEx9DUU8DALPSCW66GTMQRPXZ6GL" hidden="1">#REF!</definedName>
    <definedName name="BEx9E14TDNSEMI784W0OTIEQMWN6" localSheetId="17" hidden="1">#REF!</definedName>
    <definedName name="BEx9E14TDNSEMI784W0OTIEQMWN6" hidden="1">#REF!</definedName>
    <definedName name="BEx9E2BZ2B1R41FMGJCJ7JLGLUAJ" localSheetId="17" hidden="1">#REF!</definedName>
    <definedName name="BEx9E2BZ2B1R41FMGJCJ7JLGLUAJ" hidden="1">#REF!</definedName>
    <definedName name="BEx9E6DJDRR3E21QMZAPDC3O470U" localSheetId="17" hidden="1">#REF!</definedName>
    <definedName name="BEx9E6DJDRR3E21QMZAPDC3O470U" hidden="1">#REF!</definedName>
    <definedName name="BEx9EG9KBJ77M8LEOR9ITOKN5KXY" localSheetId="17" hidden="1">#REF!</definedName>
    <definedName name="BEx9EG9KBJ77M8LEOR9ITOKN5KXY" hidden="1">#REF!</definedName>
    <definedName name="BEx9EMK6HAJJMVYZTN5AUIV7O1E6" localSheetId="17" hidden="1">#REF!</definedName>
    <definedName name="BEx9EMK6HAJJMVYZTN5AUIV7O1E6" hidden="1">#REF!</definedName>
    <definedName name="BEx9EQLVZHYQ1TPX7WH3SOWXCZLE" localSheetId="17" hidden="1">#REF!</definedName>
    <definedName name="BEx9EQLVZHYQ1TPX7WH3SOWXCZLE" hidden="1">#REF!</definedName>
    <definedName name="BEx9ETLU0EK5LGEM1QCNYN2S8O5F" localSheetId="17" hidden="1">#REF!</definedName>
    <definedName name="BEx9ETLU0EK5LGEM1QCNYN2S8O5F" hidden="1">#REF!</definedName>
    <definedName name="BEx9F0Y2ESUNE3U7TQDLMPE9BO67" localSheetId="17" hidden="1">#REF!</definedName>
    <definedName name="BEx9F0Y2ESUNE3U7TQDLMPE9BO67" hidden="1">#REF!</definedName>
    <definedName name="BEx9F5W18ZGFOKGRE8PR6T1MO6GT" localSheetId="17" hidden="1">#REF!</definedName>
    <definedName name="BEx9F5W18ZGFOKGRE8PR6T1MO6GT" hidden="1">#REF!</definedName>
    <definedName name="BEx9F78N4HY0XFGBQ4UJRD52L1EI" localSheetId="17" hidden="1">#REF!</definedName>
    <definedName name="BEx9F78N4HY0XFGBQ4UJRD52L1EI" hidden="1">#REF!</definedName>
    <definedName name="BEx9FF16LOQP5QIR4UHW5EIFGQB8" localSheetId="17" hidden="1">#REF!</definedName>
    <definedName name="BEx9FF16LOQP5QIR4UHW5EIFGQB8" hidden="1">#REF!</definedName>
    <definedName name="BEx9FJTSRCZ3ZXT3QVBJT5NF8T7V" localSheetId="17" hidden="1">#REF!</definedName>
    <definedName name="BEx9FJTSRCZ3ZXT3QVBJT5NF8T7V" hidden="1">#REF!</definedName>
    <definedName name="BEx9FRBEEYPS5HLS3XT34AKZN94G" localSheetId="17" hidden="1">#REF!</definedName>
    <definedName name="BEx9FRBEEYPS5HLS3XT34AKZN94G" hidden="1">#REF!</definedName>
    <definedName name="BEx9GD1Q3X2QNEWIFN2YPBFX6LMO" localSheetId="17" hidden="1">#REF!</definedName>
    <definedName name="BEx9GD1Q3X2QNEWIFN2YPBFX6LMO" hidden="1">#REF!</definedName>
    <definedName name="BEx9GDY4D8ZPQJCYFIMYM0V0C51Y" localSheetId="17" hidden="1">#REF!</definedName>
    <definedName name="BEx9GDY4D8ZPQJCYFIMYM0V0C51Y" hidden="1">#REF!</definedName>
    <definedName name="BEx9GGY04V0ZWI6O9KZH4KSBB389" localSheetId="17" hidden="1">#REF!</definedName>
    <definedName name="BEx9GGY04V0ZWI6O9KZH4KSBB389" hidden="1">#REF!</definedName>
    <definedName name="BEx9GUQALUWCD30UKUQGSWW8KBQ7" localSheetId="17" hidden="1">#REF!</definedName>
    <definedName name="BEx9GUQALUWCD30UKUQGSWW8KBQ7" hidden="1">#REF!</definedName>
    <definedName name="BEx9GY6BVFQGCLMOWVT6PIC9WP5X" localSheetId="17" hidden="1">#REF!</definedName>
    <definedName name="BEx9GY6BVFQGCLMOWVT6PIC9WP5X" hidden="1">#REF!</definedName>
    <definedName name="BEx9GZ2P3FDHKXEBXX2VS0BG2NP2" localSheetId="17" hidden="1">#REF!</definedName>
    <definedName name="BEx9GZ2P3FDHKXEBXX2VS0BG2NP2" hidden="1">#REF!</definedName>
    <definedName name="BEx9H04IB14E1437FF2OIRRWBSD7" localSheetId="17" hidden="1">#REF!</definedName>
    <definedName name="BEx9H04IB14E1437FF2OIRRWBSD7" hidden="1">#REF!</definedName>
    <definedName name="BEx9H5O1KDZJCW91Q29VRPY5YS6P" localSheetId="17" hidden="1">#REF!</definedName>
    <definedName name="BEx9H5O1KDZJCW91Q29VRPY5YS6P" hidden="1">#REF!</definedName>
    <definedName name="BEx9H645M2VLV3GR46GAUCXDZQ4K" localSheetId="17" hidden="1">#REF!</definedName>
    <definedName name="BEx9H645M2VLV3GR46GAUCXDZQ4K" hidden="1">#REF!</definedName>
    <definedName name="BEx9H8YR0E906F1JXZMBX3LNT004" localSheetId="17" hidden="1">#REF!</definedName>
    <definedName name="BEx9H8YR0E906F1JXZMBX3LNT004" hidden="1">#REF!</definedName>
    <definedName name="BEx9HVQR4IC0WPZ653S8B4V0A13M" localSheetId="17" hidden="1">#REF!</definedName>
    <definedName name="BEx9HVQR4IC0WPZ653S8B4V0A13M" hidden="1">#REF!</definedName>
    <definedName name="BEx9I38IOO8BH8XCE1W3NL31U1L9" localSheetId="17" hidden="1">#REF!</definedName>
    <definedName name="BEx9I38IOO8BH8XCE1W3NL31U1L9" hidden="1">#REF!</definedName>
    <definedName name="BEx9I8XIG7E5NB48QQHXP23FIN60" localSheetId="17" hidden="1">#REF!</definedName>
    <definedName name="BEx9I8XIG7E5NB48QQHXP23FIN60" hidden="1">#REF!</definedName>
    <definedName name="BEx9IHX7C0FG3M2R14H0SWIUGAOA" localSheetId="17" hidden="1">#REF!</definedName>
    <definedName name="BEx9IHX7C0FG3M2R14H0SWIUGAOA" hidden="1">#REF!</definedName>
    <definedName name="BEx9IQRF01ATLVK0YE60ARKQJ68L" localSheetId="17" hidden="1">#REF!</definedName>
    <definedName name="BEx9IQRF01ATLVK0YE60ARKQJ68L" hidden="1">#REF!</definedName>
    <definedName name="BEx9IT5QNZWKM6YQ5WER0DC2PMMU" localSheetId="17" hidden="1">#REF!</definedName>
    <definedName name="BEx9IT5QNZWKM6YQ5WER0DC2PMMU" hidden="1">#REF!</definedName>
    <definedName name="BEx9ITRA6B7P81T57OO22V5XLX9P" localSheetId="17" hidden="1">#REF!</definedName>
    <definedName name="BEx9ITRA6B7P81T57OO22V5XLX9P" hidden="1">#REF!</definedName>
    <definedName name="BEx9IW5MFLXTVCJHVUZTUH93AXOS" localSheetId="17" hidden="1">#REF!</definedName>
    <definedName name="BEx9IW5MFLXTVCJHVUZTUH93AXOS" hidden="1">#REF!</definedName>
    <definedName name="BEx9IXCSPSZC80YZUPRCYTG326KV" localSheetId="17" hidden="1">#REF!</definedName>
    <definedName name="BEx9IXCSPSZC80YZUPRCYTG326KV" hidden="1">#REF!</definedName>
    <definedName name="BEx9IZR39NHDGOM97H4E6F81RTQW" localSheetId="17" hidden="1">#REF!</definedName>
    <definedName name="BEx9IZR39NHDGOM97H4E6F81RTQW" hidden="1">#REF!</definedName>
    <definedName name="BEx9J07CU8X78XP5E4QC8XZ6YRCG" localSheetId="17" hidden="1">#REF!</definedName>
    <definedName name="BEx9J07CU8X78XP5E4QC8XZ6YRCG" hidden="1">#REF!</definedName>
    <definedName name="BEx9J6CH5E7YZPER7HXEIOIKGPCA" localSheetId="17" hidden="1">#REF!</definedName>
    <definedName name="BEx9J6CH5E7YZPER7HXEIOIKGPCA" hidden="1">#REF!</definedName>
    <definedName name="BEx9JJTZKVUJAVPTRE0RAVTEH41G" localSheetId="17" hidden="1">#REF!</definedName>
    <definedName name="BEx9JJTZKVUJAVPTRE0RAVTEH41G" hidden="1">#REF!</definedName>
    <definedName name="BEx9JLBYK239B3F841C7YG1GT7ST" localSheetId="17" hidden="1">#REF!</definedName>
    <definedName name="BEx9JLBYK239B3F841C7YG1GT7ST" hidden="1">#REF!</definedName>
    <definedName name="BEx9JQQ6BSIHSV0FS8QDIRPHMMLE" localSheetId="17" hidden="1">#REF!</definedName>
    <definedName name="BEx9JQQ6BSIHSV0FS8QDIRPHMMLE" hidden="1">#REF!</definedName>
    <definedName name="BEx9KP7077LQ4Q2NWSIETHZ0VA05" localSheetId="17" hidden="1">#REF!</definedName>
    <definedName name="BEx9KP7077LQ4Q2NWSIETHZ0VA05" hidden="1">#REF!</definedName>
    <definedName name="BExAW4IIW5D0MDY6TJ3G4FOLPYIR" localSheetId="17" hidden="1">#REF!</definedName>
    <definedName name="BExAW4IIW5D0MDY6TJ3G4FOLPYIR" hidden="1">#REF!</definedName>
    <definedName name="BExAW4TAPBZ18ES67GKFVYMS67N7" localSheetId="17" hidden="1">#REF!</definedName>
    <definedName name="BExAW4TAPBZ18ES67GKFVYMS67N7" hidden="1">#REF!</definedName>
    <definedName name="BExAWOAN9I36Q6B2P1316PE3048X" localSheetId="17" hidden="1">#REF!</definedName>
    <definedName name="BExAWOAN9I36Q6B2P1316PE3048X" hidden="1">#REF!</definedName>
    <definedName name="BExAWSSHUYAPXJEDC9JT9394SHQ5" localSheetId="17" hidden="1">#REF!</definedName>
    <definedName name="BExAWSSHUYAPXJEDC9JT9394SHQ5" hidden="1">#REF!</definedName>
    <definedName name="BExAX410NB4F2XOB84OR2197H8M5" localSheetId="17" hidden="1">#REF!</definedName>
    <definedName name="BExAX410NB4F2XOB84OR2197H8M5" hidden="1">#REF!</definedName>
    <definedName name="BExAX70W4OH6R7K3QT3YA9PA2APO" localSheetId="17" hidden="1">#REF!</definedName>
    <definedName name="BExAX70W4OH6R7K3QT3YA9PA2APO" hidden="1">#REF!</definedName>
    <definedName name="BExAX8TNG8LQ5Q4904SAYQIPGBSV" localSheetId="17" hidden="1">#REF!</definedName>
    <definedName name="BExAX8TNG8LQ5Q4904SAYQIPGBSV" hidden="1">#REF!</definedName>
    <definedName name="BExAXLK9UGB0UFRV7X4UPIUEJ3VZ" localSheetId="17" hidden="1">#REF!</definedName>
    <definedName name="BExAXLK9UGB0UFRV7X4UPIUEJ3VZ" hidden="1">#REF!</definedName>
    <definedName name="BExAY0EAT2LXR5MFGM0DLIB45PLO" localSheetId="17" hidden="1">#REF!</definedName>
    <definedName name="BExAY0EAT2LXR5MFGM0DLIB45PLO" hidden="1">#REF!</definedName>
    <definedName name="BExAYE6LNIEBR9DSNI5JGNITGKIT" localSheetId="17" hidden="1">#REF!</definedName>
    <definedName name="BExAYE6LNIEBR9DSNI5JGNITGKIT" hidden="1">#REF!</definedName>
    <definedName name="BExAYHMLXGGO25P8HYB2S75DEB4F" localSheetId="17" hidden="1">#REF!</definedName>
    <definedName name="BExAYHMLXGGO25P8HYB2S75DEB4F" hidden="1">#REF!</definedName>
    <definedName name="BExAYJQ9G4ZXJFPWD4VIWQU6WUFT" localSheetId="17" hidden="1">#REF!</definedName>
    <definedName name="BExAYJQ9G4ZXJFPWD4VIWQU6WUFT" hidden="1">#REF!</definedName>
    <definedName name="BExAYKXAUWGDOPG952TEJ2UKZKWN" localSheetId="17" hidden="1">#REF!</definedName>
    <definedName name="BExAYKXAUWGDOPG952TEJ2UKZKWN" hidden="1">#REF!</definedName>
    <definedName name="BExAYP9TDTI2MBP6EYE0H39CPMXN" localSheetId="17" hidden="1">#REF!</definedName>
    <definedName name="BExAYP9TDTI2MBP6EYE0H39CPMXN" hidden="1">#REF!</definedName>
    <definedName name="BExAYPPWJPWDKU59O051WMGB7O0J" localSheetId="17" hidden="1">#REF!</definedName>
    <definedName name="BExAYPPWJPWDKU59O051WMGB7O0J" hidden="1">#REF!</definedName>
    <definedName name="BExAYR2JZCJBUH6F1LZC2A7JIVRJ" localSheetId="17" hidden="1">#REF!</definedName>
    <definedName name="BExAYR2JZCJBUH6F1LZC2A7JIVRJ" hidden="1">#REF!</definedName>
    <definedName name="BExAYTGVRD3DLKO75RFPMBKCIWB8" localSheetId="17" hidden="1">#REF!</definedName>
    <definedName name="BExAYTGVRD3DLKO75RFPMBKCIWB8" hidden="1">#REF!</definedName>
    <definedName name="BExAYUYTMF7YSRG951CIIWKZM0T5" localSheetId="17" hidden="1">#REF!</definedName>
    <definedName name="BExAYUYTMF7YSRG951CIIWKZM0T5" hidden="1">#REF!</definedName>
    <definedName name="BExAYY9H9COOT46HJLPVDLTO12UL" localSheetId="17" hidden="1">#REF!</definedName>
    <definedName name="BExAYY9H9COOT46HJLPVDLTO12UL" hidden="1">#REF!</definedName>
    <definedName name="BExAZCNEGB4JYHC8CZ51KTN890US" localSheetId="17" hidden="1">#REF!</definedName>
    <definedName name="BExAZCNEGB4JYHC8CZ51KTN890US" hidden="1">#REF!</definedName>
    <definedName name="BExAZFCI302YFYRDJYQDWQQL0Q0O" localSheetId="17" hidden="1">#REF!</definedName>
    <definedName name="BExAZFCI302YFYRDJYQDWQQL0Q0O" hidden="1">#REF!</definedName>
    <definedName name="BExAZLHLST9OP89R1HJMC1POQG8H" localSheetId="17" hidden="1">#REF!</definedName>
    <definedName name="BExAZLHLST9OP89R1HJMC1POQG8H" hidden="1">#REF!</definedName>
    <definedName name="BExAZMDYMIAA7RX1BMCKU1VLBRGY" localSheetId="17" hidden="1">#REF!</definedName>
    <definedName name="BExAZMDYMIAA7RX1BMCKU1VLBRGY" hidden="1">#REF!</definedName>
    <definedName name="BExAZNL6BHI8DCQWXOX4I2P839UX" localSheetId="17" hidden="1">#REF!</definedName>
    <definedName name="BExAZNL6BHI8DCQWXOX4I2P839UX" hidden="1">#REF!</definedName>
    <definedName name="BExAZRMWSONMCG9KDUM4KAQ7BONM" localSheetId="17" hidden="1">#REF!</definedName>
    <definedName name="BExAZRMWSONMCG9KDUM4KAQ7BONM" hidden="1">#REF!</definedName>
    <definedName name="BExAZTFG4SJRG4TW6JXRF7N08JFI" localSheetId="17" hidden="1">#REF!</definedName>
    <definedName name="BExAZTFG4SJRG4TW6JXRF7N08JFI" hidden="1">#REF!</definedName>
    <definedName name="BExAZUS4A8OHDZK0MWAOCCCKTH73" localSheetId="17" hidden="1">#REF!</definedName>
    <definedName name="BExAZUS4A8OHDZK0MWAOCCCKTH73" hidden="1">#REF!</definedName>
    <definedName name="BExAZX6FECVK3E07KXM2XPYKGM6U" localSheetId="17" hidden="1">#REF!</definedName>
    <definedName name="BExAZX6FECVK3E07KXM2XPYKGM6U" hidden="1">#REF!</definedName>
    <definedName name="BExAZXXGBA3DZ26LBRJCSRIMDYY6" localSheetId="17" hidden="1">#REF!</definedName>
    <definedName name="BExAZXXGBA3DZ26LBRJCSRIMDYY6" hidden="1">#REF!</definedName>
    <definedName name="BExB012NJ8GASTNNPBRRFTLHIOC9" localSheetId="17" hidden="1">#REF!</definedName>
    <definedName name="BExB012NJ8GASTNNPBRRFTLHIOC9" hidden="1">#REF!</definedName>
    <definedName name="BExB072HHXVMUC0VYNGG48GRSH5Q" localSheetId="17" hidden="1">#REF!</definedName>
    <definedName name="BExB072HHXVMUC0VYNGG48GRSH5Q" hidden="1">#REF!</definedName>
    <definedName name="BExB0FRDEYDEUEAB1W8KD6D965XA" localSheetId="17" hidden="1">#REF!</definedName>
    <definedName name="BExB0FRDEYDEUEAB1W8KD6D965XA" hidden="1">#REF!</definedName>
    <definedName name="BExB0KPCN7YJORQAYUCF4YKIKPMC" localSheetId="17" hidden="1">#REF!</definedName>
    <definedName name="BExB0KPCN7YJORQAYUCF4YKIKPMC" hidden="1">#REF!</definedName>
    <definedName name="BExB0WE4PI3NOBXXVO9CTEN4DIU2" localSheetId="17" hidden="1">#REF!</definedName>
    <definedName name="BExB0WE4PI3NOBXXVO9CTEN4DIU2" hidden="1">#REF!</definedName>
    <definedName name="BExB0ZJIGMTDV9JC5IILPRZ5BXNJ" localSheetId="17" hidden="1">#REF!</definedName>
    <definedName name="BExB0ZJIGMTDV9JC5IILPRZ5BXNJ" hidden="1">#REF!</definedName>
    <definedName name="BExB10QNIVITUYS55OAEKK3VLJFE" localSheetId="17" hidden="1">#REF!</definedName>
    <definedName name="BExB10QNIVITUYS55OAEKK3VLJFE" hidden="1">#REF!</definedName>
    <definedName name="BExB14HG3PSHTJ4S9G0Y803UWLWP" localSheetId="17" hidden="1">#REF!</definedName>
    <definedName name="BExB14HG3PSHTJ4S9G0Y803UWLWP" hidden="1">#REF!</definedName>
    <definedName name="BExB15ZDRY4CIJ911DONP0KCY9KU" localSheetId="17" hidden="1">#REF!</definedName>
    <definedName name="BExB15ZDRY4CIJ911DONP0KCY9KU" hidden="1">#REF!</definedName>
    <definedName name="BExB16VQY0O0RLZYJFU3OFEONVTE" localSheetId="17" hidden="1">#REF!</definedName>
    <definedName name="BExB16VQY0O0RLZYJFU3OFEONVTE" hidden="1">#REF!</definedName>
    <definedName name="BExB1C4HDPDZBISSQ3JREULJJZ7K" localSheetId="17" hidden="1">#REF!</definedName>
    <definedName name="BExB1C4HDPDZBISSQ3JREULJJZ7K" hidden="1">#REF!</definedName>
    <definedName name="BExB1FKNY2UO4W5FUGFHJOA2WFGG" localSheetId="17" hidden="1">#REF!</definedName>
    <definedName name="BExB1FKNY2UO4W5FUGFHJOA2WFGG" hidden="1">#REF!</definedName>
    <definedName name="BExB1GMD0PIDGTFBGQOPRWQSP9I4" localSheetId="17" hidden="1">#REF!</definedName>
    <definedName name="BExB1GMD0PIDGTFBGQOPRWQSP9I4" hidden="1">#REF!</definedName>
    <definedName name="BExB1Q29OO6LNFNT1EQLA3KYE7MX" localSheetId="17" hidden="1">#REF!</definedName>
    <definedName name="BExB1Q29OO6LNFNT1EQLA3KYE7MX" hidden="1">#REF!</definedName>
    <definedName name="BExB1TNRV5EBWZEHYLHI76T0FVA7" localSheetId="17" hidden="1">#REF!</definedName>
    <definedName name="BExB1TNRV5EBWZEHYLHI76T0FVA7" hidden="1">#REF!</definedName>
    <definedName name="BExB1WI6M8I0EEP1ANUQZCFY24EV" localSheetId="17" hidden="1">#REF!</definedName>
    <definedName name="BExB1WI6M8I0EEP1ANUQZCFY24EV" hidden="1">#REF!</definedName>
    <definedName name="BExB203OWC9QZA3BYOKQ18L4FUJE" localSheetId="17" hidden="1">#REF!</definedName>
    <definedName name="BExB203OWC9QZA3BYOKQ18L4FUJE" hidden="1">#REF!</definedName>
    <definedName name="BExB215I6XJMAXZ5JDHT0R7K0CS1" localSheetId="17" hidden="1">#REF!</definedName>
    <definedName name="BExB215I6XJMAXZ5JDHT0R7K0CS1" hidden="1">#REF!</definedName>
    <definedName name="BExB2CJHTU7C591BR4WRL5L2F2K6" localSheetId="17" hidden="1">#REF!</definedName>
    <definedName name="BExB2CJHTU7C591BR4WRL5L2F2K6" hidden="1">#REF!</definedName>
    <definedName name="BExB2K1AV4PGNS1O6C7D7AO411AX" localSheetId="17" hidden="1">#REF!</definedName>
    <definedName name="BExB2K1AV4PGNS1O6C7D7AO411AX" hidden="1">#REF!</definedName>
    <definedName name="BExB2O2UYHKI324YE324E1N7FVIB" localSheetId="17" hidden="1">#REF!</definedName>
    <definedName name="BExB2O2UYHKI324YE324E1N7FVIB" hidden="1">#REF!</definedName>
    <definedName name="BExB2Q0VJ0MU2URO3JOVUAVHEI3V" localSheetId="17" hidden="1">#REF!</definedName>
    <definedName name="BExB2Q0VJ0MU2URO3JOVUAVHEI3V" hidden="1">#REF!</definedName>
    <definedName name="BExB2TBL7K5D70TOLTXT6SAAJQS9" localSheetId="17" hidden="1">#REF!</definedName>
    <definedName name="BExB2TBL7K5D70TOLTXT6SAAJQS9" hidden="1">#REF!</definedName>
    <definedName name="BExB2WRQ815O1VGMGAGDGQHTTUIN" localSheetId="17" hidden="1">#REF!</definedName>
    <definedName name="BExB2WRQ815O1VGMGAGDGQHTTUIN" hidden="1">#REF!</definedName>
    <definedName name="BExB30IP1DNKNQ6PZ5ERUGR5MK4Z" localSheetId="17" hidden="1">#REF!</definedName>
    <definedName name="BExB30IP1DNKNQ6PZ5ERUGR5MK4Z" hidden="1">#REF!</definedName>
    <definedName name="BExB30YTF8EK04RZ190LBP9R44TW" localSheetId="17" hidden="1">#REF!</definedName>
    <definedName name="BExB30YTF8EK04RZ190LBP9R44TW" hidden="1">#REF!</definedName>
    <definedName name="BExB31PVM8TBKT8GI5VYI71JWZ0D" localSheetId="17" hidden="1">#REF!</definedName>
    <definedName name="BExB31PVM8TBKT8GI5VYI71JWZ0D" hidden="1">#REF!</definedName>
    <definedName name="BExB37UZ7KOLOBAPDS5EM5MJTPFJ" localSheetId="17" hidden="1">#REF!</definedName>
    <definedName name="BExB37UZ7KOLOBAPDS5EM5MJTPFJ" hidden="1">#REF!</definedName>
    <definedName name="BExB3S8NRKFKQZGZDLCF1J5OPNQX" localSheetId="17" hidden="1">#REF!</definedName>
    <definedName name="BExB3S8NRKFKQZGZDLCF1J5OPNQX" hidden="1">#REF!</definedName>
    <definedName name="BExB4016U17W1T4ZWNG5SJCGWE9P" localSheetId="17" hidden="1">#REF!</definedName>
    <definedName name="BExB4016U17W1T4ZWNG5SJCGWE9P" hidden="1">#REF!</definedName>
    <definedName name="BExB442RX0T3L6HUL6X5T21CENW6" localSheetId="17" hidden="1">#REF!</definedName>
    <definedName name="BExB442RX0T3L6HUL6X5T21CENW6" hidden="1">#REF!</definedName>
    <definedName name="BExB472MUJSUYK7SI8BX1ZGQL0NK" localSheetId="17" hidden="1">#REF!</definedName>
    <definedName name="BExB472MUJSUYK7SI8BX1ZGQL0NK" hidden="1">#REF!</definedName>
    <definedName name="BExB4ADD0L7417CII901XTFKXD1J" localSheetId="17" hidden="1">#REF!</definedName>
    <definedName name="BExB4ADD0L7417CII901XTFKXD1J" hidden="1">#REF!</definedName>
    <definedName name="BExB4DO1V1NL2AVK5YE1RSL5RYHL" localSheetId="17" hidden="1">#REF!</definedName>
    <definedName name="BExB4DO1V1NL2AVK5YE1RSL5RYHL" hidden="1">#REF!</definedName>
    <definedName name="BExB4DYU06HCGRIPBSWRCXK804UM" localSheetId="17" hidden="1">#REF!</definedName>
    <definedName name="BExB4DYU06HCGRIPBSWRCXK804UM" hidden="1">#REF!</definedName>
    <definedName name="BExB4XW9A16UWK9TUIA84W8X2ZEA" localSheetId="17" hidden="1">#REF!</definedName>
    <definedName name="BExB4XW9A16UWK9TUIA84W8X2ZEA" hidden="1">#REF!</definedName>
    <definedName name="BExB4Z3EZBGYYI33U0KQ8NEIH8PY" localSheetId="17" hidden="1">#REF!</definedName>
    <definedName name="BExB4Z3EZBGYYI33U0KQ8NEIH8PY" hidden="1">#REF!</definedName>
    <definedName name="BExB55368XW7UX657ZSPC6BFE92S" localSheetId="17" hidden="1">#REF!</definedName>
    <definedName name="BExB55368XW7UX657ZSPC6BFE92S" hidden="1">#REF!</definedName>
    <definedName name="BExB57MZEPL2SA2ONPK66YFLZWJU" localSheetId="17" hidden="1">#REF!</definedName>
    <definedName name="BExB57MZEPL2SA2ONPK66YFLZWJU" hidden="1">#REF!</definedName>
    <definedName name="BExB5833OAOJ22VK1YK47FHUSVK2" localSheetId="17" hidden="1">#REF!</definedName>
    <definedName name="BExB5833OAOJ22VK1YK47FHUSVK2" hidden="1">#REF!</definedName>
    <definedName name="BExB58JDIHS42JZT9DJJMKA8QFCO" localSheetId="17" hidden="1">#REF!</definedName>
    <definedName name="BExB58JDIHS42JZT9DJJMKA8QFCO" hidden="1">#REF!</definedName>
    <definedName name="BExB58U5FQC5JWV9CGC83HLLZUZI" localSheetId="17" hidden="1">#REF!</definedName>
    <definedName name="BExB58U5FQC5JWV9CGC83HLLZUZI" hidden="1">#REF!</definedName>
    <definedName name="BExB5EDO9XUKHF74X3HAU2WPPHZH" localSheetId="17" hidden="1">#REF!</definedName>
    <definedName name="BExB5EDO9XUKHF74X3HAU2WPPHZH" hidden="1">#REF!</definedName>
    <definedName name="BExB5G6EH68AYEP1UT0GHUEL3SLN" localSheetId="17" hidden="1">#REF!</definedName>
    <definedName name="BExB5G6EH68AYEP1UT0GHUEL3SLN" hidden="1">#REF!</definedName>
    <definedName name="BExB5IFAFRG56RCEOOXLOQHCNSLB" localSheetId="17" hidden="1">#REF!</definedName>
    <definedName name="BExB5IFAFRG56RCEOOXLOQHCNSLB" hidden="1">#REF!</definedName>
    <definedName name="BExB5QYVEZWFE5DQVHAM760EV05X" localSheetId="17" hidden="1">#REF!</definedName>
    <definedName name="BExB5QYVEZWFE5DQVHAM760EV05X" hidden="1">#REF!</definedName>
    <definedName name="BExB5U9IRH14EMOE0YGIE3WIVLFS" localSheetId="17" hidden="1">#REF!</definedName>
    <definedName name="BExB5U9IRH14EMOE0YGIE3WIVLFS" hidden="1">#REF!</definedName>
    <definedName name="BExB5VWYMOV6BAIH7XUBBVPU7MMD" localSheetId="17" hidden="1">#REF!</definedName>
    <definedName name="BExB5VWYMOV6BAIH7XUBBVPU7MMD" hidden="1">#REF!</definedName>
    <definedName name="BExB610DZWIJP1B72U9QM42COH2B" localSheetId="17" hidden="1">#REF!</definedName>
    <definedName name="BExB610DZWIJP1B72U9QM42COH2B" hidden="1">#REF!</definedName>
    <definedName name="BExB6C3FUAKK9ML5T767NMWGA9YB" localSheetId="17" hidden="1">#REF!</definedName>
    <definedName name="BExB6C3FUAKK9ML5T767NMWGA9YB" hidden="1">#REF!</definedName>
    <definedName name="BExB6C8X6JYRLKZKK17VE3QUNL3D" localSheetId="17" hidden="1">#REF!</definedName>
    <definedName name="BExB6C8X6JYRLKZKK17VE3QUNL3D" hidden="1">#REF!</definedName>
    <definedName name="BExB6HN3QRFPXM71MDUK21BKM7PF" localSheetId="17" hidden="1">#REF!</definedName>
    <definedName name="BExB6HN3QRFPXM71MDUK21BKM7PF" hidden="1">#REF!</definedName>
    <definedName name="BExB6IZMHCZ3LB7N73KD90YB1HBZ" localSheetId="17" hidden="1">#REF!</definedName>
    <definedName name="BExB6IZMHCZ3LB7N73KD90YB1HBZ" hidden="1">#REF!</definedName>
    <definedName name="BExB6RZAN4TW4BIS93TJP3MTSF2V" localSheetId="17" hidden="1">#REF!</definedName>
    <definedName name="BExB6RZAN4TW4BIS93TJP3MTSF2V" hidden="1">#REF!</definedName>
    <definedName name="BExB6SKVVBQPHZ4Y692I5525S418" localSheetId="17" hidden="1">#REF!</definedName>
    <definedName name="BExB6SKVVBQPHZ4Y692I5525S418" hidden="1">#REF!</definedName>
    <definedName name="BExB719SGNX4Y8NE6JEXC555K596" localSheetId="17" hidden="1">#REF!</definedName>
    <definedName name="BExB719SGNX4Y8NE6JEXC555K596" hidden="1">#REF!</definedName>
    <definedName name="BExB7265DCHKS7V2OWRBXCZTEIW9" localSheetId="17" hidden="1">#REF!</definedName>
    <definedName name="BExB7265DCHKS7V2OWRBXCZTEIW9" hidden="1">#REF!</definedName>
    <definedName name="BExB73DAG0L10ZK0L6HQWV9BISN7" localSheetId="17" hidden="1">#REF!</definedName>
    <definedName name="BExB73DAG0L10ZK0L6HQWV9BISN7" hidden="1">#REF!</definedName>
    <definedName name="BExB74PS5P9G0P09Y6DZSCX0FLTJ" localSheetId="17" hidden="1">#REF!</definedName>
    <definedName name="BExB74PS5P9G0P09Y6DZSCX0FLTJ" hidden="1">#REF!</definedName>
    <definedName name="BExB77KDAUB9VYWBDJP50RIW7Y73" localSheetId="17" hidden="1">#REF!</definedName>
    <definedName name="BExB77KDAUB9VYWBDJP50RIW7Y73" hidden="1">#REF!</definedName>
    <definedName name="BExB78RH79J0MIF7H8CAZ0CFE88Q" localSheetId="17" hidden="1">#REF!</definedName>
    <definedName name="BExB78RH79J0MIF7H8CAZ0CFE88Q" hidden="1">#REF!</definedName>
    <definedName name="BExB7ELT09HGDVO5BJC1ZY9D09GZ" localSheetId="17" hidden="1">#REF!</definedName>
    <definedName name="BExB7ELT09HGDVO5BJC1ZY9D09GZ" hidden="1">#REF!</definedName>
    <definedName name="BExB7PZU5KVXW0MOS9BQNVV0U4WD" localSheetId="17" hidden="1">#REF!</definedName>
    <definedName name="BExB7PZU5KVXW0MOS9BQNVV0U4WD" hidden="1">#REF!</definedName>
    <definedName name="BExB7R1PBLH2KKT4OJI4ESYMV3B3" localSheetId="17" hidden="1">#REF!</definedName>
    <definedName name="BExB7R1PBLH2KKT4OJI4ESYMV3B3" hidden="1">#REF!</definedName>
    <definedName name="BExB7SUFBKOZJWAZHJSNHTBMUZE4" localSheetId="17" hidden="1">#REF!</definedName>
    <definedName name="BExB7SUFBKOZJWAZHJSNHTBMUZE4" hidden="1">#REF!</definedName>
    <definedName name="BExB806PAXX70XUTA3ZI7OORD78R" localSheetId="17" hidden="1">#REF!</definedName>
    <definedName name="BExB806PAXX70XUTA3ZI7OORD78R" hidden="1">#REF!</definedName>
    <definedName name="BExB88FBDZ0MSRCK5MB3E06QBO1N" localSheetId="17" hidden="1">#REF!</definedName>
    <definedName name="BExB88FBDZ0MSRCK5MB3E06QBO1N" hidden="1">#REF!</definedName>
    <definedName name="BExB89H5ZI7PL41B4CQN2OSUPK7A" localSheetId="17" hidden="1">#REF!</definedName>
    <definedName name="BExB89H5ZI7PL41B4CQN2OSUPK7A" hidden="1">#REF!</definedName>
    <definedName name="BExB8HKHKZ1ORJZUYGG2M4VSCC39" localSheetId="17" hidden="1">#REF!</definedName>
    <definedName name="BExB8HKHKZ1ORJZUYGG2M4VSCC39" hidden="1">#REF!</definedName>
    <definedName name="BExB8PIBXT2X11LCOX7RIO57ITDV" localSheetId="17" hidden="1">#REF!</definedName>
    <definedName name="BExB8PIBXT2X11LCOX7RIO57ITDV" hidden="1">#REF!</definedName>
    <definedName name="BExB8QPH8DC5BESEVPSMBCWVN6PO" localSheetId="17" hidden="1">#REF!</definedName>
    <definedName name="BExB8QPH8DC5BESEVPSMBCWVN6PO" hidden="1">#REF!</definedName>
    <definedName name="BExB8U5N0D85YR8APKN3PPKG0FWP" localSheetId="17" hidden="1">#REF!</definedName>
    <definedName name="BExB8U5N0D85YR8APKN3PPKG0FWP" hidden="1">#REF!</definedName>
    <definedName name="BExB91I17P2IIQ85B7OF9X01BBL0" localSheetId="17" hidden="1">#REF!</definedName>
    <definedName name="BExB91I17P2IIQ85B7OF9X01BBL0" hidden="1">#REF!</definedName>
    <definedName name="BExB9DHI5I2TJ2LXYPM98EE81L27" localSheetId="17" hidden="1">#REF!</definedName>
    <definedName name="BExB9DHI5I2TJ2LXYPM98EE81L27" hidden="1">#REF!</definedName>
    <definedName name="BExB9IVQ5K36625BTKIXXB3R8NKE" localSheetId="17" hidden="1">#REF!</definedName>
    <definedName name="BExB9IVQ5K36625BTKIXXB3R8NKE" hidden="1">#REF!</definedName>
    <definedName name="BExB9Q2MZZHBGW8QQKVEYIMJBPIE" localSheetId="17" hidden="1">#REF!</definedName>
    <definedName name="BExB9Q2MZZHBGW8QQKVEYIMJBPIE" hidden="1">#REF!</definedName>
    <definedName name="BExB9UVAU97XX5IFJV05VHTKS512" localSheetId="17" hidden="1">#REF!</definedName>
    <definedName name="BExB9UVAU97XX5IFJV05VHTKS512" hidden="1">#REF!</definedName>
    <definedName name="BExB9WTBZ1ZNJ5PYDE80FJ9A5MQS" localSheetId="17" hidden="1">#REF!</definedName>
    <definedName name="BExB9WTBZ1ZNJ5PYDE80FJ9A5MQS" hidden="1">#REF!</definedName>
    <definedName name="BExBA1GON0EZRJ20UYPILAPLNQWM" localSheetId="17" hidden="1">#REF!</definedName>
    <definedName name="BExBA1GON0EZRJ20UYPILAPLNQWM" hidden="1">#REF!</definedName>
    <definedName name="BExBA1RFNTGEN0TO2IRNXT6F3QKR" localSheetId="17" hidden="1">#REF!</definedName>
    <definedName name="BExBA1RFNTGEN0TO2IRNXT6F3QKR" hidden="1">#REF!</definedName>
    <definedName name="BExBA69ASGYRZW1G1DYIS9QRRTBN" localSheetId="17" hidden="1">#REF!</definedName>
    <definedName name="BExBA69ASGYRZW1G1DYIS9QRRTBN" hidden="1">#REF!</definedName>
    <definedName name="BExBA6K42582A14WFFWQ3Q8QQWB6" localSheetId="17" hidden="1">#REF!</definedName>
    <definedName name="BExBA6K42582A14WFFWQ3Q8QQWB6" hidden="1">#REF!</definedName>
    <definedName name="BExBA6PL9AA5J2L0KPL378AA2VZ4" localSheetId="17" hidden="1">#REF!</definedName>
    <definedName name="BExBA6PL9AA5J2L0KPL378AA2VZ4" hidden="1">#REF!</definedName>
    <definedName name="BExBA8I5D4R8R2PYQ1K16TWGTOEP" localSheetId="17" hidden="1">#REF!</definedName>
    <definedName name="BExBA8I5D4R8R2PYQ1K16TWGTOEP" hidden="1">#REF!</definedName>
    <definedName name="BExBA8NMWNC4ESE854DLVFP3K8UR" localSheetId="17" hidden="1">#REF!</definedName>
    <definedName name="BExBA8NMWNC4ESE854DLVFP3K8UR" hidden="1">#REF!</definedName>
    <definedName name="BExBA93PE0DGUUTA7LLSIGBIXWE5" localSheetId="17" hidden="1">#REF!</definedName>
    <definedName name="BExBA93PE0DGUUTA7LLSIGBIXWE5" hidden="1">#REF!</definedName>
    <definedName name="BExBAAWGR2BBXC8GXEYNQ9TYNUN8" localSheetId="17" hidden="1">#REF!</definedName>
    <definedName name="BExBAAWGR2BBXC8GXEYNQ9TYNUN8" hidden="1">#REF!</definedName>
    <definedName name="BExBAG5D16CADDC0MWOKCY7JZQO0" localSheetId="17" hidden="1">#REF!</definedName>
    <definedName name="BExBAG5D16CADDC0MWOKCY7JZQO0" hidden="1">#REF!</definedName>
    <definedName name="BExBAHY3NCFFKJ0L0RWLV9Q2XEA7" localSheetId="17" hidden="1">#REF!</definedName>
    <definedName name="BExBAHY3NCFFKJ0L0RWLV9Q2XEA7" hidden="1">#REF!</definedName>
    <definedName name="BExBAI8X0FKDQJ6YZJQDTTG4ZCWY" localSheetId="17" hidden="1">#REF!</definedName>
    <definedName name="BExBAI8X0FKDQJ6YZJQDTTG4ZCWY" hidden="1">#REF!</definedName>
    <definedName name="BExBAKN7XIBAXCF9PCNVS038PCQO" localSheetId="17" hidden="1">#REF!</definedName>
    <definedName name="BExBAKN7XIBAXCF9PCNVS038PCQO" hidden="1">#REF!</definedName>
    <definedName name="BExBAKXZ7PBW3DDKKA5MWC1ZUC7O" localSheetId="17" hidden="1">#REF!</definedName>
    <definedName name="BExBAKXZ7PBW3DDKKA5MWC1ZUC7O" hidden="1">#REF!</definedName>
    <definedName name="BExBAO8NLXZXHO6KCIECSFCH3RR0" localSheetId="17" hidden="1">#REF!</definedName>
    <definedName name="BExBAO8NLXZXHO6KCIECSFCH3RR0" hidden="1">#REF!</definedName>
    <definedName name="BExBAOOT1KBSIEISN1ADL4RMY879" localSheetId="17" hidden="1">#REF!</definedName>
    <definedName name="BExBAOOT1KBSIEISN1ADL4RMY879" hidden="1">#REF!</definedName>
    <definedName name="BExBAVKX8Q09370X1GCZWJ4E91YJ" localSheetId="17" hidden="1">#REF!</definedName>
    <definedName name="BExBAVKX8Q09370X1GCZWJ4E91YJ" hidden="1">#REF!</definedName>
    <definedName name="BExBAX2X2ENJYO4QTR5VAIQ86L7B" localSheetId="17" hidden="1">#REF!</definedName>
    <definedName name="BExBAX2X2ENJYO4QTR5VAIQ86L7B" hidden="1">#REF!</definedName>
    <definedName name="BExBAZ13D3F1DVJQ6YJ8JGUYEYJE" localSheetId="17" hidden="1">#REF!</definedName>
    <definedName name="BExBAZ13D3F1DVJQ6YJ8JGUYEYJE" hidden="1">#REF!</definedName>
    <definedName name="BExBBTG649R9I0CT042JLL8LXV18" localSheetId="17" hidden="1">#REF!</definedName>
    <definedName name="BExBBTG649R9I0CT042JLL8LXV18" hidden="1">#REF!</definedName>
    <definedName name="BExBBUCJQRR74Q7GPWDEZXYK2KJL" localSheetId="17" hidden="1">#REF!</definedName>
    <definedName name="BExBBUCJQRR74Q7GPWDEZXYK2KJL" hidden="1">#REF!</definedName>
    <definedName name="BExBBV8XVMD9CKZY711T0BN7H3PM" localSheetId="17" hidden="1">#REF!</definedName>
    <definedName name="BExBBV8XVMD9CKZY711T0BN7H3PM" hidden="1">#REF!</definedName>
    <definedName name="BExBC5L31H53WLFYF54SQM4A7EU4" localSheetId="17" hidden="1">#REF!</definedName>
    <definedName name="BExBC5L31H53WLFYF54SQM4A7EU4" hidden="1">#REF!</definedName>
    <definedName name="BExBC78HXWXHO3XAB6E8NVTBGLJS" localSheetId="17" hidden="1">#REF!</definedName>
    <definedName name="BExBC78HXWXHO3XAB6E8NVTBGLJS" hidden="1">#REF!</definedName>
    <definedName name="BExBCATYYZZEDHH6VTB2O2HIRMIR" localSheetId="17" hidden="1">#REF!</definedName>
    <definedName name="BExBCATYYZZEDHH6VTB2O2HIRMIR" hidden="1">#REF!</definedName>
    <definedName name="BExBCKKJTIRKC1RZJRTK65HHLX4W" localSheetId="17" hidden="1">#REF!</definedName>
    <definedName name="BExBCKKJTIRKC1RZJRTK65HHLX4W" hidden="1">#REF!</definedName>
    <definedName name="BExBCLMEPAN3XXX174TU8SS0627Q" localSheetId="17" hidden="1">#REF!</definedName>
    <definedName name="BExBCLMEPAN3XXX174TU8SS0627Q" hidden="1">#REF!</definedName>
    <definedName name="BExBCRBEYR2KZ8FAQFZ2NHY13WIY" localSheetId="17" hidden="1">#REF!</definedName>
    <definedName name="BExBCRBEYR2KZ8FAQFZ2NHY13WIY" hidden="1">#REF!</definedName>
    <definedName name="BExBD05M2XLZ3FDJC1J5FM7IICZB" localSheetId="17" hidden="1">#REF!</definedName>
    <definedName name="BExBD05M2XLZ3FDJC1J5FM7IICZB" hidden="1">#REF!</definedName>
    <definedName name="BExBD4I559NXSV6J07Q343TKYMVJ" localSheetId="17" hidden="1">#REF!</definedName>
    <definedName name="BExBD4I559NXSV6J07Q343TKYMVJ" hidden="1">#REF!</definedName>
    <definedName name="BExBDBZQLTX3OGFYGULQFK5WEZU5" localSheetId="17" hidden="1">#REF!</definedName>
    <definedName name="BExBDBZQLTX3OGFYGULQFK5WEZU5" hidden="1">#REF!</definedName>
    <definedName name="BExBDJS9TUEU8Z84IV59E5V4T8K6" localSheetId="17" hidden="1">#REF!</definedName>
    <definedName name="BExBDJS9TUEU8Z84IV59E5V4T8K6" hidden="1">#REF!</definedName>
    <definedName name="BExBDKOMSVH4XMH52CFJ3F028I9R" localSheetId="17" hidden="1">#REF!</definedName>
    <definedName name="BExBDKOMSVH4XMH52CFJ3F028I9R" hidden="1">#REF!</definedName>
    <definedName name="BExBDSRXVZQ0W5WXQMP5XD00GRRL" localSheetId="17" hidden="1">#REF!</definedName>
    <definedName name="BExBDSRXVZQ0W5WXQMP5XD00GRRL" hidden="1">#REF!</definedName>
    <definedName name="BExBDT87JCZT4EZQQ1HEUN7ZAMNT" localSheetId="17" hidden="1">#REF!</definedName>
    <definedName name="BExBDT87JCZT4EZQQ1HEUN7ZAMNT" hidden="1">#REF!</definedName>
    <definedName name="BExBDUVGK3E1J4JY9ZYTS7V14BLY" localSheetId="17" hidden="1">#REF!</definedName>
    <definedName name="BExBDUVGK3E1J4JY9ZYTS7V14BLY" hidden="1">#REF!</definedName>
    <definedName name="BExBDVH3DOL955WK34ZBD4XWH6OI" localSheetId="17" hidden="1">#REF!</definedName>
    <definedName name="BExBDVH3DOL955WK34ZBD4XWH6OI" hidden="1">#REF!</definedName>
    <definedName name="BExBE162OSBKD30I7T1DKKPT3I9I" localSheetId="17" hidden="1">#REF!</definedName>
    <definedName name="BExBE162OSBKD30I7T1DKKPT3I9I" hidden="1">#REF!</definedName>
    <definedName name="BExBE5YPUY1T7N7DHMMIGGXK8TMP" localSheetId="17" hidden="1">#REF!</definedName>
    <definedName name="BExBE5YPUY1T7N7DHMMIGGXK8TMP" hidden="1">#REF!</definedName>
    <definedName name="BExBE827OBMEXJZS59TKFQS6FC0Z" localSheetId="17" hidden="1">#REF!</definedName>
    <definedName name="BExBE827OBMEXJZS59TKFQS6FC0Z" hidden="1">#REF!</definedName>
    <definedName name="BExBEC9ATLQZF86W1M3APSM4HEOH" localSheetId="17" hidden="1">#REF!</definedName>
    <definedName name="BExBEC9ATLQZF86W1M3APSM4HEOH" hidden="1">#REF!</definedName>
    <definedName name="BExBEHCOWXYAJ0G8WL2C0YAEM0A3" localSheetId="17" hidden="1">#REF!</definedName>
    <definedName name="BExBEHCOWXYAJ0G8WL2C0YAEM0A3" hidden="1">#REF!</definedName>
    <definedName name="BExBEIUMJGTX2SBNU3E8Z2XPR27P" localSheetId="17" hidden="1">#REF!</definedName>
    <definedName name="BExBEIUMJGTX2SBNU3E8Z2XPR27P" hidden="1">#REF!</definedName>
    <definedName name="BExBEYFQJE9YK12A6JBMRFKEC7RN" localSheetId="17" hidden="1">#REF!</definedName>
    <definedName name="BExBEYFQJE9YK12A6JBMRFKEC7RN" hidden="1">#REF!</definedName>
    <definedName name="BExBG1ED81J2O4A2S5F5Y3BPHMCR" localSheetId="17" hidden="1">#REF!</definedName>
    <definedName name="BExBG1ED81J2O4A2S5F5Y3BPHMCR" hidden="1">#REF!</definedName>
    <definedName name="BExCRHX1OTQXWVM4RKG8IHHYCVFP" localSheetId="17" hidden="1">#REF!</definedName>
    <definedName name="BExCRHX1OTQXWVM4RKG8IHHYCVFP" hidden="1">#REF!</definedName>
    <definedName name="BExCRLIHS7466WFJ3RPIUGGXYESZ" localSheetId="17" hidden="1">#REF!</definedName>
    <definedName name="BExCRLIHS7466WFJ3RPIUGGXYESZ" hidden="1">#REF!</definedName>
    <definedName name="BExCS1EDDUEAEWHVYXHIP9I1WCJH" localSheetId="17" hidden="1">#REF!</definedName>
    <definedName name="BExCS1EDDUEAEWHVYXHIP9I1WCJH" hidden="1">#REF!</definedName>
    <definedName name="BExCS6SLRCBH006GNRE27HFRHP40" localSheetId="17" hidden="1">#REF!</definedName>
    <definedName name="BExCS6SLRCBH006GNRE27HFRHP40" hidden="1">#REF!</definedName>
    <definedName name="BExCS7ZPMHFJ4UJDAL8CQOLSZ13B" localSheetId="17" hidden="1">#REF!</definedName>
    <definedName name="BExCS7ZPMHFJ4UJDAL8CQOLSZ13B" hidden="1">#REF!</definedName>
    <definedName name="BExCS8W4NJUZH9S1CYB6XSDLEPBW" localSheetId="17" hidden="1">#REF!</definedName>
    <definedName name="BExCS8W4NJUZH9S1CYB6XSDLEPBW" hidden="1">#REF!</definedName>
    <definedName name="BExCSAE1M6G20R41J0Y24YNN0YC1" localSheetId="17" hidden="1">#REF!</definedName>
    <definedName name="BExCSAE1M6G20R41J0Y24YNN0YC1" hidden="1">#REF!</definedName>
    <definedName name="BExCSAOUZOYKHN7HV511TO8VDJ02" localSheetId="17" hidden="1">#REF!</definedName>
    <definedName name="BExCSAOUZOYKHN7HV511TO8VDJ02" hidden="1">#REF!</definedName>
    <definedName name="BExCSGOMZRUX4W3XE4LX5XXH5F2L" localSheetId="17" hidden="1">#REF!</definedName>
    <definedName name="BExCSGOMZRUX4W3XE4LX5XXH5F2L" hidden="1">#REF!</definedName>
    <definedName name="BExCSMOFTXSUEC1T46LR1UPYRCX5" localSheetId="17" hidden="1">#REF!</definedName>
    <definedName name="BExCSMOFTXSUEC1T46LR1UPYRCX5" hidden="1">#REF!</definedName>
    <definedName name="BExCSMTPZZ9RQU93PT4098LW6KAZ" localSheetId="17" hidden="1">#REF!</definedName>
    <definedName name="BExCSMTPZZ9RQU93PT4098LW6KAZ" hidden="1">#REF!</definedName>
    <definedName name="BExCSSDG3TM6TPKS19E9QYJEELZ6" localSheetId="17" hidden="1">#REF!</definedName>
    <definedName name="BExCSSDG3TM6TPKS19E9QYJEELZ6" hidden="1">#REF!</definedName>
    <definedName name="BExCSZV7U67UWXL2HKJNM5W1E4OO" localSheetId="17" hidden="1">#REF!</definedName>
    <definedName name="BExCSZV7U67UWXL2HKJNM5W1E4OO" hidden="1">#REF!</definedName>
    <definedName name="BExCT4NSDT61OCH04Y2QIFIOP75H" localSheetId="17" hidden="1">#REF!</definedName>
    <definedName name="BExCT4NSDT61OCH04Y2QIFIOP75H" hidden="1">#REF!</definedName>
    <definedName name="BExCTDNIGAFFV0FMRGUS25TGONCJ" localSheetId="17" hidden="1">#REF!</definedName>
    <definedName name="BExCTDNIGAFFV0FMRGUS25TGONCJ" hidden="1">#REF!</definedName>
    <definedName name="BExCTNE23PLYUM60ZCQ942C1KG81" localSheetId="17" hidden="1">#REF!</definedName>
    <definedName name="BExCTNE23PLYUM60ZCQ942C1KG81" hidden="1">#REF!</definedName>
    <definedName name="BExCTW8G3VCZ55S09HTUGXKB1P2M" localSheetId="17" hidden="1">#REF!</definedName>
    <definedName name="BExCTW8G3VCZ55S09HTUGXKB1P2M" hidden="1">#REF!</definedName>
    <definedName name="BExCTWJ9A4QCQ9OZN28V6HYAACMI" localSheetId="17" hidden="1">#REF!</definedName>
    <definedName name="BExCTWJ9A4QCQ9OZN28V6HYAACMI" hidden="1">#REF!</definedName>
    <definedName name="BExCTYS2KX0QANOLT8LGZ9WV3S3T" localSheetId="17" hidden="1">#REF!</definedName>
    <definedName name="BExCTYS2KX0QANOLT8LGZ9WV3S3T" hidden="1">#REF!</definedName>
    <definedName name="BExCTZZ9JNES4EDHW97NP0EGQALX" localSheetId="17" hidden="1">#REF!</definedName>
    <definedName name="BExCTZZ9JNES4EDHW97NP0EGQALX" hidden="1">#REF!</definedName>
    <definedName name="BExCU0A1V6NMZQ9ASYJ8QIVQ5UR2" localSheetId="17" hidden="1">#REF!</definedName>
    <definedName name="BExCU0A1V6NMZQ9ASYJ8QIVQ5UR2" hidden="1">#REF!</definedName>
    <definedName name="BExCU2834920JBHSPCRC4UF80OLL" localSheetId="17" hidden="1">#REF!</definedName>
    <definedName name="BExCU2834920JBHSPCRC4UF80OLL" hidden="1">#REF!</definedName>
    <definedName name="BExCU8O54I3P3WRYWY1CRP3S78QY" localSheetId="17" hidden="1">#REF!</definedName>
    <definedName name="BExCU8O54I3P3WRYWY1CRP3S78QY" hidden="1">#REF!</definedName>
    <definedName name="BExCUBILFA1EYYEOFEX37L275Z4P" localSheetId="17" hidden="1">#REF!</definedName>
    <definedName name="BExCUBILFA1EYYEOFEX37L275Z4P" hidden="1">#REF!</definedName>
    <definedName name="BExCUDRJO23YOKT8GPWOVQ4XEHF5" localSheetId="17" hidden="1">#REF!</definedName>
    <definedName name="BExCUDRJO23YOKT8GPWOVQ4XEHF5" hidden="1">#REF!</definedName>
    <definedName name="BExCUPAXFR16YMWL30ME3F3BSRDZ" localSheetId="17" hidden="1">#REF!</definedName>
    <definedName name="BExCUPAXFR16YMWL30ME3F3BSRDZ" hidden="1">#REF!</definedName>
    <definedName name="BExCUR94DHCE47PUUWEMT5QZOYR2" localSheetId="17" hidden="1">#REF!</definedName>
    <definedName name="BExCUR94DHCE47PUUWEMT5QZOYR2" hidden="1">#REF!</definedName>
    <definedName name="BExCUT768Y9WTBMX7GXYUGHWIXZD" localSheetId="17" hidden="1">#REF!</definedName>
    <definedName name="BExCUT768Y9WTBMX7GXYUGHWIXZD" hidden="1">#REF!</definedName>
    <definedName name="BExCUW1QXVMEP3B9SFPNEEWCG9I0" localSheetId="17" hidden="1">#REF!</definedName>
    <definedName name="BExCUW1QXVMEP3B9SFPNEEWCG9I0" hidden="1">#REF!</definedName>
    <definedName name="BExCUWN57J3KE1LMYFY8FAMDD57T" localSheetId="17" hidden="1">#REF!</definedName>
    <definedName name="BExCUWN57J3KE1LMYFY8FAMDD57T" hidden="1">#REF!</definedName>
    <definedName name="BExCV4VXZA9HAYPSLTWYK66MGS3Y" localSheetId="17" hidden="1">#REF!</definedName>
    <definedName name="BExCV4VXZA9HAYPSLTWYK66MGS3Y" hidden="1">#REF!</definedName>
    <definedName name="BExCV634L7SVHGB0UDDTRRQ2Q72H" localSheetId="17" hidden="1">#REF!</definedName>
    <definedName name="BExCV634L7SVHGB0UDDTRRQ2Q72H" hidden="1">#REF!</definedName>
    <definedName name="BExCVA4UIZYJL3LZ7EQQOM9CIPAD" localSheetId="17" hidden="1">#REF!</definedName>
    <definedName name="BExCVA4UIZYJL3LZ7EQQOM9CIPAD" hidden="1">#REF!</definedName>
    <definedName name="BExCVBMRUN39FYTXYMM2N12EFLG1" localSheetId="17" hidden="1">#REF!</definedName>
    <definedName name="BExCVBMRUN39FYTXYMM2N12EFLG1" hidden="1">#REF!</definedName>
    <definedName name="BExCVBXGSXT9FWJRG62PX9S1RK83" localSheetId="17" hidden="1">#REF!</definedName>
    <definedName name="BExCVBXGSXT9FWJRG62PX9S1RK83" hidden="1">#REF!</definedName>
    <definedName name="BExCVEH7A1VWBBC4BVU6VNJA1WGJ" localSheetId="17" hidden="1">#REF!</definedName>
    <definedName name="BExCVEH7A1VWBBC4BVU6VNJA1WGJ" hidden="1">#REF!</definedName>
    <definedName name="BExCVHBNLOHNFS0JAV3I1XGPNH9W" localSheetId="17" hidden="1">#REF!</definedName>
    <definedName name="BExCVHBNLOHNFS0JAV3I1XGPNH9W" hidden="1">#REF!</definedName>
    <definedName name="BExCVI86R31A2IOZIEBY1FJLVILD" localSheetId="17" hidden="1">#REF!</definedName>
    <definedName name="BExCVI86R31A2IOZIEBY1FJLVILD" hidden="1">#REF!</definedName>
    <definedName name="BExCVKGZXE0I9EIXKBZVSGSEY2RR" localSheetId="17" hidden="1">#REF!</definedName>
    <definedName name="BExCVKGZXE0I9EIXKBZVSGSEY2RR" hidden="1">#REF!</definedName>
    <definedName name="BExCVM4B2PZUHY0W5DLK6RO6HSGU" localSheetId="17" hidden="1">#REF!</definedName>
    <definedName name="BExCVM4B2PZUHY0W5DLK6RO6HSGU" hidden="1">#REF!</definedName>
    <definedName name="BExCVV44WY5807WGMTGKPW0GT256" localSheetId="17" hidden="1">#REF!</definedName>
    <definedName name="BExCVV44WY5807WGMTGKPW0GT256" hidden="1">#REF!</definedName>
    <definedName name="BExCVZ5PN4V6MRBZ04PZJW3GEF8S" localSheetId="17" hidden="1">#REF!</definedName>
    <definedName name="BExCVZ5PN4V6MRBZ04PZJW3GEF8S" hidden="1">#REF!</definedName>
    <definedName name="BExCW13R0GWJYGXZBNCPAHQN4NR2" localSheetId="17" hidden="1">#REF!</definedName>
    <definedName name="BExCW13R0GWJYGXZBNCPAHQN4NR2" hidden="1">#REF!</definedName>
    <definedName name="BExCW9Y5HWU4RJTNX74O6L24VGCK" localSheetId="17" hidden="1">#REF!</definedName>
    <definedName name="BExCW9Y5HWU4RJTNX74O6L24VGCK" hidden="1">#REF!</definedName>
    <definedName name="BExCWJOP24TCAR0PRZG8HD526AHX" localSheetId="17" hidden="1">#REF!</definedName>
    <definedName name="BExCWJOP24TCAR0PRZG8HD526AHX" hidden="1">#REF!</definedName>
    <definedName name="BExCWM8JQB8SI9MNZVUOQN3547K8" localSheetId="17" hidden="1">#REF!</definedName>
    <definedName name="BExCWM8JQB8SI9MNZVUOQN3547K8" hidden="1">#REF!</definedName>
    <definedName name="BExCWOBVOESHXLNFULF3L3PHKV9U" localSheetId="17" hidden="1">#REF!</definedName>
    <definedName name="BExCWOBVOESHXLNFULF3L3PHKV9U" hidden="1">#REF!</definedName>
    <definedName name="BExCWP2YCA04PGYT4V2CKSHBG2N7" localSheetId="17" hidden="1">#REF!</definedName>
    <definedName name="BExCWP2YCA04PGYT4V2CKSHBG2N7" hidden="1">#REF!</definedName>
    <definedName name="BExCWPDPESGZS07QGBLSBWDNVJLZ" localSheetId="17" hidden="1">#REF!</definedName>
    <definedName name="BExCWPDPESGZS07QGBLSBWDNVJLZ" hidden="1">#REF!</definedName>
    <definedName name="BExCWTVKHIVCRHF8GC39KI58YM5K" localSheetId="17" hidden="1">#REF!</definedName>
    <definedName name="BExCWTVKHIVCRHF8GC39KI58YM5K" hidden="1">#REF!</definedName>
    <definedName name="BExCWZPWC0LNH9ZNEEWXFFTQFZN4" localSheetId="17" hidden="1">#REF!</definedName>
    <definedName name="BExCWZPWC0LNH9ZNEEWXFFTQFZN4" hidden="1">#REF!</definedName>
    <definedName name="BExCX2KGRZBRVLZNM8SUSIE6A0RL" localSheetId="17" hidden="1">#REF!</definedName>
    <definedName name="BExCX2KGRZBRVLZNM8SUSIE6A0RL" hidden="1">#REF!</definedName>
    <definedName name="BExCX30QEPK6YY3L5B9A865PM1XZ" localSheetId="17" hidden="1">#REF!</definedName>
    <definedName name="BExCX30QEPK6YY3L5B9A865PM1XZ" hidden="1">#REF!</definedName>
    <definedName name="BExCX3X451T70LZ1VF95L7W4Y4TM" localSheetId="17" hidden="1">#REF!</definedName>
    <definedName name="BExCX3X451T70LZ1VF95L7W4Y4TM" hidden="1">#REF!</definedName>
    <definedName name="BExCX4NZ2N1OUGXM7EV0U7VULJMM" localSheetId="17" hidden="1">#REF!</definedName>
    <definedName name="BExCX4NZ2N1OUGXM7EV0U7VULJMM" hidden="1">#REF!</definedName>
    <definedName name="BExCX5KCKNR3QHCET9D7RK52DEJB" localSheetId="17" hidden="1">#REF!</definedName>
    <definedName name="BExCX5KCKNR3QHCET9D7RK52DEJB" hidden="1">#REF!</definedName>
    <definedName name="BExCX8V1U9KN0DWRM7RHUYCTBVEN" localSheetId="17" hidden="1">#REF!</definedName>
    <definedName name="BExCX8V1U9KN0DWRM7RHUYCTBVEN" hidden="1">#REF!</definedName>
    <definedName name="BExCXCGIFCIU1476QTARIGF5OXEL" localSheetId="17" hidden="1">#REF!</definedName>
    <definedName name="BExCXCGIFCIU1476QTARIGF5OXEL" hidden="1">#REF!</definedName>
    <definedName name="BExCXILMURGYMAH6N5LF5DV6K3GM" localSheetId="17" hidden="1">#REF!</definedName>
    <definedName name="BExCXILMURGYMAH6N5LF5DV6K3GM" hidden="1">#REF!</definedName>
    <definedName name="BExCXMY5ISUXV19SSN8W6FPXAY3L" localSheetId="17" hidden="1">#REF!</definedName>
    <definedName name="BExCXMY5ISUXV19SSN8W6FPXAY3L" hidden="1">#REF!</definedName>
    <definedName name="BExCXQUFBMXQ1650735H48B1AZT3" localSheetId="17" hidden="1">#REF!</definedName>
    <definedName name="BExCXQUFBMXQ1650735H48B1AZT3" hidden="1">#REF!</definedName>
    <definedName name="BExCXUFX19ADNJAUPHJ62T1ZS5A4" localSheetId="17" hidden="1">#REF!</definedName>
    <definedName name="BExCXUFX19ADNJAUPHJ62T1ZS5A4" hidden="1">#REF!</definedName>
    <definedName name="BExCY2DQO9VLA77Q7EG3T0XNXX4F" localSheetId="17" hidden="1">#REF!</definedName>
    <definedName name="BExCY2DQO9VLA77Q7EG3T0XNXX4F" hidden="1">#REF!</definedName>
    <definedName name="BExCY6VMJ68MX3C981R5Q0BX5791" localSheetId="17" hidden="1">#REF!</definedName>
    <definedName name="BExCY6VMJ68MX3C981R5Q0BX5791" hidden="1">#REF!</definedName>
    <definedName name="BExCYAH2SAZCPW6XCB7V7PMMCAWO" localSheetId="17" hidden="1">#REF!</definedName>
    <definedName name="BExCYAH2SAZCPW6XCB7V7PMMCAWO" hidden="1">#REF!</definedName>
    <definedName name="BExCYE2K07U5UQ0WQNHXML7T0NJO" localSheetId="17" hidden="1">#REF!</definedName>
    <definedName name="BExCYE2K07U5UQ0WQNHXML7T0NJO" hidden="1">#REF!</definedName>
    <definedName name="BExCYH7R2U5R12XVG3NJ54H052NJ" localSheetId="17" hidden="1">#REF!</definedName>
    <definedName name="BExCYH7R2U5R12XVG3NJ54H052NJ" hidden="1">#REF!</definedName>
    <definedName name="BExCYJBB52X8B3AREHCC1L5QNPX7" localSheetId="17" hidden="1">#REF!</definedName>
    <definedName name="BExCYJBB52X8B3AREHCC1L5QNPX7" hidden="1">#REF!</definedName>
    <definedName name="BExCYPRC5HJE6N2XQTHCT6NXGP8N" localSheetId="17" hidden="1">#REF!</definedName>
    <definedName name="BExCYPRC5HJE6N2XQTHCT6NXGP8N" hidden="1">#REF!</definedName>
    <definedName name="BExCYUK0I3UEXZNFDW71G6Z6D8XR" localSheetId="17" hidden="1">#REF!</definedName>
    <definedName name="BExCYUK0I3UEXZNFDW71G6Z6D8XR" hidden="1">#REF!</definedName>
    <definedName name="BExCZ9UA19GWDW0TL6HVTOXIRSPV" localSheetId="17" hidden="1">#REF!</definedName>
    <definedName name="BExCZ9UA19GWDW0TL6HVTOXIRSPV" hidden="1">#REF!</definedName>
    <definedName name="BExCZFZCXMLY5DWESYJ9NGTJYQ8M" localSheetId="17" hidden="1">#REF!</definedName>
    <definedName name="BExCZFZCXMLY5DWESYJ9NGTJYQ8M" hidden="1">#REF!</definedName>
    <definedName name="BExCZIJ0082EB1UPRKX9EHOOUV0U" localSheetId="17" hidden="1">#REF!</definedName>
    <definedName name="BExCZIJ0082EB1UPRKX9EHOOUV0U" hidden="1">#REF!</definedName>
    <definedName name="BExCZJ4P8WS0BDT31WDXI0ROE7D6" localSheetId="17" hidden="1">#REF!</definedName>
    <definedName name="BExCZJ4P8WS0BDT31WDXI0ROE7D6" hidden="1">#REF!</definedName>
    <definedName name="BExCZKH6NI0EE02L995IFVBD1J59" localSheetId="17" hidden="1">#REF!</definedName>
    <definedName name="BExCZKH6NI0EE02L995IFVBD1J59" hidden="1">#REF!</definedName>
    <definedName name="BExCZNH3KPWE50T7YYORPIC1TXLN" localSheetId="17" hidden="1">#REF!</definedName>
    <definedName name="BExCZNH3KPWE50T7YYORPIC1TXLN" hidden="1">#REF!</definedName>
    <definedName name="BExCZSKJ3H9C3V7IL5VIJR1XCVS6" localSheetId="17" hidden="1">#REF!</definedName>
    <definedName name="BExCZSKJ3H9C3V7IL5VIJR1XCVS6" hidden="1">#REF!</definedName>
    <definedName name="BExCZUD9FEOJBKDJ51Z3JON9LKJ8" localSheetId="17" hidden="1">#REF!</definedName>
    <definedName name="BExCZUD9FEOJBKDJ51Z3JON9LKJ8" hidden="1">#REF!</definedName>
    <definedName name="BExD03NQ5GR56X8Y0Y29FLTRLLS2" localSheetId="17" hidden="1">#REF!</definedName>
    <definedName name="BExD03NQ5GR56X8Y0Y29FLTRLLS2" hidden="1">#REF!</definedName>
    <definedName name="BExD0508DAALLU00PHFPBC8SRRKT" localSheetId="17" hidden="1">#REF!</definedName>
    <definedName name="BExD0508DAALLU00PHFPBC8SRRKT" hidden="1">#REF!</definedName>
    <definedName name="BExD0BAT3ER3NBREZM75FYDXWDA7" localSheetId="17" hidden="1">#REF!</definedName>
    <definedName name="BExD0BAT3ER3NBREZM75FYDXWDA7" hidden="1">#REF!</definedName>
    <definedName name="BExD0BG9BZG0I2HQ6PWHGGVEMY6K" localSheetId="17" hidden="1">#REF!</definedName>
    <definedName name="BExD0BG9BZG0I2HQ6PWHGGVEMY6K" hidden="1">#REF!</definedName>
    <definedName name="BExD0C1TNBFIEWNG3IH7R8WOPI6B" localSheetId="17" hidden="1">#REF!</definedName>
    <definedName name="BExD0C1TNBFIEWNG3IH7R8WOPI6B" hidden="1">#REF!</definedName>
    <definedName name="BExD0HALIN0JR4JTPGDEVAEE5EX5" localSheetId="17" hidden="1">#REF!</definedName>
    <definedName name="BExD0HALIN0JR4JTPGDEVAEE5EX5" hidden="1">#REF!</definedName>
    <definedName name="BExD0LCCDPG16YLY5WQSZF1XI5DA" localSheetId="17" hidden="1">#REF!</definedName>
    <definedName name="BExD0LCCDPG16YLY5WQSZF1XI5DA" hidden="1">#REF!</definedName>
    <definedName name="BExD0M38AXH7IMGDWBCB3CT349N5" localSheetId="17" hidden="1">#REF!</definedName>
    <definedName name="BExD0M38AXH7IMGDWBCB3CT349N5" hidden="1">#REF!</definedName>
    <definedName name="BExD0RMWSB4TRECEHTH6NN4K9DFZ" localSheetId="17" hidden="1">#REF!</definedName>
    <definedName name="BExD0RMWSB4TRECEHTH6NN4K9DFZ" hidden="1">#REF!</definedName>
    <definedName name="BExD0U6KG10QGVDI1XSHK0J10A2V" localSheetId="17" hidden="1">#REF!</definedName>
    <definedName name="BExD0U6KG10QGVDI1XSHK0J10A2V" hidden="1">#REF!</definedName>
    <definedName name="BExD11Z3KEWZ3PWH1UZSJRDRV9IH" localSheetId="17" hidden="1">#REF!</definedName>
    <definedName name="BExD11Z3KEWZ3PWH1UZSJRDRV9IH" hidden="1">#REF!</definedName>
    <definedName name="BExD13RUIBGRXDL4QDZ305UKUR12" localSheetId="17" hidden="1">#REF!</definedName>
    <definedName name="BExD13RUIBGRXDL4QDZ305UKUR12" hidden="1">#REF!</definedName>
    <definedName name="BExD14DETV5R4OOTMAXD5NAKWRO3" localSheetId="17" hidden="1">#REF!</definedName>
    <definedName name="BExD14DETV5R4OOTMAXD5NAKWRO3" hidden="1">#REF!</definedName>
    <definedName name="BExD160UKTD6MG5W79IBIHP0ZPKQ" localSheetId="17" hidden="1">#REF!</definedName>
    <definedName name="BExD160UKTD6MG5W79IBIHP0ZPKQ" hidden="1">#REF!</definedName>
    <definedName name="BExD16BM4TPPOCZ5ARF5HM6XKRFF" localSheetId="17" hidden="1">#REF!</definedName>
    <definedName name="BExD16BM4TPPOCZ5ARF5HM6XKRFF" hidden="1">#REF!</definedName>
    <definedName name="BExD1OAU9OXQAZA4D70HP72CU6GB" localSheetId="17" hidden="1">#REF!</definedName>
    <definedName name="BExD1OAU9OXQAZA4D70HP72CU6GB" hidden="1">#REF!</definedName>
    <definedName name="BExD1Y1JV61416YA1XRQHKWPZIE7" localSheetId="17" hidden="1">#REF!</definedName>
    <definedName name="BExD1Y1JV61416YA1XRQHKWPZIE7" hidden="1">#REF!</definedName>
    <definedName name="BExD25DU4ZMU9XFJZTH3WMVIKAK6" localSheetId="17" hidden="1">#REF!</definedName>
    <definedName name="BExD25DU4ZMU9XFJZTH3WMVIKAK6" hidden="1">#REF!</definedName>
    <definedName name="BExD2CFHIRMBKN5KXE5QP4XXEWFS" localSheetId="17" hidden="1">#REF!</definedName>
    <definedName name="BExD2CFHIRMBKN5KXE5QP4XXEWFS" hidden="1">#REF!</definedName>
    <definedName name="BExD2DMHH1HWXQ9W0YYMDP8AAX8Q" localSheetId="17" hidden="1">#REF!</definedName>
    <definedName name="BExD2DMHH1HWXQ9W0YYMDP8AAX8Q" hidden="1">#REF!</definedName>
    <definedName name="BExD2HTPC7IWBAU6OSQ67MQA8BYZ" localSheetId="17" hidden="1">#REF!</definedName>
    <definedName name="BExD2HTPC7IWBAU6OSQ67MQA8BYZ" hidden="1">#REF!</definedName>
    <definedName name="BExD2I9RDS4BGCN1GXO7T9OCTVFP" localSheetId="17" hidden="1">#REF!</definedName>
    <definedName name="BExD2I9RDS4BGCN1GXO7T9OCTVFP" hidden="1">#REF!</definedName>
    <definedName name="BExD2O9JP64FF7WFAC5CXN0SJ91I" localSheetId="17" hidden="1">#REF!</definedName>
    <definedName name="BExD2O9JP64FF7WFAC5CXN0SJ91I" hidden="1">#REF!</definedName>
    <definedName name="BExD363H2VGFIQUCE6LS4AC5J0ZT" localSheetId="17" hidden="1">#REF!</definedName>
    <definedName name="BExD363H2VGFIQUCE6LS4AC5J0ZT" hidden="1">#REF!</definedName>
    <definedName name="BExD3A588E939V61P1XEW0FI5Q0S" localSheetId="17" hidden="1">#REF!</definedName>
    <definedName name="BExD3A588E939V61P1XEW0FI5Q0S" hidden="1">#REF!</definedName>
    <definedName name="BExD3AW300FSO6AAXTER82E4G06O" localSheetId="17" hidden="1">#REF!</definedName>
    <definedName name="BExD3AW300FSO6AAXTER82E4G06O" hidden="1">#REF!</definedName>
    <definedName name="BExD3CJJDKVR9M18XI3WDZH80WL6" localSheetId="17" hidden="1">#REF!</definedName>
    <definedName name="BExD3CJJDKVR9M18XI3WDZH80WL6" hidden="1">#REF!</definedName>
    <definedName name="BExD3ESD9WYJIB3TRDPJ1CKXRAVL" localSheetId="17" hidden="1">#REF!</definedName>
    <definedName name="BExD3ESD9WYJIB3TRDPJ1CKXRAVL" hidden="1">#REF!</definedName>
    <definedName name="BExD3F368X5S25MWSUNIV57RDB57" localSheetId="17" hidden="1">#REF!</definedName>
    <definedName name="BExD3F368X5S25MWSUNIV57RDB57" hidden="1">#REF!</definedName>
    <definedName name="BExD3IJ5IT335SOSNV9L85WKAOSI" localSheetId="17" hidden="1">#REF!</definedName>
    <definedName name="BExD3IJ5IT335SOSNV9L85WKAOSI" hidden="1">#REF!</definedName>
    <definedName name="BExD3KBVUY57GMMQTOFEU6S6G1AY" localSheetId="17" hidden="1">#REF!</definedName>
    <definedName name="BExD3KBVUY57GMMQTOFEU6S6G1AY" hidden="1">#REF!</definedName>
    <definedName name="BExD3NMR7AW2Z6V8SC79VQR37NA6" localSheetId="17" hidden="1">#REF!</definedName>
    <definedName name="BExD3NMR7AW2Z6V8SC79VQR37NA6" hidden="1">#REF!</definedName>
    <definedName name="BExD3QXA2UQ2W4N7NYLUEOG40BZB" localSheetId="17" hidden="1">#REF!</definedName>
    <definedName name="BExD3QXA2UQ2W4N7NYLUEOG40BZB" hidden="1">#REF!</definedName>
    <definedName name="BExD3U2N041TEJ7GCN005UTPHNXY" localSheetId="17" hidden="1">#REF!</definedName>
    <definedName name="BExD3U2N041TEJ7GCN005UTPHNXY" hidden="1">#REF!</definedName>
    <definedName name="BExD3ZGUHLSCF22XMCGLGJ6SWTEA" localSheetId="17" hidden="1">#REF!</definedName>
    <definedName name="BExD3ZGUHLSCF22XMCGLGJ6SWTEA" hidden="1">#REF!</definedName>
    <definedName name="BExD40O0CFTNJFOFMMM1KH0P7BUI" localSheetId="17" hidden="1">#REF!</definedName>
    <definedName name="BExD40O0CFTNJFOFMMM1KH0P7BUI" hidden="1">#REF!</definedName>
    <definedName name="BExD42M7FXJ8KK8AK9LDV75Z0U92" localSheetId="17" hidden="1">#REF!</definedName>
    <definedName name="BExD42M7FXJ8KK8AK9LDV75Z0U92" hidden="1">#REF!</definedName>
    <definedName name="BExD4440VK5VJ036LP729F6A0YGC" localSheetId="17" hidden="1">#REF!</definedName>
    <definedName name="BExD4440VK5VJ036LP729F6A0YGC" hidden="1">#REF!</definedName>
    <definedName name="BExD4BLRYNKM0GO3B3KP6590EN75" localSheetId="17" hidden="1">#REF!</definedName>
    <definedName name="BExD4BLRYNKM0GO3B3KP6590EN75" hidden="1">#REF!</definedName>
    <definedName name="BExD4BR9HJ3MWWZ5KLVZWX9FJAUS" localSheetId="17" hidden="1">#REF!</definedName>
    <definedName name="BExD4BR9HJ3MWWZ5KLVZWX9FJAUS" hidden="1">#REF!</definedName>
    <definedName name="BExD4CYDIFKUQ00ORL8MH1G8AEOH" localSheetId="17" hidden="1">#REF!</definedName>
    <definedName name="BExD4CYDIFKUQ00ORL8MH1G8AEOH" hidden="1">#REF!</definedName>
    <definedName name="BExD4F1WTKT3H0N9MF4H1LX7MBSY" localSheetId="17" hidden="1">#REF!</definedName>
    <definedName name="BExD4F1WTKT3H0N9MF4H1LX7MBSY" hidden="1">#REF!</definedName>
    <definedName name="BExD4H5GQWXBS6LUL3TSP36DVO38" localSheetId="17" hidden="1">#REF!</definedName>
    <definedName name="BExD4H5GQWXBS6LUL3TSP36DVO38" hidden="1">#REF!</definedName>
    <definedName name="BExD4JJSS3QDBLABCJCHD45SRNPI" localSheetId="17" hidden="1">#REF!</definedName>
    <definedName name="BExD4JJSS3QDBLABCJCHD45SRNPI" hidden="1">#REF!</definedName>
    <definedName name="BExD4R1I0MKF033I5LPUYIMTZ6E8" localSheetId="17" hidden="1">#REF!</definedName>
    <definedName name="BExD4R1I0MKF033I5LPUYIMTZ6E8" hidden="1">#REF!</definedName>
    <definedName name="BExD4ZQEW7F25SBOT6GFHWYONPD2" localSheetId="17" hidden="1">#REF!</definedName>
    <definedName name="BExD4ZQEW7F25SBOT6GFHWYONPD2" hidden="1">#REF!</definedName>
    <definedName name="BExD50MT3M6XZLNUP9JL93EG6D9R" localSheetId="17" hidden="1">#REF!</definedName>
    <definedName name="BExD50MT3M6XZLNUP9JL93EG6D9R" hidden="1">#REF!</definedName>
    <definedName name="BExD58FB2E94KZRKVS2HR2X2RPON" localSheetId="17" hidden="1">#REF!</definedName>
    <definedName name="BExD58FB2E94KZRKVS2HR2X2RPON" hidden="1">#REF!</definedName>
    <definedName name="BExD5EV7KDSVF1CJT38M4IBPFLPY" localSheetId="17" hidden="1">#REF!</definedName>
    <definedName name="BExD5EV7KDSVF1CJT38M4IBPFLPY" hidden="1">#REF!</definedName>
    <definedName name="BExD5FRK547OESJRYAW574DZEZ7J" localSheetId="17" hidden="1">#REF!</definedName>
    <definedName name="BExD5FRK547OESJRYAW574DZEZ7J" hidden="1">#REF!</definedName>
    <definedName name="BExD5I5X2YA2YNCTCDSMEL4CWF4N" localSheetId="17" hidden="1">#REF!</definedName>
    <definedName name="BExD5I5X2YA2YNCTCDSMEL4CWF4N" hidden="1">#REF!</definedName>
    <definedName name="BExD5LGLIOQ0OLD32Y77OQHSFA20" localSheetId="17" hidden="1">#REF!</definedName>
    <definedName name="BExD5LGLIOQ0OLD32Y77OQHSFA20" hidden="1">#REF!</definedName>
    <definedName name="BExD5QUSRFJWRQ1ZM50WYLCF74DF" localSheetId="17" hidden="1">#REF!</definedName>
    <definedName name="BExD5QUSRFJWRQ1ZM50WYLCF74DF" hidden="1">#REF!</definedName>
    <definedName name="BExD5SSUIF6AJQHBHK8PNMFBPRYB" localSheetId="17" hidden="1">#REF!</definedName>
    <definedName name="BExD5SSUIF6AJQHBHK8PNMFBPRYB" hidden="1">#REF!</definedName>
    <definedName name="BExD6CQA7UMJBXV7AIFAIHUF2ICX" localSheetId="17" hidden="1">#REF!</definedName>
    <definedName name="BExD6CQA7UMJBXV7AIFAIHUF2ICX" hidden="1">#REF!</definedName>
    <definedName name="BExD6FKVK8WJWNYPVENR7Q8Q30PK" localSheetId="17" hidden="1">#REF!</definedName>
    <definedName name="BExD6FKVK8WJWNYPVENR7Q8Q30PK" hidden="1">#REF!</definedName>
    <definedName name="BExD6GMP0LK8WKVWMIT1NNH8CHLF" localSheetId="17" hidden="1">#REF!</definedName>
    <definedName name="BExD6GMP0LK8WKVWMIT1NNH8CHLF" hidden="1">#REF!</definedName>
    <definedName name="BExD6H2TE0WWAUIWVSSCLPZ6B88N" localSheetId="17" hidden="1">#REF!</definedName>
    <definedName name="BExD6H2TE0WWAUIWVSSCLPZ6B88N" hidden="1">#REF!</definedName>
    <definedName name="BExD6IKQHK6BAYQM4S5BEVL56Z8X" localSheetId="17" hidden="1">#REF!</definedName>
    <definedName name="BExD6IKQHK6BAYQM4S5BEVL56Z8X" hidden="1">#REF!</definedName>
    <definedName name="BExD71LTOE015TV5RSAHM8NT8GVW" localSheetId="17" hidden="1">#REF!</definedName>
    <definedName name="BExD71LTOE015TV5RSAHM8NT8GVW" hidden="1">#REF!</definedName>
    <definedName name="BExD73USXVADC7EHGHVTQNCT06ZA" localSheetId="17" hidden="1">#REF!</definedName>
    <definedName name="BExD73USXVADC7EHGHVTQNCT06ZA" hidden="1">#REF!</definedName>
    <definedName name="BExD7BHVRBZ6463MAK6KNCZQQAZL" localSheetId="17" hidden="1">#REF!</definedName>
    <definedName name="BExD7BHVRBZ6463MAK6KNCZQQAZL" hidden="1">#REF!</definedName>
    <definedName name="BExD7GAI1HJ9MD4ZU26MDRDS4E2B" localSheetId="17" hidden="1">#REF!</definedName>
    <definedName name="BExD7GAI1HJ9MD4ZU26MDRDS4E2B" hidden="1">#REF!</definedName>
    <definedName name="BExD7GAIGULTB3YHM1OS9RBQOTEC" localSheetId="17" hidden="1">#REF!</definedName>
    <definedName name="BExD7GAIGULTB3YHM1OS9RBQOTEC" hidden="1">#REF!</definedName>
    <definedName name="BExD7IE1DHIS52UFDCTSKPJQNRD5" localSheetId="17" hidden="1">#REF!</definedName>
    <definedName name="BExD7IE1DHIS52UFDCTSKPJQNRD5" hidden="1">#REF!</definedName>
    <definedName name="BExD7IUBGUWHYC9UNZ1IY5XFYKQN" localSheetId="17" hidden="1">#REF!</definedName>
    <definedName name="BExD7IUBGUWHYC9UNZ1IY5XFYKQN" hidden="1">#REF!</definedName>
    <definedName name="BExD7JQOJ35HGL8U2OCEI2P2JT7I" localSheetId="17" hidden="1">#REF!</definedName>
    <definedName name="BExD7JQOJ35HGL8U2OCEI2P2JT7I" hidden="1">#REF!</definedName>
    <definedName name="BExD7KSDKNDNH95NDT3S7GM3MUU2" localSheetId="17" hidden="1">#REF!</definedName>
    <definedName name="BExD7KSDKNDNH95NDT3S7GM3MUU2" hidden="1">#REF!</definedName>
    <definedName name="BExD7N6P5ERNDX7C0TYFQOP08EQQ" localSheetId="17" hidden="1">#REF!</definedName>
    <definedName name="BExD7N6P5ERNDX7C0TYFQOP08EQQ" hidden="1">#REF!</definedName>
    <definedName name="BExD87EVTIE7IAHSBAD70MNJUTK8" localSheetId="17" hidden="1">#REF!</definedName>
    <definedName name="BExD87EVTIE7IAHSBAD70MNJUTK8" hidden="1">#REF!</definedName>
    <definedName name="BExD8H5O087KQVWIVPUUID5VMGMS" localSheetId="17" hidden="1">#REF!</definedName>
    <definedName name="BExD8H5O087KQVWIVPUUID5VMGMS" hidden="1">#REF!</definedName>
    <definedName name="BExD8OCLZMFN5K3VZYI4Q4ITVKUA" localSheetId="17" hidden="1">#REF!</definedName>
    <definedName name="BExD8OCLZMFN5K3VZYI4Q4ITVKUA" hidden="1">#REF!</definedName>
    <definedName name="BExD8UY01RLLF0MGPUZLE6EXR9AC" localSheetId="17" hidden="1">#REF!</definedName>
    <definedName name="BExD8UY01RLLF0MGPUZLE6EXR9AC" hidden="1">#REF!</definedName>
    <definedName name="BExD90MZC8CFEENJPJGQXGWBZL33" localSheetId="17" hidden="1">#REF!</definedName>
    <definedName name="BExD90MZC8CFEENJPJGQXGWBZL33" hidden="1">#REF!</definedName>
    <definedName name="BExD93C1R6LC0631ECHVFYH0R0PD" localSheetId="17" hidden="1">#REF!</definedName>
    <definedName name="BExD93C1R6LC0631ECHVFYH0R0PD" hidden="1">#REF!</definedName>
    <definedName name="BExD97TXIO0COVNN4OH3DEJ33YLM" localSheetId="17" hidden="1">#REF!</definedName>
    <definedName name="BExD97TXIO0COVNN4OH3DEJ33YLM" hidden="1">#REF!</definedName>
    <definedName name="BExD99RZ1RFIMK6O1ZHSPJ68X9Y5" localSheetId="17" hidden="1">#REF!</definedName>
    <definedName name="BExD99RZ1RFIMK6O1ZHSPJ68X9Y5" hidden="1">#REF!</definedName>
    <definedName name="BExD9C0ZMLX1WR2QR1YPWX15IH8W" localSheetId="17" hidden="1">#REF!</definedName>
    <definedName name="BExD9C0ZMLX1WR2QR1YPWX15IH8W" hidden="1">#REF!</definedName>
    <definedName name="BExD9L0ID3VSOU609GKWYTA5BFMA" localSheetId="17" hidden="1">#REF!</definedName>
    <definedName name="BExD9L0ID3VSOU609GKWYTA5BFMA" hidden="1">#REF!</definedName>
    <definedName name="BExD9M7SEMG0JK2FUTTZXWIEBTKB" localSheetId="17" hidden="1">#REF!</definedName>
    <definedName name="BExD9M7SEMG0JK2FUTTZXWIEBTKB" hidden="1">#REF!</definedName>
    <definedName name="BExD9MNYBYB1AICQL5165G472IE2" localSheetId="17" hidden="1">#REF!</definedName>
    <definedName name="BExD9MNYBYB1AICQL5165G472IE2" hidden="1">#REF!</definedName>
    <definedName name="BExD9PNSYT7GASEGUVL48MUQ02WO" localSheetId="17" hidden="1">#REF!</definedName>
    <definedName name="BExD9PNSYT7GASEGUVL48MUQ02WO" hidden="1">#REF!</definedName>
    <definedName name="BExD9TK2MIWFH5SKUYU9ZKF4NPHQ" localSheetId="17" hidden="1">#REF!</definedName>
    <definedName name="BExD9TK2MIWFH5SKUYU9ZKF4NPHQ" hidden="1">#REF!</definedName>
    <definedName name="BExDA2JS3GCJ8M5I4XF4ZMYZ4BXT" localSheetId="17" hidden="1">#REF!</definedName>
    <definedName name="BExDA2JS3GCJ8M5I4XF4ZMYZ4BXT" hidden="1">#REF!</definedName>
    <definedName name="BExDA6LD9061UULVKUUI4QP8SK13" localSheetId="17" hidden="1">#REF!</definedName>
    <definedName name="BExDA6LD9061UULVKUUI4QP8SK13" hidden="1">#REF!</definedName>
    <definedName name="BExDA7SHULP5GGGVSZFK3FMN833U" localSheetId="17" hidden="1">#REF!</definedName>
    <definedName name="BExDA7SHULP5GGGVSZFK3FMN833U" hidden="1">#REF!</definedName>
    <definedName name="BExDABE0KA94036RVJKMXL7GB30N" localSheetId="17" hidden="1">#REF!</definedName>
    <definedName name="BExDABE0KA94036RVJKMXL7GB30N" hidden="1">#REF!</definedName>
    <definedName name="BExDAGMVMNLQ6QXASB9R6D8DIT12" localSheetId="17" hidden="1">#REF!</definedName>
    <definedName name="BExDAGMVMNLQ6QXASB9R6D8DIT12" hidden="1">#REF!</definedName>
    <definedName name="BExDAYBHU9ADLXI8VRC7F608RVGM" localSheetId="17" hidden="1">#REF!</definedName>
    <definedName name="BExDAYBHU9ADLXI8VRC7F608RVGM" hidden="1">#REF!</definedName>
    <definedName name="BExDBDR1XR0FV0CYUCB2OJ7CJCZU" localSheetId="17" hidden="1">#REF!</definedName>
    <definedName name="BExDBDR1XR0FV0CYUCB2OJ7CJCZU" hidden="1">#REF!</definedName>
    <definedName name="BExDBO8QK1FUFVLO07NZ0BZ9BKA0" localSheetId="17" hidden="1">#REF!</definedName>
    <definedName name="BExDBO8QK1FUFVLO07NZ0BZ9BKA0" hidden="1">#REF!</definedName>
    <definedName name="BExDBRJDI7W1042W6UYNA12BZGBJ" localSheetId="17" hidden="1">#REF!</definedName>
    <definedName name="BExDBRJDI7W1042W6UYNA12BZGBJ" hidden="1">#REF!</definedName>
    <definedName name="BExDBY4R8EXLUENLCDFC4YRRVQPS" localSheetId="17" hidden="1">#REF!</definedName>
    <definedName name="BExDBY4R8EXLUENLCDFC4YRRVQPS" hidden="1">#REF!</definedName>
    <definedName name="BExDC7F818VN0S18ID7XRCRVYPJ4" localSheetId="17" hidden="1">#REF!</definedName>
    <definedName name="BExDC7F818VN0S18ID7XRCRVYPJ4" hidden="1">#REF!</definedName>
    <definedName name="BExDCL7K96PC9VZYB70ZW3QPVIJE" localSheetId="17" hidden="1">#REF!</definedName>
    <definedName name="BExDCL7K96PC9VZYB70ZW3QPVIJE" hidden="1">#REF!</definedName>
    <definedName name="BExDCP3UZ3C2O4C1F7KMU0Z9U32N" localSheetId="17" hidden="1">#REF!</definedName>
    <definedName name="BExDCP3UZ3C2O4C1F7KMU0Z9U32N" hidden="1">#REF!</definedName>
    <definedName name="BExEOBX3WECDMYCV9RLN49APTXMM" localSheetId="17" hidden="1">#REF!</definedName>
    <definedName name="BExEOBX3WECDMYCV9RLN49APTXMM" hidden="1">#REF!</definedName>
    <definedName name="BExEOKLZRPEMPJO02S4EGHZXAWN3" localSheetId="17" hidden="1">#REF!</definedName>
    <definedName name="BExEOKLZRPEMPJO02S4EGHZXAWN3" hidden="1">#REF!</definedName>
    <definedName name="BExEP4E4F36662JDI0TOD85OP7X9" localSheetId="17" hidden="1">#REF!</definedName>
    <definedName name="BExEP4E4F36662JDI0TOD85OP7X9" hidden="1">#REF!</definedName>
    <definedName name="BExEPN9VIYI0FVL0HLZQXJFO6TT0" localSheetId="17" hidden="1">#REF!</definedName>
    <definedName name="BExEPN9VIYI0FVL0HLZQXJFO6TT0" hidden="1">#REF!</definedName>
    <definedName name="BExEPYT6VDSMR8MU2341Q5GM2Y9V" localSheetId="17" hidden="1">#REF!</definedName>
    <definedName name="BExEPYT6VDSMR8MU2341Q5GM2Y9V" hidden="1">#REF!</definedName>
    <definedName name="BExEQ2ENYLMY8K1796XBB31CJHNN" localSheetId="17" hidden="1">#REF!</definedName>
    <definedName name="BExEQ2ENYLMY8K1796XBB31CJHNN" hidden="1">#REF!</definedName>
    <definedName name="BExEQ2PFE4N40LEPGDPS90WDL6BN" localSheetId="17" hidden="1">#REF!</definedName>
    <definedName name="BExEQ2PFE4N40LEPGDPS90WDL6BN" hidden="1">#REF!</definedName>
    <definedName name="BExEQ2PFURT24NQYGYVE8NKX1EGA" localSheetId="17" hidden="1">#REF!</definedName>
    <definedName name="BExEQ2PFURT24NQYGYVE8NKX1EGA" hidden="1">#REF!</definedName>
    <definedName name="BExEQB8ZWXO6IIGOEPWTLOJGE2NR" localSheetId="17" hidden="1">#REF!</definedName>
    <definedName name="BExEQB8ZWXO6IIGOEPWTLOJGE2NR" hidden="1">#REF!</definedName>
    <definedName name="BExEQBZX0EL6LIKPY01197ACK65H" localSheetId="17" hidden="1">#REF!</definedName>
    <definedName name="BExEQBZX0EL6LIKPY01197ACK65H" hidden="1">#REF!</definedName>
    <definedName name="BExEQDXZALJLD4OBF74IKZBR13SR" localSheetId="17" hidden="1">#REF!</definedName>
    <definedName name="BExEQDXZALJLD4OBF74IKZBR13SR" hidden="1">#REF!</definedName>
    <definedName name="BExEQE3GC6W9CGTSGR7X502XUI5L" localSheetId="17" hidden="1">#REF!</definedName>
    <definedName name="BExEQE3GC6W9CGTSGR7X502XUI5L" hidden="1">#REF!</definedName>
    <definedName name="BExEQFLE2RPWGMWQAI4JMKUEFRPT" localSheetId="17" hidden="1">#REF!</definedName>
    <definedName name="BExEQFLE2RPWGMWQAI4JMKUEFRPT" hidden="1">#REF!</definedName>
    <definedName name="BExEQK38GYRBUH7XFJUH04UET47Q" localSheetId="17" hidden="1">#REF!</definedName>
    <definedName name="BExEQK38GYRBUH7XFJUH04UET47Q" hidden="1">#REF!</definedName>
    <definedName name="BExEQKE1O2TX2P7ZGJMB9VWDXWO4" localSheetId="17" hidden="1">#REF!</definedName>
    <definedName name="BExEQKE1O2TX2P7ZGJMB9VWDXWO4" hidden="1">#REF!</definedName>
    <definedName name="BExEQTZAP8R69U31W4LKGTKKGKQE" localSheetId="17" hidden="1">#REF!</definedName>
    <definedName name="BExEQTZAP8R69U31W4LKGTKKGKQE" hidden="1">#REF!</definedName>
    <definedName name="BExEQU4RR1SZE5XJ90D8ZQ8KRZFG" localSheetId="17" hidden="1">#REF!</definedName>
    <definedName name="BExEQU4RR1SZE5XJ90D8ZQ8KRZFG" hidden="1">#REF!</definedName>
    <definedName name="BExER2O72H1F9WV6S1J04C15PXX7" localSheetId="17" hidden="1">#REF!</definedName>
    <definedName name="BExER2O72H1F9WV6S1J04C15PXX7" hidden="1">#REF!</definedName>
    <definedName name="BExERFEPB2LP5DWH3DNZJF8R0AK9" localSheetId="17" hidden="1">#REF!</definedName>
    <definedName name="BExERFEPB2LP5DWH3DNZJF8R0AK9" hidden="1">#REF!</definedName>
    <definedName name="BExERRUIKIOATPZ9U4HQ0V52RJAU" localSheetId="17" hidden="1">#REF!</definedName>
    <definedName name="BExERRUIKIOATPZ9U4HQ0V52RJAU" hidden="1">#REF!</definedName>
    <definedName name="BExERSANFNM1O7T65PC5MJ301YET" localSheetId="17" hidden="1">#REF!</definedName>
    <definedName name="BExERSANFNM1O7T65PC5MJ301YET" hidden="1">#REF!</definedName>
    <definedName name="BExERTNAJZ59DKI5JCRPJKMWW067" localSheetId="17" hidden="1">#REF!</definedName>
    <definedName name="BExERTNAJZ59DKI5JCRPJKMWW067" hidden="1">#REF!</definedName>
    <definedName name="BExERWCEBKQRYWRQLYJ4UCMMKTHG" localSheetId="17" hidden="1">#REF!</definedName>
    <definedName name="BExERWCEBKQRYWRQLYJ4UCMMKTHG" hidden="1">#REF!</definedName>
    <definedName name="BExES1QK2RJM42AWEVW7RIMFEW0F" localSheetId="17" hidden="1">#REF!</definedName>
    <definedName name="BExES1QK2RJM42AWEVW7RIMFEW0F" hidden="1">#REF!</definedName>
    <definedName name="BExES44RHHDL3V7FLV6M20834WF1" localSheetId="17" hidden="1">#REF!</definedName>
    <definedName name="BExES44RHHDL3V7FLV6M20834WF1" hidden="1">#REF!</definedName>
    <definedName name="BExES4A7VE2X3RYYTVRLKZD4I7WU" localSheetId="17" hidden="1">#REF!</definedName>
    <definedName name="BExES4A7VE2X3RYYTVRLKZD4I7WU" hidden="1">#REF!</definedName>
    <definedName name="BExES6ZC8R7PHJ21OVJFLIR7DY30" localSheetId="17" hidden="1">#REF!</definedName>
    <definedName name="BExES6ZC8R7PHJ21OVJFLIR7DY30" hidden="1">#REF!</definedName>
    <definedName name="BExESEH25TCNEETUCSRK8DYHROYY" localSheetId="17" hidden="1">#REF!</definedName>
    <definedName name="BExESEH25TCNEETUCSRK8DYHROYY" hidden="1">#REF!</definedName>
    <definedName name="BExESMKD95A649M0WRSG6CXXP326" localSheetId="17" hidden="1">#REF!</definedName>
    <definedName name="BExESMKD95A649M0WRSG6CXXP326" hidden="1">#REF!</definedName>
    <definedName name="BExESR27ZXJG5VMY4PR9D940VS7T" localSheetId="17" hidden="1">#REF!</definedName>
    <definedName name="BExESR27ZXJG5VMY4PR9D940VS7T" hidden="1">#REF!</definedName>
    <definedName name="BExESZ03KXL8DQ2591HLR56ZML94" localSheetId="17" hidden="1">#REF!</definedName>
    <definedName name="BExESZ03KXL8DQ2591HLR56ZML94" hidden="1">#REF!</definedName>
    <definedName name="BExESZAW5N443NRTKIP59OEI1CR6" localSheetId="17" hidden="1">#REF!</definedName>
    <definedName name="BExESZAW5N443NRTKIP59OEI1CR6" hidden="1">#REF!</definedName>
    <definedName name="BExET3HXQ60A4O2OLKX8QNXRI6LQ" localSheetId="17" hidden="1">#REF!</definedName>
    <definedName name="BExET3HXQ60A4O2OLKX8QNXRI6LQ" hidden="1">#REF!</definedName>
    <definedName name="BExET3SPX08PMIJ6NN1UTG16Y6O2" localSheetId="17" hidden="1">#REF!</definedName>
    <definedName name="BExET3SPX08PMIJ6NN1UTG16Y6O2" hidden="1">#REF!</definedName>
    <definedName name="BExETA3B1FCIOA80H94K90FWXQKE" localSheetId="17" hidden="1">#REF!</definedName>
    <definedName name="BExETA3B1FCIOA80H94K90FWXQKE" hidden="1">#REF!</definedName>
    <definedName name="BExETAZOYT4CJIT8RRKC9F2HJG1D" localSheetId="17" hidden="1">#REF!</definedName>
    <definedName name="BExETAZOYT4CJIT8RRKC9F2HJG1D" hidden="1">#REF!</definedName>
    <definedName name="BExETDZJZBM897WV9SJ54R7KH7MG" localSheetId="17" hidden="1">#REF!</definedName>
    <definedName name="BExETDZJZBM897WV9SJ54R7KH7MG" hidden="1">#REF!</definedName>
    <definedName name="BExETDZKK8E89XXW4SLL9AY29YEZ" localSheetId="17" hidden="1">#REF!</definedName>
    <definedName name="BExETDZKK8E89XXW4SLL9AY29YEZ" hidden="1">#REF!</definedName>
    <definedName name="BExETF6QD5A9GEINE1KZRRC2LXWM" localSheetId="17" hidden="1">#REF!</definedName>
    <definedName name="BExETF6QD5A9GEINE1KZRRC2LXWM" hidden="1">#REF!</definedName>
    <definedName name="BExETQ9XRXLUACN82805SPSPNKHI" localSheetId="17" hidden="1">#REF!</definedName>
    <definedName name="BExETQ9XRXLUACN82805SPSPNKHI" hidden="1">#REF!</definedName>
    <definedName name="BExETR0YRMOR63E6DHLEHV9QVVON" localSheetId="17" hidden="1">#REF!</definedName>
    <definedName name="BExETR0YRMOR63E6DHLEHV9QVVON" hidden="1">#REF!</definedName>
    <definedName name="BExETU66ISCWFE06X0BBMH4H32HS" localSheetId="17" hidden="1">#REF!</definedName>
    <definedName name="BExETU66ISCWFE06X0BBMH4H32HS" hidden="1">#REF!</definedName>
    <definedName name="BExETVTGY38YXYYF7N73OYN6FYY3" localSheetId="17" hidden="1">#REF!</definedName>
    <definedName name="BExETVTGY38YXYYF7N73OYN6FYY3" hidden="1">#REF!</definedName>
    <definedName name="BExEUNE4T242Y59C6MS28MXEUGCP" localSheetId="17" hidden="1">#REF!</definedName>
    <definedName name="BExEUNE4T242Y59C6MS28MXEUGCP" hidden="1">#REF!</definedName>
    <definedName name="BExEV1H9B1FRT8LPRHN7ODLAOI8T" localSheetId="17" hidden="1">#REF!</definedName>
    <definedName name="BExEV1H9B1FRT8LPRHN7ODLAOI8T" hidden="1">#REF!</definedName>
    <definedName name="BExEV2TP7NA3ZR6RJGH5ER370OUM" localSheetId="17" hidden="1">#REF!</definedName>
    <definedName name="BExEV2TP7NA3ZR6RJGH5ER370OUM" hidden="1">#REF!</definedName>
    <definedName name="BExEV69USLNYO2QRJRC0J92XUF00" localSheetId="17" hidden="1">#REF!</definedName>
    <definedName name="BExEV69USLNYO2QRJRC0J92XUF00" hidden="1">#REF!</definedName>
    <definedName name="BExEV6KNTQOCFD7GV726XQEVQ7R6" localSheetId="17" hidden="1">#REF!</definedName>
    <definedName name="BExEV6KNTQOCFD7GV726XQEVQ7R6" hidden="1">#REF!</definedName>
    <definedName name="BExEV6VGM4POO9QT9KH3QA3VYCWM" localSheetId="17" hidden="1">#REF!</definedName>
    <definedName name="BExEV6VGM4POO9QT9KH3QA3VYCWM" hidden="1">#REF!</definedName>
    <definedName name="BExEV7MBFVP1I7TO351C06LT5IXR" localSheetId="17" hidden="1">#REF!</definedName>
    <definedName name="BExEV7MBFVP1I7TO351C06LT5IXR" hidden="1">#REF!</definedName>
    <definedName name="BExEVET98G3FU6QBF9LHYWSAMV0O" localSheetId="17" hidden="1">#REF!</definedName>
    <definedName name="BExEVET98G3FU6QBF9LHYWSAMV0O" hidden="1">#REF!</definedName>
    <definedName name="BExEVNCUT0PDUYNJH7G6BSEWZOT2" localSheetId="17" hidden="1">#REF!</definedName>
    <definedName name="BExEVNCUT0PDUYNJH7G6BSEWZOT2" hidden="1">#REF!</definedName>
    <definedName name="BExEVPGF4V5J0WQRZKUM8F9TTKZJ" localSheetId="17" hidden="1">#REF!</definedName>
    <definedName name="BExEVPGF4V5J0WQRZKUM8F9TTKZJ" hidden="1">#REF!</definedName>
    <definedName name="BExEVPWH8S9GER9M14SPIT6XZ8SG" localSheetId="17" hidden="1">#REF!</definedName>
    <definedName name="BExEVPWH8S9GER9M14SPIT6XZ8SG" hidden="1">#REF!</definedName>
    <definedName name="BExEVSLKRULT27602UIM13PGVL2R" localSheetId="17" hidden="1">#REF!</definedName>
    <definedName name="BExEVSLKRULT27602UIM13PGVL2R" hidden="1">#REF!</definedName>
    <definedName name="BExEVVLIEVWYRF2UUC1H0H5QU1CP" localSheetId="17" hidden="1">#REF!</definedName>
    <definedName name="BExEVVLIEVWYRF2UUC1H0H5QU1CP" hidden="1">#REF!</definedName>
    <definedName name="BExEVWCKO8T84GW9Z3X47915XKSH" localSheetId="17" hidden="1">#REF!</definedName>
    <definedName name="BExEVWCKO8T84GW9Z3X47915XKSH" hidden="1">#REF!</definedName>
    <definedName name="BExEVZSJWMZ5L2ZE7AZC57CXKW6T" localSheetId="17" hidden="1">#REF!</definedName>
    <definedName name="BExEVZSJWMZ5L2ZE7AZC57CXKW6T" hidden="1">#REF!</definedName>
    <definedName name="BExEW0JL1GFFCXMDGW54CI7Y8FZN" localSheetId="17" hidden="1">#REF!</definedName>
    <definedName name="BExEW0JL1GFFCXMDGW54CI7Y8FZN" hidden="1">#REF!</definedName>
    <definedName name="BExEW5SCJJRAF57MFJ81MB2U6K1N" localSheetId="17" hidden="1">#REF!</definedName>
    <definedName name="BExEW5SCJJRAF57MFJ81MB2U6K1N" hidden="1">#REF!</definedName>
    <definedName name="BExEW68M9WL8214QH9C7VCK7BN08" localSheetId="17" hidden="1">#REF!</definedName>
    <definedName name="BExEW68M9WL8214QH9C7VCK7BN08" hidden="1">#REF!</definedName>
    <definedName name="BExEW8C5SY1NQL4BKYZVXQ6JPR0W" localSheetId="17" hidden="1">#REF!</definedName>
    <definedName name="BExEW8C5SY1NQL4BKYZVXQ6JPR0W" hidden="1">#REF!</definedName>
    <definedName name="BExEW8HFKH6F47KIHYBDRUEFZ2ZZ" localSheetId="17" hidden="1">#REF!</definedName>
    <definedName name="BExEW8HFKH6F47KIHYBDRUEFZ2ZZ" hidden="1">#REF!</definedName>
    <definedName name="BExEWLO75K95C6IRKHXSP7VP81T4" localSheetId="17" hidden="1">#REF!</definedName>
    <definedName name="BExEWLO75K95C6IRKHXSP7VP81T4" hidden="1">#REF!</definedName>
    <definedName name="BExEWNBGQS1U2LW3W84T4LSJ9K00" localSheetId="17" hidden="1">#REF!</definedName>
    <definedName name="BExEWNBGQS1U2LW3W84T4LSJ9K00" hidden="1">#REF!</definedName>
    <definedName name="BExEWO7STL7HNZSTY8VQBPTX1WK6" localSheetId="17" hidden="1">#REF!</definedName>
    <definedName name="BExEWO7STL7HNZSTY8VQBPTX1WK6" hidden="1">#REF!</definedName>
    <definedName name="BExEWQ0M1N3KMKTDJ73H10QSG4W1" localSheetId="17" hidden="1">#REF!</definedName>
    <definedName name="BExEWQ0M1N3KMKTDJ73H10QSG4W1" hidden="1">#REF!</definedName>
    <definedName name="BExEWRTB911TBBZNA61Y44XXUP7N" localSheetId="17" hidden="1">#REF!</definedName>
    <definedName name="BExEWRTB911TBBZNA61Y44XXUP7N" hidden="1">#REF!</definedName>
    <definedName name="BExEWY3WYCWEMX9F15OWWUSC6ITZ" localSheetId="17" hidden="1">#REF!</definedName>
    <definedName name="BExEWY3WYCWEMX9F15OWWUSC6ITZ" hidden="1">#REF!</definedName>
    <definedName name="BExEX25M63XO5LQD9ZS2VHQ0U8SR" localSheetId="17" hidden="1">#REF!</definedName>
    <definedName name="BExEX25M63XO5LQD9ZS2VHQ0U8SR" hidden="1">#REF!</definedName>
    <definedName name="BExEX85F3OSW8NSCYGYPS9372Z1Q" localSheetId="17" hidden="1">#REF!</definedName>
    <definedName name="BExEX85F3OSW8NSCYGYPS9372Z1Q" hidden="1">#REF!</definedName>
    <definedName name="BExEX9HWY2G6928ZVVVQF77QCM2C" localSheetId="17" hidden="1">#REF!</definedName>
    <definedName name="BExEX9HWY2G6928ZVVVQF77QCM2C" hidden="1">#REF!</definedName>
    <definedName name="BExEXBQWAYKMVBRJRHB8PFCSYFVN" localSheetId="17" hidden="1">#REF!</definedName>
    <definedName name="BExEXBQWAYKMVBRJRHB8PFCSYFVN" hidden="1">#REF!</definedName>
    <definedName name="BExEXRBZ0DI9E2UFLLKYWGN66B61" localSheetId="17" hidden="1">#REF!</definedName>
    <definedName name="BExEXRBZ0DI9E2UFLLKYWGN66B61" hidden="1">#REF!</definedName>
    <definedName name="BExEY3GVGXSA8OTWWVC0OOM3N7EO" localSheetId="17" hidden="1">#REF!</definedName>
    <definedName name="BExEY3GVGXSA8OTWWVC0OOM3N7EO" hidden="1">#REF!</definedName>
    <definedName name="BExEYLG9FL9V1JPPNZ3FUDNSEJ4V" localSheetId="17" hidden="1">#REF!</definedName>
    <definedName name="BExEYLG9FL9V1JPPNZ3FUDNSEJ4V" hidden="1">#REF!</definedName>
    <definedName name="BExEYOW8C1B3OUUCIGEC7L8OOW1Z" localSheetId="17" hidden="1">#REF!</definedName>
    <definedName name="BExEYOW8C1B3OUUCIGEC7L8OOW1Z" hidden="1">#REF!</definedName>
    <definedName name="BExEYUQJXZT6N5HJH8ACJF6SRWEE" localSheetId="17" hidden="1">#REF!</definedName>
    <definedName name="BExEYUQJXZT6N5HJH8ACJF6SRWEE" hidden="1">#REF!</definedName>
    <definedName name="BExEZ1S6VZCG01ZPLBSS9Z1SBOJ2" localSheetId="17" hidden="1">#REF!</definedName>
    <definedName name="BExEZ1S6VZCG01ZPLBSS9Z1SBOJ2" hidden="1">#REF!</definedName>
    <definedName name="BExEZGBFNJR8DLPN0V11AU22L6WY" localSheetId="17" hidden="1">#REF!</definedName>
    <definedName name="BExEZGBFNJR8DLPN0V11AU22L6WY" hidden="1">#REF!</definedName>
    <definedName name="BExF02Y3V3QEPO2XLDSK47APK9XJ" localSheetId="17" hidden="1">#REF!</definedName>
    <definedName name="BExF02Y3V3QEPO2XLDSK47APK9XJ" hidden="1">#REF!</definedName>
    <definedName name="BExF09OS91RT7N7IW8JLMZ121ZP3" localSheetId="17" hidden="1">#REF!</definedName>
    <definedName name="BExF09OS91RT7N7IW8JLMZ121ZP3" hidden="1">#REF!</definedName>
    <definedName name="BExF0JFE12J96ZPQZ2WHQZ66M1PC" localSheetId="17" hidden="1">#REF!</definedName>
    <definedName name="BExF0JFE12J96ZPQZ2WHQZ66M1PC" hidden="1">#REF!</definedName>
    <definedName name="BExF0LOEHV42P2DV7QL8O7HOQ3N9" localSheetId="17" hidden="1">#REF!</definedName>
    <definedName name="BExF0LOEHV42P2DV7QL8O7HOQ3N9" hidden="1">#REF!</definedName>
    <definedName name="BExF0MVJ4YGAIOT97BSBZTKKMJLO" localSheetId="17" hidden="1">#REF!</definedName>
    <definedName name="BExF0MVJ4YGAIOT97BSBZTKKMJLO" hidden="1">#REF!</definedName>
    <definedName name="BExF0WRM9VO25RLSO03ZOCE8H7K5" localSheetId="17" hidden="1">#REF!</definedName>
    <definedName name="BExF0WRM9VO25RLSO03ZOCE8H7K5" hidden="1">#REF!</definedName>
    <definedName name="BExF0ZRI7W4RSLIDLHTSM0AWXO3S" localSheetId="17" hidden="1">#REF!</definedName>
    <definedName name="BExF0ZRI7W4RSLIDLHTSM0AWXO3S" hidden="1">#REF!</definedName>
    <definedName name="BExF15RBGKENVWZEFUPEK40YBRA7" localSheetId="17" hidden="1">#REF!</definedName>
    <definedName name="BExF15RBGKENVWZEFUPEK40YBRA7" hidden="1">#REF!</definedName>
    <definedName name="BExF19CT3MMZZ2T5EWMDNG3UOJ01" localSheetId="17" hidden="1">#REF!</definedName>
    <definedName name="BExF19CT3MMZZ2T5EWMDNG3UOJ01" hidden="1">#REF!</definedName>
    <definedName name="BExF1I6ZCNOTATBG3PZ1RGSJ7JEC" localSheetId="17" hidden="1">#REF!</definedName>
    <definedName name="BExF1I6ZCNOTATBG3PZ1RGSJ7JEC" hidden="1">#REF!</definedName>
    <definedName name="BExF1M38U6NX17YJA8YU359B5Z4M" localSheetId="17" hidden="1">#REF!</definedName>
    <definedName name="BExF1M38U6NX17YJA8YU359B5Z4M" hidden="1">#REF!</definedName>
    <definedName name="BExF1MU4W3NPEY0OHRDWP5IANCBB" localSheetId="17" hidden="1">#REF!</definedName>
    <definedName name="BExF1MU4W3NPEY0OHRDWP5IANCBB" hidden="1">#REF!</definedName>
    <definedName name="BExF1MZN8MWMOKOARHJ1QAF9HPGT" localSheetId="17" hidden="1">#REF!</definedName>
    <definedName name="BExF1MZN8MWMOKOARHJ1QAF9HPGT" hidden="1">#REF!</definedName>
    <definedName name="BExF1US4ZIQYSU5LBFYNRA9N0K2O" localSheetId="17" hidden="1">#REF!</definedName>
    <definedName name="BExF1US4ZIQYSU5LBFYNRA9N0K2O" hidden="1">#REF!</definedName>
    <definedName name="BExF1Z9Z270BYA12GL2T6GSF2ZTY" localSheetId="17" hidden="1">#REF!</definedName>
    <definedName name="BExF1Z9Z270BYA12GL2T6GSF2ZTY" hidden="1">#REF!</definedName>
    <definedName name="BExF29MBQUXJYOPZW1LVIKUJ4C01" localSheetId="17" hidden="1">#REF!</definedName>
    <definedName name="BExF29MBQUXJYOPZW1LVIKUJ4C01" hidden="1">#REF!</definedName>
    <definedName name="BExF2CWZN6E87RGTBMD4YQI2QT7R" localSheetId="17" hidden="1">#REF!</definedName>
    <definedName name="BExF2CWZN6E87RGTBMD4YQI2QT7R" hidden="1">#REF!</definedName>
    <definedName name="BExF2DYO1WQ7GMXSTAQRDBW1NSFG" localSheetId="17" hidden="1">#REF!</definedName>
    <definedName name="BExF2DYO1WQ7GMXSTAQRDBW1NSFG" hidden="1">#REF!</definedName>
    <definedName name="BExF2MSVB7MZZMDR2SCNEYJX21AU" localSheetId="17" hidden="1">#REF!</definedName>
    <definedName name="BExF2MSVB7MZZMDR2SCNEYJX21AU" hidden="1">#REF!</definedName>
    <definedName name="BExF2MSWNUY9Z6BZJQZ538PPTION" localSheetId="17" hidden="1">#REF!</definedName>
    <definedName name="BExF2MSWNUY9Z6BZJQZ538PPTION" hidden="1">#REF!</definedName>
    <definedName name="BExF2QZYWHTYGUTTXR15CKCV3LS7" localSheetId="17" hidden="1">#REF!</definedName>
    <definedName name="BExF2QZYWHTYGUTTXR15CKCV3LS7" hidden="1">#REF!</definedName>
    <definedName name="BExF2T8Y6TSJ74RMSZOA9CEH4OZ6" localSheetId="17" hidden="1">#REF!</definedName>
    <definedName name="BExF2T8Y6TSJ74RMSZOA9CEH4OZ6" hidden="1">#REF!</definedName>
    <definedName name="BExF31N3YM4F37EOOY8M8VI1KXN8" localSheetId="17" hidden="1">#REF!</definedName>
    <definedName name="BExF31N3YM4F37EOOY8M8VI1KXN8" hidden="1">#REF!</definedName>
    <definedName name="BExF37C1YKBT79Z9SOJAG5MXQGTU" localSheetId="17" hidden="1">#REF!</definedName>
    <definedName name="BExF37C1YKBT79Z9SOJAG5MXQGTU" hidden="1">#REF!</definedName>
    <definedName name="BExF3A6HPA6DGYALZNHHJPMCUYZR" localSheetId="17" hidden="1">#REF!</definedName>
    <definedName name="BExF3A6HPA6DGYALZNHHJPMCUYZR" hidden="1">#REF!</definedName>
    <definedName name="BExF3HDFSQD839XTC1DA8K1VHPZK" localSheetId="17" hidden="1">#REF!</definedName>
    <definedName name="BExF3HDFSQD839XTC1DA8K1VHPZK" hidden="1">#REF!</definedName>
    <definedName name="BExF3I9T44X7DV9HHV51DVDDPPZG" localSheetId="17" hidden="1">#REF!</definedName>
    <definedName name="BExF3I9T44X7DV9HHV51DVDDPPZG" hidden="1">#REF!</definedName>
    <definedName name="BExF3JMFX5DILOIFUDIO1HZUK875" localSheetId="17" hidden="1">#REF!</definedName>
    <definedName name="BExF3JMFX5DILOIFUDIO1HZUK875" hidden="1">#REF!</definedName>
    <definedName name="BExF3NO0RE1VBB19GCRR03V0B690" localSheetId="17" hidden="1">#REF!</definedName>
    <definedName name="BExF3NO0RE1VBB19GCRR03V0B690" hidden="1">#REF!</definedName>
    <definedName name="BExF3NTC4BGZEM6B87TCFX277QCS" localSheetId="17" hidden="1">#REF!</definedName>
    <definedName name="BExF3NTC4BGZEM6B87TCFX277QCS" hidden="1">#REF!</definedName>
    <definedName name="BExF3Q7NI90WT31QHYSJDIG0LLLJ" localSheetId="17" hidden="1">#REF!</definedName>
    <definedName name="BExF3Q7NI90WT31QHYSJDIG0LLLJ" hidden="1">#REF!</definedName>
    <definedName name="BExF3QD55TIY1MSBSRK9TUJKBEWO" localSheetId="17" hidden="1">#REF!</definedName>
    <definedName name="BExF3QD55TIY1MSBSRK9TUJKBEWO" hidden="1">#REF!</definedName>
    <definedName name="BExF3QT8J6RIF1L3R700MBSKIOKW" localSheetId="17" hidden="1">#REF!</definedName>
    <definedName name="BExF3QT8J6RIF1L3R700MBSKIOKW" hidden="1">#REF!</definedName>
    <definedName name="BExF3WT0ZHF3EL0ASMG2VZWM9G8I" localSheetId="17" hidden="1">#REF!</definedName>
    <definedName name="BExF3WT0ZHF3EL0ASMG2VZWM9G8I" hidden="1">#REF!</definedName>
    <definedName name="BExF42SSBVPMLK2UB3B7FPEIY9TU" localSheetId="17" hidden="1">#REF!</definedName>
    <definedName name="BExF42SSBVPMLK2UB3B7FPEIY9TU" hidden="1">#REF!</definedName>
    <definedName name="BExF4HXSWB50BKYPWA0HTT8W56H6" localSheetId="17" hidden="1">#REF!</definedName>
    <definedName name="BExF4HXSWB50BKYPWA0HTT8W56H6" hidden="1">#REF!</definedName>
    <definedName name="BExF4KHF04IWW4LQ95FHQPFE4Y9K" localSheetId="17" hidden="1">#REF!</definedName>
    <definedName name="BExF4KHF04IWW4LQ95FHQPFE4Y9K" hidden="1">#REF!</definedName>
    <definedName name="BExF4LU2NV3A47BCWPM3EZXUEH37" localSheetId="17" hidden="1">#REF!</definedName>
    <definedName name="BExF4LU2NV3A47BCWPM3EZXUEH37" hidden="1">#REF!</definedName>
    <definedName name="BExF4MVQM5Y0QRDLDFSKWWTF709C" localSheetId="17" hidden="1">#REF!</definedName>
    <definedName name="BExF4MVQM5Y0QRDLDFSKWWTF709C" hidden="1">#REF!</definedName>
    <definedName name="BExF4PVMZYV36E8HOYY06J81AMBI" localSheetId="17" hidden="1">#REF!</definedName>
    <definedName name="BExF4PVMZYV36E8HOYY06J81AMBI" hidden="1">#REF!</definedName>
    <definedName name="BExF4RZ6DOAJ22UKB3277ZIOU46S" localSheetId="17" hidden="1">#REF!</definedName>
    <definedName name="BExF4RZ6DOAJ22UKB3277ZIOU46S" hidden="1">#REF!</definedName>
    <definedName name="BExF4SF9NEX1FZE9N8EXT89PM54D" localSheetId="17" hidden="1">#REF!</definedName>
    <definedName name="BExF4SF9NEX1FZE9N8EXT89PM54D" hidden="1">#REF!</definedName>
    <definedName name="BExF52GTGP8MHGII4KJ8TJGR8W8U" localSheetId="17" hidden="1">#REF!</definedName>
    <definedName name="BExF52GTGP8MHGII4KJ8TJGR8W8U" hidden="1">#REF!</definedName>
    <definedName name="BExF57K7L3UC1I2FSAWURR4SN0UN" localSheetId="17" hidden="1">#REF!</definedName>
    <definedName name="BExF57K7L3UC1I2FSAWURR4SN0UN" hidden="1">#REF!</definedName>
    <definedName name="BExF5D96JEPDW6LV89G2REZJ1ES7" localSheetId="17" hidden="1">#REF!</definedName>
    <definedName name="BExF5D96JEPDW6LV89G2REZJ1ES7" hidden="1">#REF!</definedName>
    <definedName name="BExF5HR2GFV7O8LKG9SJ4BY78LYA" localSheetId="17" hidden="1">#REF!</definedName>
    <definedName name="BExF5HR2GFV7O8LKG9SJ4BY78LYA" hidden="1">#REF!</definedName>
    <definedName name="BExF5ZFO2A29GHWR5ES64Z9OS16J" localSheetId="17" hidden="1">#REF!</definedName>
    <definedName name="BExF5ZFO2A29GHWR5ES64Z9OS16J" hidden="1">#REF!</definedName>
    <definedName name="BExF63S045JO7H2ZJCBTBVH3SUIF" localSheetId="17" hidden="1">#REF!</definedName>
    <definedName name="BExF63S045JO7H2ZJCBTBVH3SUIF" hidden="1">#REF!</definedName>
    <definedName name="BExF642TEGTXCI9A61ZOONJCB0U1" localSheetId="17" hidden="1">#REF!</definedName>
    <definedName name="BExF642TEGTXCI9A61ZOONJCB0U1" hidden="1">#REF!</definedName>
    <definedName name="BExF66H4GVM169LVJ9EMCTORM8Q7" localSheetId="17" hidden="1">#REF!</definedName>
    <definedName name="BExF66H4GVM169LVJ9EMCTORM8Q7" hidden="1">#REF!</definedName>
    <definedName name="BExF6786I4LDI5XCLJEAUR1360PJ" localSheetId="17" hidden="1">#REF!</definedName>
    <definedName name="BExF6786I4LDI5XCLJEAUR1360PJ" hidden="1">#REF!</definedName>
    <definedName name="BExF67O951CF8UJF3KBDNR0E83C1" localSheetId="17" hidden="1">#REF!</definedName>
    <definedName name="BExF67O951CF8UJF3KBDNR0E83C1" hidden="1">#REF!</definedName>
    <definedName name="BExF6FGUF393KTMBT40S5BYAFG00" localSheetId="17" hidden="1">#REF!</definedName>
    <definedName name="BExF6FGUF393KTMBT40S5BYAFG00" hidden="1">#REF!</definedName>
    <definedName name="BExF6GNYXWY8A0SY4PW1B6KJMMTM" localSheetId="17" hidden="1">#REF!</definedName>
    <definedName name="BExF6GNYXWY8A0SY4PW1B6KJMMTM" hidden="1">#REF!</definedName>
    <definedName name="BExF6IB8K74Z0AFT05GPOKKZW7C9" localSheetId="17" hidden="1">#REF!</definedName>
    <definedName name="BExF6IB8K74Z0AFT05GPOKKZW7C9" hidden="1">#REF!</definedName>
    <definedName name="BExF6NUXJI11W2IAZNAM1QWC0459" localSheetId="17" hidden="1">#REF!</definedName>
    <definedName name="BExF6NUXJI11W2IAZNAM1QWC0459" hidden="1">#REF!</definedName>
    <definedName name="BExF6QUSYQJK98BYSLTE5MXT70P5" localSheetId="17" hidden="1">#REF!</definedName>
    <definedName name="BExF6QUSYQJK98BYSLTE5MXT70P5" hidden="1">#REF!</definedName>
    <definedName name="BExF6RR76KNVIXGJOVFO8GDILKGZ" localSheetId="17" hidden="1">#REF!</definedName>
    <definedName name="BExF6RR76KNVIXGJOVFO8GDILKGZ" hidden="1">#REF!</definedName>
    <definedName name="BExF6ZE8D5CMPJPRWT6S4HM56LPF" localSheetId="17" hidden="1">#REF!</definedName>
    <definedName name="BExF6ZE8D5CMPJPRWT6S4HM56LPF" hidden="1">#REF!</definedName>
    <definedName name="BExF76FV8SF7AJK7B35AL7VTZF6D" localSheetId="17" hidden="1">#REF!</definedName>
    <definedName name="BExF76FV8SF7AJK7B35AL7VTZF6D" hidden="1">#REF!</definedName>
    <definedName name="BExF7EOIMC1OYL1N7835KGOI0FIZ" localSheetId="17" hidden="1">#REF!</definedName>
    <definedName name="BExF7EOIMC1OYL1N7835KGOI0FIZ" hidden="1">#REF!</definedName>
    <definedName name="BExF7K88K7ASGV6RAOAGH52G04VR" localSheetId="17" hidden="1">#REF!</definedName>
    <definedName name="BExF7K88K7ASGV6RAOAGH52G04VR" hidden="1">#REF!</definedName>
    <definedName name="BExF7OVDRP3LHNAF2CX4V84CKKIR" localSheetId="17" hidden="1">#REF!</definedName>
    <definedName name="BExF7OVDRP3LHNAF2CX4V84CKKIR" hidden="1">#REF!</definedName>
    <definedName name="BExF7QO41X2A2SL8UXDNP99GY7U9" localSheetId="17" hidden="1">#REF!</definedName>
    <definedName name="BExF7QO41X2A2SL8UXDNP99GY7U9" hidden="1">#REF!</definedName>
    <definedName name="BExF7R9OJ83YUOQJTFS47QJFPBA6" localSheetId="17" hidden="1">#REF!</definedName>
    <definedName name="BExF7R9OJ83YUOQJTFS47QJFPBA6" hidden="1">#REF!</definedName>
    <definedName name="BExF7WD56YB3STK93BIQP3486ZEI" localSheetId="17" hidden="1">#REF!</definedName>
    <definedName name="BExF7WD56YB3STK93BIQP3486ZEI" hidden="1">#REF!</definedName>
    <definedName name="BExF80K6MCUWS9W99VRNYEN44QQZ" localSheetId="17" hidden="1">#REF!</definedName>
    <definedName name="BExF80K6MCUWS9W99VRNYEN44QQZ" hidden="1">#REF!</definedName>
    <definedName name="BExF81GI8B8WBHXFTET68A9358BR" localSheetId="17" hidden="1">#REF!</definedName>
    <definedName name="BExF81GI8B8WBHXFTET68A9358BR" hidden="1">#REF!</definedName>
    <definedName name="BExF87GAYMXKMUTK8SVUQ03Q8QZR" localSheetId="17" hidden="1">#REF!</definedName>
    <definedName name="BExF87GAYMXKMUTK8SVUQ03Q8QZR" hidden="1">#REF!</definedName>
    <definedName name="BExGKVQARCQ9KIFMMXBXEKHDTREN" localSheetId="17" hidden="1">#REF!</definedName>
    <definedName name="BExGKVQARCQ9KIFMMXBXEKHDTREN" hidden="1">#REF!</definedName>
    <definedName name="BExGL97US0Y3KXXASUTVR26XLT70" localSheetId="17" hidden="1">#REF!</definedName>
    <definedName name="BExGL97US0Y3KXXASUTVR26XLT70" hidden="1">#REF!</definedName>
    <definedName name="BExGLA47VYPH5Q19X9DS7CT55B4I" localSheetId="17" hidden="1">#REF!</definedName>
    <definedName name="BExGLA47VYPH5Q19X9DS7CT55B4I" hidden="1">#REF!</definedName>
    <definedName name="BExGLC7R4C33RO0PID97ZPPVCW4M" localSheetId="17" hidden="1">#REF!</definedName>
    <definedName name="BExGLC7R4C33RO0PID97ZPPVCW4M" hidden="1">#REF!</definedName>
    <definedName name="BExGLFIF7HCFSHNQHKEV6RY0WCO3" localSheetId="17" hidden="1">#REF!</definedName>
    <definedName name="BExGLFIF7HCFSHNQHKEV6RY0WCO3" hidden="1">#REF!</definedName>
    <definedName name="BExGLTARRL0J772UD2TXEYAVPY6E" localSheetId="17" hidden="1">#REF!</definedName>
    <definedName name="BExGLTARRL0J772UD2TXEYAVPY6E" hidden="1">#REF!</definedName>
    <definedName name="BExGLVP1IU8K5A8J1340XFMYPR88" localSheetId="17" hidden="1">#REF!</definedName>
    <definedName name="BExGLVP1IU8K5A8J1340XFMYPR88" hidden="1">#REF!</definedName>
    <definedName name="BExGLX716Z4UBZVUK6LS4LCBZ8EV" localSheetId="17" hidden="1">#REF!</definedName>
    <definedName name="BExGLX716Z4UBZVUK6LS4LCBZ8EV" hidden="1">#REF!</definedName>
    <definedName name="BExGLYE6RZTAAWHJBG2QFJPTDS2Q" localSheetId="17" hidden="1">#REF!</definedName>
    <definedName name="BExGLYE6RZTAAWHJBG2QFJPTDS2Q" hidden="1">#REF!</definedName>
    <definedName name="BExGM4DZ65OAQP7MA4LN6QMYZOFF" localSheetId="17" hidden="1">#REF!</definedName>
    <definedName name="BExGM4DZ65OAQP7MA4LN6QMYZOFF" hidden="1">#REF!</definedName>
    <definedName name="BExGMCXCWEC9XNUOEMZ61TMI6CUO" localSheetId="17" hidden="1">#REF!</definedName>
    <definedName name="BExGMCXCWEC9XNUOEMZ61TMI6CUO" hidden="1">#REF!</definedName>
    <definedName name="BExGMJDGIH0MEPC2TUSFUCY2ROTB" localSheetId="17" hidden="1">#REF!</definedName>
    <definedName name="BExGMJDGIH0MEPC2TUSFUCY2ROTB" hidden="1">#REF!</definedName>
    <definedName name="BExGMKPW2HPKN0M0XKF3AZ8YP0D6" localSheetId="17" hidden="1">#REF!</definedName>
    <definedName name="BExGMKPW2HPKN0M0XKF3AZ8YP0D6" hidden="1">#REF!</definedName>
    <definedName name="BExGMP2F175LGL6QVSJGP6GKYHHA" localSheetId="17" hidden="1">#REF!</definedName>
    <definedName name="BExGMP2F175LGL6QVSJGP6GKYHHA" hidden="1">#REF!</definedName>
    <definedName name="BExGMPIIP8GKML2VVA8OEFL43NCS" localSheetId="17" hidden="1">#REF!</definedName>
    <definedName name="BExGMPIIP8GKML2VVA8OEFL43NCS" hidden="1">#REF!</definedName>
    <definedName name="BExGMZ3SRIXLXMWBVOXXV3M4U4YL" localSheetId="17" hidden="1">#REF!</definedName>
    <definedName name="BExGMZ3SRIXLXMWBVOXXV3M4U4YL" hidden="1">#REF!</definedName>
    <definedName name="BExGMZ3UBN48IXU1ZEFYECEMZ1IM" localSheetId="17" hidden="1">#REF!</definedName>
    <definedName name="BExGMZ3UBN48IXU1ZEFYECEMZ1IM" hidden="1">#REF!</definedName>
    <definedName name="BExGN4I0QATXNZCLZJM1KH1OIJQH" localSheetId="17" hidden="1">#REF!</definedName>
    <definedName name="BExGN4I0QATXNZCLZJM1KH1OIJQH" hidden="1">#REF!</definedName>
    <definedName name="BExGN7SOVSLKC6I1KE8PWWP0JN74" localSheetId="17" hidden="1">#REF!</definedName>
    <definedName name="BExGN7SOVSLKC6I1KE8PWWP0JN74" hidden="1">#REF!</definedName>
    <definedName name="BExGN9FZ2RWCMSY1YOBJKZMNIM9R" localSheetId="17" hidden="1">#REF!</definedName>
    <definedName name="BExGN9FZ2RWCMSY1YOBJKZMNIM9R" hidden="1">#REF!</definedName>
    <definedName name="BExGNDSIMTHOCXXG6QOGR6DA8SGG" localSheetId="17" hidden="1">#REF!</definedName>
    <definedName name="BExGNDSIMTHOCXXG6QOGR6DA8SGG" hidden="1">#REF!</definedName>
    <definedName name="BExGNG6TCN1ZSYO3FQ0I1CHBMQSK" localSheetId="17" hidden="1">#REF!</definedName>
    <definedName name="BExGNG6TCN1ZSYO3FQ0I1CHBMQSK" hidden="1">#REF!</definedName>
    <definedName name="BExGNN2YQ9BDAZXT2GLCSAPXKIM7" localSheetId="17" hidden="1">#REF!</definedName>
    <definedName name="BExGNN2YQ9BDAZXT2GLCSAPXKIM7" hidden="1">#REF!</definedName>
    <definedName name="BExGNSS0CKRPKHO25R3TDBEL2NHX" localSheetId="17" hidden="1">#REF!</definedName>
    <definedName name="BExGNSS0CKRPKHO25R3TDBEL2NHX" hidden="1">#REF!</definedName>
    <definedName name="BExGNYH0MO8NOVS85L15G0RWX4GW" localSheetId="17" hidden="1">#REF!</definedName>
    <definedName name="BExGNYH0MO8NOVS85L15G0RWX4GW" hidden="1">#REF!</definedName>
    <definedName name="BExGNZO44DEG8CGIDYSEGDUQ531R" localSheetId="17" hidden="1">#REF!</definedName>
    <definedName name="BExGNZO44DEG8CGIDYSEGDUQ531R" hidden="1">#REF!</definedName>
    <definedName name="BExGO2O0V6UYDY26AX8OSN72F77N" localSheetId="17" hidden="1">#REF!</definedName>
    <definedName name="BExGO2O0V6UYDY26AX8OSN72F77N" hidden="1">#REF!</definedName>
    <definedName name="BExGO2YUBOVLYHY1QSIHRE1KLAFV" localSheetId="17" hidden="1">#REF!</definedName>
    <definedName name="BExGO2YUBOVLYHY1QSIHRE1KLAFV" hidden="1">#REF!</definedName>
    <definedName name="BExGO70E2O70LF46V8T26YFPL4V8" localSheetId="17" hidden="1">#REF!</definedName>
    <definedName name="BExGO70E2O70LF46V8T26YFPL4V8" hidden="1">#REF!</definedName>
    <definedName name="BExGO93Y9EAR1NQIAT7U7P8UVVPK" localSheetId="17" hidden="1">#REF!</definedName>
    <definedName name="BExGO93Y9EAR1NQIAT7U7P8UVVPK" hidden="1">#REF!</definedName>
    <definedName name="BExGOB25QJMQCQE76MRW9X58OIOO" localSheetId="17" hidden="1">#REF!</definedName>
    <definedName name="BExGOB25QJMQCQE76MRW9X58OIOO" hidden="1">#REF!</definedName>
    <definedName name="BExGOD5OOOBUBIMGTY10CMMLMXNN" localSheetId="17" hidden="1">#REF!</definedName>
    <definedName name="BExGOD5OOOBUBIMGTY10CMMLMXNN" hidden="1">#REF!</definedName>
    <definedName name="BExGODAZKJ9EXMQZNQR5YDBSS525" localSheetId="17" hidden="1">#REF!</definedName>
    <definedName name="BExGODAZKJ9EXMQZNQR5YDBSS525" hidden="1">#REF!</definedName>
    <definedName name="BExGODR8ZSMUC11I56QHSZ686XV5" localSheetId="17" hidden="1">#REF!</definedName>
    <definedName name="BExGODR8ZSMUC11I56QHSZ686XV5" hidden="1">#REF!</definedName>
    <definedName name="BExGOT6UXUX5FVTAYL9SOBZ1D0II" localSheetId="17" hidden="1">#REF!</definedName>
    <definedName name="BExGOT6UXUX5FVTAYL9SOBZ1D0II" hidden="1">#REF!</definedName>
    <definedName name="BExGOXJDHUDPDT8I8IVGVW9J0R5Q" localSheetId="17" hidden="1">#REF!</definedName>
    <definedName name="BExGOXJDHUDPDT8I8IVGVW9J0R5Q" hidden="1">#REF!</definedName>
    <definedName name="BExGP3TT3CY5VYQJQ82YO0NMENH1" localSheetId="17" hidden="1">#REF!</definedName>
    <definedName name="BExGP3TT3CY5VYQJQ82YO0NMENH1" hidden="1">#REF!</definedName>
    <definedName name="BExGPHGT5KDOCMV2EFS4OVKTWBRD" localSheetId="17" hidden="1">#REF!</definedName>
    <definedName name="BExGPHGT5KDOCMV2EFS4OVKTWBRD" hidden="1">#REF!</definedName>
    <definedName name="BExGPID72Y4Y619LWASUQZKZHJNC" localSheetId="17" hidden="1">#REF!</definedName>
    <definedName name="BExGPID72Y4Y619LWASUQZKZHJNC" hidden="1">#REF!</definedName>
    <definedName name="BExGPPENQIANVGLVQJ77DK5JPRTB" localSheetId="17" hidden="1">#REF!</definedName>
    <definedName name="BExGPPENQIANVGLVQJ77DK5JPRTB" hidden="1">#REF!</definedName>
    <definedName name="BExGQ1ZU4967P72AHF4V1D0FOL5C" localSheetId="17" hidden="1">#REF!</definedName>
    <definedName name="BExGQ1ZU4967P72AHF4V1D0FOL5C" hidden="1">#REF!</definedName>
    <definedName name="BExGQ36ZOMR9GV8T05M605MMOY3Y" localSheetId="17" hidden="1">#REF!</definedName>
    <definedName name="BExGQ36ZOMR9GV8T05M605MMOY3Y" hidden="1">#REF!</definedName>
    <definedName name="BExGQ4E4XWZBZNG82O3F6S3IX0UD" localSheetId="17" hidden="1">#REF!</definedName>
    <definedName name="BExGQ4E4XWZBZNG82O3F6S3IX0UD" hidden="1">#REF!</definedName>
    <definedName name="BExGQ61DTJ0SBFMDFBAK3XZ9O0ZO" localSheetId="17" hidden="1">#REF!</definedName>
    <definedName name="BExGQ61DTJ0SBFMDFBAK3XZ9O0ZO" hidden="1">#REF!</definedName>
    <definedName name="BExGQ6SG9XEOD0VMBAR22YPZWSTA" localSheetId="17" hidden="1">#REF!</definedName>
    <definedName name="BExGQ6SG9XEOD0VMBAR22YPZWSTA" hidden="1">#REF!</definedName>
    <definedName name="BExGQGJ1A7LNZUS8QSMOG8UNGLMK" localSheetId="17" hidden="1">#REF!</definedName>
    <definedName name="BExGQGJ1A7LNZUS8QSMOG8UNGLMK" hidden="1">#REF!</definedName>
    <definedName name="BExGQNPYSR0588CMPYC6F4KV9EDE" localSheetId="17" hidden="1">#REF!</definedName>
    <definedName name="BExGQNPYSR0588CMPYC6F4KV9EDE" hidden="1">#REF!</definedName>
    <definedName name="BExGQPO7ENFEQC0NC6MC9OZR2LHY" localSheetId="17" hidden="1">#REF!</definedName>
    <definedName name="BExGQPO7ENFEQC0NC6MC9OZR2LHY" hidden="1">#REF!</definedName>
    <definedName name="BExGQX0H4EZMXBJTKJJE4ICJWN5O" localSheetId="17" hidden="1">#REF!</definedName>
    <definedName name="BExGQX0H4EZMXBJTKJJE4ICJWN5O" hidden="1">#REF!</definedName>
    <definedName name="BExGR4CW3WRIID17GGX4MI9ZDHFE" localSheetId="17" hidden="1">#REF!</definedName>
    <definedName name="BExGR4CW3WRIID17GGX4MI9ZDHFE" hidden="1">#REF!</definedName>
    <definedName name="BExGR65GJX27MU2OL6NI5PB8XVB4" localSheetId="17" hidden="1">#REF!</definedName>
    <definedName name="BExGR65GJX27MU2OL6NI5PB8XVB4" hidden="1">#REF!</definedName>
    <definedName name="BExGR6LQ97HETGS3CT96L4IK0JSH" localSheetId="17" hidden="1">#REF!</definedName>
    <definedName name="BExGR6LQ97HETGS3CT96L4IK0JSH" hidden="1">#REF!</definedName>
    <definedName name="BExGR9ATP2LVT7B9OCPSLJ11H9SX" localSheetId="17" hidden="1">#REF!</definedName>
    <definedName name="BExGR9ATP2LVT7B9OCPSLJ11H9SX" hidden="1">#REF!</definedName>
    <definedName name="BExGRAY9F658TSUK4B5X7SAIOYT9" localSheetId="17" hidden="1">#REF!</definedName>
    <definedName name="BExGRAY9F658TSUK4B5X7SAIOYT9" hidden="1">#REF!</definedName>
    <definedName name="BExGRD74EJWS14SU2OOJCGK9X1W7" localSheetId="17" hidden="1">#REF!</definedName>
    <definedName name="BExGRD74EJWS14SU2OOJCGK9X1W7" hidden="1">#REF!</definedName>
    <definedName name="BExGROQL61G1JF22224SED98B361" localSheetId="17" hidden="1">#REF!</definedName>
    <definedName name="BExGROQL61G1JF22224SED98B361" hidden="1">#REF!</definedName>
    <definedName name="BExGRUKVVKDL8483WI70VN2QZDGD" localSheetId="17" hidden="1">#REF!</definedName>
    <definedName name="BExGRUKVVKDL8483WI70VN2QZDGD" hidden="1">#REF!</definedName>
    <definedName name="BExGRW2VUL2RYAVBES5DLY6VH9EK" localSheetId="17" hidden="1">#REF!</definedName>
    <definedName name="BExGRW2VUL2RYAVBES5DLY6VH9EK" hidden="1">#REF!</definedName>
    <definedName name="BExGS2IWR5DUNJ1U9PAKIV8CMBNI" localSheetId="17" hidden="1">#REF!</definedName>
    <definedName name="BExGS2IWR5DUNJ1U9PAKIV8CMBNI" hidden="1">#REF!</definedName>
    <definedName name="BExGS39S7AWXR3SMHER030GA9FHE" localSheetId="17" hidden="1">#REF!</definedName>
    <definedName name="BExGS39S7AWXR3SMHER030GA9FHE" hidden="1">#REF!</definedName>
    <definedName name="BExGS69P9FFTEOPDS0MWFKF45G47" localSheetId="17" hidden="1">#REF!</definedName>
    <definedName name="BExGS69P9FFTEOPDS0MWFKF45G47" hidden="1">#REF!</definedName>
    <definedName name="BExGS6F1JFHM5MUJ1RFO50WP6D05" localSheetId="17" hidden="1">#REF!</definedName>
    <definedName name="BExGS6F1JFHM5MUJ1RFO50WP6D05" hidden="1">#REF!</definedName>
    <definedName name="BExGSA5YB5ZGE4NHDVCZ55TQAJTL" localSheetId="17" hidden="1">#REF!</definedName>
    <definedName name="BExGSA5YB5ZGE4NHDVCZ55TQAJTL" hidden="1">#REF!</definedName>
    <definedName name="BExGSCEUCQQVDEEKWJ677QTGUVTE" localSheetId="17" hidden="1">#REF!</definedName>
    <definedName name="BExGSCEUCQQVDEEKWJ677QTGUVTE" hidden="1">#REF!</definedName>
    <definedName name="BExGSCKA06Y0QKMK697YEVLEA9FY" localSheetId="17" hidden="1">#REF!</definedName>
    <definedName name="BExGSCKA06Y0QKMK697YEVLEA9FY" hidden="1">#REF!</definedName>
    <definedName name="BExGSJWJN6NORKNRWIN4W0MANCAV" localSheetId="17" hidden="1">#REF!</definedName>
    <definedName name="BExGSJWJN6NORKNRWIN4W0MANCAV" hidden="1">#REF!</definedName>
    <definedName name="BExGSQY65LH1PCKKM5WHDW83F35O" localSheetId="17" hidden="1">#REF!</definedName>
    <definedName name="BExGSQY65LH1PCKKM5WHDW83F35O" hidden="1">#REF!</definedName>
    <definedName name="BExGSSW8N9A0O48I1Z0M4ZIIXNTV" localSheetId="17" hidden="1">#REF!</definedName>
    <definedName name="BExGSSW8N9A0O48I1Z0M4ZIIXNTV" hidden="1">#REF!</definedName>
    <definedName name="BExGSYW1GKISF0PMUAK3XJK9PEW9" localSheetId="17" hidden="1">#REF!</definedName>
    <definedName name="BExGSYW1GKISF0PMUAK3XJK9PEW9" hidden="1">#REF!</definedName>
    <definedName name="BExGSZCAQHVWXD4N87N0EW2W1JGB" localSheetId="17" hidden="1">#REF!</definedName>
    <definedName name="BExGSZCAQHVWXD4N87N0EW2W1JGB" hidden="1">#REF!</definedName>
    <definedName name="BExGT0DZJB6LSF6L693UUB9EY1VQ" localSheetId="17" hidden="1">#REF!</definedName>
    <definedName name="BExGT0DZJB6LSF6L693UUB9EY1VQ" hidden="1">#REF!</definedName>
    <definedName name="BExGTGVFIF8HOQXR54SK065A8M4K" localSheetId="17" hidden="1">#REF!</definedName>
    <definedName name="BExGTGVFIF8HOQXR54SK065A8M4K" hidden="1">#REF!</definedName>
    <definedName name="BExGTHRSN7OEWMFAXSHGKS2ECVLO" localSheetId="17" hidden="1">#REF!</definedName>
    <definedName name="BExGTHRSN7OEWMFAXSHGKS2ECVLO" hidden="1">#REF!</definedName>
    <definedName name="BExGTIYX3OWPIINOGY1E4QQYSKHP" localSheetId="17" hidden="1">#REF!</definedName>
    <definedName name="BExGTIYX3OWPIINOGY1E4QQYSKHP" hidden="1">#REF!</definedName>
    <definedName name="BExGTKGUN0KUU3C0RL2LK98D8MEK" localSheetId="17" hidden="1">#REF!</definedName>
    <definedName name="BExGTKGUN0KUU3C0RL2LK98D8MEK" hidden="1">#REF!</definedName>
    <definedName name="BExGTTWOFVNMXRUNAMNODBN7I5RE" localSheetId="17" hidden="1">#REF!</definedName>
    <definedName name="BExGTTWOFVNMXRUNAMNODBN7I5RE" hidden="1">#REF!</definedName>
    <definedName name="BExGTZ046J7VMUG4YPKFN2K8TWB7" localSheetId="17" hidden="1">#REF!</definedName>
    <definedName name="BExGTZ046J7VMUG4YPKFN2K8TWB7" hidden="1">#REF!</definedName>
    <definedName name="BExGU1JWSVXPWIF3A5PN098ST2ZB" localSheetId="17" hidden="1">#REF!</definedName>
    <definedName name="BExGU1JWSVXPWIF3A5PN098ST2ZB" hidden="1">#REF!</definedName>
    <definedName name="BExGU2G9OPRZRIU9YGF6NX9FUW0J" localSheetId="17" hidden="1">#REF!</definedName>
    <definedName name="BExGU2G9OPRZRIU9YGF6NX9FUW0J" hidden="1">#REF!</definedName>
    <definedName name="BExGU6HTKLRZO8UOI3DTAM5RFDBA" localSheetId="17" hidden="1">#REF!</definedName>
    <definedName name="BExGU6HTKLRZO8UOI3DTAM5RFDBA" hidden="1">#REF!</definedName>
    <definedName name="BExGUDDZXFFQHAF4UZF8ZB1HO7H6" localSheetId="17" hidden="1">#REF!</definedName>
    <definedName name="BExGUDDZXFFQHAF4UZF8ZB1HO7H6" hidden="1">#REF!</definedName>
    <definedName name="BExGUIBXBRHGM97ZX6GBA4ZDQ79C" localSheetId="17" hidden="1">#REF!</definedName>
    <definedName name="BExGUIBXBRHGM97ZX6GBA4ZDQ79C" hidden="1">#REF!</definedName>
    <definedName name="BExGUM8D91UNPCOO4TKP9FGX85TF" localSheetId="17" hidden="1">#REF!</definedName>
    <definedName name="BExGUM8D91UNPCOO4TKP9FGX85TF" hidden="1">#REF!</definedName>
    <definedName name="BExGUPZ6NZ68L2EDDWJAMBIUVHKZ" localSheetId="17" hidden="1">#REF!</definedName>
    <definedName name="BExGUPZ6NZ68L2EDDWJAMBIUVHKZ" hidden="1">#REF!</definedName>
    <definedName name="BExGUQF9N9FKI7S0H30WUAEB5LPD" localSheetId="17" hidden="1">#REF!</definedName>
    <definedName name="BExGUQF9N9FKI7S0H30WUAEB5LPD" hidden="1">#REF!</definedName>
    <definedName name="BExGUR6BA03XPBK60SQUW197GJ5X" localSheetId="17" hidden="1">#REF!</definedName>
    <definedName name="BExGUR6BA03XPBK60SQUW197GJ5X" hidden="1">#REF!</definedName>
    <definedName name="BExGUVIP60TA4B7X2PFGMBFUSKGX" localSheetId="17" hidden="1">#REF!</definedName>
    <definedName name="BExGUVIP60TA4B7X2PFGMBFUSKGX" hidden="1">#REF!</definedName>
    <definedName name="BExGUZKF06F209XL1IZWVJEQ82EE" localSheetId="17" hidden="1">#REF!</definedName>
    <definedName name="BExGUZKF06F209XL1IZWVJEQ82EE" hidden="1">#REF!</definedName>
    <definedName name="BExGV2EVT380QHD4AP2RL9MR8L5L" localSheetId="17" hidden="1">#REF!</definedName>
    <definedName name="BExGV2EVT380QHD4AP2RL9MR8L5L" hidden="1">#REF!</definedName>
    <definedName name="BExGVLQV4WLYED6UCM4VDJMDIODS" localSheetId="17" hidden="1">#REF!</definedName>
    <definedName name="BExGVLQV4WLYED6UCM4VDJMDIODS" hidden="1">#REF!</definedName>
    <definedName name="BExGVQE1PH4Q46QUDV9GXTDJHSBP" localSheetId="17" hidden="1">#REF!</definedName>
    <definedName name="BExGVQE1PH4Q46QUDV9GXTDJHSBP" hidden="1">#REF!</definedName>
    <definedName name="BExGVQUBBCND7N6N8UAFSJ3XMO2K" localSheetId="17" hidden="1">#REF!</definedName>
    <definedName name="BExGVQUBBCND7N6N8UAFSJ3XMO2K" hidden="1">#REF!</definedName>
    <definedName name="BExGVV6OOLDQ3TXZK51TTF3YX0WN" localSheetId="17" hidden="1">#REF!</definedName>
    <definedName name="BExGVV6OOLDQ3TXZK51TTF3YX0WN" hidden="1">#REF!</definedName>
    <definedName name="BExGW0KVS7U0C87XFZ78QW991IEV" localSheetId="17" hidden="1">#REF!</definedName>
    <definedName name="BExGW0KVS7U0C87XFZ78QW991IEV" hidden="1">#REF!</definedName>
    <definedName name="BExGW2Z7AMPG6H9EXA9ML6EZVGGA" localSheetId="17" hidden="1">#REF!</definedName>
    <definedName name="BExGW2Z7AMPG6H9EXA9ML6EZVGGA" hidden="1">#REF!</definedName>
    <definedName name="BExGW4XE5DHK7GOPYX8TT51CSG15" localSheetId="17" hidden="1">#REF!</definedName>
    <definedName name="BExGW4XE5DHK7GOPYX8TT51CSG15" hidden="1">#REF!</definedName>
    <definedName name="BExGW5Z3L0OX08J99L459WM06JKA" localSheetId="17" hidden="1">#REF!</definedName>
    <definedName name="BExGW5Z3L0OX08J99L459WM06JKA" hidden="1">#REF!</definedName>
    <definedName name="BExGWABG5VT5XO1A196RK61AXA8C" localSheetId="17" hidden="1">#REF!</definedName>
    <definedName name="BExGWABG5VT5XO1A196RK61AXA8C" hidden="1">#REF!</definedName>
    <definedName name="BExGWE2ENPKKCYNRTQY1QKPWFLXM" localSheetId="17" hidden="1">#REF!</definedName>
    <definedName name="BExGWE2ENPKKCYNRTQY1QKPWFLXM" hidden="1">#REF!</definedName>
    <definedName name="BExGWEO0JDG84NYLEAV5NSOAGMJZ" localSheetId="17" hidden="1">#REF!</definedName>
    <definedName name="BExGWEO0JDG84NYLEAV5NSOAGMJZ" hidden="1">#REF!</definedName>
    <definedName name="BExGWK7JDSL1M5WZ40HT9QXFJ1EM" localSheetId="17" hidden="1">#REF!</definedName>
    <definedName name="BExGWK7JDSL1M5WZ40HT9QXFJ1EM" hidden="1">#REF!</definedName>
    <definedName name="BExGWLEOC70Z8QAJTPT2PDHTNM4L" localSheetId="17" hidden="1">#REF!</definedName>
    <definedName name="BExGWLEOC70Z8QAJTPT2PDHTNM4L" hidden="1">#REF!</definedName>
    <definedName name="BExGWNCXLCRTLBVMTXYJ5PHQI6SS" localSheetId="17" hidden="1">#REF!</definedName>
    <definedName name="BExGWNCXLCRTLBVMTXYJ5PHQI6SS" hidden="1">#REF!</definedName>
    <definedName name="BExGWTI0YD2LF2C6MIF0OB6ZIWO7" localSheetId="17" hidden="1">#REF!</definedName>
    <definedName name="BExGWTI0YD2LF2C6MIF0OB6ZIWO7" hidden="1">#REF!</definedName>
    <definedName name="BExGX6U988MCFIGDA1282F92U9AA" localSheetId="17" hidden="1">#REF!</definedName>
    <definedName name="BExGX6U988MCFIGDA1282F92U9AA" hidden="1">#REF!</definedName>
    <definedName name="BExGX7FTB1CKAT5HUW6H531FIY6I" localSheetId="17" hidden="1">#REF!</definedName>
    <definedName name="BExGX7FTB1CKAT5HUW6H531FIY6I" hidden="1">#REF!</definedName>
    <definedName name="BExGX9DVACJQIZ4GH6YAD2A7F70O" localSheetId="17" hidden="1">#REF!</definedName>
    <definedName name="BExGX9DVACJQIZ4GH6YAD2A7F70O" hidden="1">#REF!</definedName>
    <definedName name="BExGXDVP2S2Y8Z8Q43I78RCIK3DD" localSheetId="17" hidden="1">#REF!</definedName>
    <definedName name="BExGXDVP2S2Y8Z8Q43I78RCIK3DD" hidden="1">#REF!</definedName>
    <definedName name="BExGXJ9W5JU7TT9S0BKL5Y6VVB39" localSheetId="17" hidden="1">#REF!</definedName>
    <definedName name="BExGXJ9W5JU7TT9S0BKL5Y6VVB39" hidden="1">#REF!</definedName>
    <definedName name="BExGXR7QM0F3N9OYEG8V5BZ8X5WD" localSheetId="17" hidden="1">#REF!</definedName>
    <definedName name="BExGXR7QM0F3N9OYEG8V5BZ8X5WD" hidden="1">#REF!</definedName>
    <definedName name="BExGXWB73RJ4BASBQTQ8EY0EC1EB" localSheetId="17" hidden="1">#REF!</definedName>
    <definedName name="BExGXWB73RJ4BASBQTQ8EY0EC1EB" hidden="1">#REF!</definedName>
    <definedName name="BExGXZ0ABB43C7SMRKZHWOSU9EQX" localSheetId="17" hidden="1">#REF!</definedName>
    <definedName name="BExGXZ0ABB43C7SMRKZHWOSU9EQX" hidden="1">#REF!</definedName>
    <definedName name="BExGY6SU3SYVCJ3AG2ITY59SAZ5A" localSheetId="17" hidden="1">#REF!</definedName>
    <definedName name="BExGY6SU3SYVCJ3AG2ITY59SAZ5A" hidden="1">#REF!</definedName>
    <definedName name="BExGY6YA4P5KMY2VHT0DYK3YTFAX" localSheetId="17" hidden="1">#REF!</definedName>
    <definedName name="BExGY6YA4P5KMY2VHT0DYK3YTFAX" hidden="1">#REF!</definedName>
    <definedName name="BExGY8G88PVVRYHPHRPJZFSX6HSC" localSheetId="17" hidden="1">#REF!</definedName>
    <definedName name="BExGY8G88PVVRYHPHRPJZFSX6HSC" hidden="1">#REF!</definedName>
    <definedName name="BExGYC718HTZ80PNKYPVIYGRJVF6" localSheetId="17" hidden="1">#REF!</definedName>
    <definedName name="BExGYC718HTZ80PNKYPVIYGRJVF6" hidden="1">#REF!</definedName>
    <definedName name="BExGYCNATXZY2FID93B17YWIPPRD" localSheetId="17" hidden="1">#REF!</definedName>
    <definedName name="BExGYCNATXZY2FID93B17YWIPPRD" hidden="1">#REF!</definedName>
    <definedName name="BExGYGJJJ3BBCQAOA51WHP01HN73" localSheetId="17" hidden="1">#REF!</definedName>
    <definedName name="BExGYGJJJ3BBCQAOA51WHP01HN73" hidden="1">#REF!</definedName>
    <definedName name="BExGYM8ENAT3UBFMSYCXQG8WWNVD" localSheetId="17" hidden="1">#REF!</definedName>
    <definedName name="BExGYM8ENAT3UBFMSYCXQG8WWNVD" hidden="1">#REF!</definedName>
    <definedName name="BExGYMZGRR1O4VFUEQP4FPY9SFY6" localSheetId="17" hidden="1">#REF!</definedName>
    <definedName name="BExGYMZGRR1O4VFUEQP4FPY9SFY6" hidden="1">#REF!</definedName>
    <definedName name="BExGYOS6TV2C72PLRFU8RP1I58GY" localSheetId="17" hidden="1">#REF!</definedName>
    <definedName name="BExGYOS6TV2C72PLRFU8RP1I58GY" hidden="1">#REF!</definedName>
    <definedName name="BExGZ7NXZ0IBS44C2NZ9VMD6T6K2" localSheetId="17" hidden="1">#REF!</definedName>
    <definedName name="BExGZ7NXZ0IBS44C2NZ9VMD6T6K2" hidden="1">#REF!</definedName>
    <definedName name="BExGZJ78ZWZCVHZ3BKEKFJZ6MAEO" localSheetId="17" hidden="1">#REF!</definedName>
    <definedName name="BExGZJ78ZWZCVHZ3BKEKFJZ6MAEO" hidden="1">#REF!</definedName>
    <definedName name="BExGZOLH2QV73J3M9IWDDPA62TP4" localSheetId="17" hidden="1">#REF!</definedName>
    <definedName name="BExGZOLH2QV73J3M9IWDDPA62TP4" hidden="1">#REF!</definedName>
    <definedName name="BExGZP1PWGFKVVVN4YDIS22DZPCR" localSheetId="17" hidden="1">#REF!</definedName>
    <definedName name="BExGZP1PWGFKVVVN4YDIS22DZPCR" hidden="1">#REF!</definedName>
    <definedName name="BExGZTE5G7WSV7TYWM2Q9FW7YZUN" localSheetId="17" hidden="1">#REF!</definedName>
    <definedName name="BExGZTE5G7WSV7TYWM2Q9FW7YZUN" hidden="1">#REF!</definedName>
    <definedName name="BExH00L21GZX5YJJGVMOAWBERLP5" localSheetId="17" hidden="1">#REF!</definedName>
    <definedName name="BExH00L21GZX5YJJGVMOAWBERLP5" hidden="1">#REF!</definedName>
    <definedName name="BExH02ZD6VAY1KQLAQYBBI6WWIZB" localSheetId="17" hidden="1">#REF!</definedName>
    <definedName name="BExH02ZD6VAY1KQLAQYBBI6WWIZB" hidden="1">#REF!</definedName>
    <definedName name="BExH08Z6LQCGGSGSAILMHX4X7JMD" localSheetId="17" hidden="1">#REF!</definedName>
    <definedName name="BExH08Z6LQCGGSGSAILMHX4X7JMD" hidden="1">#REF!</definedName>
    <definedName name="BExH0BTMHS9M9C5JSOE1DK83LRCJ" localSheetId="17" hidden="1">#REF!</definedName>
    <definedName name="BExH0BTMHS9M9C5JSOE1DK83LRCJ" hidden="1">#REF!</definedName>
    <definedName name="BExH0KT9Z8HEVRRQRGQ8YHXRLIJA" localSheetId="17" hidden="1">#REF!</definedName>
    <definedName name="BExH0KT9Z8HEVRRQRGQ8YHXRLIJA" hidden="1">#REF!</definedName>
    <definedName name="BExH0M0FDN12YBOCKL3XL2Z7T7Y8" localSheetId="17" hidden="1">#REF!</definedName>
    <definedName name="BExH0M0FDN12YBOCKL3XL2Z7T7Y8" hidden="1">#REF!</definedName>
    <definedName name="BExH0O9G06YPZ5TN9RYT326I1CP2" localSheetId="17" hidden="1">#REF!</definedName>
    <definedName name="BExH0O9G06YPZ5TN9RYT326I1CP2" hidden="1">#REF!</definedName>
    <definedName name="BExH0WNJAKTJRCKMTX8O4KNMIIJM" localSheetId="17" hidden="1">#REF!</definedName>
    <definedName name="BExH0WNJAKTJRCKMTX8O4KNMIIJM" hidden="1">#REF!</definedName>
    <definedName name="BExH12Y4WX542WI3ZEM15AK4UM9J" localSheetId="17" hidden="1">#REF!</definedName>
    <definedName name="BExH12Y4WX542WI3ZEM15AK4UM9J" hidden="1">#REF!</definedName>
    <definedName name="BExH181KIGEHYN7U002O6RO1HZT7" localSheetId="17" hidden="1">#REF!</definedName>
    <definedName name="BExH181KIGEHYN7U002O6RO1HZT7" hidden="1">#REF!</definedName>
    <definedName name="BExH1COQB2N3U6HS9ITOY40KC6JA" localSheetId="17" hidden="1">#REF!</definedName>
    <definedName name="BExH1COQB2N3U6HS9ITOY40KC6JA" hidden="1">#REF!</definedName>
    <definedName name="BExH1FDTQXR9QQ31WDB7OPXU7MPT" localSheetId="17" hidden="1">#REF!</definedName>
    <definedName name="BExH1FDTQXR9QQ31WDB7OPXU7MPT" hidden="1">#REF!</definedName>
    <definedName name="BExH1FOMEUIJNIDJAUY0ZQFBJSY9" localSheetId="17" hidden="1">#REF!</definedName>
    <definedName name="BExH1FOMEUIJNIDJAUY0ZQFBJSY9" hidden="1">#REF!</definedName>
    <definedName name="BExH1G4VNA3BFMF4QK35PGSBQJMB" localSheetId="17" hidden="1">#REF!</definedName>
    <definedName name="BExH1G4VNA3BFMF4QK35PGSBQJMB" hidden="1">#REF!</definedName>
    <definedName name="BExH1JFFHEBFX9BWJMNIA3N66R3Z" localSheetId="17" hidden="1">#REF!</definedName>
    <definedName name="BExH1JFFHEBFX9BWJMNIA3N66R3Z" hidden="1">#REF!</definedName>
    <definedName name="BExH1UYUZFQ3NQ2E3UANIJDR9U8U" localSheetId="17" hidden="1">#REF!</definedName>
    <definedName name="BExH1UYUZFQ3NQ2E3UANIJDR9U8U" hidden="1">#REF!</definedName>
    <definedName name="BExH1Z0GIUSVTF2H1G1I3PDGBNK2" localSheetId="17" hidden="1">#REF!</definedName>
    <definedName name="BExH1Z0GIUSVTF2H1G1I3PDGBNK2" hidden="1">#REF!</definedName>
    <definedName name="BExH225UTM6S9FW4MUDZS7F1PQSH" localSheetId="17" hidden="1">#REF!</definedName>
    <definedName name="BExH225UTM6S9FW4MUDZS7F1PQSH" hidden="1">#REF!</definedName>
    <definedName name="BExH22M34C4EGB2M8ES9K2NBZFIX" localSheetId="17" hidden="1">#REF!</definedName>
    <definedName name="BExH22M34C4EGB2M8ES9K2NBZFIX" hidden="1">#REF!</definedName>
    <definedName name="BExH23271RF7AYZ542KHQTH68GQ7" localSheetId="17" hidden="1">#REF!</definedName>
    <definedName name="BExH23271RF7AYZ542KHQTH68GQ7" hidden="1">#REF!</definedName>
    <definedName name="BExH25LUU6AHETNY34SBU5S7UOWE" localSheetId="17" hidden="1">#REF!</definedName>
    <definedName name="BExH25LUU6AHETNY34SBU5S7UOWE" hidden="1">#REF!</definedName>
    <definedName name="BExH2EARUVJ0LN7IJXI0S3UWLQB2" localSheetId="17" hidden="1">#REF!</definedName>
    <definedName name="BExH2EARUVJ0LN7IJXI0S3UWLQB2" hidden="1">#REF!</definedName>
    <definedName name="BExH2GJQR4JALNB314RY0LDI49VH" localSheetId="17" hidden="1">#REF!</definedName>
    <definedName name="BExH2GJQR4JALNB314RY0LDI49VH" hidden="1">#REF!</definedName>
    <definedName name="BExH2JZR49T7644JFVE7B3N7RZM9" localSheetId="17" hidden="1">#REF!</definedName>
    <definedName name="BExH2JZR49T7644JFVE7B3N7RZM9" hidden="1">#REF!</definedName>
    <definedName name="BExH2UHF0QTJG107MULYB16WBJM9" localSheetId="17" hidden="1">#REF!</definedName>
    <definedName name="BExH2UHF0QTJG107MULYB16WBJM9" hidden="1">#REF!</definedName>
    <definedName name="BExH2WKXV8X5S2GSBBTWGI0NLNAH" localSheetId="17" hidden="1">#REF!</definedName>
    <definedName name="BExH2WKXV8X5S2GSBBTWGI0NLNAH" hidden="1">#REF!</definedName>
    <definedName name="BExH2XS1UFYFGU0S0EBXX90W2WE8" localSheetId="17" hidden="1">#REF!</definedName>
    <definedName name="BExH2XS1UFYFGU0S0EBXX90W2WE8" hidden="1">#REF!</definedName>
    <definedName name="BExH2XS2TND9SB0GC295R4FP6K5Y" localSheetId="17" hidden="1">#REF!</definedName>
    <definedName name="BExH2XS2TND9SB0GC295R4FP6K5Y" hidden="1">#REF!</definedName>
    <definedName name="BExH2ZA0SZ4SSITL50NA8LZ3OEX6" localSheetId="17" hidden="1">#REF!</definedName>
    <definedName name="BExH2ZA0SZ4SSITL50NA8LZ3OEX6" hidden="1">#REF!</definedName>
    <definedName name="BExH31Z3JNVJPESWKXHILGXZHP2M" localSheetId="17" hidden="1">#REF!</definedName>
    <definedName name="BExH31Z3JNVJPESWKXHILGXZHP2M" hidden="1">#REF!</definedName>
    <definedName name="BExH3E9HZ3QJCDZW7WI7YACFQCHE" localSheetId="17" hidden="1">#REF!</definedName>
    <definedName name="BExH3E9HZ3QJCDZW7WI7YACFQCHE" hidden="1">#REF!</definedName>
    <definedName name="BExH3IRB6764RQ5HBYRLH6XCT29X" localSheetId="17" hidden="1">#REF!</definedName>
    <definedName name="BExH3IRB6764RQ5HBYRLH6XCT29X" hidden="1">#REF!</definedName>
    <definedName name="BExIG2U8V6RSB47SXLCQG3Q68YRO" localSheetId="17" hidden="1">#REF!</definedName>
    <definedName name="BExIG2U8V6RSB47SXLCQG3Q68YRO" hidden="1">#REF!</definedName>
    <definedName name="BExIGHTQQA3RHXK08CNPZI42FVSA" localSheetId="17" hidden="1">#REF!</definedName>
    <definedName name="BExIGHTQQA3RHXK08CNPZI42FVSA" hidden="1">#REF!</definedName>
    <definedName name="BExIGJBO8R13LV7CZ7C1YCP974NN" localSheetId="17" hidden="1">#REF!</definedName>
    <definedName name="BExIGJBO8R13LV7CZ7C1YCP974NN" hidden="1">#REF!</definedName>
    <definedName name="BExIGWT86FPOEYTI8GXCGU5Y3KGK" localSheetId="17" hidden="1">#REF!</definedName>
    <definedName name="BExIGWT86FPOEYTI8GXCGU5Y3KGK" hidden="1">#REF!</definedName>
    <definedName name="BExIHBHXA7E7VUTBVHXXXCH3A5CL" localSheetId="17" hidden="1">#REF!</definedName>
    <definedName name="BExIHBHXA7E7VUTBVHXXXCH3A5CL" hidden="1">#REF!</definedName>
    <definedName name="BExIHBHXMSLC44C053SZXSYO7792" localSheetId="17" hidden="1">#REF!</definedName>
    <definedName name="BExIHBHXMSLC44C053SZXSYO7792" hidden="1">#REF!</definedName>
    <definedName name="BExIHPQCQTGEW8QOJVIQ4VX0P6DX" localSheetId="17" hidden="1">#REF!</definedName>
    <definedName name="BExIHPQCQTGEW8QOJVIQ4VX0P6DX" hidden="1">#REF!</definedName>
    <definedName name="BExII1F6IZ6R90QEXPQM797VHUO1" localSheetId="17" hidden="1">#REF!</definedName>
    <definedName name="BExII1F6IZ6R90QEXPQM797VHUO1" hidden="1">#REF!</definedName>
    <definedName name="BExII1KN91Q7DLW0UB7W2TJ5ACT9" localSheetId="17" hidden="1">#REF!</definedName>
    <definedName name="BExII1KN91Q7DLW0UB7W2TJ5ACT9" hidden="1">#REF!</definedName>
    <definedName name="BExII50LI8I0CDOOZEMIVHVA2V95" localSheetId="17" hidden="1">#REF!</definedName>
    <definedName name="BExII50LI8I0CDOOZEMIVHVA2V95" hidden="1">#REF!</definedName>
    <definedName name="BExIIFCX8RFH3G7Q9DCH3HTE14VA" localSheetId="17" hidden="1">#REF!</definedName>
    <definedName name="BExIIFCX8RFH3G7Q9DCH3HTE14VA" hidden="1">#REF!</definedName>
    <definedName name="BExIIXMY38TQD12CVV4S57L3I809" localSheetId="17" hidden="1">#REF!</definedName>
    <definedName name="BExIIXMY38TQD12CVV4S57L3I809" hidden="1">#REF!</definedName>
    <definedName name="BExIIY37NEVU2LGS1JE4VR9AN6W4" localSheetId="17" hidden="1">#REF!</definedName>
    <definedName name="BExIIY37NEVU2LGS1JE4VR9AN6W4" hidden="1">#REF!</definedName>
    <definedName name="BExIIYJAGXR8TPZ1KCYM7EGJ79UW" localSheetId="17" hidden="1">#REF!</definedName>
    <definedName name="BExIIYJAGXR8TPZ1KCYM7EGJ79UW" hidden="1">#REF!</definedName>
    <definedName name="BExIJ3160YCWGAVEU0208ZGXXG3P" localSheetId="17" hidden="1">#REF!</definedName>
    <definedName name="BExIJ3160YCWGAVEU0208ZGXXG3P" hidden="1">#REF!</definedName>
    <definedName name="BExIJDISZXEB5UAC55IINOQUBK6X" localSheetId="17" hidden="1">#REF!</definedName>
    <definedName name="BExIJDISZXEB5UAC55IINOQUBK6X" hidden="1">#REF!</definedName>
    <definedName name="BExIJFGZJ5ED9D6KAY4PGQYLELAX" localSheetId="17" hidden="1">#REF!</definedName>
    <definedName name="BExIJFGZJ5ED9D6KAY4PGQYLELAX" hidden="1">#REF!</definedName>
    <definedName name="BExIJQK80ZEKSTV62E59AYJYUNLI" localSheetId="17" hidden="1">#REF!</definedName>
    <definedName name="BExIJQK80ZEKSTV62E59AYJYUNLI" hidden="1">#REF!</definedName>
    <definedName name="BExIJRLX3M0YQLU1D5Y9V7HM5QNM" localSheetId="17" hidden="1">#REF!</definedName>
    <definedName name="BExIJRLX3M0YQLU1D5Y9V7HM5QNM" hidden="1">#REF!</definedName>
    <definedName name="BExIJRR7W9PHGSRPIHRCMIOQUEQQ" localSheetId="17" hidden="1">#REF!</definedName>
    <definedName name="BExIJRR7W9PHGSRPIHRCMIOQUEQQ" hidden="1">#REF!</definedName>
    <definedName name="BExIJV22J0QA7286KNPMHO1ZUCB3" localSheetId="17" hidden="1">#REF!</definedName>
    <definedName name="BExIJV22J0QA7286KNPMHO1ZUCB3" hidden="1">#REF!</definedName>
    <definedName name="BExIJVI6OC7B6ZE9V4PAOYZXKNER" localSheetId="17" hidden="1">#REF!</definedName>
    <definedName name="BExIJVI6OC7B6ZE9V4PAOYZXKNER" hidden="1">#REF!</definedName>
    <definedName name="BExIJWK0NGTGQ4X7D5VIVXD14JHI" localSheetId="17" hidden="1">#REF!</definedName>
    <definedName name="BExIJWK0NGTGQ4X7D5VIVXD14JHI" hidden="1">#REF!</definedName>
    <definedName name="BExIJWPCIYINEJUTXU74VK7WG031" localSheetId="17" hidden="1">#REF!</definedName>
    <definedName name="BExIJWPCIYINEJUTXU74VK7WG031" hidden="1">#REF!</definedName>
    <definedName name="BExIKHTXPZR5A8OHB6HDP6QWDHAD" localSheetId="17" hidden="1">#REF!</definedName>
    <definedName name="BExIKHTXPZR5A8OHB6HDP6QWDHAD" hidden="1">#REF!</definedName>
    <definedName name="BExIKMMJOETSAXJYY1SIKM58LMA2" localSheetId="17" hidden="1">#REF!</definedName>
    <definedName name="BExIKMMJOETSAXJYY1SIKM58LMA2" hidden="1">#REF!</definedName>
    <definedName name="BExIKPRX2YB5WTLBU2ZIIDKTSZLB" localSheetId="17" hidden="1">#REF!</definedName>
    <definedName name="BExIKPRX2YB5WTLBU2ZIIDKTSZLB" hidden="1">#REF!</definedName>
    <definedName name="BExIKRF6AQ6VOO9KCIWSM6FY8M7D" localSheetId="17" hidden="1">#REF!</definedName>
    <definedName name="BExIKRF6AQ6VOO9KCIWSM6FY8M7D" hidden="1">#REF!</definedName>
    <definedName name="BExIKTYZESFT3LC0ASFMFKSE0D1X" localSheetId="17" hidden="1">#REF!</definedName>
    <definedName name="BExIKTYZESFT3LC0ASFMFKSE0D1X" hidden="1">#REF!</definedName>
    <definedName name="BExIKXVA6M8K0PTRYAGXS666L335" localSheetId="17" hidden="1">#REF!</definedName>
    <definedName name="BExIKXVA6M8K0PTRYAGXS666L335" hidden="1">#REF!</definedName>
    <definedName name="BExIL0PMZ2SXK9R6MLP43KBU1J2P" localSheetId="17" hidden="1">#REF!</definedName>
    <definedName name="BExIL0PMZ2SXK9R6MLP43KBU1J2P" hidden="1">#REF!</definedName>
    <definedName name="BExIL5T2MJ6DXYOSVERRYGMDV89B" localSheetId="17" hidden="1">#REF!</definedName>
    <definedName name="BExIL5T2MJ6DXYOSVERRYGMDV89B" hidden="1">#REF!</definedName>
    <definedName name="BExILAAXRTRAD18K74M6MGUEEPUM" localSheetId="17" hidden="1">#REF!</definedName>
    <definedName name="BExILAAXRTRAD18K74M6MGUEEPUM" hidden="1">#REF!</definedName>
    <definedName name="BExILG5F338C0FFLMVOKMKF8X5ZP" localSheetId="17" hidden="1">#REF!</definedName>
    <definedName name="BExILG5F338C0FFLMVOKMKF8X5ZP" hidden="1">#REF!</definedName>
    <definedName name="BExILGQTQM0HOD0BJI90YO7GOIN3" localSheetId="17" hidden="1">#REF!</definedName>
    <definedName name="BExILGQTQM0HOD0BJI90YO7GOIN3" hidden="1">#REF!</definedName>
    <definedName name="BExILT6PKNSR8V0R7UE4IRG590K6" localSheetId="17" hidden="1">#REF!</definedName>
    <definedName name="BExILT6PKNSR8V0R7UE4IRG590K6" hidden="1">#REF!</definedName>
    <definedName name="BExIM2RXHXBO63HBPUTHF775IIRY" localSheetId="17" hidden="1">#REF!</definedName>
    <definedName name="BExIM2RXHXBO63HBPUTHF775IIRY" hidden="1">#REF!</definedName>
    <definedName name="BExIM2RXYS5BGYBDMFLU1RE8039Z" localSheetId="17" hidden="1">#REF!</definedName>
    <definedName name="BExIM2RXYS5BGYBDMFLU1RE8039Z" hidden="1">#REF!</definedName>
    <definedName name="BExIM2X90EG7J3TG4STQ3J1OK4O0" localSheetId="17" hidden="1">#REF!</definedName>
    <definedName name="BExIM2X90EG7J3TG4STQ3J1OK4O0" hidden="1">#REF!</definedName>
    <definedName name="BExIM9DBUB7ZGF4B20FVUO9QGOX2" localSheetId="17" hidden="1">#REF!</definedName>
    <definedName name="BExIM9DBUB7ZGF4B20FVUO9QGOX2" hidden="1">#REF!</definedName>
    <definedName name="BExIMGK9Z94TFPWWZFMD10HV0IF6" localSheetId="17" hidden="1">#REF!</definedName>
    <definedName name="BExIMGK9Z94TFPWWZFMD10HV0IF6" hidden="1">#REF!</definedName>
    <definedName name="BExIMPEGKG18TELVC33T4OQTNBWC" localSheetId="17" hidden="1">#REF!</definedName>
    <definedName name="BExIMPEGKG18TELVC33T4OQTNBWC" hidden="1">#REF!</definedName>
    <definedName name="BExIN4OR435DL1US13JQPOQK8GD5" localSheetId="17" hidden="1">#REF!</definedName>
    <definedName name="BExIN4OR435DL1US13JQPOQK8GD5" hidden="1">#REF!</definedName>
    <definedName name="BExINHQ27UK79IK88M14P1SXMGYY" localSheetId="17" hidden="1">#REF!</definedName>
    <definedName name="BExINHQ27UK79IK88M14P1SXMGYY" hidden="1">#REF!</definedName>
    <definedName name="BExINI6A7H3KSFRFA6UBBDPKW37F" localSheetId="17" hidden="1">#REF!</definedName>
    <definedName name="BExINI6A7H3KSFRFA6UBBDPKW37F" hidden="1">#REF!</definedName>
    <definedName name="BExINIMK8XC3JOBT2EXYFHHH52H0" localSheetId="17" hidden="1">#REF!</definedName>
    <definedName name="BExINIMK8XC3JOBT2EXYFHHH52H0" hidden="1">#REF!</definedName>
    <definedName name="BExINLGZTO4C3BAICP3I2AXI0L3L" localSheetId="17" hidden="1">#REF!</definedName>
    <definedName name="BExINLGZTO4C3BAICP3I2AXI0L3L" hidden="1">#REF!</definedName>
    <definedName name="BExINLX401ZKEGWU168DS4JUM2J6" localSheetId="17" hidden="1">#REF!</definedName>
    <definedName name="BExINLX401ZKEGWU168DS4JUM2J6" hidden="1">#REF!</definedName>
    <definedName name="BExINMYYJO1FTV1CZF6O5XCFAMQX" localSheetId="17" hidden="1">#REF!</definedName>
    <definedName name="BExINMYYJO1FTV1CZF6O5XCFAMQX" hidden="1">#REF!</definedName>
    <definedName name="BExINP2H4KI05FRFV5PKZFE00HKO" localSheetId="17" hidden="1">#REF!</definedName>
    <definedName name="BExINP2H4KI05FRFV5PKZFE00HKO" hidden="1">#REF!</definedName>
    <definedName name="BExINT417AAWC51ZA8X4TDJCY0QV" localSheetId="17" hidden="1">#REF!</definedName>
    <definedName name="BExINT417AAWC51ZA8X4TDJCY0QV" hidden="1">#REF!</definedName>
    <definedName name="BExINT42RM5ESUGKCUN8IZFWEV0D" localSheetId="17" hidden="1">#REF!</definedName>
    <definedName name="BExINT42RM5ESUGKCUN8IZFWEV0D" hidden="1">#REF!</definedName>
    <definedName name="BExINZELBUXH0OXC3SAGC2RI7DXI" localSheetId="17" hidden="1">#REF!</definedName>
    <definedName name="BExINZELBUXH0OXC3SAGC2RI7DXI" hidden="1">#REF!</definedName>
    <definedName name="BExINZELVWYGU876QUUZCIMXPBQC" localSheetId="17" hidden="1">#REF!</definedName>
    <definedName name="BExINZELVWYGU876QUUZCIMXPBQC" hidden="1">#REF!</definedName>
    <definedName name="BExIOCQUQHKUU1KONGSDOLQTQEIC" localSheetId="17" hidden="1">#REF!</definedName>
    <definedName name="BExIOCQUQHKUU1KONGSDOLQTQEIC" hidden="1">#REF!</definedName>
    <definedName name="BExIOFL8Y5O61VLKTB4H20IJNWS1" localSheetId="17" hidden="1">#REF!</definedName>
    <definedName name="BExIOFL8Y5O61VLKTB4H20IJNWS1" hidden="1">#REF!</definedName>
    <definedName name="BExIOMBXRW5NS4ZPYX9G5QREZ5J6" localSheetId="17" hidden="1">#REF!</definedName>
    <definedName name="BExIOMBXRW5NS4ZPYX9G5QREZ5J6" hidden="1">#REF!</definedName>
    <definedName name="BExIOP121EZ0DOU3CLJVVRUIQPZP" localSheetId="17" hidden="1">#REF!</definedName>
    <definedName name="BExIOP121EZ0DOU3CLJVVRUIQPZP" hidden="1">#REF!</definedName>
    <definedName name="BExIORA3GK78T7C7SNBJJUONJ0LS" localSheetId="17" hidden="1">#REF!</definedName>
    <definedName name="BExIORA3GK78T7C7SNBJJUONJ0LS" hidden="1">#REF!</definedName>
    <definedName name="BExIORFDXP4AVIEBLSTZ8ETSXMNM" localSheetId="17" hidden="1">#REF!</definedName>
    <definedName name="BExIORFDXP4AVIEBLSTZ8ETSXMNM" hidden="1">#REF!</definedName>
    <definedName name="BExIOTZ5EFZ2NASVQ05RH15HRSW6" localSheetId="17" hidden="1">#REF!</definedName>
    <definedName name="BExIOTZ5EFZ2NASVQ05RH15HRSW6" hidden="1">#REF!</definedName>
    <definedName name="BExIP8YNN6UUE1GZ223SWH7DLGKO" localSheetId="17" hidden="1">#REF!</definedName>
    <definedName name="BExIP8YNN6UUE1GZ223SWH7DLGKO" hidden="1">#REF!</definedName>
    <definedName name="BExIPAB4AOL592OJCC1CFAXTLF1A" localSheetId="17" hidden="1">#REF!</definedName>
    <definedName name="BExIPAB4AOL592OJCC1CFAXTLF1A" hidden="1">#REF!</definedName>
    <definedName name="BExIPB25DKX4S2ZCKQN7KWSC3JBF" localSheetId="17" hidden="1">#REF!</definedName>
    <definedName name="BExIPB25DKX4S2ZCKQN7KWSC3JBF" hidden="1">#REF!</definedName>
    <definedName name="BExIPDLT8JYAMGE5HTN4D1YHZF3V" localSheetId="17" hidden="1">#REF!</definedName>
    <definedName name="BExIPDLT8JYAMGE5HTN4D1YHZF3V" hidden="1">#REF!</definedName>
    <definedName name="BExIPG040Q08EWIWL6CAVR3GRI43" localSheetId="17" hidden="1">#REF!</definedName>
    <definedName name="BExIPG040Q08EWIWL6CAVR3GRI43" hidden="1">#REF!</definedName>
    <definedName name="BExIPKNFUDPDKOSH5GHDVNA8D66S" localSheetId="17" hidden="1">#REF!</definedName>
    <definedName name="BExIPKNFUDPDKOSH5GHDVNA8D66S" hidden="1">#REF!</definedName>
    <definedName name="BExIPMWA45QSRZBQJ7J5LE412D5J" localSheetId="17" hidden="1">#REF!</definedName>
    <definedName name="BExIPMWA45QSRZBQJ7J5LE412D5J" hidden="1">#REF!</definedName>
    <definedName name="BExIQ1VS9A2FHVD9TUHKG9K8EVVP" localSheetId="17" hidden="1">#REF!</definedName>
    <definedName name="BExIQ1VS9A2FHVD9TUHKG9K8EVVP" hidden="1">#REF!</definedName>
    <definedName name="BExIQ3J19L30PSQ2CXNT6IHW0I7V" localSheetId="17" hidden="1">#REF!</definedName>
    <definedName name="BExIQ3J19L30PSQ2CXNT6IHW0I7V" hidden="1">#REF!</definedName>
    <definedName name="BExIQ3OJ7M04XCY276IO0LJA5XUK" localSheetId="17" hidden="1">#REF!</definedName>
    <definedName name="BExIQ3OJ7M04XCY276IO0LJA5XUK" hidden="1">#REF!</definedName>
    <definedName name="BExIQ5S19ITB0NDRUN4XV7B905ED" localSheetId="17" hidden="1">#REF!</definedName>
    <definedName name="BExIQ5S19ITB0NDRUN4XV7B905ED" hidden="1">#REF!</definedName>
    <definedName name="BExIQ9TMQT2EIXSVQW7GVSOAW2VJ" localSheetId="17" hidden="1">#REF!</definedName>
    <definedName name="BExIQ9TMQT2EIXSVQW7GVSOAW2VJ" hidden="1">#REF!</definedName>
    <definedName name="BExIQBMD65DFEB0L9IMMF5X977SD" localSheetId="17" hidden="1">#REF!</definedName>
    <definedName name="BExIQBMD65DFEB0L9IMMF5X977SD" hidden="1">#REF!</definedName>
    <definedName name="BExIQBMDE1L6J4H27K1FMSHQKDSE" localSheetId="17" hidden="1">#REF!</definedName>
    <definedName name="BExIQBMDE1L6J4H27K1FMSHQKDSE" hidden="1">#REF!</definedName>
    <definedName name="BExIQE65LVXUOF3UZFO7SDHFJH22" localSheetId="17" hidden="1">#REF!</definedName>
    <definedName name="BExIQE65LVXUOF3UZFO7SDHFJH22" hidden="1">#REF!</definedName>
    <definedName name="BExIQG9OO2KKBOWTMD1OXY36TEGA" localSheetId="17" hidden="1">#REF!</definedName>
    <definedName name="BExIQG9OO2KKBOWTMD1OXY36TEGA" hidden="1">#REF!</definedName>
    <definedName name="BExIQK0FRCT7UYOFPF6HXKEUARNJ" localSheetId="17" hidden="1">#REF!</definedName>
    <definedName name="BExIQK0FRCT7UYOFPF6HXKEUARNJ" hidden="1">#REF!</definedName>
    <definedName name="BExIQX1XBB31HZTYEEVOBSE3C5A6" localSheetId="17" hidden="1">#REF!</definedName>
    <definedName name="BExIQX1XBB31HZTYEEVOBSE3C5A6" hidden="1">#REF!</definedName>
    <definedName name="BExIQY8VY7PMQS8M5UTSAF3MW1AA" localSheetId="17" hidden="1">#REF!</definedName>
    <definedName name="BExIQY8VY7PMQS8M5UTSAF3MW1AA" hidden="1">#REF!</definedName>
    <definedName name="BExIQYP5T1TPAQYW7QU1Q98BKX7W" localSheetId="17" hidden="1">#REF!</definedName>
    <definedName name="BExIQYP5T1TPAQYW7QU1Q98BKX7W" hidden="1">#REF!</definedName>
    <definedName name="BExIR2ALYRP9FW99DK2084J7IIDC" localSheetId="17" hidden="1">#REF!</definedName>
    <definedName name="BExIR2ALYRP9FW99DK2084J7IIDC" hidden="1">#REF!</definedName>
    <definedName name="BExIR8FQETPTQYW37DBVDWG3J4JW" localSheetId="17" hidden="1">#REF!</definedName>
    <definedName name="BExIR8FQETPTQYW37DBVDWG3J4JW" hidden="1">#REF!</definedName>
    <definedName name="BExIRRBGTY01OQOI3U5SW59RFDFI" localSheetId="17" hidden="1">#REF!</definedName>
    <definedName name="BExIRRBGTY01OQOI3U5SW59RFDFI" hidden="1">#REF!</definedName>
    <definedName name="BExIRRM8X5MMN15Q3SPFK13165ZR" localSheetId="17" hidden="1">#REF!</definedName>
    <definedName name="BExIRRM8X5MMN15Q3SPFK13165ZR" hidden="1">#REF!</definedName>
    <definedName name="BExIS4T0DRF57HYO7OGG72KBOFOI" localSheetId="17" hidden="1">#REF!</definedName>
    <definedName name="BExIS4T0DRF57HYO7OGG72KBOFOI" hidden="1">#REF!</definedName>
    <definedName name="BExIS77BJDDK18PGI9DSEYZPIL7P" localSheetId="17" hidden="1">#REF!</definedName>
    <definedName name="BExIS77BJDDK18PGI9DSEYZPIL7P" hidden="1">#REF!</definedName>
    <definedName name="BExIS8UME1A94FJH5YHFVEO8E03Z" localSheetId="17" hidden="1">#REF!</definedName>
    <definedName name="BExIS8UME1A94FJH5YHFVEO8E03Z" hidden="1">#REF!</definedName>
    <definedName name="BExIS8USL1T3Z97CZ30HJ98E2GXQ" localSheetId="17" hidden="1">#REF!</definedName>
    <definedName name="BExIS8USL1T3Z97CZ30HJ98E2GXQ" hidden="1">#REF!</definedName>
    <definedName name="BExISC5B700MZUBFTQ9K4IKTF7HR" localSheetId="17" hidden="1">#REF!</definedName>
    <definedName name="BExISC5B700MZUBFTQ9K4IKTF7HR" hidden="1">#REF!</definedName>
    <definedName name="BExISDHXS49S1H56ENBPRF1NLD5C" localSheetId="17" hidden="1">#REF!</definedName>
    <definedName name="BExISDHXS49S1H56ENBPRF1NLD5C" hidden="1">#REF!</definedName>
    <definedName name="BExISM1JLV54A21A164IURMPGUMU" localSheetId="17" hidden="1">#REF!</definedName>
    <definedName name="BExISM1JLV54A21A164IURMPGUMU" hidden="1">#REF!</definedName>
    <definedName name="BExISRFKJYUZ4AKW44IJF7RF9Y90" localSheetId="17" hidden="1">#REF!</definedName>
    <definedName name="BExISRFKJYUZ4AKW44IJF7RF9Y90" hidden="1">#REF!</definedName>
    <definedName name="BExISXVMB9A7MHHRJTQGWLTINL5K" localSheetId="17" hidden="1">#REF!</definedName>
    <definedName name="BExISXVMB9A7MHHRJTQGWLTINL5K" hidden="1">#REF!</definedName>
    <definedName name="BExIT1MK8TBAK3SNP36A8FKDQSOK" localSheetId="17" hidden="1">#REF!</definedName>
    <definedName name="BExIT1MK8TBAK3SNP36A8FKDQSOK" hidden="1">#REF!</definedName>
    <definedName name="BExITBNYANV2S8KD56GOGCKW393R" localSheetId="17" hidden="1">#REF!</definedName>
    <definedName name="BExITBNYANV2S8KD56GOGCKW393R" hidden="1">#REF!</definedName>
    <definedName name="BExITENTNC8AZE7V0WRWRYW8HP0C" localSheetId="17" hidden="1">#REF!</definedName>
    <definedName name="BExITENTNC8AZE7V0WRWRYW8HP0C" hidden="1">#REF!</definedName>
    <definedName name="BExITKI640SU7Y4KLZY9I1Z9R6TT" localSheetId="17" hidden="1">#REF!</definedName>
    <definedName name="BExITKI640SU7Y4KLZY9I1Z9R6TT" hidden="1">#REF!</definedName>
    <definedName name="BExITTSMS5QHJIV39IX8L172UTTU" localSheetId="17" hidden="1">#REF!</definedName>
    <definedName name="BExITTSMS5QHJIV39IX8L172UTTU" hidden="1">#REF!</definedName>
    <definedName name="BExITU3FT317H7G8057DIO12TN7U" localSheetId="17" hidden="1">#REF!</definedName>
    <definedName name="BExITU3FT317H7G8057DIO12TN7U" hidden="1">#REF!</definedName>
    <definedName name="BExITXE2V3RFP2CB0EZVVTMZFX7T" localSheetId="17" hidden="1">#REF!</definedName>
    <definedName name="BExITXE2V3RFP2CB0EZVVTMZFX7T" hidden="1">#REF!</definedName>
    <definedName name="BExIUAFCGGFQDEDMTXUYTTA3EYBT" localSheetId="17" hidden="1">#REF!</definedName>
    <definedName name="BExIUAFCGGFQDEDMTXUYTTA3EYBT" hidden="1">#REF!</definedName>
    <definedName name="BExIUD4OJGH65NFNQ4VMCE3R4J1X" localSheetId="17" hidden="1">#REF!</definedName>
    <definedName name="BExIUD4OJGH65NFNQ4VMCE3R4J1X" hidden="1">#REF!</definedName>
    <definedName name="BExIUKGWIPE992U6T8OUR0LZQDXK" localSheetId="17" hidden="1">#REF!</definedName>
    <definedName name="BExIUKGWIPE992U6T8OUR0LZQDXK" hidden="1">#REF!</definedName>
    <definedName name="BExIUM46R6FW1PBJUL86BQVXB96X" localSheetId="17" hidden="1">#REF!</definedName>
    <definedName name="BExIUM46R6FW1PBJUL86BQVXB96X" hidden="1">#REF!</definedName>
    <definedName name="BExIUTB5OAAXYW0OFMP0PS40SPOB" localSheetId="17" hidden="1">#REF!</definedName>
    <definedName name="BExIUTB5OAAXYW0OFMP0PS40SPOB" hidden="1">#REF!</definedName>
    <definedName name="BExIUUT2MHIOV6R3WHA0DPM1KBKY" localSheetId="17" hidden="1">#REF!</definedName>
    <definedName name="BExIUUT2MHIOV6R3WHA0DPM1KBKY" hidden="1">#REF!</definedName>
    <definedName name="BExIUY3RMHPHDAHQNA21GY3ZUTMU" localSheetId="17" hidden="1">#REF!</definedName>
    <definedName name="BExIUY3RMHPHDAHQNA21GY3ZUTMU" hidden="1">#REF!</definedName>
    <definedName name="BExIUYPDT1AM6MWGWQS646PIZIWC" localSheetId="17" hidden="1">#REF!</definedName>
    <definedName name="BExIUYPDT1AM6MWGWQS646PIZIWC" hidden="1">#REF!</definedName>
    <definedName name="BExIV0I2O9F8D1UK1SI8AEYR6U0A" localSheetId="17" hidden="1">#REF!</definedName>
    <definedName name="BExIV0I2O9F8D1UK1SI8AEYR6U0A" hidden="1">#REF!</definedName>
    <definedName name="BExIV2LM38XPLRTWT0R44TMQ59E5" localSheetId="17" hidden="1">#REF!</definedName>
    <definedName name="BExIV2LM38XPLRTWT0R44TMQ59E5" hidden="1">#REF!</definedName>
    <definedName name="BExIV3HY4S0YRV1F7XEMF2YHAR2I" localSheetId="17" hidden="1">#REF!</definedName>
    <definedName name="BExIV3HY4S0YRV1F7XEMF2YHAR2I" hidden="1">#REF!</definedName>
    <definedName name="BExIV6HUZFRIFLXW2SICKGTAH1PV" localSheetId="17" hidden="1">#REF!</definedName>
    <definedName name="BExIV6HUZFRIFLXW2SICKGTAH1PV" hidden="1">#REF!</definedName>
    <definedName name="BExIV8AM80CS6E5TN6IATF33GV1V" localSheetId="17" hidden="1">#REF!</definedName>
    <definedName name="BExIV8AM80CS6E5TN6IATF33GV1V" hidden="1">#REF!</definedName>
    <definedName name="BExIVBFYNRU691AQPVWWPH7PG4PX" localSheetId="17" hidden="1">#REF!</definedName>
    <definedName name="BExIVBFYNRU691AQPVWWPH7PG4PX" hidden="1">#REF!</definedName>
    <definedName name="BExIVC6WZMHRBRGIBUVX0CO2RK05" localSheetId="17" hidden="1">#REF!</definedName>
    <definedName name="BExIVC6WZMHRBRGIBUVX0CO2RK05" hidden="1">#REF!</definedName>
    <definedName name="BExIVCXWL6H5LD9DHDIA4F5U9TQL" localSheetId="17" hidden="1">#REF!</definedName>
    <definedName name="BExIVCXWL6H5LD9DHDIA4F5U9TQL" hidden="1">#REF!</definedName>
    <definedName name="BExIVEL6GUMOY062S9PFOGOGJ1UX" localSheetId="17" hidden="1">#REF!</definedName>
    <definedName name="BExIVEL6GUMOY062S9PFOGOGJ1UX" hidden="1">#REF!</definedName>
    <definedName name="BExIVMOIPSEWSIHIDDLOXESQ28A0" localSheetId="17" hidden="1">#REF!</definedName>
    <definedName name="BExIVMOIPSEWSIHIDDLOXESQ28A0" hidden="1">#REF!</definedName>
    <definedName name="BExIVNVNJX9BYDLC88NG09YF5XQ6" localSheetId="17" hidden="1">#REF!</definedName>
    <definedName name="BExIVNVNJX9BYDLC88NG09YF5XQ6" hidden="1">#REF!</definedName>
    <definedName name="BExIVQVKLMGSRYT1LFZH0KUIA4OR" localSheetId="17" hidden="1">#REF!</definedName>
    <definedName name="BExIVQVKLMGSRYT1LFZH0KUIA4OR" hidden="1">#REF!</definedName>
    <definedName name="BExIVYTFI35KNR2XSA6N8OJYUTUR" localSheetId="17" hidden="1">#REF!</definedName>
    <definedName name="BExIVYTFI35KNR2XSA6N8OJYUTUR" hidden="1">#REF!</definedName>
    <definedName name="BExIWB3SY3WRIVIOF988DNNODBOA" localSheetId="17" hidden="1">#REF!</definedName>
    <definedName name="BExIWB3SY3WRIVIOF988DNNODBOA" hidden="1">#REF!</definedName>
    <definedName name="BExIWB99CG0H52LRD6QWPN4L6DV2" localSheetId="17" hidden="1">#REF!</definedName>
    <definedName name="BExIWB99CG0H52LRD6QWPN4L6DV2" hidden="1">#REF!</definedName>
    <definedName name="BExIWCGFM00Y1WAFPJT5KRD1K5XP" localSheetId="17" hidden="1">#REF!</definedName>
    <definedName name="BExIWCGFM00Y1WAFPJT5KRD1K5XP" hidden="1">#REF!</definedName>
    <definedName name="BExIWG1W7XP9DFYYSZAIOSHM0QLQ" localSheetId="17" hidden="1">#REF!</definedName>
    <definedName name="BExIWG1W7XP9DFYYSZAIOSHM0QLQ" hidden="1">#REF!</definedName>
    <definedName name="BExIWH3KUK94B7833DD4TB0Y6KP9" localSheetId="17" hidden="1">#REF!</definedName>
    <definedName name="BExIWH3KUK94B7833DD4TB0Y6KP9" hidden="1">#REF!</definedName>
    <definedName name="BExIWKE9MGIDWORBI43AWTUNYFAN" localSheetId="17" hidden="1">#REF!</definedName>
    <definedName name="BExIWKE9MGIDWORBI43AWTUNYFAN" hidden="1">#REF!</definedName>
    <definedName name="BExIWLFXFUPVKEPUHWJYGEW9I7SQ" localSheetId="17" hidden="1">#REF!</definedName>
    <definedName name="BExIWLFXFUPVKEPUHWJYGEW9I7SQ" hidden="1">#REF!</definedName>
    <definedName name="BExIWNZR6BI167OK1PHT0XMDHSMS" localSheetId="17" hidden="1">#REF!</definedName>
    <definedName name="BExIWNZR6BI167OK1PHT0XMDHSMS" hidden="1">#REF!</definedName>
    <definedName name="BExIWQ8KOCZ9G1137JOM03I28GP4" localSheetId="17" hidden="1">#REF!</definedName>
    <definedName name="BExIWQ8KOCZ9G1137JOM03I28GP4" hidden="1">#REF!</definedName>
    <definedName name="BExIX34PM5DBTRHRQWP6PL6WIX88" localSheetId="17" hidden="1">#REF!</definedName>
    <definedName name="BExIX34PM5DBTRHRQWP6PL6WIX88" hidden="1">#REF!</definedName>
    <definedName name="BExIX5OAP9KSUE5SIZCW9P39Q4WE" localSheetId="17" hidden="1">#REF!</definedName>
    <definedName name="BExIX5OAP9KSUE5SIZCW9P39Q4WE" hidden="1">#REF!</definedName>
    <definedName name="BExIXB7UUMLUUU4G2KWA00VKHNEJ" localSheetId="17" hidden="1">#REF!</definedName>
    <definedName name="BExIXB7UUMLUUU4G2KWA00VKHNEJ" hidden="1">#REF!</definedName>
    <definedName name="BExIXGRJPVJMUDGSG7IHPXPNO69B" localSheetId="17" hidden="1">#REF!</definedName>
    <definedName name="BExIXGRJPVJMUDGSG7IHPXPNO69B" hidden="1">#REF!</definedName>
    <definedName name="BExIXM5R87ZL3FHALWZXYCPHGX3E" localSheetId="17" hidden="1">#REF!</definedName>
    <definedName name="BExIXM5R87ZL3FHALWZXYCPHGX3E" hidden="1">#REF!</definedName>
    <definedName name="BExIXS036ZCKT2Z8XZKLZ8PFWQGL" localSheetId="17" hidden="1">#REF!</definedName>
    <definedName name="BExIXS036ZCKT2Z8XZKLZ8PFWQGL" hidden="1">#REF!</definedName>
    <definedName name="BExIXY5CF9PFM0P40AZ4U51TMWV0" localSheetId="17" hidden="1">#REF!</definedName>
    <definedName name="BExIXY5CF9PFM0P40AZ4U51TMWV0" hidden="1">#REF!</definedName>
    <definedName name="BExIYEXJBK8JDWIRSVV4RJSKZVV1" localSheetId="17" hidden="1">#REF!</definedName>
    <definedName name="BExIYEXJBK8JDWIRSVV4RJSKZVV1" hidden="1">#REF!</definedName>
    <definedName name="BExIYI2RH0K4225XO970K2IQ1E79" localSheetId="17" hidden="1">#REF!</definedName>
    <definedName name="BExIYI2RH0K4225XO970K2IQ1E79" hidden="1">#REF!</definedName>
    <definedName name="BExIYMPZ0KS2KOJFQAUQJ77L7701" localSheetId="17" hidden="1">#REF!</definedName>
    <definedName name="BExIYMPZ0KS2KOJFQAUQJ77L7701" hidden="1">#REF!</definedName>
    <definedName name="BExIYP9Q6FV9T0R9G3UDKLS4TTYX" localSheetId="17" hidden="1">#REF!</definedName>
    <definedName name="BExIYP9Q6FV9T0R9G3UDKLS4TTYX" hidden="1">#REF!</definedName>
    <definedName name="BExIYQ63QDPSPOEL1H0OP89YQTZH" localSheetId="17" hidden="1">#REF!</definedName>
    <definedName name="BExIYQ63QDPSPOEL1H0OP89YQTZH" hidden="1">#REF!</definedName>
    <definedName name="BExIYV9IMIVVVSZNL48E412WN7ZF" localSheetId="17" hidden="1">#REF!</definedName>
    <definedName name="BExIYV9IMIVVVSZNL48E412WN7ZF" hidden="1">#REF!</definedName>
    <definedName name="BExIYWWSSNFJ49218D4EO9QWKL69" localSheetId="17" hidden="1">#REF!</definedName>
    <definedName name="BExIYWWSSNFJ49218D4EO9QWKL69" hidden="1">#REF!</definedName>
    <definedName name="BExIYZGLDQ1TN7BIIN4RLDP31GIM" localSheetId="17" hidden="1">#REF!</definedName>
    <definedName name="BExIYZGLDQ1TN7BIIN4RLDP31GIM" hidden="1">#REF!</definedName>
    <definedName name="BExIZ4K0EZJK6PW3L8SVKTJFSWW9" localSheetId="17" hidden="1">#REF!</definedName>
    <definedName name="BExIZ4K0EZJK6PW3L8SVKTJFSWW9" hidden="1">#REF!</definedName>
    <definedName name="BExIZ5GDN6WSJ55BFCN2CC7G80L0" localSheetId="17" hidden="1">#REF!</definedName>
    <definedName name="BExIZ5GDN6WSJ55BFCN2CC7G80L0" hidden="1">#REF!</definedName>
    <definedName name="BExIZ6YBLNY9O1BQC129VGDXCVNX" localSheetId="17" hidden="1">#REF!</definedName>
    <definedName name="BExIZ6YBLNY9O1BQC129VGDXCVNX" hidden="1">#REF!</definedName>
    <definedName name="BExIZAECOEZGBAO29QMV14E6XDIV" localSheetId="17" hidden="1">#REF!</definedName>
    <definedName name="BExIZAECOEZGBAO29QMV14E6XDIV" hidden="1">#REF!</definedName>
    <definedName name="BExIZKVXYD5O2JBU81F2UFJZLLSI" localSheetId="17" hidden="1">#REF!</definedName>
    <definedName name="BExIZKVXYD5O2JBU81F2UFJZLLSI" hidden="1">#REF!</definedName>
    <definedName name="BExIZPZDHC8HGER83WHCZAHOX7LK" localSheetId="17" hidden="1">#REF!</definedName>
    <definedName name="BExIZPZDHC8HGER83WHCZAHOX7LK" hidden="1">#REF!</definedName>
    <definedName name="BExIZY2PUZ0OF9YKK1B13IW0VS6G" localSheetId="17" hidden="1">#REF!</definedName>
    <definedName name="BExIZY2PUZ0OF9YKK1B13IW0VS6G" hidden="1">#REF!</definedName>
    <definedName name="BExJ08KBRR2XMWW3VZMPSQKXHZUH" localSheetId="17" hidden="1">#REF!</definedName>
    <definedName name="BExJ08KBRR2XMWW3VZMPSQKXHZUH" hidden="1">#REF!</definedName>
    <definedName name="BExJ0DYJWXGE7DA39PYL3WM05U9O" localSheetId="17" hidden="1">#REF!</definedName>
    <definedName name="BExJ0DYJWXGE7DA39PYL3WM05U9O" hidden="1">#REF!</definedName>
    <definedName name="BExJ0MY8SY5J5V50H3UKE78ODTVB" localSheetId="17" hidden="1">#REF!</definedName>
    <definedName name="BExJ0MY8SY5J5V50H3UKE78ODTVB" hidden="1">#REF!</definedName>
    <definedName name="BExJ0YC98G37ML4N8FLP8D95EFRF" localSheetId="17" hidden="1">#REF!</definedName>
    <definedName name="BExJ0YC98G37ML4N8FLP8D95EFRF" hidden="1">#REF!</definedName>
    <definedName name="BExJ1PWWYANUHL8A16ETV0RDAXC3" localSheetId="17" hidden="1">#REF!</definedName>
    <definedName name="BExJ1PWWYANUHL8A16ETV0RDAXC3" hidden="1">#REF!</definedName>
    <definedName name="BExKCDYKAEV45AFXHVHZZ62E5BM3" localSheetId="17" hidden="1">#REF!</definedName>
    <definedName name="BExKCDYKAEV45AFXHVHZZ62E5BM3" hidden="1">#REF!</definedName>
    <definedName name="BExKCJCRGT5SGXIHDQI24Z6J8GI4" localSheetId="17" hidden="1">#REF!</definedName>
    <definedName name="BExKCJCRGT5SGXIHDQI24Z6J8GI4" hidden="1">#REF!</definedName>
    <definedName name="BExKDKO0W4AGQO1V7K6Q4VM750FT" localSheetId="17" hidden="1">#REF!</definedName>
    <definedName name="BExKDKO0W4AGQO1V7K6Q4VM750FT" hidden="1">#REF!</definedName>
    <definedName name="BExKDLF10G7W77J87QWH3ZGLUCLW" localSheetId="17" hidden="1">#REF!</definedName>
    <definedName name="BExKDLF10G7W77J87QWH3ZGLUCLW" hidden="1">#REF!</definedName>
    <definedName name="BExKE0PBX3XGOUM78ZT54ALDAVSP" localSheetId="17" hidden="1">#REF!</definedName>
    <definedName name="BExKE0PBX3XGOUM78ZT54ALDAVSP" hidden="1">#REF!</definedName>
    <definedName name="BExKEFE0I3MT6ZLC4T1L9465HKTN" localSheetId="17" hidden="1">#REF!</definedName>
    <definedName name="BExKEFE0I3MT6ZLC4T1L9465HKTN" hidden="1">#REF!</definedName>
    <definedName name="BExKEK6O5BVJP4VY02FY7JNAZ6BT" localSheetId="17" hidden="1">#REF!</definedName>
    <definedName name="BExKEK6O5BVJP4VY02FY7JNAZ6BT" hidden="1">#REF!</definedName>
    <definedName name="BExKEKXK6E6QX339ELPXDIRZSJE0" localSheetId="17" hidden="1">#REF!</definedName>
    <definedName name="BExKEKXK6E6QX339ELPXDIRZSJE0" hidden="1">#REF!</definedName>
    <definedName name="BExKEOOIBMP7N8033EY2CJYCBX6H" localSheetId="17" hidden="1">#REF!</definedName>
    <definedName name="BExKEOOIBMP7N8033EY2CJYCBX6H" hidden="1">#REF!</definedName>
    <definedName name="BExKEW0RR5LA3VC46A2BEOOMQE56" localSheetId="17" hidden="1">#REF!</definedName>
    <definedName name="BExKEW0RR5LA3VC46A2BEOOMQE56" hidden="1">#REF!</definedName>
    <definedName name="BExKFA3VI1CZK21SM0N3LZWT9LA1" localSheetId="17" hidden="1">#REF!</definedName>
    <definedName name="BExKFA3VI1CZK21SM0N3LZWT9LA1" hidden="1">#REF!</definedName>
    <definedName name="BExKFHGARZIYPYRZWQNLP5VVCRE2" localSheetId="17" hidden="1">#REF!</definedName>
    <definedName name="BExKFHGARZIYPYRZWQNLP5VVCRE2" hidden="1">#REF!</definedName>
    <definedName name="BExKFINBFV5J2NFRCL4YUO3YF0ZE" localSheetId="17" hidden="1">#REF!</definedName>
    <definedName name="BExKFINBFV5J2NFRCL4YUO3YF0ZE" hidden="1">#REF!</definedName>
    <definedName name="BExKFISRBFACTAMJSALEYMY66F6X" localSheetId="17" hidden="1">#REF!</definedName>
    <definedName name="BExKFISRBFACTAMJSALEYMY66F6X" hidden="1">#REF!</definedName>
    <definedName name="BExKFOSK5DJ151C4E8544UWMYTOC" localSheetId="17" hidden="1">#REF!</definedName>
    <definedName name="BExKFOSK5DJ151C4E8544UWMYTOC" hidden="1">#REF!</definedName>
    <definedName name="BExKFY32BHV278YC2ID5UIB5O51K" localSheetId="17" hidden="1">#REF!</definedName>
    <definedName name="BExKFY32BHV278YC2ID5UIB5O51K" hidden="1">#REF!</definedName>
    <definedName name="BExKFYJC4EVEV54F82K6VKP7Q3OU" localSheetId="17" hidden="1">#REF!</definedName>
    <definedName name="BExKFYJC4EVEV54F82K6VKP7Q3OU" hidden="1">#REF!</definedName>
    <definedName name="BExKG4IYHBKQQ8J8FN10GB2IKO33" localSheetId="17" hidden="1">#REF!</definedName>
    <definedName name="BExKG4IYHBKQQ8J8FN10GB2IKO33" hidden="1">#REF!</definedName>
    <definedName name="BExKG60XBDFYOF7ZU3F5US7CM2Y4" localSheetId="17" hidden="1">#REF!</definedName>
    <definedName name="BExKG60XBDFYOF7ZU3F5US7CM2Y4" hidden="1">#REF!</definedName>
    <definedName name="BExKG6XA0DGM4VUMUE4NHHVYVJ0J" localSheetId="17" hidden="1">#REF!</definedName>
    <definedName name="BExKG6XA0DGM4VUMUE4NHHVYVJ0J" hidden="1">#REF!</definedName>
    <definedName name="BExKGF0L44S78D33WMQ1A75TRKB9" localSheetId="17" hidden="1">#REF!</definedName>
    <definedName name="BExKGF0L44S78D33WMQ1A75TRKB9" hidden="1">#REF!</definedName>
    <definedName name="BExKGFRN31B3G20LMQ4LRF879J68" localSheetId="17" hidden="1">#REF!</definedName>
    <definedName name="BExKGFRN31B3G20LMQ4LRF879J68" hidden="1">#REF!</definedName>
    <definedName name="BExKGJD3U3ADZILP20U3EURP0UQP" localSheetId="17" hidden="1">#REF!</definedName>
    <definedName name="BExKGJD3U3ADZILP20U3EURP0UQP" hidden="1">#REF!</definedName>
    <definedName name="BExKGNK5YGKP0YHHTAAOV17Z9EIM" localSheetId="17" hidden="1">#REF!</definedName>
    <definedName name="BExKGNK5YGKP0YHHTAAOV17Z9EIM" hidden="1">#REF!</definedName>
    <definedName name="BExKGRLRYB3OW56X3JCUII1OOS3K" localSheetId="17" hidden="1">#REF!</definedName>
    <definedName name="BExKGRLRYB3OW56X3JCUII1OOS3K" hidden="1">#REF!</definedName>
    <definedName name="BExKGV77YH9YXIQTRKK2331QGYKF" localSheetId="17" hidden="1">#REF!</definedName>
    <definedName name="BExKGV77YH9YXIQTRKK2331QGYKF" hidden="1">#REF!</definedName>
    <definedName name="BExKH170S7VQ0NRNOWNT98XVEWUH" localSheetId="17" hidden="1">#REF!</definedName>
    <definedName name="BExKH170S7VQ0NRNOWNT98XVEWUH" hidden="1">#REF!</definedName>
    <definedName name="BExKH3FTZ5VGTB86W9M4AB39R0G8" localSheetId="17" hidden="1">#REF!</definedName>
    <definedName name="BExKH3FTZ5VGTB86W9M4AB39R0G8" hidden="1">#REF!</definedName>
    <definedName name="BExKH3FV5U5O6XZM7STS3NZKQFGJ" localSheetId="17" hidden="1">#REF!</definedName>
    <definedName name="BExKH3FV5U5O6XZM7STS3NZKQFGJ" hidden="1">#REF!</definedName>
    <definedName name="BExKHAMUH8NR3HRV0V6FHJE3ROLN" localSheetId="17" hidden="1">#REF!</definedName>
    <definedName name="BExKHAMUH8NR3HRV0V6FHJE3ROLN" hidden="1">#REF!</definedName>
    <definedName name="BExKHCFKOWFHO2WW0N7Y5XDXEWAO" localSheetId="17" hidden="1">#REF!</definedName>
    <definedName name="BExKHCFKOWFHO2WW0N7Y5XDXEWAO" hidden="1">#REF!</definedName>
    <definedName name="BExKHIVLONZ46HLMR50DEXKEUNEP" localSheetId="17" hidden="1">#REF!</definedName>
    <definedName name="BExKHIVLONZ46HLMR50DEXKEUNEP" hidden="1">#REF!</definedName>
    <definedName name="BExKHKDK2PRBCUJS8TEDP8K3VODQ" localSheetId="17" hidden="1">#REF!</definedName>
    <definedName name="BExKHKDK2PRBCUJS8TEDP8K3VODQ" hidden="1">#REF!</definedName>
    <definedName name="BExKHPM9XA0ADDK7TUR0N38EXWEP" localSheetId="17" hidden="1">#REF!</definedName>
    <definedName name="BExKHPM9XA0ADDK7TUR0N38EXWEP" hidden="1">#REF!</definedName>
    <definedName name="BExKHWD5BOLP8DQJHOIBWHYCSY9W" localSheetId="17" hidden="1">#REF!</definedName>
    <definedName name="BExKHWD5BOLP8DQJHOIBWHYCSY9W" hidden="1">#REF!</definedName>
    <definedName name="BExKI4076KXCDE5KXL79KT36OKLO" localSheetId="17" hidden="1">#REF!</definedName>
    <definedName name="BExKI4076KXCDE5KXL79KT36OKLO" hidden="1">#REF!</definedName>
    <definedName name="BExKI45P8VH8M6QPIX8B2CFPOGZ3" localSheetId="17" hidden="1">#REF!</definedName>
    <definedName name="BExKI45P8VH8M6QPIX8B2CFPOGZ3" hidden="1">#REF!</definedName>
    <definedName name="BExKI7LO70WYISR7Q0Y1ZDWO9M3B" localSheetId="17" hidden="1">#REF!</definedName>
    <definedName name="BExKI7LO70WYISR7Q0Y1ZDWO9M3B" hidden="1">#REF!</definedName>
    <definedName name="BExKIEN5C2YIQQSVLK8YO62XYJMM" localSheetId="17" hidden="1">#REF!</definedName>
    <definedName name="BExKIEN5C2YIQQSVLK8YO62XYJMM" hidden="1">#REF!</definedName>
    <definedName name="BExKIGQV6TXIZG039HBOJU62WP2U" localSheetId="17" hidden="1">#REF!</definedName>
    <definedName name="BExKIGQV6TXIZG039HBOJU62WP2U" hidden="1">#REF!</definedName>
    <definedName name="BExKILE008SF3KTAN8WML3XKI1NZ" localSheetId="17" hidden="1">#REF!</definedName>
    <definedName name="BExKILE008SF3KTAN8WML3XKI1NZ" hidden="1">#REF!</definedName>
    <definedName name="BExKINSBB6RS7I489QHMCOMU4Z2X" localSheetId="17" hidden="1">#REF!</definedName>
    <definedName name="BExKINSBB6RS7I489QHMCOMU4Z2X" hidden="1">#REF!</definedName>
    <definedName name="BExKIU87ZKSOC2DYZWFK6SAK9I8E" localSheetId="17" hidden="1">#REF!</definedName>
    <definedName name="BExKIU87ZKSOC2DYZWFK6SAK9I8E" hidden="1">#REF!</definedName>
    <definedName name="BExKJ449HLYX2DJ9UF0H9GTPSQ73" localSheetId="17" hidden="1">#REF!</definedName>
    <definedName name="BExKJ449HLYX2DJ9UF0H9GTPSQ73" hidden="1">#REF!</definedName>
    <definedName name="BExKJELX2RUC8UEC56IZPYYZXHA7" localSheetId="17" hidden="1">#REF!</definedName>
    <definedName name="BExKJELX2RUC8UEC56IZPYYZXHA7" hidden="1">#REF!</definedName>
    <definedName name="BExKJINMXS61G2TZEXCJAWVV4F57" localSheetId="17" hidden="1">#REF!</definedName>
    <definedName name="BExKJINMXS61G2TZEXCJAWVV4F57" hidden="1">#REF!</definedName>
    <definedName name="BExKJK5ME8KB7HA0180L7OUZDDGV" localSheetId="17" hidden="1">#REF!</definedName>
    <definedName name="BExKJK5ME8KB7HA0180L7OUZDDGV" hidden="1">#REF!</definedName>
    <definedName name="BExKJN5IF0VMDILJ5K8ZENF2QYV1" localSheetId="17" hidden="1">#REF!</definedName>
    <definedName name="BExKJN5IF0VMDILJ5K8ZENF2QYV1" hidden="1">#REF!</definedName>
    <definedName name="BExKJUSJPFUIK20FTVAFJWR2OUYX" localSheetId="17" hidden="1">#REF!</definedName>
    <definedName name="BExKJUSJPFUIK20FTVAFJWR2OUYX" hidden="1">#REF!</definedName>
    <definedName name="BExKK8VP5RS3D0UXZVKA37C4SYBP" localSheetId="17" hidden="1">#REF!</definedName>
    <definedName name="BExKK8VP5RS3D0UXZVKA37C4SYBP" hidden="1">#REF!</definedName>
    <definedName name="BExKKCRXE2B5CHO3044NF9QAKPIW" localSheetId="17" hidden="1">#REF!</definedName>
    <definedName name="BExKKCRXE2B5CHO3044NF9QAKPIW" hidden="1">#REF!</definedName>
    <definedName name="BExKKIM9NPF6B3SPMPIQB27HQME4" localSheetId="17" hidden="1">#REF!</definedName>
    <definedName name="BExKKIM9NPF6B3SPMPIQB27HQME4" hidden="1">#REF!</definedName>
    <definedName name="BExKKIX1BCBQ4R3K41QD8NTV0OV0" localSheetId="17" hidden="1">#REF!</definedName>
    <definedName name="BExKKIX1BCBQ4R3K41QD8NTV0OV0" hidden="1">#REF!</definedName>
    <definedName name="BExKKKV82VW7RLX4HE7NYZULP4I5" localSheetId="17" hidden="1">#REF!</definedName>
    <definedName name="BExKKKV82VW7RLX4HE7NYZULP4I5" hidden="1">#REF!</definedName>
    <definedName name="BExKKLGTZTV7J4XD4AGDM4UEZFTY" localSheetId="17" hidden="1">#REF!</definedName>
    <definedName name="BExKKLGTZTV7J4XD4AGDM4UEZFTY" hidden="1">#REF!</definedName>
    <definedName name="BExKKQ3ZWADYV03YHMXDOAMU90EB" localSheetId="17" hidden="1">#REF!</definedName>
    <definedName name="BExKKQ3ZWADYV03YHMXDOAMU90EB" hidden="1">#REF!</definedName>
    <definedName name="BExKKRWPS7N7KUY6X06X0TEINQM6" localSheetId="17" hidden="1">#REF!</definedName>
    <definedName name="BExKKRWPS7N7KUY6X06X0TEINQM6" hidden="1">#REF!</definedName>
    <definedName name="BExKKUGD2HMJWQEYZ8H3X1BMXFS9" localSheetId="17" hidden="1">#REF!</definedName>
    <definedName name="BExKKUGD2HMJWQEYZ8H3X1BMXFS9" hidden="1">#REF!</definedName>
    <definedName name="BExKKX05KCZZZPKOR1NE5A8RGVT4" localSheetId="17" hidden="1">#REF!</definedName>
    <definedName name="BExKKX05KCZZZPKOR1NE5A8RGVT4" hidden="1">#REF!</definedName>
    <definedName name="BExKKX5GX2R75C9E5OJC8AEQ02WR" localSheetId="17" hidden="1">#REF!</definedName>
    <definedName name="BExKKX5GX2R75C9E5OJC8AEQ02WR" hidden="1">#REF!</definedName>
    <definedName name="BExKLD6S9L66QYREYHBE5J44OK7X" localSheetId="17" hidden="1">#REF!</definedName>
    <definedName name="BExKLD6S9L66QYREYHBE5J44OK7X" hidden="1">#REF!</definedName>
    <definedName name="BExKLEZK32L28GYJWVO63BZ5E1JD" localSheetId="17" hidden="1">#REF!</definedName>
    <definedName name="BExKLEZK32L28GYJWVO63BZ5E1JD" hidden="1">#REF!</definedName>
    <definedName name="BExKLHTYKCAWH7WCYP78L3516NDH" localSheetId="17" hidden="1">#REF!</definedName>
    <definedName name="BExKLHTYKCAWH7WCYP78L3516NDH" hidden="1">#REF!</definedName>
    <definedName name="BExKLLKVVHT06LA55JB2FC871DC5" localSheetId="17" hidden="1">#REF!</definedName>
    <definedName name="BExKLLKVVHT06LA55JB2FC871DC5" hidden="1">#REF!</definedName>
    <definedName name="BExKMFUOVKD6ZRRWMW0FAANYOY14" localSheetId="17" hidden="1">#REF!</definedName>
    <definedName name="BExKMFUOVKD6ZRRWMW0FAANYOY14" hidden="1">#REF!</definedName>
    <definedName name="BExKMM52P2JTD826GL7EUFZ2GOWA" localSheetId="17" hidden="1">#REF!</definedName>
    <definedName name="BExKMM52P2JTD826GL7EUFZ2GOWA" hidden="1">#REF!</definedName>
    <definedName name="BExKMWBX4EH3EYJ07UFEM08NB40Z" localSheetId="17" hidden="1">#REF!</definedName>
    <definedName name="BExKMWBX4EH3EYJ07UFEM08NB40Z" hidden="1">#REF!</definedName>
    <definedName name="BExKNBGV2IR3S7M0BX4810KZB4V3" localSheetId="17" hidden="1">#REF!</definedName>
    <definedName name="BExKNBGV2IR3S7M0BX4810KZB4V3" hidden="1">#REF!</definedName>
    <definedName name="BExKNCTBZTSY3MO42VU5PLV6YUHZ" localSheetId="17" hidden="1">#REF!</definedName>
    <definedName name="BExKNCTBZTSY3MO42VU5PLV6YUHZ" hidden="1">#REF!</definedName>
    <definedName name="BExKNGV2YY749C42AQ2T9QNIE5C3" localSheetId="17" hidden="1">#REF!</definedName>
    <definedName name="BExKNGV2YY749C42AQ2T9QNIE5C3" hidden="1">#REF!</definedName>
    <definedName name="BExKNSP7EUXMQ7HQ1I4UI51T620P" localSheetId="17" hidden="1">#REF!</definedName>
    <definedName name="BExKNSP7EUXMQ7HQ1I4UI51T620P" hidden="1">#REF!</definedName>
    <definedName name="BExKNV8UOHVWEHDJWI2WMJ9X6QHZ" localSheetId="17" hidden="1">#REF!</definedName>
    <definedName name="BExKNV8UOHVWEHDJWI2WMJ9X6QHZ" hidden="1">#REF!</definedName>
    <definedName name="BExKNZLD7UATC1MYRNJD8H2NH4KU" localSheetId="17" hidden="1">#REF!</definedName>
    <definedName name="BExKNZLD7UATC1MYRNJD8H2NH4KU" hidden="1">#REF!</definedName>
    <definedName name="BExKNZQUKQQG2Y97R74G4O4BJP1L" localSheetId="17" hidden="1">#REF!</definedName>
    <definedName name="BExKNZQUKQQG2Y97R74G4O4BJP1L" hidden="1">#REF!</definedName>
    <definedName name="BExKO06X0EAD3ABEG1E8PWLDWHBA" localSheetId="17" hidden="1">#REF!</definedName>
    <definedName name="BExKO06X0EAD3ABEG1E8PWLDWHBA" hidden="1">#REF!</definedName>
    <definedName name="BExKO2AHHSGNI1AZOIOW21KPXKPE" localSheetId="17" hidden="1">#REF!</definedName>
    <definedName name="BExKO2AHHSGNI1AZOIOW21KPXKPE" hidden="1">#REF!</definedName>
    <definedName name="BExKO2FXWJWC5IZLDN8JHYILQJ2N" localSheetId="17" hidden="1">#REF!</definedName>
    <definedName name="BExKO2FXWJWC5IZLDN8JHYILQJ2N" hidden="1">#REF!</definedName>
    <definedName name="BExKO438WZ8FKOU00NURGFMOYXWN" localSheetId="17" hidden="1">#REF!</definedName>
    <definedName name="BExKO438WZ8FKOU00NURGFMOYXWN" hidden="1">#REF!</definedName>
    <definedName name="BExKOBVQIBD5QN64WI0VMWG8ECVY" localSheetId="17" hidden="1">#REF!</definedName>
    <definedName name="BExKOBVQIBD5QN64WI0VMWG8ECVY" hidden="1">#REF!</definedName>
    <definedName name="BExKODIZGWW2EQD0FEYW6WK6XLCM" localSheetId="17" hidden="1">#REF!</definedName>
    <definedName name="BExKODIZGWW2EQD0FEYW6WK6XLCM" hidden="1">#REF!</definedName>
    <definedName name="BExKOPO2HPWVQGAKW8LOZMPIDEFG" localSheetId="17" hidden="1">#REF!</definedName>
    <definedName name="BExKOPO2HPWVQGAKW8LOZMPIDEFG" hidden="1">#REF!</definedName>
    <definedName name="BExKOU0G4S03BPJYQJ7Q6BXA1XZE" localSheetId="17" hidden="1">#REF!</definedName>
    <definedName name="BExKOU0G4S03BPJYQJ7Q6BXA1XZE" hidden="1">#REF!</definedName>
    <definedName name="BExKP1NNUBCM89W1AWCQ4GYT46VL" localSheetId="17" hidden="1">#REF!</definedName>
    <definedName name="BExKP1NNUBCM89W1AWCQ4GYT46VL" hidden="1">#REF!</definedName>
    <definedName name="BExKPEZP0QTKOTLIMMIFSVTHQEEK" localSheetId="17" hidden="1">#REF!</definedName>
    <definedName name="BExKPEZP0QTKOTLIMMIFSVTHQEEK" hidden="1">#REF!</definedName>
    <definedName name="BExKPJXT3SWOS15NRMD9RAD4AXOC" localSheetId="17" hidden="1">#REF!</definedName>
    <definedName name="BExKPJXT3SWOS15NRMD9RAD4AXOC" hidden="1">#REF!</definedName>
    <definedName name="BExKPLFRCAYNO7ZNGISMPGFFXB00" localSheetId="17" hidden="1">#REF!</definedName>
    <definedName name="BExKPLFRCAYNO7ZNGISMPGFFXB00" hidden="1">#REF!</definedName>
    <definedName name="BExKPLQJX0HJ8OTXBXH9IC9J2V0W" localSheetId="17" hidden="1">#REF!</definedName>
    <definedName name="BExKPLQJX0HJ8OTXBXH9IC9J2V0W" hidden="1">#REF!</definedName>
    <definedName name="BExKPN8C7GN36ZJZHLOB74LU6KT0" localSheetId="17" hidden="1">#REF!</definedName>
    <definedName name="BExKPN8C7GN36ZJZHLOB74LU6KT0" hidden="1">#REF!</definedName>
    <definedName name="BExKPUKRNDWTKQ8SV8FLABPPXTJK" localSheetId="17" hidden="1">#REF!</definedName>
    <definedName name="BExKPUKRNDWTKQ8SV8FLABPPXTJK" hidden="1">#REF!</definedName>
    <definedName name="BExKPX9VZ1J5021Q98K60HMPJU58" localSheetId="17" hidden="1">#REF!</definedName>
    <definedName name="BExKPX9VZ1J5021Q98K60HMPJU58" hidden="1">#REF!</definedName>
    <definedName name="BExKQJGAAWNM3NT19E9I0CQDBTU0" localSheetId="17" hidden="1">#REF!</definedName>
    <definedName name="BExKQJGAAWNM3NT19E9I0CQDBTU0" hidden="1">#REF!</definedName>
    <definedName name="BExKQM5GJ1ZN5REKFE7YVBQ0KXWF" localSheetId="17" hidden="1">#REF!</definedName>
    <definedName name="BExKQM5GJ1ZN5REKFE7YVBQ0KXWF" hidden="1">#REF!</definedName>
    <definedName name="BExKQOEA7HV9U5DH9C8JXFD62EKH" localSheetId="17" hidden="1">#REF!</definedName>
    <definedName name="BExKQOEA7HV9U5DH9C8JXFD62EKH" hidden="1">#REF!</definedName>
    <definedName name="BExKQQ71278061G7ZFYGPWOMOMY2" localSheetId="17" hidden="1">#REF!</definedName>
    <definedName name="BExKQQ71278061G7ZFYGPWOMOMY2" hidden="1">#REF!</definedName>
    <definedName name="BExKQR8NYY6S7G0RNG3W5UHF26LU" localSheetId="17" hidden="1">#REF!</definedName>
    <definedName name="BExKQR8NYY6S7G0RNG3W5UHF26LU" hidden="1">#REF!</definedName>
    <definedName name="BExKQRUAOHG635WYE6STI4YHGJPE" localSheetId="17" hidden="1">#REF!</definedName>
    <definedName name="BExKQRUAOHG635WYE6STI4YHGJPE" hidden="1">#REF!</definedName>
    <definedName name="BExKQTXRG3ECU8NT47UR7643LO5G" localSheetId="17" hidden="1">#REF!</definedName>
    <definedName name="BExKQTXRG3ECU8NT47UR7643LO5G" hidden="1">#REF!</definedName>
    <definedName name="BExKQVL7HPOIZ4FHANDFMVOJLEPR" localSheetId="17" hidden="1">#REF!</definedName>
    <definedName name="BExKQVL7HPOIZ4FHANDFMVOJLEPR" hidden="1">#REF!</definedName>
    <definedName name="BExKR1VS7ERDDF8HXB3WTPYEUCIU" localSheetId="17" hidden="1">#REF!</definedName>
    <definedName name="BExKR1VS7ERDDF8HXB3WTPYEUCIU" hidden="1">#REF!</definedName>
    <definedName name="BExKR32XG1WY77WDT8KW9FJPGQTU" localSheetId="17" hidden="1">#REF!</definedName>
    <definedName name="BExKR32XG1WY77WDT8KW9FJPGQTU" hidden="1">#REF!</definedName>
    <definedName name="BExKR510GA0MUAKSG4OVIQ26I0BG" localSheetId="17" hidden="1">#REF!</definedName>
    <definedName name="BExKR510GA0MUAKSG4OVIQ26I0BG" hidden="1">#REF!</definedName>
    <definedName name="BExKR8RZSEHW184G0Z56B4EGNU72" localSheetId="17" hidden="1">#REF!</definedName>
    <definedName name="BExKR8RZSEHW184G0Z56B4EGNU72" hidden="1">#REF!</definedName>
    <definedName name="BExKRVUSQ6PA7ZYQSTEQL3X7PB9P" localSheetId="17" hidden="1">#REF!</definedName>
    <definedName name="BExKRVUSQ6PA7ZYQSTEQL3X7PB9P" hidden="1">#REF!</definedName>
    <definedName name="BExKRY3KZ7F7RB2KH8HXSQ85IEQO" localSheetId="17" hidden="1">#REF!</definedName>
    <definedName name="BExKRY3KZ7F7RB2KH8HXSQ85IEQO" hidden="1">#REF!</definedName>
    <definedName name="BExKSA37DZTCK6H13HPIKR0ZFVL8" localSheetId="17" hidden="1">#REF!</definedName>
    <definedName name="BExKSA37DZTCK6H13HPIKR0ZFVL8" hidden="1">#REF!</definedName>
    <definedName name="BExKSFMOMSZYDE0WNC94F40S6636" localSheetId="17" hidden="1">#REF!</definedName>
    <definedName name="BExKSFMOMSZYDE0WNC94F40S6636" hidden="1">#REF!</definedName>
    <definedName name="BExKSHQ9K79S8KYUWIV5M5LAHHF1" localSheetId="17" hidden="1">#REF!</definedName>
    <definedName name="BExKSHQ9K79S8KYUWIV5M5LAHHF1" hidden="1">#REF!</definedName>
    <definedName name="BExKSIS3VA1NCEFCZZSIK8B3YIBZ" localSheetId="17" hidden="1">#REF!</definedName>
    <definedName name="BExKSIS3VA1NCEFCZZSIK8B3YIBZ" hidden="1">#REF!</definedName>
    <definedName name="BExKSJTWG9L3FCX8FLK4EMUJMF27" localSheetId="17" hidden="1">#REF!</definedName>
    <definedName name="BExKSJTWG9L3FCX8FLK4EMUJMF27" hidden="1">#REF!</definedName>
    <definedName name="BExKSLH6QVG81B35VZ8FUSPBKTD5" localSheetId="17" hidden="1">#REF!</definedName>
    <definedName name="BExKSLH6QVG81B35VZ8FUSPBKTD5" hidden="1">#REF!</definedName>
    <definedName name="BExKSRX3BUJY78UHYYZJVTVLMZVP" localSheetId="17" hidden="1">#REF!</definedName>
    <definedName name="BExKSRX3BUJY78UHYYZJVTVLMZVP" hidden="1">#REF!</definedName>
    <definedName name="BExKSU0MKNAVZYYPKCYTZDWQX4R8" localSheetId="17" hidden="1">#REF!</definedName>
    <definedName name="BExKSU0MKNAVZYYPKCYTZDWQX4R8" hidden="1">#REF!</definedName>
    <definedName name="BExKSUBFNA2CM15GD0QR99POCR5I" localSheetId="17" hidden="1">#REF!</definedName>
    <definedName name="BExKSUBFNA2CM15GD0QR99POCR5I" hidden="1">#REF!</definedName>
    <definedName name="BExKSV7ROT5B5BVJ3G19JSC85BAD" localSheetId="17" hidden="1">#REF!</definedName>
    <definedName name="BExKSV7ROT5B5BVJ3G19JSC85BAD" hidden="1">#REF!</definedName>
    <definedName name="BExKSX60G1MUS689FXIGYP2F7C62" localSheetId="17" hidden="1">#REF!</definedName>
    <definedName name="BExKSX60G1MUS689FXIGYP2F7C62" hidden="1">#REF!</definedName>
    <definedName name="BExKT2UZ7Y2VWF5NQE18SJRLD2RN" localSheetId="17" hidden="1">#REF!</definedName>
    <definedName name="BExKT2UZ7Y2VWF5NQE18SJRLD2RN" hidden="1">#REF!</definedName>
    <definedName name="BExKT3GJFNGAM09H5F615E36A38C" localSheetId="17" hidden="1">#REF!</definedName>
    <definedName name="BExKT3GJFNGAM09H5F615E36A38C" hidden="1">#REF!</definedName>
    <definedName name="BExKT9AWCJUL6FVVYMI7NGFTAEEG" localSheetId="17" hidden="1">#REF!</definedName>
    <definedName name="BExKT9AWCJUL6FVVYMI7NGFTAEEG" hidden="1">#REF!</definedName>
    <definedName name="BExKTQZGN8GI3XGSEXMPCCA3S19H" localSheetId="17" hidden="1">#REF!</definedName>
    <definedName name="BExKTQZGN8GI3XGSEXMPCCA3S19H" hidden="1">#REF!</definedName>
    <definedName name="BExKTSBXGP8YGSN5UO0FUHVXT92J" localSheetId="17" hidden="1">#REF!</definedName>
    <definedName name="BExKTSBXGP8YGSN5UO0FUHVXT92J" hidden="1">#REF!</definedName>
    <definedName name="BExKTUKYYU0F6TUW1RXV24LRAZFE" localSheetId="17" hidden="1">#REF!</definedName>
    <definedName name="BExKTUKYYU0F6TUW1RXV24LRAZFE" hidden="1">#REF!</definedName>
    <definedName name="BExKU3FBLHQBIUTN6XEZW5GC9OG1" localSheetId="17" hidden="1">#REF!</definedName>
    <definedName name="BExKU3FBLHQBIUTN6XEZW5GC9OG1" hidden="1">#REF!</definedName>
    <definedName name="BExKU3KMPVWH483Q5TP8K2H0S2L4" localSheetId="17" hidden="1">#REF!</definedName>
    <definedName name="BExKU3KMPVWH483Q5TP8K2H0S2L4" hidden="1">#REF!</definedName>
    <definedName name="BExKU82I99FEUIZLODXJDOJC96CQ" localSheetId="17" hidden="1">#REF!</definedName>
    <definedName name="BExKU82I99FEUIZLODXJDOJC96CQ" hidden="1">#REF!</definedName>
    <definedName name="BExKU9EXMNZKVJV6GSO4XEI3YCWM" localSheetId="17" hidden="1">#REF!</definedName>
    <definedName name="BExKU9EXMNZKVJV6GSO4XEI3YCWM" hidden="1">#REF!</definedName>
    <definedName name="BExKUDM0DFSCM3D91SH0XLXJSL18" localSheetId="17" hidden="1">#REF!</definedName>
    <definedName name="BExKUDM0DFSCM3D91SH0XLXJSL18" hidden="1">#REF!</definedName>
    <definedName name="BExKUGGKEOHX3EEPQ7NGSZWZ8UPA" localSheetId="17" hidden="1">#REF!</definedName>
    <definedName name="BExKUGGKEOHX3EEPQ7NGSZWZ8UPA" hidden="1">#REF!</definedName>
    <definedName name="BExKULEKJLA77AUQPDUHSM94Y76Z" localSheetId="17" hidden="1">#REF!</definedName>
    <definedName name="BExKULEKJLA77AUQPDUHSM94Y76Z" hidden="1">#REF!</definedName>
    <definedName name="BExKUPAT7VWF9ZS0PSYAV71U4N72" localSheetId="17" hidden="1">#REF!</definedName>
    <definedName name="BExKUPAT7VWF9ZS0PSYAV71U4N72" hidden="1">#REF!</definedName>
    <definedName name="BExKV08R85MKI3MAX9E2HERNQUNL" localSheetId="17" hidden="1">#REF!</definedName>
    <definedName name="BExKV08R85MKI3MAX9E2HERNQUNL" hidden="1">#REF!</definedName>
    <definedName name="BExKV334XOSQSXAYPE1ZFCWHR4J8" localSheetId="17" hidden="1">#REF!</definedName>
    <definedName name="BExKV334XOSQSXAYPE1ZFCWHR4J8" hidden="1">#REF!</definedName>
    <definedName name="BExKV4AAUNNJL5JWD7PX6BFKVS6O" localSheetId="17" hidden="1">#REF!</definedName>
    <definedName name="BExKV4AAUNNJL5JWD7PX6BFKVS6O" hidden="1">#REF!</definedName>
    <definedName name="BExKV6J9WVQH09L0UOV4PHTLKXRK" localSheetId="17" hidden="1">#REF!</definedName>
    <definedName name="BExKV6J9WVQH09L0UOV4PHTLKXRK" hidden="1">#REF!</definedName>
    <definedName name="BExKVDVK6HN74GQPTXICP9BFC8CF" localSheetId="17" hidden="1">#REF!</definedName>
    <definedName name="BExKVDVK6HN74GQPTXICP9BFC8CF" hidden="1">#REF!</definedName>
    <definedName name="BExKVFZ3ZZGIC1QI8XN6BYFWN0ZY" localSheetId="17" hidden="1">#REF!</definedName>
    <definedName name="BExKVFZ3ZZGIC1QI8XN6BYFWN0ZY" hidden="1">#REF!</definedName>
    <definedName name="BExKVG4KGO28KPGTAFL1R8TTZ10N" localSheetId="17" hidden="1">#REF!</definedName>
    <definedName name="BExKVG4KGO28KPGTAFL1R8TTZ10N" hidden="1">#REF!</definedName>
    <definedName name="BExKVQRICZRKMKC3XFBPYJM79KT1" localSheetId="17" hidden="1">#REF!</definedName>
    <definedName name="BExKVQRICZRKMKC3XFBPYJM79KT1" hidden="1">#REF!</definedName>
    <definedName name="BExKW0CSH7DA02YSNV64PSEIXB2P" localSheetId="17" hidden="1">#REF!</definedName>
    <definedName name="BExKW0CSH7DA02YSNV64PSEIXB2P" hidden="1">#REF!</definedName>
    <definedName name="BExKW61SUXF65SCFWSZUR9GUOOMH" localSheetId="17" hidden="1">#REF!</definedName>
    <definedName name="BExKW61SUXF65SCFWSZUR9GUOOMH" hidden="1">#REF!</definedName>
    <definedName name="BExM9NUG3Q31X01AI9ZJCZIX25CS" localSheetId="17" hidden="1">#REF!</definedName>
    <definedName name="BExM9NUG3Q31X01AI9ZJCZIX25CS" hidden="1">#REF!</definedName>
    <definedName name="BExM9OG182RP30MY23PG49LVPZ1C" localSheetId="17" hidden="1">#REF!</definedName>
    <definedName name="BExM9OG182RP30MY23PG49LVPZ1C" hidden="1">#REF!</definedName>
    <definedName name="BExMA64MW1S18NH8DCKPCCEI5KCB" localSheetId="17" hidden="1">#REF!</definedName>
    <definedName name="BExMA64MW1S18NH8DCKPCCEI5KCB" hidden="1">#REF!</definedName>
    <definedName name="BExMAAMGWSV264QND3PEEFNT51OK" localSheetId="17" hidden="1">#REF!</definedName>
    <definedName name="BExMAAMGWSV264QND3PEEFNT51OK" hidden="1">#REF!</definedName>
    <definedName name="BExMAC4FBX1U0Y3998JERGS9KL2T" localSheetId="17" hidden="1">#REF!</definedName>
    <definedName name="BExMAC4FBX1U0Y3998JERGS9KL2T" hidden="1">#REF!</definedName>
    <definedName name="BExMAIF09XQ94J83IAH3DFXTENQV" localSheetId="17" hidden="1">#REF!</definedName>
    <definedName name="BExMAIF09XQ94J83IAH3DFXTENQV" hidden="1">#REF!</definedName>
    <definedName name="BExMALEWFUEM8Y686IT03ECURUBR" localSheetId="17" hidden="1">#REF!</definedName>
    <definedName name="BExMALEWFUEM8Y686IT03ECURUBR" hidden="1">#REF!</definedName>
    <definedName name="BExMAR3XSK6RSFLHP7ZX1EWGHASI" localSheetId="17" hidden="1">#REF!</definedName>
    <definedName name="BExMAR3XSK6RSFLHP7ZX1EWGHASI" hidden="1">#REF!</definedName>
    <definedName name="BExMAXJS82ZJ8RS22VLE0V0LDUII" localSheetId="17" hidden="1">#REF!</definedName>
    <definedName name="BExMAXJS82ZJ8RS22VLE0V0LDUII" hidden="1">#REF!</definedName>
    <definedName name="BExMB4QRS0R3MTB4CMUHFZ84LNZQ" localSheetId="17" hidden="1">#REF!</definedName>
    <definedName name="BExMB4QRS0R3MTB4CMUHFZ84LNZQ" hidden="1">#REF!</definedName>
    <definedName name="BExMBC35WKQY5CWQJLV4D05O6971" localSheetId="17" hidden="1">#REF!</definedName>
    <definedName name="BExMBC35WKQY5CWQJLV4D05O6971" hidden="1">#REF!</definedName>
    <definedName name="BExMBFTZV4Q1A5KG25C1N9PHQNSW" localSheetId="17" hidden="1">#REF!</definedName>
    <definedName name="BExMBFTZV4Q1A5KG25C1N9PHQNSW" hidden="1">#REF!</definedName>
    <definedName name="BExMBK6ISK3U7KHZKUJXIDKGF6VW" localSheetId="17" hidden="1">#REF!</definedName>
    <definedName name="BExMBK6ISK3U7KHZKUJXIDKGF6VW" hidden="1">#REF!</definedName>
    <definedName name="BExMBMVGO0XJ71IWHILW9QA74NPG" localSheetId="17" hidden="1">#REF!</definedName>
    <definedName name="BExMBMVGO0XJ71IWHILW9QA74NPG" hidden="1">#REF!</definedName>
    <definedName name="BExMBYPQDG9AYDQ5E8IECVFREPO6" localSheetId="17" hidden="1">#REF!</definedName>
    <definedName name="BExMBYPQDG9AYDQ5E8IECVFREPO6" hidden="1">#REF!</definedName>
    <definedName name="BExMBZ5YTPW7PFDUD2A9VUJ4HTNH" localSheetId="17" hidden="1">#REF!</definedName>
    <definedName name="BExMBZ5YTPW7PFDUD2A9VUJ4HTNH" hidden="1">#REF!</definedName>
    <definedName name="BExMBZM2XYYERB8X75SWZCZRQTT3" localSheetId="17" hidden="1">#REF!</definedName>
    <definedName name="BExMBZM2XYYERB8X75SWZCZRQTT3" hidden="1">#REF!</definedName>
    <definedName name="BExMC8AZUTX8LG89K2JJR7ZG62XX" localSheetId="17" hidden="1">#REF!</definedName>
    <definedName name="BExMC8AZUTX8LG89K2JJR7ZG62XX" hidden="1">#REF!</definedName>
    <definedName name="BExMCA96YR10V72G2R0SCIKPZLIZ" localSheetId="17" hidden="1">#REF!</definedName>
    <definedName name="BExMCA96YR10V72G2R0SCIKPZLIZ" hidden="1">#REF!</definedName>
    <definedName name="BExMCB5JU5I2VQDUBS4O42BTEVKI" localSheetId="17" hidden="1">#REF!</definedName>
    <definedName name="BExMCB5JU5I2VQDUBS4O42BTEVKI" hidden="1">#REF!</definedName>
    <definedName name="BExMCFSQFSEMPY5IXDIRKZDASDBR" localSheetId="17" hidden="1">#REF!</definedName>
    <definedName name="BExMCFSQFSEMPY5IXDIRKZDASDBR" hidden="1">#REF!</definedName>
    <definedName name="BExMCGUFAIU47IPVOIVWOZPLSX79" localSheetId="17" hidden="1">#REF!</definedName>
    <definedName name="BExMCGUFAIU47IPVOIVWOZPLSX79" hidden="1">#REF!</definedName>
    <definedName name="BExMCMZOEYWVOOJ98TBHTTCS7XB8" localSheetId="17" hidden="1">#REF!</definedName>
    <definedName name="BExMCMZOEYWVOOJ98TBHTTCS7XB8" hidden="1">#REF!</definedName>
    <definedName name="BExMCQQH8CGFPPPG70D6VV4J3XR6" localSheetId="17" hidden="1">#REF!</definedName>
    <definedName name="BExMCQQH8CGFPPPG70D6VV4J3XR6" hidden="1">#REF!</definedName>
    <definedName name="BExMCS8EF2W3FS9QADNKREYSI8P0" localSheetId="17" hidden="1">#REF!</definedName>
    <definedName name="BExMCS8EF2W3FS9QADNKREYSI8P0" hidden="1">#REF!</definedName>
    <definedName name="BExMCUS7GSOM96J0HJ7EH0FFM2AC" localSheetId="17" hidden="1">#REF!</definedName>
    <definedName name="BExMCUS7GSOM96J0HJ7EH0FFM2AC" hidden="1">#REF!</definedName>
    <definedName name="BExMCYTT6TVDWMJXO1NZANRTVNAN" localSheetId="17" hidden="1">#REF!</definedName>
    <definedName name="BExMCYTT6TVDWMJXO1NZANRTVNAN" hidden="1">#REF!</definedName>
    <definedName name="BExMD5F6IAV108XYJLXUO9HD0IT6" localSheetId="17" hidden="1">#REF!</definedName>
    <definedName name="BExMD5F6IAV108XYJLXUO9HD0IT6" hidden="1">#REF!</definedName>
    <definedName name="BExMDANV66W9T3XAXID40XFJ0J93" localSheetId="17" hidden="1">#REF!</definedName>
    <definedName name="BExMDANV66W9T3XAXID40XFJ0J93" hidden="1">#REF!</definedName>
    <definedName name="BExMDGD1KQP7NNR78X2ZX4FCBQ1S" localSheetId="17" hidden="1">#REF!</definedName>
    <definedName name="BExMDGD1KQP7NNR78X2ZX4FCBQ1S" hidden="1">#REF!</definedName>
    <definedName name="BExMDIRDK0DI8P86HB7WPH8QWLSQ" localSheetId="17" hidden="1">#REF!</definedName>
    <definedName name="BExMDIRDK0DI8P86HB7WPH8QWLSQ" hidden="1">#REF!</definedName>
    <definedName name="BExMDPI2FVMORSWDDCVAJ85WYAYO" localSheetId="17" hidden="1">#REF!</definedName>
    <definedName name="BExMDPI2FVMORSWDDCVAJ85WYAYO" hidden="1">#REF!</definedName>
    <definedName name="BExMDUWB7VWHFFR266QXO46BNV2S" localSheetId="17" hidden="1">#REF!</definedName>
    <definedName name="BExMDUWB7VWHFFR266QXO46BNV2S" hidden="1">#REF!</definedName>
    <definedName name="BExME2U47N8LZG0BPJ49ANY5QVV2" localSheetId="17" hidden="1">#REF!</definedName>
    <definedName name="BExME2U47N8LZG0BPJ49ANY5QVV2" hidden="1">#REF!</definedName>
    <definedName name="BExME5OOQT5THEZMTKUDCTJQJ75P" localSheetId="17" hidden="1">#REF!</definedName>
    <definedName name="BExME5OOQT5THEZMTKUDCTJQJ75P" hidden="1">#REF!</definedName>
    <definedName name="BExME88DH5DUKMUFI9FNVECXFD2E" localSheetId="17" hidden="1">#REF!</definedName>
    <definedName name="BExME88DH5DUKMUFI9FNVECXFD2E" hidden="1">#REF!</definedName>
    <definedName name="BExME9A7MOGAK7YTTQYXP5DL6VYA" localSheetId="17" hidden="1">#REF!</definedName>
    <definedName name="BExME9A7MOGAK7YTTQYXP5DL6VYA" hidden="1">#REF!</definedName>
    <definedName name="BExMEIF7MG94HDIP9UUN2B1R7AP9" localSheetId="17" hidden="1">#REF!</definedName>
    <definedName name="BExMEIF7MG94HDIP9UUN2B1R7AP9" hidden="1">#REF!</definedName>
    <definedName name="BExMEOV9YFRY5C3GDLU60GIX10BY" localSheetId="17" hidden="1">#REF!</definedName>
    <definedName name="BExMEOV9YFRY5C3GDLU60GIX10BY" hidden="1">#REF!</definedName>
    <definedName name="BExMEQ7OI6NAP3UP3UX0O5JKS0DV" localSheetId="17" hidden="1">#REF!</definedName>
    <definedName name="BExMEQ7OI6NAP3UP3UX0O5JKS0DV" hidden="1">#REF!</definedName>
    <definedName name="BExMEY09ESM4H2YGKEQQRYUD114R" localSheetId="17" hidden="1">#REF!</definedName>
    <definedName name="BExMEY09ESM4H2YGKEQQRYUD114R" hidden="1">#REF!</definedName>
    <definedName name="BExMF4G4IUPQY1Y5GEY5N3E04CL6" localSheetId="17" hidden="1">#REF!</definedName>
    <definedName name="BExMF4G4IUPQY1Y5GEY5N3E04CL6" hidden="1">#REF!</definedName>
    <definedName name="BExMF5I0YYHYSHHGNQEI50YPTUFU" localSheetId="17" hidden="1">#REF!</definedName>
    <definedName name="BExMF5I0YYHYSHHGNQEI50YPTUFU" hidden="1">#REF!</definedName>
    <definedName name="BExMF9UIGYMOAQK0ELUWP0S0HZZY" localSheetId="17" hidden="1">#REF!</definedName>
    <definedName name="BExMF9UIGYMOAQK0ELUWP0S0HZZY" hidden="1">#REF!</definedName>
    <definedName name="BExMFDLBSWFMRDYJ2DZETI3EXKN2" localSheetId="17" hidden="1">#REF!</definedName>
    <definedName name="BExMFDLBSWFMRDYJ2DZETI3EXKN2" hidden="1">#REF!</definedName>
    <definedName name="BExMFLDTMRTCHKA37LQW67BG8D5C" localSheetId="17" hidden="1">#REF!</definedName>
    <definedName name="BExMFLDTMRTCHKA37LQW67BG8D5C" hidden="1">#REF!</definedName>
    <definedName name="BExMFYPXA6CPPQEIQCZVJ1O8CC3D" localSheetId="17" hidden="1">#REF!</definedName>
    <definedName name="BExMFYPXA6CPPQEIQCZVJ1O8CC3D" hidden="1">#REF!</definedName>
    <definedName name="BExMG3IJ4BTO1ISLMJY91RJVU21M" localSheetId="17" hidden="1">#REF!</definedName>
    <definedName name="BExMG3IJ4BTO1ISLMJY91RJVU21M" hidden="1">#REF!</definedName>
    <definedName name="BExMG9NSK30KD01QX0UBN2VNRTG4" localSheetId="17" hidden="1">#REF!</definedName>
    <definedName name="BExMG9NSK30KD01QX0UBN2VNRTG4" hidden="1">#REF!</definedName>
    <definedName name="BExMGD99CUH3CN5F5OWTFJPXIOC5" localSheetId="17" hidden="1">#REF!</definedName>
    <definedName name="BExMGD99CUH3CN5F5OWTFJPXIOC5" hidden="1">#REF!</definedName>
    <definedName name="BExMGG3PFIHPHX7NXB7HDFI3N12L" localSheetId="17" hidden="1">#REF!</definedName>
    <definedName name="BExMGG3PFIHPHX7NXB7HDFI3N12L" hidden="1">#REF!</definedName>
    <definedName name="BExMGGUQP0X7T5PIESJE86819NLZ" localSheetId="17" hidden="1">#REF!</definedName>
    <definedName name="BExMGGUQP0X7T5PIESJE86819NLZ" hidden="1">#REF!</definedName>
    <definedName name="BExMH3H9TW5TJCNU5Z1EWXP3BAEP" localSheetId="17" hidden="1">#REF!</definedName>
    <definedName name="BExMH3H9TW5TJCNU5Z1EWXP3BAEP" hidden="1">#REF!</definedName>
    <definedName name="BExMHOWPB34KPZ76M2KIX2C9R2VB" localSheetId="17" hidden="1">#REF!</definedName>
    <definedName name="BExMHOWPB34KPZ76M2KIX2C9R2VB" hidden="1">#REF!</definedName>
    <definedName name="BExMHSSYC6KVHA3QDTSYPN92TWMI" localSheetId="17" hidden="1">#REF!</definedName>
    <definedName name="BExMHSSYC6KVHA3QDTSYPN92TWMI" hidden="1">#REF!</definedName>
    <definedName name="BExMI0WA793SF41LQ40A28U8OXQY" localSheetId="17" hidden="1">#REF!</definedName>
    <definedName name="BExMI0WA793SF41LQ40A28U8OXQY" hidden="1">#REF!</definedName>
    <definedName name="BExMI3AJ9477KDL4T9DHET4LJJTW" localSheetId="17" hidden="1">#REF!</definedName>
    <definedName name="BExMI3AJ9477KDL4T9DHET4LJJTW" hidden="1">#REF!</definedName>
    <definedName name="BExMI58NHPZ1UTOZCYFOQPS8I7WN" localSheetId="17" hidden="1">#REF!</definedName>
    <definedName name="BExMI58NHPZ1UTOZCYFOQPS8I7WN" hidden="1">#REF!</definedName>
    <definedName name="BExMI6L9KX05GAK523JFKICJMTA5" localSheetId="17" hidden="1">#REF!</definedName>
    <definedName name="BExMI6L9KX05GAK523JFKICJMTA5" hidden="1">#REF!</definedName>
    <definedName name="BExMI6QQ20XHD0NWJUN741B37182" localSheetId="17" hidden="1">#REF!</definedName>
    <definedName name="BExMI6QQ20XHD0NWJUN741B37182" hidden="1">#REF!</definedName>
    <definedName name="BExMI7MYLMINF9AC59CYYVFGQJAY" localSheetId="17" hidden="1">#REF!</definedName>
    <definedName name="BExMI7MYLMINF9AC59CYYVFGQJAY" hidden="1">#REF!</definedName>
    <definedName name="BExMI8JB94SBD9EMNJEK7Y2T6GYU" localSheetId="17" hidden="1">#REF!</definedName>
    <definedName name="BExMI8JB94SBD9EMNJEK7Y2T6GYU" hidden="1">#REF!</definedName>
    <definedName name="BExMI8OS85YTW3KYVE4YD0R7Z6UV" localSheetId="17" hidden="1">#REF!</definedName>
    <definedName name="BExMI8OS85YTW3KYVE4YD0R7Z6UV" hidden="1">#REF!</definedName>
    <definedName name="BExMIBOOZU40JS3F89OMPSRCE9MM" localSheetId="17" hidden="1">#REF!</definedName>
    <definedName name="BExMIBOOZU40JS3F89OMPSRCE9MM" hidden="1">#REF!</definedName>
    <definedName name="BExMIHJ01IVQHPV5ZNO9UPQB64N8" localSheetId="17" hidden="1">#REF!</definedName>
    <definedName name="BExMIHJ01IVQHPV5ZNO9UPQB64N8" hidden="1">#REF!</definedName>
    <definedName name="BExMIIQ5MBWSIHTFWAQADXMZC22Q" localSheetId="17" hidden="1">#REF!</definedName>
    <definedName name="BExMIIQ5MBWSIHTFWAQADXMZC22Q" hidden="1">#REF!</definedName>
    <definedName name="BExMIL4I2GE866I25CR5JBLJWJ6A" localSheetId="17" hidden="1">#REF!</definedName>
    <definedName name="BExMIL4I2GE866I25CR5JBLJWJ6A" hidden="1">#REF!</definedName>
    <definedName name="BExMIRKIPF27SNO82SPFSB3T5U17" localSheetId="17" hidden="1">#REF!</definedName>
    <definedName name="BExMIRKIPF27SNO82SPFSB3T5U17" hidden="1">#REF!</definedName>
    <definedName name="BExMITILFEELDXT62AREXCM0DX4R" localSheetId="17" hidden="1">#REF!</definedName>
    <definedName name="BExMITILFEELDXT62AREXCM0DX4R" hidden="1">#REF!</definedName>
    <definedName name="BExMIV0KC8555D5E42ZGWG15Y0MO" localSheetId="17" hidden="1">#REF!</definedName>
    <definedName name="BExMIV0KC8555D5E42ZGWG15Y0MO" hidden="1">#REF!</definedName>
    <definedName name="BExMIZT6AN7E6YMW2S87CTCN2UXH" localSheetId="17" hidden="1">#REF!</definedName>
    <definedName name="BExMIZT6AN7E6YMW2S87CTCN2UXH" hidden="1">#REF!</definedName>
    <definedName name="BExMJ03XNEEQE05W28YBDN4G56JD" localSheetId="17" hidden="1">#REF!</definedName>
    <definedName name="BExMJ03XNEEQE05W28YBDN4G56JD" hidden="1">#REF!</definedName>
    <definedName name="BExMJ15T9F3475M0896SG60TN0SR" localSheetId="17" hidden="1">#REF!</definedName>
    <definedName name="BExMJ15T9F3475M0896SG60TN0SR" hidden="1">#REF!</definedName>
    <definedName name="BExMJ39CRE4I6SJI19LKWDKX3OQ2" localSheetId="17" hidden="1">#REF!</definedName>
    <definedName name="BExMJ39CRE4I6SJI19LKWDKX3OQ2" hidden="1">#REF!</definedName>
    <definedName name="BExMJC8UI1MMXIJR29O1IWETLHH6" localSheetId="17" hidden="1">#REF!</definedName>
    <definedName name="BExMJC8UI1MMXIJR29O1IWETLHH6" hidden="1">#REF!</definedName>
    <definedName name="BExMJNC8ZFB9DRFOJ961ZAJ8U3A8" localSheetId="17" hidden="1">#REF!</definedName>
    <definedName name="BExMJNC8ZFB9DRFOJ961ZAJ8U3A8" hidden="1">#REF!</definedName>
    <definedName name="BExMJSA6JY35531TSI8ZQP6U7CDE" localSheetId="17" hidden="1">#REF!</definedName>
    <definedName name="BExMJSA6JY35531TSI8ZQP6U7CDE" hidden="1">#REF!</definedName>
    <definedName name="BExMJTBV8A3D31W2IQHP9RDFPPHQ" localSheetId="17" hidden="1">#REF!</definedName>
    <definedName name="BExMJTBV8A3D31W2IQHP9RDFPPHQ" hidden="1">#REF!</definedName>
    <definedName name="BExMK2RTXN4QJWEUNX002XK8VQP8" localSheetId="17" hidden="1">#REF!</definedName>
    <definedName name="BExMK2RTXN4QJWEUNX002XK8VQP8" hidden="1">#REF!</definedName>
    <definedName name="BExMK3YZF17HAMXX3PO2KP6S46ZU" localSheetId="17" hidden="1">#REF!</definedName>
    <definedName name="BExMK3YZF17HAMXX3PO2KP6S46ZU" hidden="1">#REF!</definedName>
    <definedName name="BExMKBGQDUZ8AWXYHA3QVMSDVZ3D" localSheetId="17" hidden="1">#REF!</definedName>
    <definedName name="BExMKBGQDUZ8AWXYHA3QVMSDVZ3D" hidden="1">#REF!</definedName>
    <definedName name="BExMKBM1467553LDFZRRKVSHN374" localSheetId="17" hidden="1">#REF!</definedName>
    <definedName name="BExMKBM1467553LDFZRRKVSHN374" hidden="1">#REF!</definedName>
    <definedName name="BExMKGK5FJUC0AU8MABRGDC5ZM70" localSheetId="17" hidden="1">#REF!</definedName>
    <definedName name="BExMKGK5FJUC0AU8MABRGDC5ZM70" hidden="1">#REF!</definedName>
    <definedName name="BExMKISYVO6POIGSJWIW3PHDYL45" localSheetId="17" hidden="1">#REF!</definedName>
    <definedName name="BExMKISYVO6POIGSJWIW3PHDYL45" hidden="1">#REF!</definedName>
    <definedName name="BExMKSP1VOPPTKX4WEPT3LUKE8WQ" localSheetId="17" hidden="1">#REF!</definedName>
    <definedName name="BExMKSP1VOPPTKX4WEPT3LUKE8WQ" hidden="1">#REF!</definedName>
    <definedName name="BExMKTW7R5SOV4PHAFGHU3W73DYE" localSheetId="17" hidden="1">#REF!</definedName>
    <definedName name="BExMKTW7R5SOV4PHAFGHU3W73DYE" hidden="1">#REF!</definedName>
    <definedName name="BExMKU7051J2W1RQXGZGE62NBRUZ" localSheetId="17" hidden="1">#REF!</definedName>
    <definedName name="BExMKU7051J2W1RQXGZGE62NBRUZ" hidden="1">#REF!</definedName>
    <definedName name="BExMKUN3WPECJR2XRID2R7GZRGNX" localSheetId="17" hidden="1">#REF!</definedName>
    <definedName name="BExMKUN3WPECJR2XRID2R7GZRGNX" hidden="1">#REF!</definedName>
    <definedName name="BExMKZ535P011X4TNV16GCOH4H21" localSheetId="17" hidden="1">#REF!</definedName>
    <definedName name="BExMKZ535P011X4TNV16GCOH4H21" hidden="1">#REF!</definedName>
    <definedName name="BExML2VXA0E0WCJ13O00WFMOW4RI" localSheetId="17" hidden="1">#REF!</definedName>
    <definedName name="BExML2VXA0E0WCJ13O00WFMOW4RI" hidden="1">#REF!</definedName>
    <definedName name="BExML3XQNDIMX55ZCHHXKUV3D6E6" localSheetId="17" hidden="1">#REF!</definedName>
    <definedName name="BExML3XQNDIMX55ZCHHXKUV3D6E6" hidden="1">#REF!</definedName>
    <definedName name="BExML5QGSWHLI18BGY4CGOTD3UWH" localSheetId="17" hidden="1">#REF!</definedName>
    <definedName name="BExML5QGSWHLI18BGY4CGOTD3UWH" hidden="1">#REF!</definedName>
    <definedName name="BExML6MTWMIEAK6NWSBVYN98A7G9" localSheetId="17" hidden="1">#REF!</definedName>
    <definedName name="BExML6MTWMIEAK6NWSBVYN98A7G9" hidden="1">#REF!</definedName>
    <definedName name="BExMLO5Z61RE85X8HHX2G4IU3AZW" localSheetId="17" hidden="1">#REF!</definedName>
    <definedName name="BExMLO5Z61RE85X8HHX2G4IU3AZW" hidden="1">#REF!</definedName>
    <definedName name="BExMLVI7UORSHM9FMO8S2EI0TMTS" localSheetId="17" hidden="1">#REF!</definedName>
    <definedName name="BExMLVI7UORSHM9FMO8S2EI0TMTS" hidden="1">#REF!</definedName>
    <definedName name="BExMM5UCOT2HSSN0ZIPZW55GSOVO" localSheetId="17" hidden="1">#REF!</definedName>
    <definedName name="BExMM5UCOT2HSSN0ZIPZW55GSOVO" hidden="1">#REF!</definedName>
    <definedName name="BExMM8ZRS5RQ8H1H55RVPVTDL5NL" localSheetId="17" hidden="1">#REF!</definedName>
    <definedName name="BExMM8ZRS5RQ8H1H55RVPVTDL5NL" hidden="1">#REF!</definedName>
    <definedName name="BExMMH8EAZB09XXQ5X4LR0P4NHG9" localSheetId="17" hidden="1">#REF!</definedName>
    <definedName name="BExMMH8EAZB09XXQ5X4LR0P4NHG9" hidden="1">#REF!</definedName>
    <definedName name="BExMMIQH5BABNZVCIQ7TBCQ10AY5" localSheetId="17" hidden="1">#REF!</definedName>
    <definedName name="BExMMIQH5BABNZVCIQ7TBCQ10AY5" hidden="1">#REF!</definedName>
    <definedName name="BExMMNIZ2T7M22WECMUQXEF4NJ71" localSheetId="17" hidden="1">#REF!</definedName>
    <definedName name="BExMMNIZ2T7M22WECMUQXEF4NJ71" hidden="1">#REF!</definedName>
    <definedName name="BExMMPMIOU7BURTV0L1K6ACW9X73" localSheetId="17" hidden="1">#REF!</definedName>
    <definedName name="BExMMPMIOU7BURTV0L1K6ACW9X73" hidden="1">#REF!</definedName>
    <definedName name="BExMMQ835AJDHS4B419SS645P67Q" localSheetId="17" hidden="1">#REF!</definedName>
    <definedName name="BExMMQ835AJDHS4B419SS645P67Q" hidden="1">#REF!</definedName>
    <definedName name="BExMMQ844A9KG2DK921WGK4O9YPZ" localSheetId="17" hidden="1">#REF!</definedName>
    <definedName name="BExMMQ844A9KG2DK921WGK4O9YPZ" hidden="1">#REF!</definedName>
    <definedName name="BExMMQIUVPCOBISTEJJYNCCLUCPY" localSheetId="17" hidden="1">#REF!</definedName>
    <definedName name="BExMMQIUVPCOBISTEJJYNCCLUCPY" hidden="1">#REF!</definedName>
    <definedName name="BExMMSH37SF6GV4N9O9EW1APAZ1E" localSheetId="17" hidden="1">#REF!</definedName>
    <definedName name="BExMMSH37SF6GV4N9O9EW1APAZ1E" hidden="1">#REF!</definedName>
    <definedName name="BExMMTIXETA5VAKBSOFDD5SRU887" localSheetId="17" hidden="1">#REF!</definedName>
    <definedName name="BExMMTIXETA5VAKBSOFDD5SRU887" hidden="1">#REF!</definedName>
    <definedName name="BExMMV0P6P5YS3C35G0JYYHI7992" localSheetId="17" hidden="1">#REF!</definedName>
    <definedName name="BExMMV0P6P5YS3C35G0JYYHI7992" hidden="1">#REF!</definedName>
    <definedName name="BExMN1WVXE52MEF2NT3IVTY8KJQM" localSheetId="17" hidden="1">#REF!</definedName>
    <definedName name="BExMN1WVXE52MEF2NT3IVTY8KJQM" hidden="1">#REF!</definedName>
    <definedName name="BExMN2IH1J3S3D19MIV7YYZMS9DV" localSheetId="17" hidden="1">#REF!</definedName>
    <definedName name="BExMN2IH1J3S3D19MIV7YYZMS9DV" hidden="1">#REF!</definedName>
    <definedName name="BExMNAWJNSZ1W6QTQUX8O56Y0NF2" localSheetId="17" hidden="1">#REF!</definedName>
    <definedName name="BExMNAWJNSZ1W6QTQUX8O56Y0NF2" hidden="1">#REF!</definedName>
    <definedName name="BExMNDR4V2VG5RFZDGTAGD3Q9PPG" localSheetId="17" hidden="1">#REF!</definedName>
    <definedName name="BExMNDR4V2VG5RFZDGTAGD3Q9PPG" hidden="1">#REF!</definedName>
    <definedName name="BExMNJLFWZBRN9PZF1IO9CYWV1B2" localSheetId="17" hidden="1">#REF!</definedName>
    <definedName name="BExMNJLFWZBRN9PZF1IO9CYWV1B2" hidden="1">#REF!</definedName>
    <definedName name="BExMNKCJ0FA57YEUUAJE43U1QN5P" localSheetId="17" hidden="1">#REF!</definedName>
    <definedName name="BExMNKCJ0FA57YEUUAJE43U1QN5P" hidden="1">#REF!</definedName>
    <definedName name="BExMNKN5D1WEF2OOJVP6LZ6DLU3Y" localSheetId="17" hidden="1">#REF!</definedName>
    <definedName name="BExMNKN5D1WEF2OOJVP6LZ6DLU3Y" hidden="1">#REF!</definedName>
    <definedName name="BExMNR38HMPLWAJRQ9MMS3ZAZ9IU" localSheetId="17" hidden="1">#REF!</definedName>
    <definedName name="BExMNR38HMPLWAJRQ9MMS3ZAZ9IU" hidden="1">#REF!</definedName>
    <definedName name="BExMNRDZULKJMVY2VKIIRM2M5A1M" localSheetId="17" hidden="1">#REF!</definedName>
    <definedName name="BExMNRDZULKJMVY2VKIIRM2M5A1M" hidden="1">#REF!</definedName>
    <definedName name="BExMO9IOWKTWHO8LQJJQI5P3INWY" localSheetId="17" hidden="1">#REF!</definedName>
    <definedName name="BExMO9IOWKTWHO8LQJJQI5P3INWY" hidden="1">#REF!</definedName>
    <definedName name="BExMOI29DOEK5R1A5QZPUDKF7N6T" localSheetId="17" hidden="1">#REF!</definedName>
    <definedName name="BExMOI29DOEK5R1A5QZPUDKF7N6T" hidden="1">#REF!</definedName>
    <definedName name="BExMOIYOIL4KOXZBI7MJYXPIV1QJ" localSheetId="17" hidden="1">#REF!</definedName>
    <definedName name="BExMOIYOIL4KOXZBI7MJYXPIV1QJ" hidden="1">#REF!</definedName>
    <definedName name="BExMORI2ZA9JU0J28GT1ZAXP5A9C" localSheetId="17" hidden="1">#REF!</definedName>
    <definedName name="BExMORI2ZA9JU0J28GT1ZAXP5A9C" hidden="1">#REF!</definedName>
    <definedName name="BExMPAJ5AJAXGKGK3F6H3ODS6RF4" localSheetId="17" hidden="1">#REF!</definedName>
    <definedName name="BExMPAJ5AJAXGKGK3F6H3ODS6RF4" hidden="1">#REF!</definedName>
    <definedName name="BExMPD2X55FFBVJ6CBUKNPROIOEU" localSheetId="17" hidden="1">#REF!</definedName>
    <definedName name="BExMPD2X55FFBVJ6CBUKNPROIOEU" hidden="1">#REF!</definedName>
    <definedName name="BExMPGZ848E38FUH1JBQN97DGWAT" localSheetId="17" hidden="1">#REF!</definedName>
    <definedName name="BExMPGZ848E38FUH1JBQN97DGWAT" hidden="1">#REF!</definedName>
    <definedName name="BExMPMTICOSMQENOFKQ18K0ZT4S8" localSheetId="17" hidden="1">#REF!</definedName>
    <definedName name="BExMPMTICOSMQENOFKQ18K0ZT4S8" hidden="1">#REF!</definedName>
    <definedName name="BExMPMZ07II0R4KGWQQ7PGS3RZS4" localSheetId="17" hidden="1">#REF!</definedName>
    <definedName name="BExMPMZ07II0R4KGWQQ7PGS3RZS4" hidden="1">#REF!</definedName>
    <definedName name="BExMPOBH04JMDO6Z8DMSEJZM4ANN" localSheetId="17" hidden="1">#REF!</definedName>
    <definedName name="BExMPOBH04JMDO6Z8DMSEJZM4ANN" hidden="1">#REF!</definedName>
    <definedName name="BExMPSD77XQ3HA6A4FZOJK8G2JP3" localSheetId="17" hidden="1">#REF!</definedName>
    <definedName name="BExMPSD77XQ3HA6A4FZOJK8G2JP3" hidden="1">#REF!</definedName>
    <definedName name="BExMPT9KA5ZL7QPEO8EJSGDXUSF6" localSheetId="17" hidden="1">#REF!</definedName>
    <definedName name="BExMPT9KA5ZL7QPEO8EJSGDXUSF6" hidden="1">#REF!</definedName>
    <definedName name="BExMQ4I3Q7F0BMPHSFMFW9TZ87UD" localSheetId="17" hidden="1">#REF!</definedName>
    <definedName name="BExMQ4I3Q7F0BMPHSFMFW9TZ87UD" hidden="1">#REF!</definedName>
    <definedName name="BExMQ4SWDWI4N16AZ0T5CJ6HH8WC" localSheetId="17" hidden="1">#REF!</definedName>
    <definedName name="BExMQ4SWDWI4N16AZ0T5CJ6HH8WC" hidden="1">#REF!</definedName>
    <definedName name="BExMQ71WHW50GVX45JU951AGPLFQ" localSheetId="17" hidden="1">#REF!</definedName>
    <definedName name="BExMQ71WHW50GVX45JU951AGPLFQ" hidden="1">#REF!</definedName>
    <definedName name="BExMQGXSLPT4A6N47LE6FBVHWBOF" localSheetId="17" hidden="1">#REF!</definedName>
    <definedName name="BExMQGXSLPT4A6N47LE6FBVHWBOF" hidden="1">#REF!</definedName>
    <definedName name="BExMQSBR7PL4KLB1Q4961QO45Y4G" localSheetId="17" hidden="1">#REF!</definedName>
    <definedName name="BExMQSBR7PL4KLB1Q4961QO45Y4G" hidden="1">#REF!</definedName>
    <definedName name="BExMR1MA4I1X77714ZEPUVC8W398" localSheetId="17" hidden="1">#REF!</definedName>
    <definedName name="BExMR1MA4I1X77714ZEPUVC8W398" hidden="1">#REF!</definedName>
    <definedName name="BExMR8YQHA7N77HGHY4Y6R30I3XT" localSheetId="17" hidden="1">#REF!</definedName>
    <definedName name="BExMR8YQHA7N77HGHY4Y6R30I3XT" hidden="1">#REF!</definedName>
    <definedName name="BExMRENOIARWRYOIVPDIEBVNRDO7" localSheetId="17" hidden="1">#REF!</definedName>
    <definedName name="BExMRENOIARWRYOIVPDIEBVNRDO7" hidden="1">#REF!</definedName>
    <definedName name="BExMRQHUEHGF2FS4LCB0THFELGDI" localSheetId="17" hidden="1">#REF!</definedName>
    <definedName name="BExMRQHUEHGF2FS4LCB0THFELGDI" hidden="1">#REF!</definedName>
    <definedName name="BExMRRJNUMGRSDD5GGKKGEIZ6FTS" localSheetId="17" hidden="1">#REF!</definedName>
    <definedName name="BExMRRJNUMGRSDD5GGKKGEIZ6FTS" hidden="1">#REF!</definedName>
    <definedName name="BExMRU3ACIU0RD2BNWO55LH5U2BR" localSheetId="17" hidden="1">#REF!</definedName>
    <definedName name="BExMRU3ACIU0RD2BNWO55LH5U2BR" hidden="1">#REF!</definedName>
    <definedName name="BExMS86DS3IHF2GL3USMAG2JZHWC" localSheetId="17" hidden="1">#REF!</definedName>
    <definedName name="BExMS86DS3IHF2GL3USMAG2JZHWC" hidden="1">#REF!</definedName>
    <definedName name="BExMSCO8TZ680ZEYN2WP0KB738IZ" localSheetId="17" hidden="1">#REF!</definedName>
    <definedName name="BExMSCO8TZ680ZEYN2WP0KB738IZ" hidden="1">#REF!</definedName>
    <definedName name="BExMSQRCC40AP8BDUPL2I2DNC210" localSheetId="17" hidden="1">#REF!</definedName>
    <definedName name="BExMSQRCC40AP8BDUPL2I2DNC210" hidden="1">#REF!</definedName>
    <definedName name="BExO4J9LR712G00TVA82VNTG8O7H" localSheetId="17" hidden="1">#REF!</definedName>
    <definedName name="BExO4J9LR712G00TVA82VNTG8O7H" hidden="1">#REF!</definedName>
    <definedName name="BExO4WGD4T7PXNGQYFD65V3BP906" localSheetId="17" hidden="1">#REF!</definedName>
    <definedName name="BExO4WGD4T7PXNGQYFD65V3BP906" hidden="1">#REF!</definedName>
    <definedName name="BExO55G2KVZ7MIJ30N827CLH0I2A" localSheetId="17" hidden="1">#REF!</definedName>
    <definedName name="BExO55G2KVZ7MIJ30N827CLH0I2A" hidden="1">#REF!</definedName>
    <definedName name="BExO5A8PZD9EUHC5CMPU6N3SQ15L" localSheetId="17" hidden="1">#REF!</definedName>
    <definedName name="BExO5A8PZD9EUHC5CMPU6N3SQ15L" hidden="1">#REF!</definedName>
    <definedName name="BExO5XMAHL7CY3X0B1OPKZ28DCJ5" localSheetId="17" hidden="1">#REF!</definedName>
    <definedName name="BExO5XMAHL7CY3X0B1OPKZ28DCJ5" hidden="1">#REF!</definedName>
    <definedName name="BExO64NREBN75DKW0OMYAUWYVY5S" localSheetId="17" hidden="1">#REF!</definedName>
    <definedName name="BExO64NREBN75DKW0OMYAUWYVY5S" hidden="1">#REF!</definedName>
    <definedName name="BExO66LZJKY4PTQVREELI6POS4AY" localSheetId="17" hidden="1">#REF!</definedName>
    <definedName name="BExO66LZJKY4PTQVREELI6POS4AY" hidden="1">#REF!</definedName>
    <definedName name="BExO6LLHCYTF7CIVHKAO0NMET14Q" localSheetId="17" hidden="1">#REF!</definedName>
    <definedName name="BExO6LLHCYTF7CIVHKAO0NMET14Q" hidden="1">#REF!</definedName>
    <definedName name="BExO6QE36OX39618EFGY819YKS0N" localSheetId="17" hidden="1">#REF!</definedName>
    <definedName name="BExO6QE36OX39618EFGY819YKS0N" hidden="1">#REF!</definedName>
    <definedName name="BExO6Y6LB0P6L4JTH4J6TCB4OHW8" localSheetId="17" hidden="1">#REF!</definedName>
    <definedName name="BExO6Y6LB0P6L4JTH4J6TCB4OHW8" hidden="1">#REF!</definedName>
    <definedName name="BExO7OUQS3XTUQ2LDKGQ8AAQ3OJJ" localSheetId="17" hidden="1">#REF!</definedName>
    <definedName name="BExO7OUQS3XTUQ2LDKGQ8AAQ3OJJ" hidden="1">#REF!</definedName>
    <definedName name="BExO7RUSODZC2NQZMT2AFSMV2ONF" localSheetId="17" hidden="1">#REF!</definedName>
    <definedName name="BExO7RUSODZC2NQZMT2AFSMV2ONF" hidden="1">#REF!</definedName>
    <definedName name="BExO7VLLWHHV7J25Z3RPF2PK6D8H" localSheetId="17" hidden="1">#REF!</definedName>
    <definedName name="BExO7VLLWHHV7J25Z3RPF2PK6D8H" hidden="1">#REF!</definedName>
    <definedName name="BExO7WNA0JRE553ALPEZODW1ICID" localSheetId="17" hidden="1">#REF!</definedName>
    <definedName name="BExO7WNA0JRE553ALPEZODW1ICID" hidden="1">#REF!</definedName>
    <definedName name="BExO85HMYXZJ7SONWBKKIAXMCI3C" localSheetId="17" hidden="1">#REF!</definedName>
    <definedName name="BExO85HMYXZJ7SONWBKKIAXMCI3C" hidden="1">#REF!</definedName>
    <definedName name="BExO863922O4PBGQMUNEQKGN3K96" localSheetId="17" hidden="1">#REF!</definedName>
    <definedName name="BExO863922O4PBGQMUNEQKGN3K96" hidden="1">#REF!</definedName>
    <definedName name="BExO89ZIOXN0HOKHY24F7HDZ87UT" localSheetId="17" hidden="1">#REF!</definedName>
    <definedName name="BExO89ZIOXN0HOKHY24F7HDZ87UT" hidden="1">#REF!</definedName>
    <definedName name="BExO8BXK76C9VFPKRARWMK6YTJ6O" localSheetId="17" hidden="1">#REF!</definedName>
    <definedName name="BExO8BXK76C9VFPKRARWMK6YTJ6O" hidden="1">#REF!</definedName>
    <definedName name="BExO8CDTBCABLEUD6PE2UM2EZ6C4" localSheetId="17" hidden="1">#REF!</definedName>
    <definedName name="BExO8CDTBCABLEUD6PE2UM2EZ6C4" hidden="1">#REF!</definedName>
    <definedName name="BExO8I85NBW303RBA7RZM8Q42KKU" localSheetId="17" hidden="1">#REF!</definedName>
    <definedName name="BExO8I85NBW303RBA7RZM8Q42KKU" hidden="1">#REF!</definedName>
    <definedName name="BExO8IZ05ZG0XVOL3W41KBQE176A" localSheetId="17" hidden="1">#REF!</definedName>
    <definedName name="BExO8IZ05ZG0XVOL3W41KBQE176A" hidden="1">#REF!</definedName>
    <definedName name="BExO8SK9JB6X989C2E50VDFI9589" localSheetId="17" hidden="1">#REF!</definedName>
    <definedName name="BExO8SK9JB6X989C2E50VDFI9589" hidden="1">#REF!</definedName>
    <definedName name="BExO8SPR4QWYLQRJDDPI2HTYU64C" localSheetId="17" hidden="1">#REF!</definedName>
    <definedName name="BExO8SPR4QWYLQRJDDPI2HTYU64C" hidden="1">#REF!</definedName>
    <definedName name="BExO8UTAGQWDBQZEEF4HUNMLQCVU" localSheetId="17" hidden="1">#REF!</definedName>
    <definedName name="BExO8UTAGQWDBQZEEF4HUNMLQCVU" hidden="1">#REF!</definedName>
    <definedName name="BExO8ZWPPH977G7OJO9G8JR25ZG1" localSheetId="17" hidden="1">#REF!</definedName>
    <definedName name="BExO8ZWPPH977G7OJO9G8JR25ZG1" hidden="1">#REF!</definedName>
    <definedName name="BExO937E20IHMGQOZMECL3VZC7OX" localSheetId="17" hidden="1">#REF!</definedName>
    <definedName name="BExO937E20IHMGQOZMECL3VZC7OX" hidden="1">#REF!</definedName>
    <definedName name="BExO94UTJKQQ7TJTTJRTSR70YVJC" localSheetId="17" hidden="1">#REF!</definedName>
    <definedName name="BExO94UTJKQQ7TJTTJRTSR70YVJC" hidden="1">#REF!</definedName>
    <definedName name="BExO9AZXF5CN7MTM11IM5SV2RXHY" localSheetId="17" hidden="1">#REF!</definedName>
    <definedName name="BExO9AZXF5CN7MTM11IM5SV2RXHY" hidden="1">#REF!</definedName>
    <definedName name="BExO9J3A438976RXIUX5U9SU5T55" localSheetId="17" hidden="1">#REF!</definedName>
    <definedName name="BExO9J3A438976RXIUX5U9SU5T55" hidden="1">#REF!</definedName>
    <definedName name="BExO9RS5RXFJ1911HL3CCK6M74EP" localSheetId="17" hidden="1">#REF!</definedName>
    <definedName name="BExO9RS5RXFJ1911HL3CCK6M74EP" hidden="1">#REF!</definedName>
    <definedName name="BExO9SDRI1M6KMHXSG3AE5L0F2U3" localSheetId="17" hidden="1">#REF!</definedName>
    <definedName name="BExO9SDRI1M6KMHXSG3AE5L0F2U3" hidden="1">#REF!</definedName>
    <definedName name="BExO9V2U2YXAY904GYYGU6TD8Y7M" localSheetId="17" hidden="1">#REF!</definedName>
    <definedName name="BExO9V2U2YXAY904GYYGU6TD8Y7M" hidden="1">#REF!</definedName>
    <definedName name="BExOAQ3GKCT7YZW1EMVU3EILSZL2" localSheetId="17" hidden="1">#REF!</definedName>
    <definedName name="BExOAQ3GKCT7YZW1EMVU3EILSZL2" hidden="1">#REF!</definedName>
    <definedName name="BExOAULC4L2CQJSFPGMEJUUTI5B1" localSheetId="17" hidden="1">#REF!</definedName>
    <definedName name="BExOAULC4L2CQJSFPGMEJUUTI5B1" hidden="1">#REF!</definedName>
    <definedName name="BExOAZU2Y521ZUPN4R2HWBIUQKKR" localSheetId="17" hidden="1">#REF!</definedName>
    <definedName name="BExOAZU2Y521ZUPN4R2HWBIUQKKR" hidden="1">#REF!</definedName>
    <definedName name="BExOB9KT2THGV4SPLDVFTFXS4B14" localSheetId="17" hidden="1">#REF!</definedName>
    <definedName name="BExOB9KT2THGV4SPLDVFTFXS4B14" hidden="1">#REF!</definedName>
    <definedName name="BExOBEZ0IE2WBEYY3D3CMRI72N1K" localSheetId="17" hidden="1">#REF!</definedName>
    <definedName name="BExOBEZ0IE2WBEYY3D3CMRI72N1K" hidden="1">#REF!</definedName>
    <definedName name="BExOBIPU8760ITY0C8N27XZ3KWEF" localSheetId="17" hidden="1">#REF!</definedName>
    <definedName name="BExOBIPU8760ITY0C8N27XZ3KWEF" hidden="1">#REF!</definedName>
    <definedName name="BExOBM0I5L0MZ1G4H9MGMD87SBMZ" localSheetId="17" hidden="1">#REF!</definedName>
    <definedName name="BExOBM0I5L0MZ1G4H9MGMD87SBMZ" hidden="1">#REF!</definedName>
    <definedName name="BExOBOUXMP88KJY2BX2JLUJH5N0K" localSheetId="17" hidden="1">#REF!</definedName>
    <definedName name="BExOBOUXMP88KJY2BX2JLUJH5N0K" hidden="1">#REF!</definedName>
    <definedName name="BExOBP0FKQ4SVR59FB48UNLKCOR6" localSheetId="17" hidden="1">#REF!</definedName>
    <definedName name="BExOBP0FKQ4SVR59FB48UNLKCOR6" hidden="1">#REF!</definedName>
    <definedName name="BExOBXURJP8XL4VX0LAH1M4VR4VL" localSheetId="17" hidden="1">#REF!</definedName>
    <definedName name="BExOBXURJP8XL4VX0LAH1M4VR4VL" hidden="1">#REF!</definedName>
    <definedName name="BExOBYAVUCQ0IGM0Y6A75QHP0Q1A" localSheetId="17" hidden="1">#REF!</definedName>
    <definedName name="BExOBYAVUCQ0IGM0Y6A75QHP0Q1A" hidden="1">#REF!</definedName>
    <definedName name="BExOC3UEHB1CZNINSQHZANWJYKR8" localSheetId="17" hidden="1">#REF!</definedName>
    <definedName name="BExOC3UEHB1CZNINSQHZANWJYKR8" hidden="1">#REF!</definedName>
    <definedName name="BExOCBSF3XGO9YJ23LX2H78VOUR7" localSheetId="17" hidden="1">#REF!</definedName>
    <definedName name="BExOCBSF3XGO9YJ23LX2H78VOUR7" hidden="1">#REF!</definedName>
    <definedName name="BExOCHBYK42SX24MJ239H6G9OJ8E" localSheetId="17" hidden="1">#REF!</definedName>
    <definedName name="BExOCHBYK42SX24MJ239H6G9OJ8E" hidden="1">#REF!</definedName>
    <definedName name="BExOCKXFMOW6WPFEVX1I7R7FNDSS" localSheetId="17" hidden="1">#REF!</definedName>
    <definedName name="BExOCKXFMOW6WPFEVX1I7R7FNDSS" hidden="1">#REF!</definedName>
    <definedName name="BExOCYEXOB95DH5NOB0M5NOYX398" localSheetId="17" hidden="1">#REF!</definedName>
    <definedName name="BExOCYEXOB95DH5NOB0M5NOYX398" hidden="1">#REF!</definedName>
    <definedName name="BExOD4ERMDMFD8X1016N4EXOUR0S" localSheetId="17" hidden="1">#REF!</definedName>
    <definedName name="BExOD4ERMDMFD8X1016N4EXOUR0S" hidden="1">#REF!</definedName>
    <definedName name="BExOD55RS7BQUHRQ6H3USVGKR0P7" localSheetId="17" hidden="1">#REF!</definedName>
    <definedName name="BExOD55RS7BQUHRQ6H3USVGKR0P7" hidden="1">#REF!</definedName>
    <definedName name="BExOD7UQ6G3P86ZLZV0GY79H7VLL" localSheetId="17" hidden="1">#REF!</definedName>
    <definedName name="BExOD7UQ6G3P86ZLZV0GY79H7VLL" hidden="1">#REF!</definedName>
    <definedName name="BExODEWDDEABM4ZY3XREJIBZ8IVP" localSheetId="17" hidden="1">#REF!</definedName>
    <definedName name="BExODEWDDEABM4ZY3XREJIBZ8IVP" hidden="1">#REF!</definedName>
    <definedName name="BExODNLAA1L7WQ9ZQX6A1ZOXK9VR" localSheetId="17" hidden="1">#REF!</definedName>
    <definedName name="BExODNLAA1L7WQ9ZQX6A1ZOXK9VR" hidden="1">#REF!</definedName>
    <definedName name="BExODZFEIWV26E8RFU7XQYX1J458" localSheetId="17" hidden="1">#REF!</definedName>
    <definedName name="BExODZFEIWV26E8RFU7XQYX1J458" hidden="1">#REF!</definedName>
    <definedName name="BExOEBKG55EROA2VL360A06LKASE" localSheetId="17" hidden="1">#REF!</definedName>
    <definedName name="BExOEBKG55EROA2VL360A06LKASE" hidden="1">#REF!</definedName>
    <definedName name="BExOED2F7B5GEHKVIWGRV2BCDE2Y" localSheetId="17" hidden="1">#REF!</definedName>
    <definedName name="BExOED2F7B5GEHKVIWGRV2BCDE2Y" hidden="1">#REF!</definedName>
    <definedName name="BExOERG5LWXYYEN1DY1H2FWRJS9T" localSheetId="17" hidden="1">#REF!</definedName>
    <definedName name="BExOERG5LWXYYEN1DY1H2FWRJS9T" hidden="1">#REF!</definedName>
    <definedName name="BExOEV1S6JJVO5PP4BZ20SNGZR7D" localSheetId="17" hidden="1">#REF!</definedName>
    <definedName name="BExOEV1S6JJVO5PP4BZ20SNGZR7D" hidden="1">#REF!</definedName>
    <definedName name="BExOF2U4Y5JYM0GUBGC0U2UH931Y" localSheetId="17" hidden="1">#REF!</definedName>
    <definedName name="BExOF2U4Y5JYM0GUBGC0U2UH931Y" hidden="1">#REF!</definedName>
    <definedName name="BExOF6VWODFNH2HUFTQI5L0UHNQ9" localSheetId="17" hidden="1">#REF!</definedName>
    <definedName name="BExOF6VWODFNH2HUFTQI5L0UHNQ9" hidden="1">#REF!</definedName>
    <definedName name="BExOFEDNCYI2TPTMQ8SJN3AW4YMF" localSheetId="17" hidden="1">#REF!</definedName>
    <definedName name="BExOFEDNCYI2TPTMQ8SJN3AW4YMF" hidden="1">#REF!</definedName>
    <definedName name="BExOFGRSPF8UTG0K1OGA8LX12P37" localSheetId="17" hidden="1">#REF!</definedName>
    <definedName name="BExOFGRSPF8UTG0K1OGA8LX12P37" hidden="1">#REF!</definedName>
    <definedName name="BExOFVLXVD6RVHSQO8KZOOACSV24" localSheetId="17" hidden="1">#REF!</definedName>
    <definedName name="BExOFVLXVD6RVHSQO8KZOOACSV24" hidden="1">#REF!</definedName>
    <definedName name="BExOG2SW3XOGP9VAPQ3THV3VWV12" localSheetId="17" hidden="1">#REF!</definedName>
    <definedName name="BExOG2SW3XOGP9VAPQ3THV3VWV12" hidden="1">#REF!</definedName>
    <definedName name="BExOG45J81K4OPA40KW5VQU54KY3" localSheetId="17" hidden="1">#REF!</definedName>
    <definedName name="BExOG45J81K4OPA40KW5VQU54KY3" hidden="1">#REF!</definedName>
    <definedName name="BExOGBXX51PO4FXDL42WFPKYU6Y9" localSheetId="17" hidden="1">#REF!</definedName>
    <definedName name="BExOGBXX51PO4FXDL42WFPKYU6Y9" hidden="1">#REF!</definedName>
    <definedName name="BExOGFE2SCL8HHT4DFAXKLUTJZOG" localSheetId="17" hidden="1">#REF!</definedName>
    <definedName name="BExOGFE2SCL8HHT4DFAXKLUTJZOG" hidden="1">#REF!</definedName>
    <definedName name="BExOGT6D0LJ3C22RDW8COECKB1J5" localSheetId="17" hidden="1">#REF!</definedName>
    <definedName name="BExOGT6D0LJ3C22RDW8COECKB1J5" hidden="1">#REF!</definedName>
    <definedName name="BExOGTMI1HT31M1RGWVRAVHAK7DE" localSheetId="17" hidden="1">#REF!</definedName>
    <definedName name="BExOGTMI1HT31M1RGWVRAVHAK7DE" hidden="1">#REF!</definedName>
    <definedName name="BExOGXO9JE5XSE9GC3I6O21UEKAO" localSheetId="17" hidden="1">#REF!</definedName>
    <definedName name="BExOGXO9JE5XSE9GC3I6O21UEKAO" hidden="1">#REF!</definedName>
    <definedName name="BExOH9ICZ13C1LAW8OTYTR9S7ZP3" localSheetId="17" hidden="1">#REF!</definedName>
    <definedName name="BExOH9ICZ13C1LAW8OTYTR9S7ZP3" hidden="1">#REF!</definedName>
    <definedName name="BExOHCI9MFNF9Y2P8D4LJGJ5B5CB" localSheetId="17" hidden="1">#REF!</definedName>
    <definedName name="BExOHCI9MFNF9Y2P8D4LJGJ5B5CB" hidden="1">#REF!</definedName>
    <definedName name="BExOHL75H3OT4WAKKPUXIVXWFVDS" localSheetId="17" hidden="1">#REF!</definedName>
    <definedName name="BExOHL75H3OT4WAKKPUXIVXWFVDS" hidden="1">#REF!</definedName>
    <definedName name="BExOHLHXXJL6363CC082M9M5VVXQ" localSheetId="17" hidden="1">#REF!</definedName>
    <definedName name="BExOHLHXXJL6363CC082M9M5VVXQ" hidden="1">#REF!</definedName>
    <definedName name="BExOHNAO5UDXSO73BK2ARHWKS90Y" localSheetId="17" hidden="1">#REF!</definedName>
    <definedName name="BExOHNAO5UDXSO73BK2ARHWKS90Y" hidden="1">#REF!</definedName>
    <definedName name="BExOHNLFZGEVXCTJ9CWMJJS7C98A" localSheetId="17" hidden="1">#REF!</definedName>
    <definedName name="BExOHNLFZGEVXCTJ9CWMJJS7C98A" hidden="1">#REF!</definedName>
    <definedName name="BExOHR1G1I9A9CI1HG94EWBLWNM2" localSheetId="17" hidden="1">#REF!</definedName>
    <definedName name="BExOHR1G1I9A9CI1HG94EWBLWNM2" hidden="1">#REF!</definedName>
    <definedName name="BExOHTQPP8LQ98L6PYUI6QW08YID" localSheetId="17" hidden="1">#REF!</definedName>
    <definedName name="BExOHTQPP8LQ98L6PYUI6QW08YID" hidden="1">#REF!</definedName>
    <definedName name="BExOHX6Q6NJI793PGX59O5EKTP4G" localSheetId="17" hidden="1">#REF!</definedName>
    <definedName name="BExOHX6Q6NJI793PGX59O5EKTP4G" hidden="1">#REF!</definedName>
    <definedName name="BExOI5VMTHH7Y8MQQ1N635CHYI0P" localSheetId="17" hidden="1">#REF!</definedName>
    <definedName name="BExOI5VMTHH7Y8MQQ1N635CHYI0P" hidden="1">#REF!</definedName>
    <definedName name="BExOIEVCP4Y6VDS23AK84MCYYHRT" localSheetId="17" hidden="1">#REF!</definedName>
    <definedName name="BExOIEVCP4Y6VDS23AK84MCYYHRT" hidden="1">#REF!</definedName>
    <definedName name="BExOIHPQIXR0NDR5WD01BZKPKEO3" localSheetId="17" hidden="1">#REF!</definedName>
    <definedName name="BExOIHPQIXR0NDR5WD01BZKPKEO3" hidden="1">#REF!</definedName>
    <definedName name="BExOIK437LIDQQW9LPBD4ZIP504X" localSheetId="17" hidden="1">#REF!</definedName>
    <definedName name="BExOIK437LIDQQW9LPBD4ZIP504X" hidden="1">#REF!</definedName>
    <definedName name="BExOIM7L0Z3LSII9P7ZTV4KJ8RMA" localSheetId="17" hidden="1">#REF!</definedName>
    <definedName name="BExOIM7L0Z3LSII9P7ZTV4KJ8RMA" hidden="1">#REF!</definedName>
    <definedName name="BExOIRR9MU1G575D1ZA3HFPLOPHO" localSheetId="17" hidden="1">#REF!</definedName>
    <definedName name="BExOIRR9MU1G575D1ZA3HFPLOPHO" hidden="1">#REF!</definedName>
    <definedName name="BExOIWJVMJ6MG6JC4SPD1L00OHU1" localSheetId="17" hidden="1">#REF!</definedName>
    <definedName name="BExOIWJVMJ6MG6JC4SPD1L00OHU1" hidden="1">#REF!</definedName>
    <definedName name="BExOIYCN8Z4JK3OOG86KYUCV0ME8" localSheetId="17" hidden="1">#REF!</definedName>
    <definedName name="BExOIYCN8Z4JK3OOG86KYUCV0ME8" hidden="1">#REF!</definedName>
    <definedName name="BExOJ1HV93EOH7BOVAII53VPS2G2" localSheetId="17" hidden="1">#REF!</definedName>
    <definedName name="BExOJ1HV93EOH7BOVAII53VPS2G2" hidden="1">#REF!</definedName>
    <definedName name="BExOJ3AKZ9BCBZT3KD8WMSLK6MN2" localSheetId="17" hidden="1">#REF!</definedName>
    <definedName name="BExOJ3AKZ9BCBZT3KD8WMSLK6MN2" hidden="1">#REF!</definedName>
    <definedName name="BExOJ3FWAWMR29DR11VER2OQPUJT" localSheetId="17" hidden="1">#REF!</definedName>
    <definedName name="BExOJ3FWAWMR29DR11VER2OQPUJT" hidden="1">#REF!</definedName>
    <definedName name="BExOJ7XQK71I4YZDD29AKOOWZ47E" localSheetId="17" hidden="1">#REF!</definedName>
    <definedName name="BExOJ7XQK71I4YZDD29AKOOWZ47E" hidden="1">#REF!</definedName>
    <definedName name="BExOJM0W6XGSW5MXPTTX0GNF6SFT" localSheetId="17" hidden="1">#REF!</definedName>
    <definedName name="BExOJM0W6XGSW5MXPTTX0GNF6SFT" hidden="1">#REF!</definedName>
    <definedName name="BExOJXEUJJ9SYRJXKYYV2NCCDT2R" localSheetId="17" hidden="1">#REF!</definedName>
    <definedName name="BExOJXEUJJ9SYRJXKYYV2NCCDT2R" hidden="1">#REF!</definedName>
    <definedName name="BExOK0EQYM9JUMAGWOUN7QDH7VMZ" localSheetId="17" hidden="1">#REF!</definedName>
    <definedName name="BExOK0EQYM9JUMAGWOUN7QDH7VMZ" hidden="1">#REF!</definedName>
    <definedName name="BExOK4WM9O7QNG6O57FOASI5QSN1" localSheetId="17" hidden="1">#REF!</definedName>
    <definedName name="BExOK4WM9O7QNG6O57FOASI5QSN1" hidden="1">#REF!</definedName>
    <definedName name="BExOK6EKT2189GVNUAT82OZYA3XB" localSheetId="17" hidden="1">#REF!</definedName>
    <definedName name="BExOK6EKT2189GVNUAT82OZYA3XB" hidden="1">#REF!</definedName>
    <definedName name="BExOKFUDO7FXT8ZXISPIKAJYI0CO" localSheetId="17" hidden="1">#REF!</definedName>
    <definedName name="BExOKFUDO7FXT8ZXISPIKAJYI0CO" hidden="1">#REF!</definedName>
    <definedName name="BExOKI3C3DWTNF6PRKG2XY34A3JA" localSheetId="17" hidden="1">#REF!</definedName>
    <definedName name="BExOKI3C3DWTNF6PRKG2XY34A3JA" hidden="1">#REF!</definedName>
    <definedName name="BExOKKHOPWUVRJGQJ5ONR2U40JX8" localSheetId="17" hidden="1">#REF!</definedName>
    <definedName name="BExOKKHOPWUVRJGQJ5ONR2U40JX8" hidden="1">#REF!</definedName>
    <definedName name="BExOKTXMJP351VXKH8VT6SXUNIMF" localSheetId="17" hidden="1">#REF!</definedName>
    <definedName name="BExOKTXMJP351VXKH8VT6SXUNIMF" hidden="1">#REF!</definedName>
    <definedName name="BExOKU8GMLOCNVORDE329819XN67" localSheetId="17" hidden="1">#REF!</definedName>
    <definedName name="BExOKU8GMLOCNVORDE329819XN67" hidden="1">#REF!</definedName>
    <definedName name="BExOL0Z3Z7IAMHPB91EO2MF49U57" localSheetId="17" hidden="1">#REF!</definedName>
    <definedName name="BExOL0Z3Z7IAMHPB91EO2MF49U57" hidden="1">#REF!</definedName>
    <definedName name="BExOL7KH12VAR0LG741SIOJTLWFD" localSheetId="17" hidden="1">#REF!</definedName>
    <definedName name="BExOL7KH12VAR0LG741SIOJTLWFD" hidden="1">#REF!</definedName>
    <definedName name="BExOLICXFHJLILCJVFMJE5MGGWKR" localSheetId="17" hidden="1">#REF!</definedName>
    <definedName name="BExOLICXFHJLILCJVFMJE5MGGWKR" hidden="1">#REF!</definedName>
    <definedName name="BExOLOI0WJS3QC12I3ISL0D9AWOF" localSheetId="17" hidden="1">#REF!</definedName>
    <definedName name="BExOLOI0WJS3QC12I3ISL0D9AWOF" hidden="1">#REF!</definedName>
    <definedName name="BExOLUCCA6OM4TBUAJHS6O1UU6TO" localSheetId="17" hidden="1">#REF!</definedName>
    <definedName name="BExOLUCCA6OM4TBUAJHS6O1UU6TO" hidden="1">#REF!</definedName>
    <definedName name="BExOLYZNG5RBD0BTS1OEZJNU92Q5" localSheetId="17" hidden="1">#REF!</definedName>
    <definedName name="BExOLYZNG5RBD0BTS1OEZJNU92Q5" hidden="1">#REF!</definedName>
    <definedName name="BExOM3HIJ3UZPOKJI68KPBJAHPDC" localSheetId="17" hidden="1">#REF!</definedName>
    <definedName name="BExOM3HIJ3UZPOKJI68KPBJAHPDC" hidden="1">#REF!</definedName>
    <definedName name="BExOM8VPAS5WZAM0QNYW8ZY56VAP" localSheetId="17" hidden="1">#REF!</definedName>
    <definedName name="BExOM8VPAS5WZAM0QNYW8ZY56VAP" hidden="1">#REF!</definedName>
    <definedName name="BExOMKPURE33YQ3K1JG9NVQD4W49" localSheetId="17" hidden="1">#REF!</definedName>
    <definedName name="BExOMKPURE33YQ3K1JG9NVQD4W49" hidden="1">#REF!</definedName>
    <definedName name="BExOMP7NGCLUNFK50QD2LPKRG078" localSheetId="17" hidden="1">#REF!</definedName>
    <definedName name="BExOMP7NGCLUNFK50QD2LPKRG078" hidden="1">#REF!</definedName>
    <definedName name="BExOMU0A6XMY48SZRYL4WQZD13BI" localSheetId="17" hidden="1">#REF!</definedName>
    <definedName name="BExOMU0A6XMY48SZRYL4WQZD13BI" hidden="1">#REF!</definedName>
    <definedName name="BExOMVT0HSNC59DJP4CLISASGHKL" localSheetId="17" hidden="1">#REF!</definedName>
    <definedName name="BExOMVT0HSNC59DJP4CLISASGHKL" hidden="1">#REF!</definedName>
    <definedName name="BExON0AX35F2SI0UCVMGWGVIUNI3" localSheetId="17" hidden="1">#REF!</definedName>
    <definedName name="BExON0AX35F2SI0UCVMGWGVIUNI3" hidden="1">#REF!</definedName>
    <definedName name="BExON41U4296DV3DPG6I5EF3OEYF" localSheetId="17" hidden="1">#REF!</definedName>
    <definedName name="BExON41U4296DV3DPG6I5EF3OEYF" hidden="1">#REF!</definedName>
    <definedName name="BExONB3A7CO4YD8RB41PHC93BQ9M" localSheetId="17" hidden="1">#REF!</definedName>
    <definedName name="BExONB3A7CO4YD8RB41PHC93BQ9M" hidden="1">#REF!</definedName>
    <definedName name="BExONDSE2SJ2Q00MS22HA9D59305" localSheetId="17" hidden="1">#REF!</definedName>
    <definedName name="BExONDSE2SJ2Q00MS22HA9D59305" hidden="1">#REF!</definedName>
    <definedName name="BExONFQH6UUXF8V0GI4BRIST9RFO" localSheetId="17" hidden="1">#REF!</definedName>
    <definedName name="BExONFQH6UUXF8V0GI4BRIST9RFO" hidden="1">#REF!</definedName>
    <definedName name="BExONIL31DZWU7IFVN3VV0XTXJA1" localSheetId="17" hidden="1">#REF!</definedName>
    <definedName name="BExONIL31DZWU7IFVN3VV0XTXJA1" hidden="1">#REF!</definedName>
    <definedName name="BExONJ1BU17R0F5A2UP1UGJBOGKS" localSheetId="17" hidden="1">#REF!</definedName>
    <definedName name="BExONJ1BU17R0F5A2UP1UGJBOGKS" hidden="1">#REF!</definedName>
    <definedName name="BExONNZ9VMHVX3J6NLNJY7KZA61O" localSheetId="17" hidden="1">#REF!</definedName>
    <definedName name="BExONNZ9VMHVX3J6NLNJY7KZA61O" hidden="1">#REF!</definedName>
    <definedName name="BExONRQ1BAA4F3TXP2MYQ4YCZ09S" localSheetId="17" hidden="1">#REF!</definedName>
    <definedName name="BExONRQ1BAA4F3TXP2MYQ4YCZ09S" hidden="1">#REF!</definedName>
    <definedName name="BExOO0EYS79NAIW0WEELRXCYS9GK" localSheetId="17" hidden="1">#REF!</definedName>
    <definedName name="BExOO0EYS79NAIW0WEELRXCYS9GK" hidden="1">#REF!</definedName>
    <definedName name="BExOO1WWIZSGB0YTGKESB45TSVMZ" localSheetId="17" hidden="1">#REF!</definedName>
    <definedName name="BExOO1WWIZSGB0YTGKESB45TSVMZ" hidden="1">#REF!</definedName>
    <definedName name="BExOO4B8FPAFYPHCTYTX37P1TQM5" localSheetId="17" hidden="1">#REF!</definedName>
    <definedName name="BExOO4B8FPAFYPHCTYTX37P1TQM5" hidden="1">#REF!</definedName>
    <definedName name="BExOO5D2QZREOU0YQCGPBXBS4YQ1" localSheetId="17" hidden="1">#REF!</definedName>
    <definedName name="BExOO5D2QZREOU0YQCGPBXBS4YQ1" hidden="1">#REF!</definedName>
    <definedName name="BExOO6ERU9G120RGLKYWC09LZ5RE" localSheetId="17" hidden="1">#REF!</definedName>
    <definedName name="BExOO6ERU9G120RGLKYWC09LZ5RE" hidden="1">#REF!</definedName>
    <definedName name="BExOO824YWJ12GSXLC07K7266C14" localSheetId="17" hidden="1">#REF!</definedName>
    <definedName name="BExOO824YWJ12GSXLC07K7266C14" hidden="1">#REF!</definedName>
    <definedName name="BExOOIULUDOJRMYABWV5CCL906X6" localSheetId="17" hidden="1">#REF!</definedName>
    <definedName name="BExOOIULUDOJRMYABWV5CCL906X6" hidden="1">#REF!</definedName>
    <definedName name="BExOOLE93DKM88V3PQ8ELSMZCHUA" localSheetId="17" hidden="1">#REF!</definedName>
    <definedName name="BExOOLE93DKM88V3PQ8ELSMZCHUA" hidden="1">#REF!</definedName>
    <definedName name="BExOOTN0KTXJCL7E476XBN1CJ553" localSheetId="17" hidden="1">#REF!</definedName>
    <definedName name="BExOOTN0KTXJCL7E476XBN1CJ553" hidden="1">#REF!</definedName>
    <definedName name="BExOP9DEBV5W5P4Q25J3XCJBP5S9" localSheetId="17" hidden="1">#REF!</definedName>
    <definedName name="BExOP9DEBV5W5P4Q25J3XCJBP5S9" hidden="1">#REF!</definedName>
    <definedName name="BExOPFNYRBL0BFM23LZBJTADNOE4" localSheetId="17" hidden="1">#REF!</definedName>
    <definedName name="BExOPFNYRBL0BFM23LZBJTADNOE4" hidden="1">#REF!</definedName>
    <definedName name="BExOPINVFSIZMCVT9YGT2AODVCX3" localSheetId="17" hidden="1">#REF!</definedName>
    <definedName name="BExOPINVFSIZMCVT9YGT2AODVCX3" hidden="1">#REF!</definedName>
    <definedName name="BExOQ1JN4SAC44RTMZIGHSW023WA" localSheetId="17" hidden="1">#REF!</definedName>
    <definedName name="BExOQ1JN4SAC44RTMZIGHSW023WA" hidden="1">#REF!</definedName>
    <definedName name="BExOQ256YMF115DJL3KBPNKABJ90" localSheetId="17" hidden="1">#REF!</definedName>
    <definedName name="BExOQ256YMF115DJL3KBPNKABJ90" hidden="1">#REF!</definedName>
    <definedName name="BExQ19DEUOLC11IW32E2AMVZLFF1" localSheetId="17" hidden="1">#REF!</definedName>
    <definedName name="BExQ19DEUOLC11IW32E2AMVZLFF1" hidden="1">#REF!</definedName>
    <definedName name="BExQ1FD6KISGYU1JWEQ4G243ZPVD" localSheetId="17" hidden="1">#REF!</definedName>
    <definedName name="BExQ1FD6KISGYU1JWEQ4G243ZPVD" hidden="1">#REF!</definedName>
    <definedName name="BExQ1OYH5SW4PG5JI8ED4NJN4422" localSheetId="17" hidden="1">#REF!</definedName>
    <definedName name="BExQ1OYH5SW4PG5JI8ED4NJN4422" hidden="1">#REF!</definedName>
    <definedName name="BExQ29C73XR33S3668YYSYZAIHTG" localSheetId="17" hidden="1">#REF!</definedName>
    <definedName name="BExQ29C73XR33S3668YYSYZAIHTG" hidden="1">#REF!</definedName>
    <definedName name="BExQ2D8FO6F5AOMJ5FJODJ81T8C3" localSheetId="17" hidden="1">#REF!</definedName>
    <definedName name="BExQ2D8FO6F5AOMJ5FJODJ81T8C3" hidden="1">#REF!</definedName>
    <definedName name="BExQ2FS228IUDUP2023RA1D4AO4C" localSheetId="17" hidden="1">#REF!</definedName>
    <definedName name="BExQ2FS228IUDUP2023RA1D4AO4C" hidden="1">#REF!</definedName>
    <definedName name="BExQ2L0XYWLY9VPZWXYYFRIRQRJ1" localSheetId="17" hidden="1">#REF!</definedName>
    <definedName name="BExQ2L0XYWLY9VPZWXYYFRIRQRJ1" hidden="1">#REF!</definedName>
    <definedName name="BExQ2M841F5Z1BQYR8DG5FKK0LIU" localSheetId="17" hidden="1">#REF!</definedName>
    <definedName name="BExQ2M841F5Z1BQYR8DG5FKK0LIU" hidden="1">#REF!</definedName>
    <definedName name="BExQ2V7SO1UTLMJ1NFVRKDOOQAP2" localSheetId="17" hidden="1">#REF!</definedName>
    <definedName name="BExQ2V7SO1UTLMJ1NFVRKDOOQAP2" hidden="1">#REF!</definedName>
    <definedName name="BExQ300G8I8TK45A0MVHV15422EU" localSheetId="17" hidden="1">#REF!</definedName>
    <definedName name="BExQ300G8I8TK45A0MVHV15422EU" hidden="1">#REF!</definedName>
    <definedName name="BExQ39R28MXSG2SEV956F0KZ20AN" localSheetId="17" hidden="1">#REF!</definedName>
    <definedName name="BExQ39R28MXSG2SEV956F0KZ20AN" hidden="1">#REF!</definedName>
    <definedName name="BExQ3D1P3M5Z3HLMEZ17E0BLEE4U" localSheetId="17" hidden="1">#REF!</definedName>
    <definedName name="BExQ3D1P3M5Z3HLMEZ17E0BLEE4U" hidden="1">#REF!</definedName>
    <definedName name="BExQ3D1PQ0OOWP5T1D37RLPA9BFX" localSheetId="17" hidden="1">#REF!</definedName>
    <definedName name="BExQ3D1PQ0OOWP5T1D37RLPA9BFX" hidden="1">#REF!</definedName>
    <definedName name="BExQ3LW3GD5LUIS2HB4C1TEJJP2P" localSheetId="17" hidden="1">#REF!</definedName>
    <definedName name="BExQ3LW3GD5LUIS2HB4C1TEJJP2P" hidden="1">#REF!</definedName>
    <definedName name="BExQ3O4W7QF8BOXTUT4IOGF6YKUD" localSheetId="17" hidden="1">#REF!</definedName>
    <definedName name="BExQ3O4W7QF8BOXTUT4IOGF6YKUD" hidden="1">#REF!</definedName>
    <definedName name="BExQ3PXOWSN8561ZR8IEY8ZASI3B" localSheetId="17" hidden="1">#REF!</definedName>
    <definedName name="BExQ3PXOWSN8561ZR8IEY8ZASI3B" hidden="1">#REF!</definedName>
    <definedName name="BExQ3TZF04IPY0B0UG9CQQ5736UA" localSheetId="17" hidden="1">#REF!</definedName>
    <definedName name="BExQ3TZF04IPY0B0UG9CQQ5736UA" hidden="1">#REF!</definedName>
    <definedName name="BExQ42IU9MNDYLODP41DL6YTZMAR" localSheetId="17" hidden="1">#REF!</definedName>
    <definedName name="BExQ42IU9MNDYLODP41DL6YTZMAR" hidden="1">#REF!</definedName>
    <definedName name="BExQ452HF7N1HYPXJXQ8WD6SOWUV" localSheetId="17" hidden="1">#REF!</definedName>
    <definedName name="BExQ452HF7N1HYPXJXQ8WD6SOWUV" hidden="1">#REF!</definedName>
    <definedName name="BExQ499KBJ5W7A1G293A0K14EVQB" localSheetId="17" hidden="1">#REF!</definedName>
    <definedName name="BExQ499KBJ5W7A1G293A0K14EVQB" hidden="1">#REF!</definedName>
    <definedName name="BExQ4BTBSHPHVEDRCXC2ROW8PLFC" localSheetId="17" hidden="1">#REF!</definedName>
    <definedName name="BExQ4BTBSHPHVEDRCXC2ROW8PLFC" hidden="1">#REF!</definedName>
    <definedName name="BExQ4DGKF54SRKQUTUT4B1CZSS62" localSheetId="17" hidden="1">#REF!</definedName>
    <definedName name="BExQ4DGKF54SRKQUTUT4B1CZSS62" hidden="1">#REF!</definedName>
    <definedName name="BExQ4FV23PRA8ZOTVPNAWYTCYRR2" localSheetId="17" hidden="1">#REF!</definedName>
    <definedName name="BExQ4FV23PRA8ZOTVPNAWYTCYRR2" hidden="1">#REF!</definedName>
    <definedName name="BExQ4KSYQQLLYN7NYUBF7WND3ACX" localSheetId="17" hidden="1">#REF!</definedName>
    <definedName name="BExQ4KSYQQLLYN7NYUBF7WND3ACX" hidden="1">#REF!</definedName>
    <definedName name="BExQ4T74LQ5PYTV1MUQUW75A4BDY" localSheetId="17" hidden="1">#REF!</definedName>
    <definedName name="BExQ4T74LQ5PYTV1MUQUW75A4BDY" hidden="1">#REF!</definedName>
    <definedName name="BExQ4XJHD7EJCNH7S1MJDZJ2MNWG" localSheetId="17" hidden="1">#REF!</definedName>
    <definedName name="BExQ4XJHD7EJCNH7S1MJDZJ2MNWG" hidden="1">#REF!</definedName>
    <definedName name="BExQ5039ZCEWBUJHU682G4S89J03" localSheetId="17" hidden="1">#REF!</definedName>
    <definedName name="BExQ5039ZCEWBUJHU682G4S89J03" hidden="1">#REF!</definedName>
    <definedName name="BExQ56Z9W6YHZHRXOFFI8EFA7CDI" localSheetId="17" hidden="1">#REF!</definedName>
    <definedName name="BExQ56Z9W6YHZHRXOFFI8EFA7CDI" hidden="1">#REF!</definedName>
    <definedName name="BExQ5DQ4DQOLJ6KAS500VUBF9OTL" localSheetId="17" hidden="1">#REF!</definedName>
    <definedName name="BExQ5DQ4DQOLJ6KAS500VUBF9OTL" hidden="1">#REF!</definedName>
    <definedName name="BExQ5DVF3U6CH0PO809ZFLIE9A0F" localSheetId="17" hidden="1">#REF!</definedName>
    <definedName name="BExQ5DVF3U6CH0PO809ZFLIE9A0F" hidden="1">#REF!</definedName>
    <definedName name="BExQ5IO89JL1G3PO02VX1LHZHLZ1" localSheetId="17" hidden="1">#REF!</definedName>
    <definedName name="BExQ5IO89JL1G3PO02VX1LHZHLZ1" hidden="1">#REF!</definedName>
    <definedName name="BExQ5KX3Z668H1KUCKZ9J24HUQ1F" localSheetId="17" hidden="1">#REF!</definedName>
    <definedName name="BExQ5KX3Z668H1KUCKZ9J24HUQ1F" hidden="1">#REF!</definedName>
    <definedName name="BExQ5SPMSOCJYLAY20NB5A6O32RE" localSheetId="17" hidden="1">#REF!</definedName>
    <definedName name="BExQ5SPMSOCJYLAY20NB5A6O32RE" hidden="1">#REF!</definedName>
    <definedName name="BExQ5UICMGTMK790KTLK49MAGXRC" localSheetId="17" hidden="1">#REF!</definedName>
    <definedName name="BExQ5UICMGTMK790KTLK49MAGXRC" hidden="1">#REF!</definedName>
    <definedName name="BExQ5UID6Y8WYNRD669UN70IZT91" localSheetId="17" hidden="1">#REF!</definedName>
    <definedName name="BExQ5UID6Y8WYNRD669UN70IZT91" hidden="1">#REF!</definedName>
    <definedName name="BExQ5VEOVW4SMWTX520KZ3TVUW0I" localSheetId="17" hidden="1">#REF!</definedName>
    <definedName name="BExQ5VEOVW4SMWTX520KZ3TVUW0I" hidden="1">#REF!</definedName>
    <definedName name="BExQ5VEQEIJO7YY80OJTA3XRQYJ9" localSheetId="17" hidden="1">#REF!</definedName>
    <definedName name="BExQ5VEQEIJO7YY80OJTA3XRQYJ9" hidden="1">#REF!</definedName>
    <definedName name="BExQ5Y3SSM2ICJCUN3XZ10VMPD4D" localSheetId="17" hidden="1">#REF!</definedName>
    <definedName name="BExQ5Y3SSM2ICJCUN3XZ10VMPD4D" hidden="1">#REF!</definedName>
    <definedName name="BExQ5YUUK9FD0QGTY4WD0W90O7OL" localSheetId="17" hidden="1">#REF!</definedName>
    <definedName name="BExQ5YUUK9FD0QGTY4WD0W90O7OL" hidden="1">#REF!</definedName>
    <definedName name="BExQ631QZYS8VO7HE6HNP34CEOR2" localSheetId="17" hidden="1">#REF!</definedName>
    <definedName name="BExQ631QZYS8VO7HE6HNP34CEOR2" hidden="1">#REF!</definedName>
    <definedName name="BExQ63793YQ9BH7JLCNRIATIGTRG" localSheetId="17" hidden="1">#REF!</definedName>
    <definedName name="BExQ63793YQ9BH7JLCNRIATIGTRG" hidden="1">#REF!</definedName>
    <definedName name="BExQ6CN1EF2UPZ57ZYMGK8TUJQSS" localSheetId="17" hidden="1">#REF!</definedName>
    <definedName name="BExQ6CN1EF2UPZ57ZYMGK8TUJQSS" hidden="1">#REF!</definedName>
    <definedName name="BExQ6M2YXJ8AMRJF3QGHC40ADAHZ" localSheetId="17" hidden="1">#REF!</definedName>
    <definedName name="BExQ6M2YXJ8AMRJF3QGHC40ADAHZ" hidden="1">#REF!</definedName>
    <definedName name="BExQ6M8APM0TVP9WQAFVTB8N0NXA" localSheetId="17" hidden="1">#REF!</definedName>
    <definedName name="BExQ6M8APM0TVP9WQAFVTB8N0NXA" hidden="1">#REF!</definedName>
    <definedName name="BExQ6M8B0X44N9TV56ATUVHGDI00" localSheetId="17" hidden="1">#REF!</definedName>
    <definedName name="BExQ6M8B0X44N9TV56ATUVHGDI00" hidden="1">#REF!</definedName>
    <definedName name="BExQ6POH065GV0I74XXVD0VUPBJW" localSheetId="17" hidden="1">#REF!</definedName>
    <definedName name="BExQ6POH065GV0I74XXVD0VUPBJW" hidden="1">#REF!</definedName>
    <definedName name="BExQ6R0YG1HMF8DVPFMIHIOUSMVE" localSheetId="17" hidden="1">#REF!</definedName>
    <definedName name="BExQ6R0YG1HMF8DVPFMIHIOUSMVE" hidden="1">#REF!</definedName>
    <definedName name="BExQ6WV9KPSMXPPLGZ3KK4WNYTHU" localSheetId="17" hidden="1">#REF!</definedName>
    <definedName name="BExQ6WV9KPSMXPPLGZ3KK4WNYTHU" hidden="1">#REF!</definedName>
    <definedName name="BExQ6Z48UU3475XVS5MSB61Y2LTN" localSheetId="17" hidden="1">#REF!</definedName>
    <definedName name="BExQ6Z48UU3475XVS5MSB61Y2LTN" hidden="1">#REF!</definedName>
    <definedName name="BExQ783XTMM2A9I3UKCFWJH1PP2N" localSheetId="17" hidden="1">#REF!</definedName>
    <definedName name="BExQ783XTMM2A9I3UKCFWJH1PP2N" hidden="1">#REF!</definedName>
    <definedName name="BExQ79LX01ZPQB8EGD1ZHR2VK2H3" localSheetId="17" hidden="1">#REF!</definedName>
    <definedName name="BExQ79LX01ZPQB8EGD1ZHR2VK2H3" hidden="1">#REF!</definedName>
    <definedName name="BExQ7AT1ON4L7W584EXCOXCQ8AF8" localSheetId="17" hidden="1">#REF!</definedName>
    <definedName name="BExQ7AT1ON4L7W584EXCOXCQ8AF8" hidden="1">#REF!</definedName>
    <definedName name="BExQ7B3V9MGDK2OIJ61XXFBFLJFZ" localSheetId="17" hidden="1">#REF!</definedName>
    <definedName name="BExQ7B3V9MGDK2OIJ61XXFBFLJFZ" hidden="1">#REF!</definedName>
    <definedName name="BExQ7CB046NVPF9ZXDGA7OXOLSLX" localSheetId="17" hidden="1">#REF!</definedName>
    <definedName name="BExQ7CB046NVPF9ZXDGA7OXOLSLX" hidden="1">#REF!</definedName>
    <definedName name="BExQ7IWDCGGOO1HTJ97YGO1CK3R9" localSheetId="17" hidden="1">#REF!</definedName>
    <definedName name="BExQ7IWDCGGOO1HTJ97YGO1CK3R9" hidden="1">#REF!</definedName>
    <definedName name="BExQ7JNFIEGS2HKNBALH3Q2N5G7Z" localSheetId="17" hidden="1">#REF!</definedName>
    <definedName name="BExQ7JNFIEGS2HKNBALH3Q2N5G7Z" hidden="1">#REF!</definedName>
    <definedName name="BExQ7MY3U2Z1IZ71U5LJUD00VVB4" localSheetId="17" hidden="1">#REF!</definedName>
    <definedName name="BExQ7MY3U2Z1IZ71U5LJUD00VVB4" hidden="1">#REF!</definedName>
    <definedName name="BExQ7NJJ5I2EFVEHCKSRF7BAOJX8" localSheetId="17" hidden="1">#REF!</definedName>
    <definedName name="BExQ7NJJ5I2EFVEHCKSRF7BAOJX8" hidden="1">#REF!</definedName>
    <definedName name="BExQ7OLEEXKKDJBY2RBEALGCVGC3" localSheetId="17" hidden="1">#REF!</definedName>
    <definedName name="BExQ7OLEEXKKDJBY2RBEALGCVGC3" hidden="1">#REF!</definedName>
    <definedName name="BExQ7XL2Q1GVUFL1F9KK0K0EXMWG" localSheetId="17" hidden="1">#REF!</definedName>
    <definedName name="BExQ7XL2Q1GVUFL1F9KK0K0EXMWG" hidden="1">#REF!</definedName>
    <definedName name="BExQ804OMLOOLGJAZ76PFIUFBWIX" localSheetId="17" hidden="1">#REF!</definedName>
    <definedName name="BExQ804OMLOOLGJAZ76PFIUFBWIX" hidden="1">#REF!</definedName>
    <definedName name="BExQ834L4O72YNJYUPLVXEJ7K3BU" localSheetId="17" hidden="1">#REF!</definedName>
    <definedName name="BExQ834L4O72YNJYUPLVXEJ7K3BU" hidden="1">#REF!</definedName>
    <definedName name="BExQ8469L3ZRZ3KYZPYMSJIDL7Y5" localSheetId="17" hidden="1">#REF!</definedName>
    <definedName name="BExQ8469L3ZRZ3KYZPYMSJIDL7Y5" hidden="1">#REF!</definedName>
    <definedName name="BExQ84MJB94HL3BWRN50M4NCB6Z0" localSheetId="17" hidden="1">#REF!</definedName>
    <definedName name="BExQ84MJB94HL3BWRN50M4NCB6Z0" hidden="1">#REF!</definedName>
    <definedName name="BExQ8583ZE00NW7T9OF11OT9IA14" localSheetId="17" hidden="1">#REF!</definedName>
    <definedName name="BExQ8583ZE00NW7T9OF11OT9IA14" hidden="1">#REF!</definedName>
    <definedName name="BExQ8A0RPE3IMIFIZLUE7KD2N21W" localSheetId="17" hidden="1">#REF!</definedName>
    <definedName name="BExQ8A0RPE3IMIFIZLUE7KD2N21W" hidden="1">#REF!</definedName>
    <definedName name="BExQ8ABK6H1ADV2R2OYT8NFFYG2N" localSheetId="17" hidden="1">#REF!</definedName>
    <definedName name="BExQ8ABK6H1ADV2R2OYT8NFFYG2N" hidden="1">#REF!</definedName>
    <definedName name="BExQ8DM90XJ6GCJIK9LC5O82I2TJ" localSheetId="17" hidden="1">#REF!</definedName>
    <definedName name="BExQ8DM90XJ6GCJIK9LC5O82I2TJ" hidden="1">#REF!</definedName>
    <definedName name="BExQ8DX1FNZIJVRD63724J6NDCOG" localSheetId="17" hidden="1">#REF!</definedName>
    <definedName name="BExQ8DX1FNZIJVRD63724J6NDCOG" hidden="1">#REF!</definedName>
    <definedName name="BExQ8G0K46ZORA0QVQTDI7Z8LXGF" localSheetId="17" hidden="1">#REF!</definedName>
    <definedName name="BExQ8G0K46ZORA0QVQTDI7Z8LXGF" hidden="1">#REF!</definedName>
    <definedName name="BExQ8O3WEU8HNTTGKTW5T0QSKCLP" localSheetId="17" hidden="1">#REF!</definedName>
    <definedName name="BExQ8O3WEU8HNTTGKTW5T0QSKCLP" hidden="1">#REF!</definedName>
    <definedName name="BExQ8PWMBELWDMVC65RE0VV0PKJ2" localSheetId="17" hidden="1">#REF!</definedName>
    <definedName name="BExQ8PWMBELWDMVC65RE0VV0PKJ2" hidden="1">#REF!</definedName>
    <definedName name="BExQ8XEDA0NG4CETTWK2XL8XZWLT" localSheetId="17" hidden="1">#REF!</definedName>
    <definedName name="BExQ8XEDA0NG4CETTWK2XL8XZWLT" hidden="1">#REF!</definedName>
    <definedName name="BExQ8ZCEDBOBJA3D9LDP5TU2WYGR" localSheetId="17" hidden="1">#REF!</definedName>
    <definedName name="BExQ8ZCEDBOBJA3D9LDP5TU2WYGR" hidden="1">#REF!</definedName>
    <definedName name="BExQ94LAW6MAQBWY25WTBFV5PPZJ" localSheetId="17" hidden="1">#REF!</definedName>
    <definedName name="BExQ94LAW6MAQBWY25WTBFV5PPZJ" hidden="1">#REF!</definedName>
    <definedName name="BExQ97QIPOSSRK978N8P234Y1XA4" localSheetId="17" hidden="1">#REF!</definedName>
    <definedName name="BExQ97QIPOSSRK978N8P234Y1XA4" hidden="1">#REF!</definedName>
    <definedName name="BExQ9E6FBAXTHGF3RXANFIA77GXP" localSheetId="17" hidden="1">#REF!</definedName>
    <definedName name="BExQ9E6FBAXTHGF3RXANFIA77GXP" hidden="1">#REF!</definedName>
    <definedName name="BExQ9F2YH4UUCCMQITJ475B3S3NP" localSheetId="17" hidden="1">#REF!</definedName>
    <definedName name="BExQ9F2YH4UUCCMQITJ475B3S3NP" hidden="1">#REF!</definedName>
    <definedName name="BExQ9KX9734KIAK7IMRLHCPYDHO2" localSheetId="17" hidden="1">#REF!</definedName>
    <definedName name="BExQ9KX9734KIAK7IMRLHCPYDHO2" hidden="1">#REF!</definedName>
    <definedName name="BExQ9L81FF4I7816VTPFBDWVU4CW" localSheetId="17" hidden="1">#REF!</definedName>
    <definedName name="BExQ9L81FF4I7816VTPFBDWVU4CW" hidden="1">#REF!</definedName>
    <definedName name="BExQ9M4E2ACZOWWWP1JJIQO8AHUM" localSheetId="17" hidden="1">#REF!</definedName>
    <definedName name="BExQ9M4E2ACZOWWWP1JJIQO8AHUM" hidden="1">#REF!</definedName>
    <definedName name="BExQ9R7UV4VT86NLRFAY9CP2M3CL" localSheetId="17" hidden="1">#REF!</definedName>
    <definedName name="BExQ9R7UV4VT86NLRFAY9CP2M3CL" hidden="1">#REF!</definedName>
    <definedName name="BExQ9UTANMJCK7LJ4OQMD6F2Q01L" localSheetId="17" hidden="1">#REF!</definedName>
    <definedName name="BExQ9UTANMJCK7LJ4OQMD6F2Q01L" hidden="1">#REF!</definedName>
    <definedName name="BExQ9ZLYHWABXAA9NJDW8ZS0UQ9P" localSheetId="17" hidden="1">#REF!</definedName>
    <definedName name="BExQ9ZLYHWABXAA9NJDW8ZS0UQ9P" hidden="1">#REF!</definedName>
    <definedName name="BExQA324HSCK40ENJUT9CS9EC71B" localSheetId="17" hidden="1">#REF!</definedName>
    <definedName name="BExQA324HSCK40ENJUT9CS9EC71B" hidden="1">#REF!</definedName>
    <definedName name="BExQA55GY0STSNBWQCWN8E31ZXCS" localSheetId="17" hidden="1">#REF!</definedName>
    <definedName name="BExQA55GY0STSNBWQCWN8E31ZXCS" hidden="1">#REF!</definedName>
    <definedName name="BExQA6Y7SIFO3MVYCQACIZ6YV0WS" localSheetId="17" hidden="1">#REF!</definedName>
    <definedName name="BExQA6Y7SIFO3MVYCQACIZ6YV0WS" hidden="1">#REF!</definedName>
    <definedName name="BExQA9HZIN9XEMHEEVHT99UU9Z82" localSheetId="17" hidden="1">#REF!</definedName>
    <definedName name="BExQA9HZIN9XEMHEEVHT99UU9Z82" hidden="1">#REF!</definedName>
    <definedName name="BExQAELFYH92K8CJL155181UDORO" localSheetId="17" hidden="1">#REF!</definedName>
    <definedName name="BExQAELFYH92K8CJL155181UDORO" hidden="1">#REF!</definedName>
    <definedName name="BExQAG8PP8R5NJKNQD1U4QOSD6X5" localSheetId="17" hidden="1">#REF!</definedName>
    <definedName name="BExQAG8PP8R5NJKNQD1U4QOSD6X5" hidden="1">#REF!</definedName>
    <definedName name="BExQATFG0VP9HTVNMWL5T6B3N3IP" localSheetId="17" hidden="1">#REF!</definedName>
    <definedName name="BExQATFG0VP9HTVNMWL5T6B3N3IP" hidden="1">#REF!</definedName>
    <definedName name="BExQAYDITUO5K8A2FQRB0H1O4I4E" localSheetId="17" hidden="1">#REF!</definedName>
    <definedName name="BExQAYDITUO5K8A2FQRB0H1O4I4E" hidden="1">#REF!</definedName>
    <definedName name="BExQBDICMZTSA1X73TMHNO4JSFLN" localSheetId="17" hidden="1">#REF!</definedName>
    <definedName name="BExQBDICMZTSA1X73TMHNO4JSFLN" hidden="1">#REF!</definedName>
    <definedName name="BExQBEER6CRCRPSSL61S0OMH57ZA" localSheetId="17" hidden="1">#REF!</definedName>
    <definedName name="BExQBEER6CRCRPSSL61S0OMH57ZA" hidden="1">#REF!</definedName>
    <definedName name="BExQBIGGY5TXI2FJVVZSLZ0LTZYH" localSheetId="17" hidden="1">#REF!</definedName>
    <definedName name="BExQBIGGY5TXI2FJVVZSLZ0LTZYH" hidden="1">#REF!</definedName>
    <definedName name="BExQBM1RUSIQ85LLMM2159BYDPIP" localSheetId="17" hidden="1">#REF!</definedName>
    <definedName name="BExQBM1RUSIQ85LLMM2159BYDPIP" hidden="1">#REF!</definedName>
    <definedName name="BExQBPSOZ47V81YAEURP0NQJNTJH" localSheetId="17" hidden="1">#REF!</definedName>
    <definedName name="BExQBPSOZ47V81YAEURP0NQJNTJH" hidden="1">#REF!</definedName>
    <definedName name="BExQBZZKW056AXUH7L35UYMATHNR" localSheetId="17" hidden="1">#REF!</definedName>
    <definedName name="BExQBZZKW056AXUH7L35UYMATHNR" hidden="1">#REF!</definedName>
    <definedName name="BExQC5TWT21CGBKD0IHAXTIN2QB8" localSheetId="17" hidden="1">#REF!</definedName>
    <definedName name="BExQC5TWT21CGBKD0IHAXTIN2QB8" hidden="1">#REF!</definedName>
    <definedName name="BExQC94JL9F5GW4S8DQCAF4WB2DA" localSheetId="17" hidden="1">#REF!</definedName>
    <definedName name="BExQC94JL9F5GW4S8DQCAF4WB2DA" hidden="1">#REF!</definedName>
    <definedName name="BExQCDH4D9DTA02ITMHNTDANJREJ" localSheetId="17" hidden="1">#REF!</definedName>
    <definedName name="BExQCDH4D9DTA02ITMHNTDANJREJ" hidden="1">#REF!</definedName>
    <definedName name="BExQCKTD8AT0824LGWREXM1B5D1X" localSheetId="17" hidden="1">#REF!</definedName>
    <definedName name="BExQCKTD8AT0824LGWREXM1B5D1X" hidden="1">#REF!</definedName>
    <definedName name="BExQCOV3MAQPJ038UJX6SNODPAZU" localSheetId="17" hidden="1">#REF!</definedName>
    <definedName name="BExQCOV3MAQPJ038UJX6SNODPAZU" hidden="1">#REF!</definedName>
    <definedName name="BExQD571YWOXKR2SX85K5MKQ0AO2" localSheetId="17" hidden="1">#REF!</definedName>
    <definedName name="BExQD571YWOXKR2SX85K5MKQ0AO2" hidden="1">#REF!</definedName>
    <definedName name="BExQD8SK7Y1Y0AYWI0WMF0ET8HR1" localSheetId="17" hidden="1">#REF!</definedName>
    <definedName name="BExQD8SK7Y1Y0AYWI0WMF0ET8HR1" hidden="1">#REF!</definedName>
    <definedName name="BExQDB6VCHN8PNX8EA6JNIEQ2JC2" localSheetId="17" hidden="1">#REF!</definedName>
    <definedName name="BExQDB6VCHN8PNX8EA6JNIEQ2JC2" hidden="1">#REF!</definedName>
    <definedName name="BExQDE1B6U2Q9B73KBENABP71YM1" localSheetId="17" hidden="1">#REF!</definedName>
    <definedName name="BExQDE1B6U2Q9B73KBENABP71YM1" hidden="1">#REF!</definedName>
    <definedName name="BExQDG4YSI6HR3RI4SO2KWMGKUPB" localSheetId="17" hidden="1">#REF!</definedName>
    <definedName name="BExQDG4YSI6HR3RI4SO2KWMGKUPB" hidden="1">#REF!</definedName>
    <definedName name="BExQDGQCN7ZW41QDUHOBJUGQAX40" localSheetId="17" hidden="1">#REF!</definedName>
    <definedName name="BExQDGQCN7ZW41QDUHOBJUGQAX40" hidden="1">#REF!</definedName>
    <definedName name="BExQE73VMCL6FGT6439XK03B088Y" localSheetId="17" hidden="1">#REF!</definedName>
    <definedName name="BExQE73VMCL6FGT6439XK03B088Y" hidden="1">#REF!</definedName>
    <definedName name="BExQEC7BRIJ30PTU3UPFOIP2HPE3" localSheetId="17" hidden="1">#REF!</definedName>
    <definedName name="BExQEC7BRIJ30PTU3UPFOIP2HPE3" hidden="1">#REF!</definedName>
    <definedName name="BExQELXVICMMT0JFDWUW1L3I335X" localSheetId="17" hidden="1">#REF!</definedName>
    <definedName name="BExQELXVICMMT0JFDWUW1L3I335X" hidden="1">#REF!</definedName>
    <definedName name="BExQEMUA4HEFM4OVO8M8MA8PIAW1" localSheetId="17" hidden="1">#REF!</definedName>
    <definedName name="BExQEMUA4HEFM4OVO8M8MA8PIAW1" hidden="1">#REF!</definedName>
    <definedName name="BExQEQ4XZQFIKUXNU9H7WE7AMZ1U" localSheetId="17" hidden="1">#REF!</definedName>
    <definedName name="BExQEQ4XZQFIKUXNU9H7WE7AMZ1U" hidden="1">#REF!</definedName>
    <definedName name="BExQERHKUGD73UH278HHQULBSG9M" localSheetId="17" hidden="1">#REF!</definedName>
    <definedName name="BExQERHKUGD73UH278HHQULBSG9M" hidden="1">#REF!</definedName>
    <definedName name="BExQESZI930ZHFKIRJ3TMK3X27PH" localSheetId="17" hidden="1">#REF!</definedName>
    <definedName name="BExQESZI930ZHFKIRJ3TMK3X27PH" hidden="1">#REF!</definedName>
    <definedName name="BExQEY88PESL76JUL4GA11W8IHFE" localSheetId="17" hidden="1">#REF!</definedName>
    <definedName name="BExQEY88PESL76JUL4GA11W8IHFE" hidden="1">#REF!</definedName>
    <definedName name="BExQF1OEB07CRAP6ALNNMJNJ3P2D" localSheetId="17" hidden="1">#REF!</definedName>
    <definedName name="BExQF1OEB07CRAP6ALNNMJNJ3P2D" hidden="1">#REF!</definedName>
    <definedName name="BExQF9X2AQPFJZTCHTU5PTTR0JAH" localSheetId="17" hidden="1">#REF!</definedName>
    <definedName name="BExQF9X2AQPFJZTCHTU5PTTR0JAH" hidden="1">#REF!</definedName>
    <definedName name="BExQFC0M9KKFMQKPLPEO2RQDB7MM" localSheetId="17" hidden="1">#REF!</definedName>
    <definedName name="BExQFC0M9KKFMQKPLPEO2RQDB7MM" hidden="1">#REF!</definedName>
    <definedName name="BExQFEEV7627R8TYZCM28C6V6WHE" localSheetId="17" hidden="1">#REF!</definedName>
    <definedName name="BExQFEEV7627R8TYZCM28C6V6WHE" hidden="1">#REF!</definedName>
    <definedName name="BExQFEK8NUD04X2OBRA275ADPSDL" localSheetId="17" hidden="1">#REF!</definedName>
    <definedName name="BExQFEK8NUD04X2OBRA275ADPSDL" hidden="1">#REF!</definedName>
    <definedName name="BExQFGYIWDR4W0YF7XR6E4EWWJ02" localSheetId="17" hidden="1">#REF!</definedName>
    <definedName name="BExQFGYIWDR4W0YF7XR6E4EWWJ02" hidden="1">#REF!</definedName>
    <definedName name="BExQFPNFKA36IAPS22LAUMBDI4KE" localSheetId="17" hidden="1">#REF!</definedName>
    <definedName name="BExQFPNFKA36IAPS22LAUMBDI4KE" hidden="1">#REF!</definedName>
    <definedName name="BExQFPSWEMA8WBUZ4WK20LR13VSU" localSheetId="17" hidden="1">#REF!</definedName>
    <definedName name="BExQFPSWEMA8WBUZ4WK20LR13VSU" hidden="1">#REF!</definedName>
    <definedName name="BExQFVSPOSCCPF1TLJPIWYWYB8A9" localSheetId="17" hidden="1">#REF!</definedName>
    <definedName name="BExQFVSPOSCCPF1TLJPIWYWYB8A9" hidden="1">#REF!</definedName>
    <definedName name="BExQFWJQXNQAW6LUMOEDS6KMJMYL" localSheetId="17" hidden="1">#REF!</definedName>
    <definedName name="BExQFWJQXNQAW6LUMOEDS6KMJMYL" hidden="1">#REF!</definedName>
    <definedName name="BExQFZZRMR5PQTR0X833N3LRX6ZL" localSheetId="17" hidden="1">#REF!</definedName>
    <definedName name="BExQFZZRMR5PQTR0X833N3LRX6ZL" hidden="1">#REF!</definedName>
    <definedName name="BExQG8TYRD2G42UA5ZPCRLNKUDMX" localSheetId="17" hidden="1">#REF!</definedName>
    <definedName name="BExQG8TYRD2G42UA5ZPCRLNKUDMX" hidden="1">#REF!</definedName>
    <definedName name="BExQGO48J9MPCDQ96RBB9UN9AIGT" localSheetId="17" hidden="1">#REF!</definedName>
    <definedName name="BExQGO48J9MPCDQ96RBB9UN9AIGT" hidden="1">#REF!</definedName>
    <definedName name="BExQGSBB6MJWDW7AYWA0MSFTXKRR" localSheetId="17" hidden="1">#REF!</definedName>
    <definedName name="BExQGSBB6MJWDW7AYWA0MSFTXKRR" hidden="1">#REF!</definedName>
    <definedName name="BExQGV5VQ04IFVBYEFOZQHKJ561J" localSheetId="17" hidden="1">#REF!</definedName>
    <definedName name="BExQGV5VQ04IFVBYEFOZQHKJ561J" hidden="1">#REF!</definedName>
    <definedName name="BExQGVB7GL4W9291MCCPQ46Z66C1" localSheetId="17" hidden="1">#REF!</definedName>
    <definedName name="BExQGVB7GL4W9291MCCPQ46Z66C1" hidden="1">#REF!</definedName>
    <definedName name="BExQH0UURAJ13AVO5UI04HSRGVYW" localSheetId="17" hidden="1">#REF!</definedName>
    <definedName name="BExQH0UURAJ13AVO5UI04HSRGVYW" hidden="1">#REF!</definedName>
    <definedName name="BExQH6ZZY0NR8SE48PSI9D0CU1TC" localSheetId="17" hidden="1">#REF!</definedName>
    <definedName name="BExQH6ZZY0NR8SE48PSI9D0CU1TC" hidden="1">#REF!</definedName>
    <definedName name="BExQH9P2MCXAJOVEO4GFQT6MNW22" localSheetId="17" hidden="1">#REF!</definedName>
    <definedName name="BExQH9P2MCXAJOVEO4GFQT6MNW22" hidden="1">#REF!</definedName>
    <definedName name="BExQHCZSBYUY8OKKJXFYWKBBM6AH" localSheetId="17" hidden="1">#REF!</definedName>
    <definedName name="BExQHCZSBYUY8OKKJXFYWKBBM6AH" hidden="1">#REF!</definedName>
    <definedName name="BExQHPKXZ1K33V2F90NZIQRZYIAW" localSheetId="17" hidden="1">#REF!</definedName>
    <definedName name="BExQHPKXZ1K33V2F90NZIQRZYIAW" hidden="1">#REF!</definedName>
    <definedName name="BExQHVF9KD06AG2RXUQJ9X4PVGX4" localSheetId="17" hidden="1">#REF!</definedName>
    <definedName name="BExQHVF9KD06AG2RXUQJ9X4PVGX4" hidden="1">#REF!</definedName>
    <definedName name="BExQHXDHUYC4Q1EIPVGT5YX2JZL4" localSheetId="17" hidden="1">#REF!</definedName>
    <definedName name="BExQHXDHUYC4Q1EIPVGT5YX2JZL4" hidden="1">#REF!</definedName>
    <definedName name="BExQHZBHVN2L4HC7ACTR73T5OCV0" localSheetId="17" hidden="1">#REF!</definedName>
    <definedName name="BExQHZBHVN2L4HC7ACTR73T5OCV0" hidden="1">#REF!</definedName>
    <definedName name="BExQI5M37YD0WH3DQITAZHZBB115" localSheetId="17" hidden="1">#REF!</definedName>
    <definedName name="BExQI5M37YD0WH3DQITAZHZBB115" hidden="1">#REF!</definedName>
    <definedName name="BExQI7V42EHAI28LLDLOQJ1ETBBF" localSheetId="17" hidden="1">#REF!</definedName>
    <definedName name="BExQI7V42EHAI28LLDLOQJ1ETBBF" hidden="1">#REF!</definedName>
    <definedName name="BExQI85V9TNLDJT5LTRZS10Y26SG" localSheetId="17" hidden="1">#REF!</definedName>
    <definedName name="BExQI85V9TNLDJT5LTRZS10Y26SG" hidden="1">#REF!</definedName>
    <definedName name="BExQIAPKHVEV8CU1L3TTHJW67FJ5" localSheetId="17" hidden="1">#REF!</definedName>
    <definedName name="BExQIAPKHVEV8CU1L3TTHJW67FJ5" hidden="1">#REF!</definedName>
    <definedName name="BExQIBB4I3Z6AUU0HYV1DHRS13M4" localSheetId="17" hidden="1">#REF!</definedName>
    <definedName name="BExQIBB4I3Z6AUU0HYV1DHRS13M4" hidden="1">#REF!</definedName>
    <definedName name="BExQIBWPAXU7HJZLKGJZY3EB7MIS" localSheetId="17" hidden="1">#REF!</definedName>
    <definedName name="BExQIBWPAXU7HJZLKGJZY3EB7MIS" hidden="1">#REF!</definedName>
    <definedName name="BExQIEB09IBJU22LBRVC4SFL687J" localSheetId="17" hidden="1">#REF!</definedName>
    <definedName name="BExQIEB09IBJU22LBRVC4SFL687J" hidden="1">#REF!</definedName>
    <definedName name="BExQIJUJOU8IYLVQCFMPTADHZ9J7" localSheetId="17" hidden="1">#REF!</definedName>
    <definedName name="BExQIJUJOU8IYLVQCFMPTADHZ9J7" hidden="1">#REF!</definedName>
    <definedName name="BExQIS8O6R36CI01XRY9ISM99TW9" localSheetId="17" hidden="1">#REF!</definedName>
    <definedName name="BExQIS8O6R36CI01XRY9ISM99TW9" hidden="1">#REF!</definedName>
    <definedName name="BExQIVJB9MJ25NDUHTCVMSODJY2C" localSheetId="17" hidden="1">#REF!</definedName>
    <definedName name="BExQIVJB9MJ25NDUHTCVMSODJY2C" hidden="1">#REF!</definedName>
    <definedName name="BExQJ2KYENKJB760H4Z8NV8Z08WT" localSheetId="17" hidden="1">#REF!</definedName>
    <definedName name="BExQJ2KYENKJB760H4Z8NV8Z08WT" hidden="1">#REF!</definedName>
    <definedName name="BExQJ4DQ84ZQCB1WU62YHO0XEQSV" localSheetId="17" hidden="1">#REF!</definedName>
    <definedName name="BExQJ4DQ84ZQCB1WU62YHO0XEQSV" hidden="1">#REF!</definedName>
    <definedName name="BExQJBF7LAX128WR7VTMJC88ZLPG" localSheetId="17" hidden="1">#REF!</definedName>
    <definedName name="BExQJBF7LAX128WR7VTMJC88ZLPG" hidden="1">#REF!</definedName>
    <definedName name="BExQJEVCKX6KZHNCLYXY7D0MX5KN" localSheetId="17" hidden="1">#REF!</definedName>
    <definedName name="BExQJEVCKX6KZHNCLYXY7D0MX5KN" hidden="1">#REF!</definedName>
    <definedName name="BExQJJYSDX8B0J1QGF2HL071KKA3" localSheetId="17" hidden="1">#REF!</definedName>
    <definedName name="BExQJJYSDX8B0J1QGF2HL071KKA3" hidden="1">#REF!</definedName>
    <definedName name="BExQJQPFM9GN0NWOW73O5VE3NTJO" localSheetId="17" hidden="1">#REF!</definedName>
    <definedName name="BExQJQPFM9GN0NWOW73O5VE3NTJO" hidden="1">#REF!</definedName>
    <definedName name="BExQK1HV6SQQ7CP8H8IUKI9TYXTD" localSheetId="17" hidden="1">#REF!</definedName>
    <definedName name="BExQK1HV6SQQ7CP8H8IUKI9TYXTD" hidden="1">#REF!</definedName>
    <definedName name="BExQK3LE5CSBW1E4H4KHW548FL2R" localSheetId="17" hidden="1">#REF!</definedName>
    <definedName name="BExQK3LE5CSBW1E4H4KHW548FL2R" hidden="1">#REF!</definedName>
    <definedName name="BExQKG6LD6PLNDGNGO9DJXY865BR" localSheetId="17" hidden="1">#REF!</definedName>
    <definedName name="BExQKG6LD6PLNDGNGO9DJXY865BR" hidden="1">#REF!</definedName>
    <definedName name="BExQKKDMM6UNMDK33ZZN3QBP6TN6" localSheetId="17" hidden="1">#REF!</definedName>
    <definedName name="BExQKKDMM6UNMDK33ZZN3QBP6TN6" hidden="1">#REF!</definedName>
    <definedName name="BExQKP6ANI278H3LT3CHFIOFPQDR" localSheetId="17" hidden="1">#REF!</definedName>
    <definedName name="BExQKP6ANI278H3LT3CHFIOFPQDR" hidden="1">#REF!</definedName>
    <definedName name="BExQLE1TOW3A287TQB0AVWENT8O1" localSheetId="17" hidden="1">#REF!</definedName>
    <definedName name="BExQLE1TOW3A287TQB0AVWENT8O1" hidden="1">#REF!</definedName>
    <definedName name="BExRYOYB4A3E5F6MTROY69LR0PMG" localSheetId="17" hidden="1">#REF!</definedName>
    <definedName name="BExRYOYB4A3E5F6MTROY69LR0PMG" hidden="1">#REF!</definedName>
    <definedName name="BExRYZLA9EW71H4SXQR525S72LLP" localSheetId="17" hidden="1">#REF!</definedName>
    <definedName name="BExRYZLA9EW71H4SXQR525S72LLP" hidden="1">#REF!</definedName>
    <definedName name="BExRZ66M8G9FQ0VFP077QSZBSOA5" localSheetId="17" hidden="1">#REF!</definedName>
    <definedName name="BExRZ66M8G9FQ0VFP077QSZBSOA5" hidden="1">#REF!</definedName>
    <definedName name="BExRZ8FMQQL46I8AQWU17LRNZD5T" localSheetId="17" hidden="1">#REF!</definedName>
    <definedName name="BExRZ8FMQQL46I8AQWU17LRNZD5T" hidden="1">#REF!</definedName>
    <definedName name="BExRZIRRIXRUMZ5GOO95S7460BMP" localSheetId="17" hidden="1">#REF!</definedName>
    <definedName name="BExRZIRRIXRUMZ5GOO95S7460BMP" hidden="1">#REF!</definedName>
    <definedName name="BExRZK9RAHMM0ZLTNSK7A4LDC42D" localSheetId="17" hidden="1">#REF!</definedName>
    <definedName name="BExRZK9RAHMM0ZLTNSK7A4LDC42D" hidden="1">#REF!</definedName>
    <definedName name="BExRZOGSR69INI6GAEPHDWSNK5Q4" localSheetId="17" hidden="1">#REF!</definedName>
    <definedName name="BExRZOGSR69INI6GAEPHDWSNK5Q4" hidden="1">#REF!</definedName>
    <definedName name="BExS017FU4YOHE3YTW15EQ9ZTN1Y" localSheetId="17" hidden="1">#REF!</definedName>
    <definedName name="BExS017FU4YOHE3YTW15EQ9ZTN1Y" hidden="1">#REF!</definedName>
    <definedName name="BExS0ASQBKRTPDWFK0KUDFOS9LE5" localSheetId="17" hidden="1">#REF!</definedName>
    <definedName name="BExS0ASQBKRTPDWFK0KUDFOS9LE5" hidden="1">#REF!</definedName>
    <definedName name="BExS0GHQUF6YT0RU3TKDEO8CSJYB" localSheetId="17" hidden="1">#REF!</definedName>
    <definedName name="BExS0GHQUF6YT0RU3TKDEO8CSJYB" hidden="1">#REF!</definedName>
    <definedName name="BExS0K8IHC45I78DMZBOJ1P13KQA" localSheetId="17" hidden="1">#REF!</definedName>
    <definedName name="BExS0K8IHC45I78DMZBOJ1P13KQA" hidden="1">#REF!</definedName>
    <definedName name="BExS14X03J9K12GCDNGZI9AZKE9C" localSheetId="17" hidden="1">#REF!</definedName>
    <definedName name="BExS14X03J9K12GCDNGZI9AZKE9C" hidden="1">#REF!</definedName>
    <definedName name="BExS152B2LFCRAUHSLI5T6QRNII0" localSheetId="17" hidden="1">#REF!</definedName>
    <definedName name="BExS152B2LFCRAUHSLI5T6QRNII0" hidden="1">#REF!</definedName>
    <definedName name="BExS15IJV0WW662NXQUVT3FGP4ST" localSheetId="17" hidden="1">#REF!</definedName>
    <definedName name="BExS15IJV0WW662NXQUVT3FGP4ST" hidden="1">#REF!</definedName>
    <definedName name="BExS194110MR25BYJI3CJ2EGZ8XT" localSheetId="17" hidden="1">#REF!</definedName>
    <definedName name="BExS194110MR25BYJI3CJ2EGZ8XT" hidden="1">#REF!</definedName>
    <definedName name="BExS1BNVGNSGD4EP90QL8WXYWZ66" localSheetId="17" hidden="1">#REF!</definedName>
    <definedName name="BExS1BNVGNSGD4EP90QL8WXYWZ66" hidden="1">#REF!</definedName>
    <definedName name="BExS1UE39N6NCND7MAARSBWXS6HU" localSheetId="17" hidden="1">#REF!</definedName>
    <definedName name="BExS1UE39N6NCND7MAARSBWXS6HU" hidden="1">#REF!</definedName>
    <definedName name="BExS226HTWL5WVC76MP5A1IBI8WD" localSheetId="17" hidden="1">#REF!</definedName>
    <definedName name="BExS226HTWL5WVC76MP5A1IBI8WD" hidden="1">#REF!</definedName>
    <definedName name="BExS26OI2QNNAH2WMDD95Z400048" localSheetId="17" hidden="1">#REF!</definedName>
    <definedName name="BExS26OI2QNNAH2WMDD95Z400048" hidden="1">#REF!</definedName>
    <definedName name="BExS2DF6B4ZUF3VZLI4G6LJ3BF38" localSheetId="17" hidden="1">#REF!</definedName>
    <definedName name="BExS2DF6B4ZUF3VZLI4G6LJ3BF38" hidden="1">#REF!</definedName>
    <definedName name="BExS2QB5FS5LYTFYO4BROTWG3OV5" localSheetId="17" hidden="1">#REF!</definedName>
    <definedName name="BExS2QB5FS5LYTFYO4BROTWG3OV5" hidden="1">#REF!</definedName>
    <definedName name="BExS2TLU1HONYV6S3ZD9T12D7CIG" localSheetId="17" hidden="1">#REF!</definedName>
    <definedName name="BExS2TLU1HONYV6S3ZD9T12D7CIG" hidden="1">#REF!</definedName>
    <definedName name="BExS318UV9I2FXPQQWUKKX00QLPJ" localSheetId="17" hidden="1">#REF!</definedName>
    <definedName name="BExS318UV9I2FXPQQWUKKX00QLPJ" hidden="1">#REF!</definedName>
    <definedName name="BExS3KQ6RJB21YELK7Z4KFN2CQPS" localSheetId="17" hidden="1">#REF!</definedName>
    <definedName name="BExS3KQ6RJB21YELK7Z4KFN2CQPS" hidden="1">#REF!</definedName>
    <definedName name="BExS3LBS0SMTHALVM4NRI1BAV1NP" localSheetId="17" hidden="1">#REF!</definedName>
    <definedName name="BExS3LBS0SMTHALVM4NRI1BAV1NP" hidden="1">#REF!</definedName>
    <definedName name="BExS3MTQ75VBXDGEBURP6YT8RROE" localSheetId="17" hidden="1">#REF!</definedName>
    <definedName name="BExS3MTQ75VBXDGEBURP6YT8RROE" hidden="1">#REF!</definedName>
    <definedName name="BExS3OMGYO0DFN5186UFKEXZ2RX3" localSheetId="17" hidden="1">#REF!</definedName>
    <definedName name="BExS3OMGYO0DFN5186UFKEXZ2RX3" hidden="1">#REF!</definedName>
    <definedName name="BExS3PO59RQLS7HO1A6UIPRZX70V" localSheetId="17" hidden="1">#REF!</definedName>
    <definedName name="BExS3PO59RQLS7HO1A6UIPRZX70V" hidden="1">#REF!</definedName>
    <definedName name="BExS3SDERJ27OER67TIGOVZU13A2" localSheetId="17" hidden="1">#REF!</definedName>
    <definedName name="BExS3SDERJ27OER67TIGOVZU13A2" hidden="1">#REF!</definedName>
    <definedName name="BExS46R5WDNU5KL04FKY5LHJUCB8" localSheetId="17" hidden="1">#REF!</definedName>
    <definedName name="BExS46R5WDNU5KL04FKY5LHJUCB8" hidden="1">#REF!</definedName>
    <definedName name="BExS46WMSMYP0MQ9GHLZM5ON641L" localSheetId="17" hidden="1">#REF!</definedName>
    <definedName name="BExS46WMSMYP0MQ9GHLZM5ON641L" hidden="1">#REF!</definedName>
    <definedName name="BExS4ASWKM93XA275AXHYP8AG6SU" localSheetId="17" hidden="1">#REF!</definedName>
    <definedName name="BExS4ASWKM93XA275AXHYP8AG6SU" hidden="1">#REF!</definedName>
    <definedName name="BExS4JN3Y6SVBKILQK0R9HS45Y52" localSheetId="17" hidden="1">#REF!</definedName>
    <definedName name="BExS4JN3Y6SVBKILQK0R9HS45Y52" hidden="1">#REF!</definedName>
    <definedName name="BExS4P6S41O6Z6BED77U3GD9PNH1" localSheetId="17" hidden="1">#REF!</definedName>
    <definedName name="BExS4P6S41O6Z6BED77U3GD9PNH1" hidden="1">#REF!</definedName>
    <definedName name="BExS4WOJWBEF6OH97BLAVUD3TQ7R" localSheetId="17" hidden="1">#REF!</definedName>
    <definedName name="BExS4WOJWBEF6OH97BLAVUD3TQ7R" hidden="1">#REF!</definedName>
    <definedName name="BExS51H0N51UT0FZOPZRCF1GU063" localSheetId="17" hidden="1">#REF!</definedName>
    <definedName name="BExS51H0N51UT0FZOPZRCF1GU063" hidden="1">#REF!</definedName>
    <definedName name="BExS54X72TJFC41FJK72MLRR2OO7" localSheetId="17" hidden="1">#REF!</definedName>
    <definedName name="BExS54X72TJFC41FJK72MLRR2OO7" hidden="1">#REF!</definedName>
    <definedName name="BExS59F0PA1V2ZC7S5TN6IT41SXP" localSheetId="17" hidden="1">#REF!</definedName>
    <definedName name="BExS59F0PA1V2ZC7S5TN6IT41SXP" hidden="1">#REF!</definedName>
    <definedName name="BExS5DRER9US6NXY9ATYT41KZII3" localSheetId="17" hidden="1">#REF!</definedName>
    <definedName name="BExS5DRER9US6NXY9ATYT41KZII3" hidden="1">#REF!</definedName>
    <definedName name="BExS5L3TGB8JVW9ROYWTKYTUPW27" localSheetId="17" hidden="1">#REF!</definedName>
    <definedName name="BExS5L3TGB8JVW9ROYWTKYTUPW27" hidden="1">#REF!</definedName>
    <definedName name="BExS5UP3NQ1QY0PMIO69O2J1JRQX" localSheetId="17" hidden="1">#REF!</definedName>
    <definedName name="BExS5UP3NQ1QY0PMIO69O2J1JRQX" hidden="1">#REF!</definedName>
    <definedName name="BExS64QH0TK7BFMOHTRNM3DTXCZ5" localSheetId="17" hidden="1">#REF!</definedName>
    <definedName name="BExS64QH0TK7BFMOHTRNM3DTXCZ5" hidden="1">#REF!</definedName>
    <definedName name="BExS668EZXO8KT71OK13TBL2MYVF" localSheetId="17" hidden="1">#REF!</definedName>
    <definedName name="BExS668EZXO8KT71OK13TBL2MYVF" hidden="1">#REF!</definedName>
    <definedName name="BExS6GKQ96EHVLYWNJDWXZXUZW90" localSheetId="17" hidden="1">#REF!</definedName>
    <definedName name="BExS6GKQ96EHVLYWNJDWXZXUZW90" hidden="1">#REF!</definedName>
    <definedName name="BExS6ITKSZFRR01YD5B0F676SYN7" localSheetId="17" hidden="1">#REF!</definedName>
    <definedName name="BExS6ITKSZFRR01YD5B0F676SYN7" hidden="1">#REF!</definedName>
    <definedName name="BExS6M4AG8VGSMFGJXMMJ6YYATZI" localSheetId="17" hidden="1">#REF!</definedName>
    <definedName name="BExS6M4AG8VGSMFGJXMMJ6YYATZI" hidden="1">#REF!</definedName>
    <definedName name="BExS6N0LI574IAC89EFW6CLTCQ33" localSheetId="17" hidden="1">#REF!</definedName>
    <definedName name="BExS6N0LI574IAC89EFW6CLTCQ33" hidden="1">#REF!</definedName>
    <definedName name="BExS6WRDBF3ST86ZOBBUL3GTCR11" localSheetId="17" hidden="1">#REF!</definedName>
    <definedName name="BExS6WRDBF3ST86ZOBBUL3GTCR11" hidden="1">#REF!</definedName>
    <definedName name="BExS6XNRKR0C3MTA0LV5B60UB908" localSheetId="17" hidden="1">#REF!</definedName>
    <definedName name="BExS6XNRKR0C3MTA0LV5B60UB908" hidden="1">#REF!</definedName>
    <definedName name="BExS743NAKMEAA4255AJCZWPVQD5" localSheetId="17" hidden="1">#REF!</definedName>
    <definedName name="BExS743NAKMEAA4255AJCZWPVQD5" hidden="1">#REF!</definedName>
    <definedName name="BExS7EQLZPAVX5ZPW27ZJHFHXJWR" localSheetId="17" hidden="1">#REF!</definedName>
    <definedName name="BExS7EQLZPAVX5ZPW27ZJHFHXJWR" hidden="1">#REF!</definedName>
    <definedName name="BExS7J348DNX760P5D4N9N72C1H1" localSheetId="17" hidden="1">#REF!</definedName>
    <definedName name="BExS7J348DNX760P5D4N9N72C1H1" hidden="1">#REF!</definedName>
    <definedName name="BExS7OMMB9XYX3CR9NYR0OI0B6YV" localSheetId="17" hidden="1">#REF!</definedName>
    <definedName name="BExS7OMMB9XYX3CR9NYR0OI0B6YV" hidden="1">#REF!</definedName>
    <definedName name="BExS7TKQYLRZGM93UY3ZJZJBQNFJ" localSheetId="17" hidden="1">#REF!</definedName>
    <definedName name="BExS7TKQYLRZGM93UY3ZJZJBQNFJ" hidden="1">#REF!</definedName>
    <definedName name="BExS7Y2LNGVHSIBKC7C3R6X4LDR6" localSheetId="17" hidden="1">#REF!</definedName>
    <definedName name="BExS7Y2LNGVHSIBKC7C3R6X4LDR6" hidden="1">#REF!</definedName>
    <definedName name="BExS81TE0EY44Y3W2M4Z4MGNP5OM" localSheetId="17" hidden="1">#REF!</definedName>
    <definedName name="BExS81TE0EY44Y3W2M4Z4MGNP5OM" hidden="1">#REF!</definedName>
    <definedName name="BExS81YPDZDVJJVS15HV2HDXAC3Y" localSheetId="17" hidden="1">#REF!</definedName>
    <definedName name="BExS81YPDZDVJJVS15HV2HDXAC3Y" hidden="1">#REF!</definedName>
    <definedName name="BExS82PRVNUTEKQZS56YT2DVF6C2" localSheetId="17" hidden="1">#REF!</definedName>
    <definedName name="BExS82PRVNUTEKQZS56YT2DVF6C2" hidden="1">#REF!</definedName>
    <definedName name="BExS8BPG5A0GR5AO1U951NDGGR0L" localSheetId="17" hidden="1">#REF!</definedName>
    <definedName name="BExS8BPG5A0GR5AO1U951NDGGR0L" hidden="1">#REF!</definedName>
    <definedName name="BExS8GSUS17UY50TEM2AWF36BR9Z" localSheetId="17" hidden="1">#REF!</definedName>
    <definedName name="BExS8GSUS17UY50TEM2AWF36BR9Z" hidden="1">#REF!</definedName>
    <definedName name="BExS8HJRBVG0XI6PWA9KTMJZMQXK" localSheetId="17" hidden="1">#REF!</definedName>
    <definedName name="BExS8HJRBVG0XI6PWA9KTMJZMQXK" hidden="1">#REF!</definedName>
    <definedName name="BExS8PN4E1L5NH0OOKX0SGAV052X" localSheetId="17" hidden="1">#REF!</definedName>
    <definedName name="BExS8PN4E1L5NH0OOKX0SGAV052X" hidden="1">#REF!</definedName>
    <definedName name="BExS8R51C8RM2FS6V6IRTYO9GA4A" localSheetId="17" hidden="1">#REF!</definedName>
    <definedName name="BExS8R51C8RM2FS6V6IRTYO9GA4A" hidden="1">#REF!</definedName>
    <definedName name="BExS8WDX408F60MH1X9B9UZ2H4R7" localSheetId="17" hidden="1">#REF!</definedName>
    <definedName name="BExS8WDX408F60MH1X9B9UZ2H4R7" hidden="1">#REF!</definedName>
    <definedName name="BExS8Z2W2QEC3MH0BZIYLDFQNUIP" localSheetId="17" hidden="1">#REF!</definedName>
    <definedName name="BExS8Z2W2QEC3MH0BZIYLDFQNUIP" hidden="1">#REF!</definedName>
    <definedName name="BExS8Z8DJ9GSBTJQBINLMFIRTKJ2" localSheetId="17" hidden="1">#REF!</definedName>
    <definedName name="BExS8Z8DJ9GSBTJQBINLMFIRTKJ2" hidden="1">#REF!</definedName>
    <definedName name="BExS92DKGRFFCIA9C0IXDOLO57EP" localSheetId="17" hidden="1">#REF!</definedName>
    <definedName name="BExS92DKGRFFCIA9C0IXDOLO57EP" hidden="1">#REF!</definedName>
    <definedName name="BExS95DMT99CLDFYVR0MMS5QFQ4O" localSheetId="17" hidden="1">#REF!</definedName>
    <definedName name="BExS95DMT99CLDFYVR0MMS5QFQ4O" hidden="1">#REF!</definedName>
    <definedName name="BExS98OB4321YCHLCQ022PXKTT2W" localSheetId="17" hidden="1">#REF!</definedName>
    <definedName name="BExS98OB4321YCHLCQ022PXKTT2W" hidden="1">#REF!</definedName>
    <definedName name="BExS9C9N8GFISC6HUERJ0EI06GB2" localSheetId="17" hidden="1">#REF!</definedName>
    <definedName name="BExS9C9N8GFISC6HUERJ0EI06GB2" hidden="1">#REF!</definedName>
    <definedName name="BExS9DX13CACP3J8JDREK30JB1SQ" localSheetId="17" hidden="1">#REF!</definedName>
    <definedName name="BExS9DX13CACP3J8JDREK30JB1SQ" hidden="1">#REF!</definedName>
    <definedName name="BExS9FPRS2KRRCS33SE6WFNF5GYL" localSheetId="17" hidden="1">#REF!</definedName>
    <definedName name="BExS9FPRS2KRRCS33SE6WFNF5GYL" hidden="1">#REF!</definedName>
    <definedName name="BExS9MWR7YEFZL0UO24FU8UDGAXH" localSheetId="17" hidden="1">#REF!</definedName>
    <definedName name="BExS9MWR7YEFZL0UO24FU8UDGAXH" hidden="1">#REF!</definedName>
    <definedName name="BExS9WI0A6PSEB8N9GPXF2Z7MWHM" localSheetId="17" hidden="1">#REF!</definedName>
    <definedName name="BExS9WI0A6PSEB8N9GPXF2Z7MWHM" hidden="1">#REF!</definedName>
    <definedName name="BExSA5HP306TN9XJS0TU619DLRR7" localSheetId="17" hidden="1">#REF!</definedName>
    <definedName name="BExSA5HP306TN9XJS0TU619DLRR7" hidden="1">#REF!</definedName>
    <definedName name="BExSA6U57AKWU3K9W6DLF75569X0" localSheetId="17" hidden="1">#REF!</definedName>
    <definedName name="BExSA6U57AKWU3K9W6DLF75569X0" hidden="1">#REF!</definedName>
    <definedName name="BExSA8HLXG7TQJAREJXZWXCKKLYT" localSheetId="17" hidden="1">#REF!</definedName>
    <definedName name="BExSA8HLXG7TQJAREJXZWXCKKLYT" hidden="1">#REF!</definedName>
    <definedName name="BExSAAVWQOOIA6B3JHQVGP08HFEM" localSheetId="17" hidden="1">#REF!</definedName>
    <definedName name="BExSAAVWQOOIA6B3JHQVGP08HFEM" hidden="1">#REF!</definedName>
    <definedName name="BExSAFJ3IICU2M7QPVE4ARYMXZKX" localSheetId="17" hidden="1">#REF!</definedName>
    <definedName name="BExSAFJ3IICU2M7QPVE4ARYMXZKX" hidden="1">#REF!</definedName>
    <definedName name="BExSAH6ID8OHX379UXVNGFO8J6KQ" localSheetId="17" hidden="1">#REF!</definedName>
    <definedName name="BExSAH6ID8OHX379UXVNGFO8J6KQ" hidden="1">#REF!</definedName>
    <definedName name="BExSAQBHIXGQRNIRGCJMBXUPCZQA" localSheetId="17" hidden="1">#REF!</definedName>
    <definedName name="BExSAQBHIXGQRNIRGCJMBXUPCZQA" hidden="1">#REF!</definedName>
    <definedName name="BExSAUTCT4P7JP57NOR9MTX33QJZ" localSheetId="17" hidden="1">#REF!</definedName>
    <definedName name="BExSAUTCT4P7JP57NOR9MTX33QJZ" hidden="1">#REF!</definedName>
    <definedName name="BExSAY9CA9TFXQ9M9FBJRGJO9T9E" localSheetId="17" hidden="1">#REF!</definedName>
    <definedName name="BExSAY9CA9TFXQ9M9FBJRGJO9T9E" hidden="1">#REF!</definedName>
    <definedName name="BExSB3CYILY5VM7EWWCYC2RHW5GS" localSheetId="17" hidden="1">#REF!</definedName>
    <definedName name="BExSB3CYILY5VM7EWWCYC2RHW5GS" hidden="1">#REF!</definedName>
    <definedName name="BExSB4JYKQ3MINI7RAYK5M8BLJDC" localSheetId="17" hidden="1">#REF!</definedName>
    <definedName name="BExSB4JYKQ3MINI7RAYK5M8BLJDC" hidden="1">#REF!</definedName>
    <definedName name="BExSB6NLRVUI2GHH9VI5V6MY8ZL7" localSheetId="17" hidden="1">#REF!</definedName>
    <definedName name="BExSB6NLRVUI2GHH9VI5V6MY8ZL7" hidden="1">#REF!</definedName>
    <definedName name="BExSBMOS41ZRLWYLOU29V6Y7YORR" localSheetId="17" hidden="1">#REF!</definedName>
    <definedName name="BExSBMOS41ZRLWYLOU29V6Y7YORR" hidden="1">#REF!</definedName>
    <definedName name="BExSBRBXXQMBU1TYDW1BXTEVEPRU" localSheetId="17" hidden="1">#REF!</definedName>
    <definedName name="BExSBRBXXQMBU1TYDW1BXTEVEPRU" hidden="1">#REF!</definedName>
    <definedName name="BExSC54998WTZ21DSL0R8UN0Y9JH" localSheetId="17" hidden="1">#REF!</definedName>
    <definedName name="BExSC54998WTZ21DSL0R8UN0Y9JH" hidden="1">#REF!</definedName>
    <definedName name="BExSC60N7WR9PJSNC9B7ORCX9NGY" localSheetId="17" hidden="1">#REF!</definedName>
    <definedName name="BExSC60N7WR9PJSNC9B7ORCX9NGY" hidden="1">#REF!</definedName>
    <definedName name="BExSCE99EZTILTTCE4NJJF96OYYM" localSheetId="17" hidden="1">#REF!</definedName>
    <definedName name="BExSCE99EZTILTTCE4NJJF96OYYM" hidden="1">#REF!</definedName>
    <definedName name="BExSCHUQZ2HFEWS54X67DIS8OSXZ" localSheetId="17" hidden="1">#REF!</definedName>
    <definedName name="BExSCHUQZ2HFEWS54X67DIS8OSXZ" hidden="1">#REF!</definedName>
    <definedName name="BExSCOG41SKKG4GYU76WRWW1CTE6" localSheetId="17" hidden="1">#REF!</definedName>
    <definedName name="BExSCOG41SKKG4GYU76WRWW1CTE6" hidden="1">#REF!</definedName>
    <definedName name="BExSCPN9MLJYMCCD3AD6AGFMBBGA" localSheetId="17" hidden="1">#REF!</definedName>
    <definedName name="BExSCPN9MLJYMCCD3AD6AGFMBBGA" hidden="1">#REF!</definedName>
    <definedName name="BExSCVC9P86YVFMRKKUVRV29MZXZ" localSheetId="17" hidden="1">#REF!</definedName>
    <definedName name="BExSCVC9P86YVFMRKKUVRV29MZXZ" hidden="1">#REF!</definedName>
    <definedName name="BExSD233CH4MU9ZMGNRF97ZV7KWU" localSheetId="17" hidden="1">#REF!</definedName>
    <definedName name="BExSD233CH4MU9ZMGNRF97ZV7KWU" hidden="1">#REF!</definedName>
    <definedName name="BExSD2U0F3BN6IN9N4R2DTTJG15H" localSheetId="17" hidden="1">#REF!</definedName>
    <definedName name="BExSD2U0F3BN6IN9N4R2DTTJG15H" hidden="1">#REF!</definedName>
    <definedName name="BExSD6A6NY15YSMFH51ST6XJY429" localSheetId="17" hidden="1">#REF!</definedName>
    <definedName name="BExSD6A6NY15YSMFH51ST6XJY429" hidden="1">#REF!</definedName>
    <definedName name="BExSD9VH6PF6RQ135VOEE08YXPAW" localSheetId="17" hidden="1">#REF!</definedName>
    <definedName name="BExSD9VH6PF6RQ135VOEE08YXPAW" hidden="1">#REF!</definedName>
    <definedName name="BExSDP5Y04WWMX2WWRITWOX8R5I9" localSheetId="17" hidden="1">#REF!</definedName>
    <definedName name="BExSDP5Y04WWMX2WWRITWOX8R5I9" hidden="1">#REF!</definedName>
    <definedName name="BExSDSB5WUA2A09DZ1ZPZH3J8VFL" localSheetId="17" hidden="1">#REF!</definedName>
    <definedName name="BExSDSB5WUA2A09DZ1ZPZH3J8VFL" hidden="1">#REF!</definedName>
    <definedName name="BExSDSGM203BJTNS9MKCBX453HMD" localSheetId="17" hidden="1">#REF!</definedName>
    <definedName name="BExSDSGM203BJTNS9MKCBX453HMD" hidden="1">#REF!</definedName>
    <definedName name="BExSDT20XUFXTDM37M148AXAP7HN" localSheetId="17" hidden="1">#REF!</definedName>
    <definedName name="BExSDT20XUFXTDM37M148AXAP7HN" hidden="1">#REF!</definedName>
    <definedName name="BExSEEHK1VLWD7JBV9SVVVIKQZ3I" localSheetId="17" hidden="1">#REF!</definedName>
    <definedName name="BExSEEHK1VLWD7JBV9SVVVIKQZ3I" hidden="1">#REF!</definedName>
    <definedName name="BExSEJKZLX37P3V33TRTFJ30BFRK" localSheetId="17" hidden="1">#REF!</definedName>
    <definedName name="BExSEJKZLX37P3V33TRTFJ30BFRK" hidden="1">#REF!</definedName>
    <definedName name="BExSENBSLP026IKXG2AS0SKST99F" localSheetId="17" hidden="1">#REF!</definedName>
    <definedName name="BExSENBSLP026IKXG2AS0SKST99F" hidden="1">#REF!</definedName>
    <definedName name="BExSEP9UVOAI6TMXKNK587PQ3328" localSheetId="17" hidden="1">#REF!</definedName>
    <definedName name="BExSEP9UVOAI6TMXKNK587PQ3328" hidden="1">#REF!</definedName>
    <definedName name="BExSERZ34ETZF8OI93MYIVZX4RDV" localSheetId="17" hidden="1">#REF!</definedName>
    <definedName name="BExSERZ34ETZF8OI93MYIVZX4RDV" hidden="1">#REF!</definedName>
    <definedName name="BExSF07QFLZCO4P6K6QF05XG7PH1" localSheetId="17" hidden="1">#REF!</definedName>
    <definedName name="BExSF07QFLZCO4P6K6QF05XG7PH1" hidden="1">#REF!</definedName>
    <definedName name="BExSF85QVM8XVOYH429ITJC8TA5Q" localSheetId="17" hidden="1">#REF!</definedName>
    <definedName name="BExSF85QVM8XVOYH429ITJC8TA5Q" hidden="1">#REF!</definedName>
    <definedName name="BExSFELNPJYUZX393PKWKNNZYV1N" localSheetId="17" hidden="1">#REF!</definedName>
    <definedName name="BExSFELNPJYUZX393PKWKNNZYV1N" hidden="1">#REF!</definedName>
    <definedName name="BExSFHAQ0VN5PU9GULAPYTQ4HKW8" localSheetId="17" hidden="1">#REF!</definedName>
    <definedName name="BExSFHAQ0VN5PU9GULAPYTQ4HKW8" hidden="1">#REF!</definedName>
    <definedName name="BExSFIY63CMZLHHLQETZ2HFOHW52" localSheetId="17" hidden="1">#REF!</definedName>
    <definedName name="BExSFIY63CMZLHHLQETZ2HFOHW52" hidden="1">#REF!</definedName>
    <definedName name="BExSFJ8ZAGQ63A4MVMZRQWLVRGQ5" localSheetId="17" hidden="1">#REF!</definedName>
    <definedName name="BExSFJ8ZAGQ63A4MVMZRQWLVRGQ5" hidden="1">#REF!</definedName>
    <definedName name="BExSFKQRST2S9KXWWLCXYLKSF4G1" localSheetId="17" hidden="1">#REF!</definedName>
    <definedName name="BExSFKQRST2S9KXWWLCXYLKSF4G1" hidden="1">#REF!</definedName>
    <definedName name="BExSFLHT3DWP12GA4DDKMCK3E4F9" localSheetId="17" hidden="1">#REF!</definedName>
    <definedName name="BExSFLHT3DWP12GA4DDKMCK3E4F9" hidden="1">#REF!</definedName>
    <definedName name="BExSFYDRRTAZVPXRWUF5PDQ97WFF" localSheetId="17" hidden="1">#REF!</definedName>
    <definedName name="BExSFYDRRTAZVPXRWUF5PDQ97WFF" hidden="1">#REF!</definedName>
    <definedName name="BExSFZVPFTXA3F0IJ2NGH1GXX9R7" localSheetId="17" hidden="1">#REF!</definedName>
    <definedName name="BExSFZVPFTXA3F0IJ2NGH1GXX9R7" hidden="1">#REF!</definedName>
    <definedName name="BExSG90Q4ZUU2IPGDYOM169NJV9S" localSheetId="17" hidden="1">#REF!</definedName>
    <definedName name="BExSG90Q4ZUU2IPGDYOM169NJV9S" hidden="1">#REF!</definedName>
    <definedName name="BExSG9X3DU845PNXYJGGLBQY2UHG" localSheetId="17" hidden="1">#REF!</definedName>
    <definedName name="BExSG9X3DU845PNXYJGGLBQY2UHG" hidden="1">#REF!</definedName>
    <definedName name="BExSGE45J27MDUUNXW7Z8Q33UAON" localSheetId="17" hidden="1">#REF!</definedName>
    <definedName name="BExSGE45J27MDUUNXW7Z8Q33UAON" hidden="1">#REF!</definedName>
    <definedName name="BExSGE9LY91Q0URHB4YAMX0UAMYI" localSheetId="17" hidden="1">#REF!</definedName>
    <definedName name="BExSGE9LY91Q0URHB4YAMX0UAMYI" hidden="1">#REF!</definedName>
    <definedName name="BExSGEPODWLV8HDBVY76N01S70YZ" localSheetId="17" hidden="1">#REF!</definedName>
    <definedName name="BExSGEPODWLV8HDBVY76N01S70YZ" hidden="1">#REF!</definedName>
    <definedName name="BExSGLB2URTLBCKBB4Y885W925F2" localSheetId="17" hidden="1">#REF!</definedName>
    <definedName name="BExSGLB2URTLBCKBB4Y885W925F2" hidden="1">#REF!</definedName>
    <definedName name="BExSGOAYG73SFWOPAQV80P710GID" localSheetId="17" hidden="1">#REF!</definedName>
    <definedName name="BExSGOAYG73SFWOPAQV80P710GID" hidden="1">#REF!</definedName>
    <definedName name="BExSGOWJHRW7FWKLO2EHUOOGHNAF" localSheetId="17" hidden="1">#REF!</definedName>
    <definedName name="BExSGOWJHRW7FWKLO2EHUOOGHNAF" hidden="1">#REF!</definedName>
    <definedName name="BExSGOWJTAP41ZV5Q23H7MI9C76W" localSheetId="17" hidden="1">#REF!</definedName>
    <definedName name="BExSGOWJTAP41ZV5Q23H7MI9C76W" hidden="1">#REF!</definedName>
    <definedName name="BExSGP7BU5UM9A7AOHIGT50GZN74" localSheetId="17" hidden="1">#REF!</definedName>
    <definedName name="BExSGP7BU5UM9A7AOHIGT50GZN74" hidden="1">#REF!</definedName>
    <definedName name="BExSGR5JQVX2HQ0PKCGZNSSUM1RV" localSheetId="17" hidden="1">#REF!</definedName>
    <definedName name="BExSGR5JQVX2HQ0PKCGZNSSUM1RV" hidden="1">#REF!</definedName>
    <definedName name="BExSGVHX69GJZHD99DKE4RZ042B1" localSheetId="17" hidden="1">#REF!</definedName>
    <definedName name="BExSGVHX69GJZHD99DKE4RZ042B1" hidden="1">#REF!</definedName>
    <definedName name="BExSGZJO4J4ZO04E2N2ECVYS9DEZ" localSheetId="17" hidden="1">#REF!</definedName>
    <definedName name="BExSGZJO4J4ZO04E2N2ECVYS9DEZ" hidden="1">#REF!</definedName>
    <definedName name="BExSHAHFHS7MMNJR8JPVABRGBVIT" localSheetId="17" hidden="1">#REF!</definedName>
    <definedName name="BExSHAHFHS7MMNJR8JPVABRGBVIT" hidden="1">#REF!</definedName>
    <definedName name="BExSHFA0PJ5TS0LF5C5VDPKMSUP8" localSheetId="17" hidden="1">#REF!</definedName>
    <definedName name="BExSHFA0PJ5TS0LF5C5VDPKMSUP8" hidden="1">#REF!</definedName>
    <definedName name="BExSHGH88QZWW4RNAX4YKAZ5JEBL" localSheetId="17" hidden="1">#REF!</definedName>
    <definedName name="BExSHGH88QZWW4RNAX4YKAZ5JEBL" hidden="1">#REF!</definedName>
    <definedName name="BExSHOKK1OO3CX9Z28C58E5J1D9W" localSheetId="17" hidden="1">#REF!</definedName>
    <definedName name="BExSHOKK1OO3CX9Z28C58E5J1D9W" hidden="1">#REF!</definedName>
    <definedName name="BExSHQD8KYLTQGDXIRKCHQQ7MKIH" localSheetId="17" hidden="1">#REF!</definedName>
    <definedName name="BExSHQD8KYLTQGDXIRKCHQQ7MKIH" hidden="1">#REF!</definedName>
    <definedName name="BExSHVGPIAHXI97UBLI9G4I4M29F" localSheetId="17" hidden="1">#REF!</definedName>
    <definedName name="BExSHVGPIAHXI97UBLI9G4I4M29F" hidden="1">#REF!</definedName>
    <definedName name="BExSHVRHZDFJHSWEWWYO8PK8UC27" localSheetId="17" hidden="1">#REF!</definedName>
    <definedName name="BExSHVRHZDFJHSWEWWYO8PK8UC27" hidden="1">#REF!</definedName>
    <definedName name="BExSI0K2YL3HTCQAD8A7TR4QCUR6" localSheetId="17" hidden="1">#REF!</definedName>
    <definedName name="BExSI0K2YL3HTCQAD8A7TR4QCUR6" hidden="1">#REF!</definedName>
    <definedName name="BExSIFUDNRWXWIWNGCCFOOD8WIAZ" localSheetId="17" hidden="1">#REF!</definedName>
    <definedName name="BExSIFUDNRWXWIWNGCCFOOD8WIAZ" hidden="1">#REF!</definedName>
    <definedName name="BExTTWD2PGX3Y9FR5F2MRNLY1DIY" localSheetId="17" hidden="1">#REF!</definedName>
    <definedName name="BExTTWD2PGX3Y9FR5F2MRNLY1DIY" hidden="1">#REF!</definedName>
    <definedName name="BExTTZNS2PBCR93C9IUW49UZ4I6T" localSheetId="17" hidden="1">#REF!</definedName>
    <definedName name="BExTTZNS2PBCR93C9IUW49UZ4I6T" hidden="1">#REF!</definedName>
    <definedName name="BExTU2YFQ25JQ6MEMRHHN66VLTPJ" localSheetId="17" hidden="1">#REF!</definedName>
    <definedName name="BExTU2YFQ25JQ6MEMRHHN66VLTPJ" hidden="1">#REF!</definedName>
    <definedName name="BExTU75IOII1V5O0C9X2VAYYVJUG" localSheetId="17" hidden="1">#REF!</definedName>
    <definedName name="BExTU75IOII1V5O0C9X2VAYYVJUG" hidden="1">#REF!</definedName>
    <definedName name="BExTUA5F7V4LUIIAM17J3A8XF3JE" localSheetId="17" hidden="1">#REF!</definedName>
    <definedName name="BExTUA5F7V4LUIIAM17J3A8XF3JE" hidden="1">#REF!</definedName>
    <definedName name="BExTUJ53ANGZ3H1KDK4CR4Q0OD6P" localSheetId="17" hidden="1">#REF!</definedName>
    <definedName name="BExTUJ53ANGZ3H1KDK4CR4Q0OD6P" hidden="1">#REF!</definedName>
    <definedName name="BExTUKXSZBM7C57G6NGLWGU4WOHY" localSheetId="17" hidden="1">#REF!</definedName>
    <definedName name="BExTUKXSZBM7C57G6NGLWGU4WOHY" hidden="1">#REF!</definedName>
    <definedName name="BExTUSQCFFYZCDNHWHADBC2E1ZP1" localSheetId="17" hidden="1">#REF!</definedName>
    <definedName name="BExTUSQCFFYZCDNHWHADBC2E1ZP1" hidden="1">#REF!</definedName>
    <definedName name="BExTUVFGOJEYS28JURA5KHQFDU5J" localSheetId="17" hidden="1">#REF!</definedName>
    <definedName name="BExTUVFGOJEYS28JURA5KHQFDU5J" hidden="1">#REF!</definedName>
    <definedName name="BExTUW10U40QCYGHM5NJ3YR1O5SP" localSheetId="17" hidden="1">#REF!</definedName>
    <definedName name="BExTUW10U40QCYGHM5NJ3YR1O5SP" hidden="1">#REF!</definedName>
    <definedName name="BExTUWXFQHINU66YG82BI20ATMB5" localSheetId="17" hidden="1">#REF!</definedName>
    <definedName name="BExTUWXFQHINU66YG82BI20ATMB5" hidden="1">#REF!</definedName>
    <definedName name="BExTUY9WNSJ91GV8CP0SKJTEIV82" localSheetId="17" hidden="1">#REF!</definedName>
    <definedName name="BExTUY9WNSJ91GV8CP0SKJTEIV82" hidden="1">#REF!</definedName>
    <definedName name="BExTV67VIM8PV6KO253M4DUBJQLC" localSheetId="17" hidden="1">#REF!</definedName>
    <definedName name="BExTV67VIM8PV6KO253M4DUBJQLC" hidden="1">#REF!</definedName>
    <definedName name="BExTVELZCF2YA5L6F23BYZZR6WHF" localSheetId="17" hidden="1">#REF!</definedName>
    <definedName name="BExTVELZCF2YA5L6F23BYZZR6WHF" hidden="1">#REF!</definedName>
    <definedName name="BExTVGPIQZ99YFXUC8OONUX5BD42" localSheetId="17" hidden="1">#REF!</definedName>
    <definedName name="BExTVGPIQZ99YFXUC8OONUX5BD42" hidden="1">#REF!</definedName>
    <definedName name="BExTVLNG9KX2WVJZRHW6SQVAV80G" localSheetId="17" hidden="1">#REF!</definedName>
    <definedName name="BExTVLNG9KX2WVJZRHW6SQVAV80G" hidden="1">#REF!</definedName>
    <definedName name="BExTVOSUIF74AWLLP1Y2PW2T8R4L" localSheetId="17" hidden="1">#REF!</definedName>
    <definedName name="BExTVOSUIF74AWLLP1Y2PW2T8R4L" hidden="1">#REF!</definedName>
    <definedName name="BExTVYE49EIPTW7ZG5F30RHCYXWI" localSheetId="17" hidden="1">#REF!</definedName>
    <definedName name="BExTVYE49EIPTW7ZG5F30RHCYXWI" hidden="1">#REF!</definedName>
    <definedName name="BExTVZQLP9VFLEYQ9280W13X7E8K" localSheetId="17" hidden="1">#REF!</definedName>
    <definedName name="BExTVZQLP9VFLEYQ9280W13X7E8K" hidden="1">#REF!</definedName>
    <definedName name="BExTW4U1EFP1ZS3Q099D6OFYZ4PO" localSheetId="17" hidden="1">#REF!</definedName>
    <definedName name="BExTW4U1EFP1ZS3Q099D6OFYZ4PO" hidden="1">#REF!</definedName>
    <definedName name="BExTWB4LA1PODQOH4LDTHQKBN16K" localSheetId="17" hidden="1">#REF!</definedName>
    <definedName name="BExTWB4LA1PODQOH4LDTHQKBN16K" hidden="1">#REF!</definedName>
    <definedName name="BExTWEQ3PHIFDCWHG4QVX0626J8L" localSheetId="17" hidden="1">#REF!</definedName>
    <definedName name="BExTWEQ3PHIFDCWHG4QVX0626J8L" hidden="1">#REF!</definedName>
    <definedName name="BExTWFMEUL2NCM0LIAELE18IZ3TQ" localSheetId="17" hidden="1">#REF!</definedName>
    <definedName name="BExTWFMEUL2NCM0LIAELE18IZ3TQ" hidden="1">#REF!</definedName>
    <definedName name="BExTWH9QHMKXVF1R0QG6TJ2154QV" localSheetId="17" hidden="1">#REF!</definedName>
    <definedName name="BExTWH9QHMKXVF1R0QG6TJ2154QV" hidden="1">#REF!</definedName>
    <definedName name="BExTWHVADLJCCNEWMD928MM0SUBX" localSheetId="17" hidden="1">#REF!</definedName>
    <definedName name="BExTWHVADLJCCNEWMD928MM0SUBX" hidden="1">#REF!</definedName>
    <definedName name="BExTWI0Q8AWXUA3ZN7I5V3QK2KM1" localSheetId="17" hidden="1">#REF!</definedName>
    <definedName name="BExTWI0Q8AWXUA3ZN7I5V3QK2KM1" hidden="1">#REF!</definedName>
    <definedName name="BExTWJTIA3WUW1PUWXAOP9O8NKLZ" localSheetId="17" hidden="1">#REF!</definedName>
    <definedName name="BExTWJTIA3WUW1PUWXAOP9O8NKLZ" hidden="1">#REF!</definedName>
    <definedName name="BExTWP7ODVVVOXUAS0T4KNY9E7XN" localSheetId="17" hidden="1">#REF!</definedName>
    <definedName name="BExTWP7ODVVVOXUAS0T4KNY9E7XN" hidden="1">#REF!</definedName>
    <definedName name="BExTWTEREH1W943SZJSXS6AZCXLO" localSheetId="17" hidden="1">#REF!</definedName>
    <definedName name="BExTWTEREH1W943SZJSXS6AZCXLO" hidden="1">#REF!</definedName>
    <definedName name="BExTWW95OX07FNA01WF5MSSSFQLX" localSheetId="17" hidden="1">#REF!</definedName>
    <definedName name="BExTWW95OX07FNA01WF5MSSSFQLX" hidden="1">#REF!</definedName>
    <definedName name="BExTX476KI0RNB71XI5TYMANSGBG" localSheetId="17" hidden="1">#REF!</definedName>
    <definedName name="BExTX476KI0RNB71XI5TYMANSGBG" hidden="1">#REF!</definedName>
    <definedName name="BExTXFQI2GZRV54ZHPCYUHMPUDGG" localSheetId="17" hidden="1">#REF!</definedName>
    <definedName name="BExTXFQI2GZRV54ZHPCYUHMPUDGG" hidden="1">#REF!</definedName>
    <definedName name="BExTXJ6HBAIXMMWKZTJNFDYVZCAY" localSheetId="17" hidden="1">#REF!</definedName>
    <definedName name="BExTXJ6HBAIXMMWKZTJNFDYVZCAY" hidden="1">#REF!</definedName>
    <definedName name="BExTXT812NQT8GAEGH738U29BI0D" localSheetId="17" hidden="1">#REF!</definedName>
    <definedName name="BExTXT812NQT8GAEGH738U29BI0D" hidden="1">#REF!</definedName>
    <definedName name="BExTXWIP2TFPTQ76NHFOB72NICRZ" localSheetId="17" hidden="1">#REF!</definedName>
    <definedName name="BExTXWIP2TFPTQ76NHFOB72NICRZ" hidden="1">#REF!</definedName>
    <definedName name="BExTXZ7U13BQKYC9T78TWXRCE6L6" localSheetId="17" hidden="1">#REF!</definedName>
    <definedName name="BExTXZ7U13BQKYC9T78TWXRCE6L6" hidden="1">#REF!</definedName>
    <definedName name="BExTY5T62H651VC86QM4X7E28JVA" localSheetId="17" hidden="1">#REF!</definedName>
    <definedName name="BExTY5T62H651VC86QM4X7E28JVA" hidden="1">#REF!</definedName>
    <definedName name="BExTYHCJJ2NWRM1RV59FYR41534U" localSheetId="17" hidden="1">#REF!</definedName>
    <definedName name="BExTYHCJJ2NWRM1RV59FYR41534U" hidden="1">#REF!</definedName>
    <definedName name="BExTYKCEFJ83LZM95M1V7CSFQVEA" localSheetId="17" hidden="1">#REF!</definedName>
    <definedName name="BExTYKCEFJ83LZM95M1V7CSFQVEA" hidden="1">#REF!</definedName>
    <definedName name="BExTYL3GR8LX1FWLOOBTAZQOOO7D" localSheetId="17" hidden="1">#REF!</definedName>
    <definedName name="BExTYL3GR8LX1FWLOOBTAZQOOO7D" hidden="1">#REF!</definedName>
    <definedName name="BExTYLUCLWGGQOEPH6W91DIYL3RQ" localSheetId="17" hidden="1">#REF!</definedName>
    <definedName name="BExTYLUCLWGGQOEPH6W91DIYL3RQ" hidden="1">#REF!</definedName>
    <definedName name="BExTYOZQGNRDMMFZOG8515WQDGU3" localSheetId="17" hidden="1">#REF!</definedName>
    <definedName name="BExTYOZQGNRDMMFZOG8515WQDGU3" hidden="1">#REF!</definedName>
    <definedName name="BExTYPLA9N640MFRJJQPKXT7P88M" localSheetId="17" hidden="1">#REF!</definedName>
    <definedName name="BExTYPLA9N640MFRJJQPKXT7P88M" hidden="1">#REF!</definedName>
    <definedName name="BExTYQMZFH06S0SMRP98OBQF34G8" localSheetId="17" hidden="1">#REF!</definedName>
    <definedName name="BExTYQMZFH06S0SMRP98OBQF34G8" hidden="1">#REF!</definedName>
    <definedName name="BExTZ7F71SNTOX4LLZCK5R9VUMIJ" localSheetId="17" hidden="1">#REF!</definedName>
    <definedName name="BExTZ7F71SNTOX4LLZCK5R9VUMIJ" hidden="1">#REF!</definedName>
    <definedName name="BExTZ8GX3F0K1UBDQ5Y9BYXK1Z6F" localSheetId="17" hidden="1">#REF!</definedName>
    <definedName name="BExTZ8GX3F0K1UBDQ5Y9BYXK1Z6F" hidden="1">#REF!</definedName>
    <definedName name="BExTZ8X5G9S3PA4FPSNK7T69W7QT" localSheetId="17" hidden="1">#REF!</definedName>
    <definedName name="BExTZ8X5G9S3PA4FPSNK7T69W7QT" hidden="1">#REF!</definedName>
    <definedName name="BExTZ97Y0RMR8V5BI9F2H4MFB77O" localSheetId="17" hidden="1">#REF!</definedName>
    <definedName name="BExTZ97Y0RMR8V5BI9F2H4MFB77O" hidden="1">#REF!</definedName>
    <definedName name="BExTZ97YR84DZ8QVX5145UPYSRH1" localSheetId="17" hidden="1">#REF!</definedName>
    <definedName name="BExTZ97YR84DZ8QVX5145UPYSRH1" hidden="1">#REF!</definedName>
    <definedName name="BExTZK5PMCAXJL4DUIGL6H9Y8U4C" localSheetId="17" hidden="1">#REF!</definedName>
    <definedName name="BExTZK5PMCAXJL4DUIGL6H9Y8U4C" hidden="1">#REF!</definedName>
    <definedName name="BExTZKB6L5SXV5UN71YVTCBEIGWY" localSheetId="17" hidden="1">#REF!</definedName>
    <definedName name="BExTZKB6L5SXV5UN71YVTCBEIGWY" hidden="1">#REF!</definedName>
    <definedName name="BExTZLICVKK4NBJFEGL270GJ2VQO" localSheetId="17" hidden="1">#REF!</definedName>
    <definedName name="BExTZLICVKK4NBJFEGL270GJ2VQO" hidden="1">#REF!</definedName>
    <definedName name="BExTZO2596CBZKPI7YNA1QQNPAIJ" localSheetId="17" hidden="1">#REF!</definedName>
    <definedName name="BExTZO2596CBZKPI7YNA1QQNPAIJ" hidden="1">#REF!</definedName>
    <definedName name="BExTZY8TDV4U7FQL7O10G6VKWKPJ" localSheetId="17" hidden="1">#REF!</definedName>
    <definedName name="BExTZY8TDV4U7FQL7O10G6VKWKPJ" hidden="1">#REF!</definedName>
    <definedName name="BExU02QNT4LT7H9JPUC4FXTLVGZT" localSheetId="17" hidden="1">#REF!</definedName>
    <definedName name="BExU02QNT4LT7H9JPUC4FXTLVGZT" hidden="1">#REF!</definedName>
    <definedName name="BExU0BFJJQO1HJZKI14QGOQ6JROO" localSheetId="17" hidden="1">#REF!</definedName>
    <definedName name="BExU0BFJJQO1HJZKI14QGOQ6JROO" hidden="1">#REF!</definedName>
    <definedName name="BExU0BFKP4UL0TQC5B09T8C2BO3W" localSheetId="17" hidden="1">#REF!</definedName>
    <definedName name="BExU0BFKP4UL0TQC5B09T8C2BO3W" hidden="1">#REF!</definedName>
    <definedName name="BExU0CXIZZF3DKCNKF3AHXAPONZC" localSheetId="17" hidden="1">#REF!</definedName>
    <definedName name="BExU0CXIZZF3DKCNKF3AHXAPONZC" hidden="1">#REF!</definedName>
    <definedName name="BExU0FH5WTGW8MRFUFMDDSMJ6YQ5" localSheetId="17" hidden="1">#REF!</definedName>
    <definedName name="BExU0FH5WTGW8MRFUFMDDSMJ6YQ5" hidden="1">#REF!</definedName>
    <definedName name="BExU0GDOIL9U33QGU9ZU3YX3V1I4" localSheetId="17" hidden="1">#REF!</definedName>
    <definedName name="BExU0GDOIL9U33QGU9ZU3YX3V1I4" hidden="1">#REF!</definedName>
    <definedName name="BExU0HKTO8WJDQDWRTUK5TETM3HS" localSheetId="17" hidden="1">#REF!</definedName>
    <definedName name="BExU0HKTO8WJDQDWRTUK5TETM3HS" hidden="1">#REF!</definedName>
    <definedName name="BExU0MTJQPE041ZN7H8UKGV6MZT7" localSheetId="17" hidden="1">#REF!</definedName>
    <definedName name="BExU0MTJQPE041ZN7H8UKGV6MZT7" hidden="1">#REF!</definedName>
    <definedName name="BExU0XB6XCXI4SZ92YEUFMW4TAXF" localSheetId="17" hidden="1">#REF!</definedName>
    <definedName name="BExU0XB6XCXI4SZ92YEUFMW4TAXF" hidden="1">#REF!</definedName>
    <definedName name="BExU0ZUUFYHLUK4M4E8GLGIBBNT0" localSheetId="17" hidden="1">#REF!</definedName>
    <definedName name="BExU0ZUUFYHLUK4M4E8GLGIBBNT0" hidden="1">#REF!</definedName>
    <definedName name="BExU147D6RPG6ZVTSXRKFSVRHSBG" localSheetId="17" hidden="1">#REF!</definedName>
    <definedName name="BExU147D6RPG6ZVTSXRKFSVRHSBG" hidden="1">#REF!</definedName>
    <definedName name="BExU16R10W1SOAPNG4CDJ01T7JRE" localSheetId="17" hidden="1">#REF!</definedName>
    <definedName name="BExU16R10W1SOAPNG4CDJ01T7JRE" hidden="1">#REF!</definedName>
    <definedName name="BExU17CKOR3GNIHDNVLH9L1IOJS9" localSheetId="17" hidden="1">#REF!</definedName>
    <definedName name="BExU17CKOR3GNIHDNVLH9L1IOJS9" hidden="1">#REF!</definedName>
    <definedName name="BExU1DHV15JIOYOXDDJLCPQWUF8Y" localSheetId="17" hidden="1">#REF!</definedName>
    <definedName name="BExU1DHV15JIOYOXDDJLCPQWUF8Y" hidden="1">#REF!</definedName>
    <definedName name="BExU1GXUTLRPJN4MRINLAPHSZQFG" localSheetId="17" hidden="1">#REF!</definedName>
    <definedName name="BExU1GXUTLRPJN4MRINLAPHSZQFG" hidden="1">#REF!</definedName>
    <definedName name="BExU1IL9AOHFO85BZB6S60DK3N8H" localSheetId="17" hidden="1">#REF!</definedName>
    <definedName name="BExU1IL9AOHFO85BZB6S60DK3N8H" hidden="1">#REF!</definedName>
    <definedName name="BExU1NOPS09CLFZL1O31RAF9BQNQ" localSheetId="17" hidden="1">#REF!</definedName>
    <definedName name="BExU1NOPS09CLFZL1O31RAF9BQNQ" hidden="1">#REF!</definedName>
    <definedName name="BExU1P6H60U4RWZFX1HYXV8Z6KI7" localSheetId="17" hidden="1">#REF!</definedName>
    <definedName name="BExU1P6H60U4RWZFX1HYXV8Z6KI7" hidden="1">#REF!</definedName>
    <definedName name="BExU1PH9MOEX1JZVZ3D5M9DXB191" localSheetId="17" hidden="1">#REF!</definedName>
    <definedName name="BExU1PH9MOEX1JZVZ3D5M9DXB191" hidden="1">#REF!</definedName>
    <definedName name="BExU1QZEEKJA35IMEOLOJ3ODX0ZA" localSheetId="17" hidden="1">#REF!</definedName>
    <definedName name="BExU1QZEEKJA35IMEOLOJ3ODX0ZA" hidden="1">#REF!</definedName>
    <definedName name="BExU1VRURIWWVJ95O40WA23LMTJD" localSheetId="17" hidden="1">#REF!</definedName>
    <definedName name="BExU1VRURIWWVJ95O40WA23LMTJD" hidden="1">#REF!</definedName>
    <definedName name="BExU24M8MKBQNO1RXU0IQ2PBN3F1" localSheetId="17" hidden="1">#REF!</definedName>
    <definedName name="BExU24M8MKBQNO1RXU0IQ2PBN3F1" hidden="1">#REF!</definedName>
    <definedName name="BExU2M5CK6XK55UIHDVYRXJJJRI4" localSheetId="17" hidden="1">#REF!</definedName>
    <definedName name="BExU2M5CK6XK55UIHDVYRXJJJRI4" hidden="1">#REF!</definedName>
    <definedName name="BExU2T1JA8VA37QX2DVLJLQAUW7W" localSheetId="17" hidden="1">#REF!</definedName>
    <definedName name="BExU2T1JA8VA37QX2DVLJLQAUW7W" hidden="1">#REF!</definedName>
    <definedName name="BExU2TXVT25ZTOFQAF6CM53Z1RLF" localSheetId="17" hidden="1">#REF!</definedName>
    <definedName name="BExU2TXVT25ZTOFQAF6CM53Z1RLF" hidden="1">#REF!</definedName>
    <definedName name="BExU2XZLYIU19G7358W5T9E87AFR" localSheetId="17" hidden="1">#REF!</definedName>
    <definedName name="BExU2XZLYIU19G7358W5T9E87AFR" hidden="1">#REF!</definedName>
    <definedName name="BExU33OMH5JZ904ICANETZ08X20J" localSheetId="17" hidden="1">#REF!</definedName>
    <definedName name="BExU33OMH5JZ904ICANETZ08X20J" hidden="1">#REF!</definedName>
    <definedName name="BExU3B66MCKJFSKT3HL8B5EJGVX0" localSheetId="17" hidden="1">#REF!</definedName>
    <definedName name="BExU3B66MCKJFSKT3HL8B5EJGVX0" hidden="1">#REF!</definedName>
    <definedName name="BExU3FIQME8CY7AIZPHINOQE8U4S" localSheetId="17" hidden="1">#REF!</definedName>
    <definedName name="BExU3FIQME8CY7AIZPHINOQE8U4S" hidden="1">#REF!</definedName>
    <definedName name="BExU3UNI9NR1RNZR07NSLSZMDOQQ" localSheetId="17" hidden="1">#REF!</definedName>
    <definedName name="BExU3UNI9NR1RNZR07NSLSZMDOQQ" hidden="1">#REF!</definedName>
    <definedName name="BExU401R18N6XKZKL7CNFOZQCM14" localSheetId="17" hidden="1">#REF!</definedName>
    <definedName name="BExU401R18N6XKZKL7CNFOZQCM14" hidden="1">#REF!</definedName>
    <definedName name="BExU42QVGY7TK39W1BIN6CDRG2OE" localSheetId="17" hidden="1">#REF!</definedName>
    <definedName name="BExU42QVGY7TK39W1BIN6CDRG2OE" hidden="1">#REF!</definedName>
    <definedName name="BExU44P2AEX6PD8VC4ISCROUCQSP" localSheetId="17" hidden="1">#REF!</definedName>
    <definedName name="BExU44P2AEX6PD8VC4ISCROUCQSP" hidden="1">#REF!</definedName>
    <definedName name="BExU47OZMS6TCWMEHHF0UCSFLLPI" localSheetId="17" hidden="1">#REF!</definedName>
    <definedName name="BExU47OZMS6TCWMEHHF0UCSFLLPI" hidden="1">#REF!</definedName>
    <definedName name="BExU4D36E8TXN0M8KSNGEAFYP4DQ" localSheetId="17" hidden="1">#REF!</definedName>
    <definedName name="BExU4D36E8TXN0M8KSNGEAFYP4DQ" hidden="1">#REF!</definedName>
    <definedName name="BExU4G31RRVLJ3AC6E1FNEFMXM3O" localSheetId="17" hidden="1">#REF!</definedName>
    <definedName name="BExU4G31RRVLJ3AC6E1FNEFMXM3O" hidden="1">#REF!</definedName>
    <definedName name="BExU4GDVLPUEWBA4MRYRTQAUNO7B" localSheetId="17" hidden="1">#REF!</definedName>
    <definedName name="BExU4GDVLPUEWBA4MRYRTQAUNO7B" hidden="1">#REF!</definedName>
    <definedName name="BExU4H4QVOMTUDXRKDNWMMIRSYHD" localSheetId="17" hidden="1">#REF!</definedName>
    <definedName name="BExU4H4QVOMTUDXRKDNWMMIRSYHD" hidden="1">#REF!</definedName>
    <definedName name="BExU4I148DA7PRCCISLWQ6ABXFK6" localSheetId="17" hidden="1">#REF!</definedName>
    <definedName name="BExU4I148DA7PRCCISLWQ6ABXFK6" hidden="1">#REF!</definedName>
    <definedName name="BExU4L101H2KQHVKCKQ4PBAWZV6K" localSheetId="17" hidden="1">#REF!</definedName>
    <definedName name="BExU4L101H2KQHVKCKQ4PBAWZV6K" hidden="1">#REF!</definedName>
    <definedName name="BExU4NA00RRRBGRT6TOB0MXZRCRZ" localSheetId="17" hidden="1">#REF!</definedName>
    <definedName name="BExU4NA00RRRBGRT6TOB0MXZRCRZ" hidden="1">#REF!</definedName>
    <definedName name="BExU51IFNZXPBDES28457LR8X60M" localSheetId="17" hidden="1">#REF!</definedName>
    <definedName name="BExU51IFNZXPBDES28457LR8X60M" hidden="1">#REF!</definedName>
    <definedName name="BExU529I6YHVOG83TJHWSILIQU1S" localSheetId="17" hidden="1">#REF!</definedName>
    <definedName name="BExU529I6YHVOG83TJHWSILIQU1S" hidden="1">#REF!</definedName>
    <definedName name="BExU57YCIKPRD8QWL6EU0YR3NG3J" localSheetId="17" hidden="1">#REF!</definedName>
    <definedName name="BExU57YCIKPRD8QWL6EU0YR3NG3J" hidden="1">#REF!</definedName>
    <definedName name="BExU5DSTBWXLN6E59B757KRWRI6E" localSheetId="17" hidden="1">#REF!</definedName>
    <definedName name="BExU5DSTBWXLN6E59B757KRWRI6E" hidden="1">#REF!</definedName>
    <definedName name="BExU5TDWM8NNDHYPQ7OQODTQ368A" localSheetId="17" hidden="1">#REF!</definedName>
    <definedName name="BExU5TDWM8NNDHYPQ7OQODTQ368A" hidden="1">#REF!</definedName>
    <definedName name="BExU5UQD0ZEWKNYDL4KL8VFIMNVH" localSheetId="17" hidden="1">#REF!</definedName>
    <definedName name="BExU5UQD0ZEWKNYDL4KL8VFIMNVH" hidden="1">#REF!</definedName>
    <definedName name="BExU5X4OX1V1XHS6WSSORVQPP6Z3" localSheetId="17" hidden="1">#REF!</definedName>
    <definedName name="BExU5X4OX1V1XHS6WSSORVQPP6Z3" hidden="1">#REF!</definedName>
    <definedName name="BExU5XVPARTFMRYHNUTBKDIL4UJN" localSheetId="17" hidden="1">#REF!</definedName>
    <definedName name="BExU5XVPARTFMRYHNUTBKDIL4UJN" hidden="1">#REF!</definedName>
    <definedName name="BExU66KMFBAP8JCVG9VM1RD1TNFF" localSheetId="17" hidden="1">#REF!</definedName>
    <definedName name="BExU66KMFBAP8JCVG9VM1RD1TNFF" hidden="1">#REF!</definedName>
    <definedName name="BExU68IOM3CB3TACNAE9565TW7SH" localSheetId="17" hidden="1">#REF!</definedName>
    <definedName name="BExU68IOM3CB3TACNAE9565TW7SH" hidden="1">#REF!</definedName>
    <definedName name="BExU6AM82KN21E82HMWVP3LWP9IL" localSheetId="17" hidden="1">#REF!</definedName>
    <definedName name="BExU6AM82KN21E82HMWVP3LWP9IL" hidden="1">#REF!</definedName>
    <definedName name="BExU6FEU1MRHU98R9YOJC5OKUJ6L" localSheetId="17" hidden="1">#REF!</definedName>
    <definedName name="BExU6FEU1MRHU98R9YOJC5OKUJ6L" hidden="1">#REF!</definedName>
    <definedName name="BExU6KIAJ663Y8W8QMU4HCF183DF" localSheetId="17" hidden="1">#REF!</definedName>
    <definedName name="BExU6KIAJ663Y8W8QMU4HCF183DF" hidden="1">#REF!</definedName>
    <definedName name="BExU6KT19B4PG6SHXFBGBPLM66KT" localSheetId="17" hidden="1">#REF!</definedName>
    <definedName name="BExU6KT19B4PG6SHXFBGBPLM66KT" hidden="1">#REF!</definedName>
    <definedName name="BExU6PAVKIOAIMQ9XQIHHF1SUAGO" localSheetId="17" hidden="1">#REF!</definedName>
    <definedName name="BExU6PAVKIOAIMQ9XQIHHF1SUAGO" hidden="1">#REF!</definedName>
    <definedName name="BExU6WXXC7SSQDMHSLUN5C2V4IYX" localSheetId="17" hidden="1">#REF!</definedName>
    <definedName name="BExU6WXXC7SSQDMHSLUN5C2V4IYX" hidden="1">#REF!</definedName>
    <definedName name="BExU73387E74XE8A9UKZLZNJYY65" localSheetId="17" hidden="1">#REF!</definedName>
    <definedName name="BExU73387E74XE8A9UKZLZNJYY65" hidden="1">#REF!</definedName>
    <definedName name="BExU76ZHCJM8I7VSICCMSTC33O6U" localSheetId="17" hidden="1">#REF!</definedName>
    <definedName name="BExU76ZHCJM8I7VSICCMSTC33O6U" hidden="1">#REF!</definedName>
    <definedName name="BExU7BBTUF8BQ42DSGM94X5TG5GF" localSheetId="17" hidden="1">#REF!</definedName>
    <definedName name="BExU7BBTUF8BQ42DSGM94X5TG5GF" hidden="1">#REF!</definedName>
    <definedName name="BExU7HH4EAHFQHT4AXKGWAWZP3I0" localSheetId="17" hidden="1">#REF!</definedName>
    <definedName name="BExU7HH4EAHFQHT4AXKGWAWZP3I0" hidden="1">#REF!</definedName>
    <definedName name="BExU7MF1ZVPDHOSMCAXOSYICHZ4I" localSheetId="17" hidden="1">#REF!</definedName>
    <definedName name="BExU7MF1ZVPDHOSMCAXOSYICHZ4I" hidden="1">#REF!</definedName>
    <definedName name="BExU7O2BJ6D5YCKEL6FD2EFCWYRX" localSheetId="17" hidden="1">#REF!</definedName>
    <definedName name="BExU7O2BJ6D5YCKEL6FD2EFCWYRX" hidden="1">#REF!</definedName>
    <definedName name="BExU7PKGGTU90XX4CKU6M5W0HTLN" localSheetId="17" hidden="1">#REF!</definedName>
    <definedName name="BExU7PKGGTU90XX4CKU6M5W0HTLN" hidden="1">#REF!</definedName>
    <definedName name="BExU7Q0JS9YIUKUPNSSAIDK2KJAV" localSheetId="17" hidden="1">#REF!</definedName>
    <definedName name="BExU7Q0JS9YIUKUPNSSAIDK2KJAV" hidden="1">#REF!</definedName>
    <definedName name="BExU7XNR6I6O94DKRLHQ1FWJ64S0" localSheetId="17" hidden="1">#REF!</definedName>
    <definedName name="BExU7XNR6I6O94DKRLHQ1FWJ64S0" hidden="1">#REF!</definedName>
    <definedName name="BExU80I6AE5OU7P7F5V7HWIZBJ4P" localSheetId="17" hidden="1">#REF!</definedName>
    <definedName name="BExU80I6AE5OU7P7F5V7HWIZBJ4P" hidden="1">#REF!</definedName>
    <definedName name="BExU86NB26MCPYIISZ36HADONGT2" localSheetId="17" hidden="1">#REF!</definedName>
    <definedName name="BExU86NB26MCPYIISZ36HADONGT2" hidden="1">#REF!</definedName>
    <definedName name="BExU885EZZNSZV3GP298UJ8LB7OL" localSheetId="17" hidden="1">#REF!</definedName>
    <definedName name="BExU885EZZNSZV3GP298UJ8LB7OL" hidden="1">#REF!</definedName>
    <definedName name="BExU8DZPVHN9IPBJG5ASDBCHVV6F" localSheetId="17" hidden="1">#REF!</definedName>
    <definedName name="BExU8DZPVHN9IPBJG5ASDBCHVV6F" hidden="1">#REF!</definedName>
    <definedName name="BExU8FSAUP9TUZ1NO9WXK80QPHWV" localSheetId="17" hidden="1">#REF!</definedName>
    <definedName name="BExU8FSAUP9TUZ1NO9WXK80QPHWV" hidden="1">#REF!</definedName>
    <definedName name="BExU8GOTU4Q7I3BF5S1PKOPIPIP8" localSheetId="17" hidden="1">#REF!</definedName>
    <definedName name="BExU8GOTU4Q7I3BF5S1PKOPIPIP8" hidden="1">#REF!</definedName>
    <definedName name="BExU8KFLAN778MBN93NYZB0FV30G" localSheetId="17" hidden="1">#REF!</definedName>
    <definedName name="BExU8KFLAN778MBN93NYZB0FV30G" hidden="1">#REF!</definedName>
    <definedName name="BExU8MDV8JYF9JHWAW4N09DMLGH5" localSheetId="17" hidden="1">#REF!</definedName>
    <definedName name="BExU8MDV8JYF9JHWAW4N09DMLGH5" hidden="1">#REF!</definedName>
    <definedName name="BExU8R0Z2JP4BSAIMCN5VNQZSAQV" localSheetId="17" hidden="1">#REF!</definedName>
    <definedName name="BExU8R0Z2JP4BSAIMCN5VNQZSAQV" hidden="1">#REF!</definedName>
    <definedName name="BExU8SO8VG1NKAASDL1AWU8VYF7J" localSheetId="17" hidden="1">#REF!</definedName>
    <definedName name="BExU8SO8VG1NKAASDL1AWU8VYF7J" hidden="1">#REF!</definedName>
    <definedName name="BExU8UX9JX3XLB47YZ8GFXE0V7R2" localSheetId="17" hidden="1">#REF!</definedName>
    <definedName name="BExU8UX9JX3XLB47YZ8GFXE0V7R2" hidden="1">#REF!</definedName>
    <definedName name="BExU91DC3DGKPZD6LTER2IRTF89C" localSheetId="17" hidden="1">#REF!</definedName>
    <definedName name="BExU91DC3DGKPZD6LTER2IRTF89C" hidden="1">#REF!</definedName>
    <definedName name="BExU91TEHJ9BOPW2I0PGCMVB2LIN" localSheetId="17" hidden="1">#REF!</definedName>
    <definedName name="BExU91TEHJ9BOPW2I0PGCMVB2LIN" hidden="1">#REF!</definedName>
    <definedName name="BExU935WUOV28D64L2EAFTLHA8XK" localSheetId="17" hidden="1">#REF!</definedName>
    <definedName name="BExU935WUOV28D64L2EAFTLHA8XK" hidden="1">#REF!</definedName>
    <definedName name="BExU96M1J7P9DZQ3S9H0C12KGYTW" localSheetId="17" hidden="1">#REF!</definedName>
    <definedName name="BExU96M1J7P9DZQ3S9H0C12KGYTW" hidden="1">#REF!</definedName>
    <definedName name="BExU9F05OR1GZ3057R6UL3WPEIYI" localSheetId="17" hidden="1">#REF!</definedName>
    <definedName name="BExU9F05OR1GZ3057R6UL3WPEIYI" hidden="1">#REF!</definedName>
    <definedName name="BExU9GCSO5YILIKG6VAHN13DL75K" localSheetId="17" hidden="1">#REF!</definedName>
    <definedName name="BExU9GCSO5YILIKG6VAHN13DL75K" hidden="1">#REF!</definedName>
    <definedName name="BExU9KJOZLO15N11MJVN782NFGJ0" localSheetId="17" hidden="1">#REF!</definedName>
    <definedName name="BExU9KJOZLO15N11MJVN782NFGJ0" hidden="1">#REF!</definedName>
    <definedName name="BExU9KUGSKLYR8ZI3DN6F833CK8A" localSheetId="17" hidden="1">#REF!</definedName>
    <definedName name="BExU9KUGSKLYR8ZI3DN6F833CK8A" hidden="1">#REF!</definedName>
    <definedName name="BExU9LG29XU2K1GNKRO4438JYQZE" localSheetId="17" hidden="1">#REF!</definedName>
    <definedName name="BExU9LG29XU2K1GNKRO4438JYQZE" hidden="1">#REF!</definedName>
    <definedName name="BExU9MHVU4RJY03HU20S53C4BQTJ" localSheetId="17" hidden="1">#REF!</definedName>
    <definedName name="BExU9MHVU4RJY03HU20S53C4BQTJ" hidden="1">#REF!</definedName>
    <definedName name="BExU9RW36I5Z6JIXUIUB3PJH86LT" localSheetId="17" hidden="1">#REF!</definedName>
    <definedName name="BExU9RW36I5Z6JIXUIUB3PJH86LT" hidden="1">#REF!</definedName>
    <definedName name="BExUA28AO7OWDG3H23Q0CL4B7BHW" localSheetId="17" hidden="1">#REF!</definedName>
    <definedName name="BExUA28AO7OWDG3H23Q0CL4B7BHW" hidden="1">#REF!</definedName>
    <definedName name="BExUA5O923FFNEBY8BPO1TU3QGBM" localSheetId="17" hidden="1">#REF!</definedName>
    <definedName name="BExUA5O923FFNEBY8BPO1TU3QGBM" hidden="1">#REF!</definedName>
    <definedName name="BExUA6Q4K25VH452AQ3ZIRBCMS61" localSheetId="17" hidden="1">#REF!</definedName>
    <definedName name="BExUA6Q4K25VH452AQ3ZIRBCMS61" hidden="1">#REF!</definedName>
    <definedName name="BExUA7MHC1RAILNC8XURIB3WHXK3" localSheetId="17" hidden="1">#REF!</definedName>
    <definedName name="BExUA7MHC1RAILNC8XURIB3WHXK3" hidden="1">#REF!</definedName>
    <definedName name="BExUAABKIIVOK3JUILTKGJVUPEQK" localSheetId="17" hidden="1">#REF!</definedName>
    <definedName name="BExUAABKIIVOK3JUILTKGJVUPEQK" hidden="1">#REF!</definedName>
    <definedName name="BExUAAH2D4VGVRIQGPJB00O9MFGA" localSheetId="17" hidden="1">#REF!</definedName>
    <definedName name="BExUAAH2D4VGVRIQGPJB00O9MFGA" hidden="1">#REF!</definedName>
    <definedName name="BExUABTJG7CHXQDBVDEEMHSVE1YY" localSheetId="17" hidden="1">#REF!</definedName>
    <definedName name="BExUABTJG7CHXQDBVDEEMHSVE1YY" hidden="1">#REF!</definedName>
    <definedName name="BExUAE7VUMCVDFX37BD0AFOQDTE3" localSheetId="17" hidden="1">#REF!</definedName>
    <definedName name="BExUAE7VUMCVDFX37BD0AFOQDTE3" hidden="1">#REF!</definedName>
    <definedName name="BExUAFV4JMBSM2SKBQL9NHL0NIBS" localSheetId="17" hidden="1">#REF!</definedName>
    <definedName name="BExUAFV4JMBSM2SKBQL9NHL0NIBS" hidden="1">#REF!</definedName>
    <definedName name="BExUAMWQODKBXMRH1QCMJLJBF8M7" localSheetId="17" hidden="1">#REF!</definedName>
    <definedName name="BExUAMWQODKBXMRH1QCMJLJBF8M7" hidden="1">#REF!</definedName>
    <definedName name="BExUAQYCACRL8UX675MZ2A0135PW" localSheetId="17" hidden="1">#REF!</definedName>
    <definedName name="BExUAQYCACRL8UX675MZ2A0135PW" hidden="1">#REF!</definedName>
    <definedName name="BExUAT7C2EA99VHS9U7OALH9YLZN" localSheetId="17" hidden="1">#REF!</definedName>
    <definedName name="BExUAT7C2EA99VHS9U7OALH9YLZN" hidden="1">#REF!</definedName>
    <definedName name="BExUAVAV8UKWKQ0K62SFQWUFUOTU" localSheetId="17" hidden="1">#REF!</definedName>
    <definedName name="BExUAVAV8UKWKQ0K62SFQWUFUOTU" hidden="1">#REF!</definedName>
    <definedName name="BExUAX8WS5OPVLCDXRGKTU2QMTFO" localSheetId="17" hidden="1">#REF!</definedName>
    <definedName name="BExUAX8WS5OPVLCDXRGKTU2QMTFO" hidden="1">#REF!</definedName>
    <definedName name="BExUB8HLEXSBVPZ5AXNQEK96F1N4" localSheetId="17" hidden="1">#REF!</definedName>
    <definedName name="BExUB8HLEXSBVPZ5AXNQEK96F1N4" hidden="1">#REF!</definedName>
    <definedName name="BExUB9U3LH9RE0L0C9VDXHG4Z0CT" localSheetId="17" hidden="1">#REF!</definedName>
    <definedName name="BExUB9U3LH9RE0L0C9VDXHG4Z0CT" hidden="1">#REF!</definedName>
    <definedName name="BExUBCDVZIEA7YT0LPSMHL5ZSERQ" localSheetId="17" hidden="1">#REF!</definedName>
    <definedName name="BExUBCDVZIEA7YT0LPSMHL5ZSERQ" hidden="1">#REF!</definedName>
    <definedName name="BExUBKXBUCN760QYU7Q8GESBWOQH" localSheetId="17" hidden="1">#REF!</definedName>
    <definedName name="BExUBKXBUCN760QYU7Q8GESBWOQH" hidden="1">#REF!</definedName>
    <definedName name="BExUBL83ED0P076RN9RJ8P1MZ299" localSheetId="17" hidden="1">#REF!</definedName>
    <definedName name="BExUBL83ED0P076RN9RJ8P1MZ299" hidden="1">#REF!</definedName>
    <definedName name="BExUBS9LHCDLBL7S3ZNT91B3T5I9" localSheetId="17" hidden="1">#REF!</definedName>
    <definedName name="BExUBS9LHCDLBL7S3ZNT91B3T5I9" hidden="1">#REF!</definedName>
    <definedName name="BExUBZB72GX583YHAMJJC3QGV1EZ" localSheetId="17" hidden="1">#REF!</definedName>
    <definedName name="BExUBZB72GX583YHAMJJC3QGV1EZ" hidden="1">#REF!</definedName>
    <definedName name="BExUC4EMUM9S63KSY0LLQUAGWJ1A" localSheetId="17" hidden="1">#REF!</definedName>
    <definedName name="BExUC4EMUM9S63KSY0LLQUAGWJ1A" hidden="1">#REF!</definedName>
    <definedName name="BExUC623BDYEODBN0N4DO6PJQ7NU" localSheetId="17" hidden="1">#REF!</definedName>
    <definedName name="BExUC623BDYEODBN0N4DO6PJQ7NU" hidden="1">#REF!</definedName>
    <definedName name="BExUC8WH8TCKBB5313JGYYQ1WFLT" localSheetId="17" hidden="1">#REF!</definedName>
    <definedName name="BExUC8WH8TCKBB5313JGYYQ1WFLT" hidden="1">#REF!</definedName>
    <definedName name="BExUCFCDK6SPH86I6STXX8X3WMC4" localSheetId="17" hidden="1">#REF!</definedName>
    <definedName name="BExUCFCDK6SPH86I6STXX8X3WMC4" hidden="1">#REF!</definedName>
    <definedName name="BExUCI1NZNPIHC2T0GUIENNZVCNG" localSheetId="17" hidden="1">#REF!</definedName>
    <definedName name="BExUCI1NZNPIHC2T0GUIENNZVCNG" hidden="1">#REF!</definedName>
    <definedName name="BExUCLC6AQ5KR6LXSAXV4QQ8ASVG" localSheetId="17" hidden="1">#REF!</definedName>
    <definedName name="BExUCLC6AQ5KR6LXSAXV4QQ8ASVG" hidden="1">#REF!</definedName>
    <definedName name="BExUCPOPUZEN1BYI6PPSAUKQPXP4" localSheetId="17" hidden="1">#REF!</definedName>
    <definedName name="BExUCPOPUZEN1BYI6PPSAUKQPXP4" hidden="1">#REF!</definedName>
    <definedName name="BExUCQL36TCLIPO8DEYYYFQLM20S" localSheetId="17" hidden="1">#REF!</definedName>
    <definedName name="BExUCQL36TCLIPO8DEYYYFQLM20S" hidden="1">#REF!</definedName>
    <definedName name="BExUD4IOJ12X3PJG5WXNNGDRCKAP" localSheetId="17" hidden="1">#REF!</definedName>
    <definedName name="BExUD4IOJ12X3PJG5WXNNGDRCKAP" hidden="1">#REF!</definedName>
    <definedName name="BExUD77TM7LZ8CRP774MLVLQMHJF" localSheetId="17" hidden="1">#REF!</definedName>
    <definedName name="BExUD77TM7LZ8CRP774MLVLQMHJF" hidden="1">#REF!</definedName>
    <definedName name="BExUD9WX9BWK72UWVSLYZJLAY5VY" localSheetId="17" hidden="1">#REF!</definedName>
    <definedName name="BExUD9WX9BWK72UWVSLYZJLAY5VY" hidden="1">#REF!</definedName>
    <definedName name="BExUDBEUJH9IACZDBL1VAUWPG0QW" localSheetId="17" hidden="1">#REF!</definedName>
    <definedName name="BExUDBEUJH9IACZDBL1VAUWPG0QW" hidden="1">#REF!</definedName>
    <definedName name="BExUDEV0CYVO7Y5IQQBEJ6FUY9S6" localSheetId="17" hidden="1">#REF!</definedName>
    <definedName name="BExUDEV0CYVO7Y5IQQBEJ6FUY9S6" hidden="1">#REF!</definedName>
    <definedName name="BExUDWOXQGIZW0EAIIYLQUPXF8YV" localSheetId="17" hidden="1">#REF!</definedName>
    <definedName name="BExUDWOXQGIZW0EAIIYLQUPXF8YV" hidden="1">#REF!</definedName>
    <definedName name="BExUDXAIC17W1FUU8Z10XUAVB7CS" localSheetId="17" hidden="1">#REF!</definedName>
    <definedName name="BExUDXAIC17W1FUU8Z10XUAVB7CS" hidden="1">#REF!</definedName>
    <definedName name="BExUE5OMY7OAJQ9WR8C8HG311ORP" localSheetId="17" hidden="1">#REF!</definedName>
    <definedName name="BExUE5OMY7OAJQ9WR8C8HG311ORP" hidden="1">#REF!</definedName>
    <definedName name="BExUEBZ76MLA94L1R8NG6162LJJC" localSheetId="17" hidden="1">#REF!</definedName>
    <definedName name="BExUEBZ76MLA94L1R8NG6162LJJC" hidden="1">#REF!</definedName>
    <definedName name="BExUEFKOQWXXGRNLAOJV2BJ66UB8" localSheetId="17" hidden="1">#REF!</definedName>
    <definedName name="BExUEFKOQWXXGRNLAOJV2BJ66UB8" hidden="1">#REF!</definedName>
    <definedName name="BExUEJGX3OQQP5KFRJSRCZ70EI9V" localSheetId="17" hidden="1">#REF!</definedName>
    <definedName name="BExUEJGX3OQQP5KFRJSRCZ70EI9V" hidden="1">#REF!</definedName>
    <definedName name="BExUEYR71COFS2X8PDNU21IPMQEU" localSheetId="17" hidden="1">#REF!</definedName>
    <definedName name="BExUEYR71COFS2X8PDNU21IPMQEU" hidden="1">#REF!</definedName>
    <definedName name="BExVPRLJ9I6RX45EDVFSQGCPJSOK" localSheetId="17" hidden="1">#REF!</definedName>
    <definedName name="BExVPRLJ9I6RX45EDVFSQGCPJSOK" hidden="1">#REF!</definedName>
    <definedName name="BExVRQXGAYDXW65J1WQ66FUBU3MG" localSheetId="17" hidden="1">#REF!</definedName>
    <definedName name="BExVRQXGAYDXW65J1WQ66FUBU3MG" hidden="1">#REF!</definedName>
    <definedName name="BExVRT0Z04GVD2DWPCG83NW0VCB8" localSheetId="17" hidden="1">#REF!</definedName>
    <definedName name="BExVRT0Z04GVD2DWPCG83NW0VCB8" hidden="1">#REF!</definedName>
    <definedName name="BExVS6TC2D1M7WMNFJPY1Q5XO46F" localSheetId="17" hidden="1">#REF!</definedName>
    <definedName name="BExVS6TC2D1M7WMNFJPY1Q5XO46F" hidden="1">#REF!</definedName>
    <definedName name="BExVSL787C8E4HFQZ2NVLT35I2XV" localSheetId="17" hidden="1">#REF!</definedName>
    <definedName name="BExVSL787C8E4HFQZ2NVLT35I2XV" hidden="1">#REF!</definedName>
    <definedName name="BExVSP8QTS4AC4LXZ1NVOUOFOBPH" localSheetId="17" hidden="1">#REF!</definedName>
    <definedName name="BExVSP8QTS4AC4LXZ1NVOUOFOBPH" hidden="1">#REF!</definedName>
    <definedName name="BExVSTFTVV14SFGHQUOJL5SQ5TX9" localSheetId="17" hidden="1">#REF!</definedName>
    <definedName name="BExVSTFTVV14SFGHQUOJL5SQ5TX9" hidden="1">#REF!</definedName>
    <definedName name="BExVT3MPE8LQ5JFN3HQIFKSQ80U4" localSheetId="17" hidden="1">#REF!</definedName>
    <definedName name="BExVT3MPE8LQ5JFN3HQIFKSQ80U4" hidden="1">#REF!</definedName>
    <definedName name="BExVT7TRK3NZHPME2TFBXOF1WBR9" localSheetId="17" hidden="1">#REF!</definedName>
    <definedName name="BExVT7TRK3NZHPME2TFBXOF1WBR9" hidden="1">#REF!</definedName>
    <definedName name="BExVT9H0R0T7WGQAAC0HABMG54YM" localSheetId="17" hidden="1">#REF!</definedName>
    <definedName name="BExVT9H0R0T7WGQAAC0HABMG54YM" hidden="1">#REF!</definedName>
    <definedName name="BExVTCMDDEDGLUIMUU6BSFHEWTOP" localSheetId="17" hidden="1">#REF!</definedName>
    <definedName name="BExVTCMDDEDGLUIMUU6BSFHEWTOP" hidden="1">#REF!</definedName>
    <definedName name="BExVTCMDQMLKRA2NQR72XU6Y54IK" localSheetId="17" hidden="1">#REF!</definedName>
    <definedName name="BExVTCMDQMLKRA2NQR72XU6Y54IK" hidden="1">#REF!</definedName>
    <definedName name="BExVTCRV8FQ5U9OYWWL44N6KFNHU" localSheetId="17" hidden="1">#REF!</definedName>
    <definedName name="BExVTCRV8FQ5U9OYWWL44N6KFNHU" hidden="1">#REF!</definedName>
    <definedName name="BExVTNESHPVG0A0KZ7BRX26MS0PF" localSheetId="17" hidden="1">#REF!</definedName>
    <definedName name="BExVTNESHPVG0A0KZ7BRX26MS0PF" hidden="1">#REF!</definedName>
    <definedName name="BExVTTJVTNRSBHBTUZ78WG2JM5MK" localSheetId="17" hidden="1">#REF!</definedName>
    <definedName name="BExVTTJVTNRSBHBTUZ78WG2JM5MK" hidden="1">#REF!</definedName>
    <definedName name="BExVTXLMYR87BC04D1ERALPUFVPG" localSheetId="17" hidden="1">#REF!</definedName>
    <definedName name="BExVTXLMYR87BC04D1ERALPUFVPG" hidden="1">#REF!</definedName>
    <definedName name="BExVUEJ63CBM9VJMNW3RSE919GDN" localSheetId="17" hidden="1">#REF!</definedName>
    <definedName name="BExVUEJ63CBM9VJMNW3RSE919GDN" hidden="1">#REF!</definedName>
    <definedName name="BExVUKZ8B9WB4BOZ2U77BLN0FQMO" localSheetId="17" hidden="1">#REF!</definedName>
    <definedName name="BExVUKZ8B9WB4BOZ2U77BLN0FQMO" hidden="1">#REF!</definedName>
    <definedName name="BExVUL9V3H8ZF6Y72LQBBN639YAA" localSheetId="17" hidden="1">#REF!</definedName>
    <definedName name="BExVUL9V3H8ZF6Y72LQBBN639YAA" hidden="1">#REF!</definedName>
    <definedName name="BExVULFDJFCNRI6ITVSJ20MEQ4RF" localSheetId="17" hidden="1">#REF!</definedName>
    <definedName name="BExVULFDJFCNRI6ITVSJ20MEQ4RF" hidden="1">#REF!</definedName>
    <definedName name="BExVV5T14N2HZIK7HQ4P2KG09U0J" localSheetId="17" hidden="1">#REF!</definedName>
    <definedName name="BExVV5T14N2HZIK7HQ4P2KG09U0J" hidden="1">#REF!</definedName>
    <definedName name="BExVV7R410VYLADLX9LNG63ID6H1" localSheetId="17" hidden="1">#REF!</definedName>
    <definedName name="BExVV7R410VYLADLX9LNG63ID6H1" hidden="1">#REF!</definedName>
    <definedName name="BExVV7WJSYFYP74SNAXSODTGHMLZ" localSheetId="17" hidden="1">#REF!</definedName>
    <definedName name="BExVV7WJSYFYP74SNAXSODTGHMLZ" hidden="1">#REF!</definedName>
    <definedName name="BExVVCEED4JEKF59OV0G3T4XFMFO" localSheetId="17" hidden="1">#REF!</definedName>
    <definedName name="BExVVCEED4JEKF59OV0G3T4XFMFO" hidden="1">#REF!</definedName>
    <definedName name="BExVVNMYEAFCCP9QT0J8H252JWD9" localSheetId="17" hidden="1">#REF!</definedName>
    <definedName name="BExVVNMYEAFCCP9QT0J8H252JWD9" hidden="1">#REF!</definedName>
    <definedName name="BExVVPFO2J7FMSRPD36909HN4BZJ" localSheetId="17" hidden="1">#REF!</definedName>
    <definedName name="BExVVPFO2J7FMSRPD36909HN4BZJ" hidden="1">#REF!</definedName>
    <definedName name="BExVVQ19AQ3VCARJOC38SF7OYE9Y" localSheetId="17" hidden="1">#REF!</definedName>
    <definedName name="BExVVQ19AQ3VCARJOC38SF7OYE9Y" hidden="1">#REF!</definedName>
    <definedName name="BExVVQ19TAECID45CS4HXT1RD3AQ" localSheetId="17" hidden="1">#REF!</definedName>
    <definedName name="BExVVQ19TAECID45CS4HXT1RD3AQ" hidden="1">#REF!</definedName>
    <definedName name="BExVW0Z6US3NTJHJDYWIZB98DPUY" localSheetId="17" hidden="1">#REF!</definedName>
    <definedName name="BExVW0Z6US3NTJHJDYWIZB98DPUY" hidden="1">#REF!</definedName>
    <definedName name="BExVW1Q2P0JOW0VUQZZGZKEGMFKS" localSheetId="17" hidden="1">#REF!</definedName>
    <definedName name="BExVW1Q2P0JOW0VUQZZGZKEGMFKS" hidden="1">#REF!</definedName>
    <definedName name="BExVW3YV5XGIVJ97UUPDJGJ2P15B" localSheetId="17" hidden="1">#REF!</definedName>
    <definedName name="BExVW3YV5XGIVJ97UUPDJGJ2P15B" hidden="1">#REF!</definedName>
    <definedName name="BExVW5X571GEYR5SCU1Z2DHKWM79" localSheetId="17" hidden="1">#REF!</definedName>
    <definedName name="BExVW5X571GEYR5SCU1Z2DHKWM79" hidden="1">#REF!</definedName>
    <definedName name="BExVW6YTKA098AF57M4PHNQ54XMH" localSheetId="17" hidden="1">#REF!</definedName>
    <definedName name="BExVW6YTKA098AF57M4PHNQ54XMH" hidden="1">#REF!</definedName>
    <definedName name="BExVWINKCH0V0NUWH363SMXAZE62" localSheetId="17" hidden="1">#REF!</definedName>
    <definedName name="BExVWINKCH0V0NUWH363SMXAZE62" hidden="1">#REF!</definedName>
    <definedName name="BExVWTG1XJY59HT2TMMJM4S3G1YT" localSheetId="17" hidden="1">#REF!</definedName>
    <definedName name="BExVWTG1XJY59HT2TMMJM4S3G1YT" hidden="1">#REF!</definedName>
    <definedName name="BExVWYU8EK669NP172GEIGCTVPPA" localSheetId="17" hidden="1">#REF!</definedName>
    <definedName name="BExVWYU8EK669NP172GEIGCTVPPA" hidden="1">#REF!</definedName>
    <definedName name="BExVX3MVJ0GHWPP1EL59ZQNKMX0B" localSheetId="17" hidden="1">#REF!</definedName>
    <definedName name="BExVX3MVJ0GHWPP1EL59ZQNKMX0B" hidden="1">#REF!</definedName>
    <definedName name="BExVX3XN2DRJKL8EDBIG58RYQ36R" localSheetId="17" hidden="1">#REF!</definedName>
    <definedName name="BExVX3XN2DRJKL8EDBIG58RYQ36R" hidden="1">#REF!</definedName>
    <definedName name="BExVXDZ63PUART77BBR5SI63TPC6" localSheetId="17" hidden="1">#REF!</definedName>
    <definedName name="BExVXDZ63PUART77BBR5SI63TPC6" hidden="1">#REF!</definedName>
    <definedName name="BExVXHKI6LFYMGWISMPACMO247HL" localSheetId="17" hidden="1">#REF!</definedName>
    <definedName name="BExVXHKI6LFYMGWISMPACMO247HL" hidden="1">#REF!</definedName>
    <definedName name="BExVXL0O69U12CDKBFJOPW4R1P2N" localSheetId="17" hidden="1">#REF!</definedName>
    <definedName name="BExVXL0O69U12CDKBFJOPW4R1P2N" hidden="1">#REF!</definedName>
    <definedName name="BExVXLX2BZ5EF2X6R41BTKRJR1NM" localSheetId="17" hidden="1">#REF!</definedName>
    <definedName name="BExVXLX2BZ5EF2X6R41BTKRJR1NM" hidden="1">#REF!</definedName>
    <definedName name="BExVXTK9AEYZ4I2G1G36EB5LBSYN" localSheetId="17" hidden="1">#REF!</definedName>
    <definedName name="BExVXTK9AEYZ4I2G1G36EB5LBSYN" hidden="1">#REF!</definedName>
    <definedName name="BExVY11V7U1SAY4QKYE0PBSPD7LW" localSheetId="17" hidden="1">#REF!</definedName>
    <definedName name="BExVY11V7U1SAY4QKYE0PBSPD7LW" hidden="1">#REF!</definedName>
    <definedName name="BExVY1SV37DL5YU59HS4IG3VBCP4" localSheetId="17" hidden="1">#REF!</definedName>
    <definedName name="BExVY1SV37DL5YU59HS4IG3VBCP4" hidden="1">#REF!</definedName>
    <definedName name="BExVY3WFGJKSQA08UF9NCMST928Y" localSheetId="17" hidden="1">#REF!</definedName>
    <definedName name="BExVY3WFGJKSQA08UF9NCMST928Y" hidden="1">#REF!</definedName>
    <definedName name="BExVY954UOEVQEIC5OFO4NEWVKAQ" localSheetId="17" hidden="1">#REF!</definedName>
    <definedName name="BExVY954UOEVQEIC5OFO4NEWVKAQ" hidden="1">#REF!</definedName>
    <definedName name="BExVYDC7HTM8F61S3XN21YNDDND2" localSheetId="17" hidden="1">#REF!</definedName>
    <definedName name="BExVYDC7HTM8F61S3XN21YNDDND2" hidden="1">#REF!</definedName>
    <definedName name="BExVYFFR4A093PVY6PMSQTBJDM7M" localSheetId="17" hidden="1">#REF!</definedName>
    <definedName name="BExVYFFR4A093PVY6PMSQTBJDM7M" hidden="1">#REF!</definedName>
    <definedName name="BExVYFL875EZ1Y283MJDADGHT55S" localSheetId="17" hidden="1">#REF!</definedName>
    <definedName name="BExVYFL875EZ1Y283MJDADGHT55S" hidden="1">#REF!</definedName>
    <definedName name="BExVYHDYIV5397LC02V4FEP8VD6W" localSheetId="17" hidden="1">#REF!</definedName>
    <definedName name="BExVYHDYIV5397LC02V4FEP8VD6W" hidden="1">#REF!</definedName>
    <definedName name="BExVYJXKYUCSEU1BZ19KSB39VXMD" localSheetId="17" hidden="1">#REF!</definedName>
    <definedName name="BExVYJXKYUCSEU1BZ19KSB39VXMD" hidden="1">#REF!</definedName>
    <definedName name="BExVYOVIZDA18YIQ0A30Q052PCAK" localSheetId="17" hidden="1">#REF!</definedName>
    <definedName name="BExVYOVIZDA18YIQ0A30Q052PCAK" hidden="1">#REF!</definedName>
    <definedName name="BExVYQIXPEM6J4JVP78BRHIC05PV" localSheetId="17" hidden="1">#REF!</definedName>
    <definedName name="BExVYQIXPEM6J4JVP78BRHIC05PV" hidden="1">#REF!</definedName>
    <definedName name="BExVYR9UQJ26G3DMTP1TIAG98DRS" localSheetId="17" hidden="1">#REF!</definedName>
    <definedName name="BExVYR9UQJ26G3DMTP1TIAG98DRS" hidden="1">#REF!</definedName>
    <definedName name="BExVYVGWN7SONLVDH9WJ2F1JS264" localSheetId="17" hidden="1">#REF!</definedName>
    <definedName name="BExVYVGWN7SONLVDH9WJ2F1JS264" hidden="1">#REF!</definedName>
    <definedName name="BExVZ9EO732IK6MNMG17Y1EFTJQC" localSheetId="17" hidden="1">#REF!</definedName>
    <definedName name="BExVZ9EO732IK6MNMG17Y1EFTJQC" hidden="1">#REF!</definedName>
    <definedName name="BExVZB1Y5J4UL2LKK0363EU7GIJ1" localSheetId="17" hidden="1">#REF!</definedName>
    <definedName name="BExVZB1Y5J4UL2LKK0363EU7GIJ1" hidden="1">#REF!</definedName>
    <definedName name="BExVZJQVO5LQ0BJH5JEN5NOBIAF6" localSheetId="17" hidden="1">#REF!</definedName>
    <definedName name="BExVZJQVO5LQ0BJH5JEN5NOBIAF6" hidden="1">#REF!</definedName>
    <definedName name="BExVZNXWS91RD7NXV5NE2R3C8WW7" localSheetId="17" hidden="1">#REF!</definedName>
    <definedName name="BExVZNXWS91RD7NXV5NE2R3C8WW7" hidden="1">#REF!</definedName>
    <definedName name="BExW0386REQRCQCVT9BCX80UPTRY" localSheetId="17" hidden="1">#REF!</definedName>
    <definedName name="BExW0386REQRCQCVT9BCX80UPTRY" hidden="1">#REF!</definedName>
    <definedName name="BExW05XB61VWY09SYF60QOK8TPYX" localSheetId="17" hidden="1">#REF!</definedName>
    <definedName name="BExW05XB61VWY09SYF60QOK8TPYX" hidden="1">#REF!</definedName>
    <definedName name="BExW06IWPRMJLGPZWY6KNMR28VMQ" localSheetId="17" hidden="1">#REF!</definedName>
    <definedName name="BExW06IWPRMJLGPZWY6KNMR28VMQ" hidden="1">#REF!</definedName>
    <definedName name="BExW08MEDLGNM5Z5KYW1HQXCBUR6" localSheetId="17" hidden="1">#REF!</definedName>
    <definedName name="BExW08MEDLGNM5Z5KYW1HQXCBUR6" hidden="1">#REF!</definedName>
    <definedName name="BExW0CIO5SH0TQLZQ1VMKX3JZ7NW" localSheetId="17" hidden="1">#REF!</definedName>
    <definedName name="BExW0CIO5SH0TQLZQ1VMKX3JZ7NW" hidden="1">#REF!</definedName>
    <definedName name="BExW0FYP4WXY71CYUG40SUBG9UWU" localSheetId="17" hidden="1">#REF!</definedName>
    <definedName name="BExW0FYP4WXY71CYUG40SUBG9UWU" hidden="1">#REF!</definedName>
    <definedName name="BExW0RI61B4VV0ARXTFVBAWRA1C5" localSheetId="17" hidden="1">#REF!</definedName>
    <definedName name="BExW0RI61B4VV0ARXTFVBAWRA1C5" hidden="1">#REF!</definedName>
    <definedName name="BExW0VZZ6WSKCTPUWLYP7VEYJM10" localSheetId="17" hidden="1">#REF!</definedName>
    <definedName name="BExW0VZZ6WSKCTPUWLYP7VEYJM10" hidden="1">#REF!</definedName>
    <definedName name="BExW0ZFYUNZUIMD4ETNZWCS9T0CT" localSheetId="17" hidden="1">#REF!</definedName>
    <definedName name="BExW0ZFYUNZUIMD4ETNZWCS9T0CT" hidden="1">#REF!</definedName>
    <definedName name="BExW1BVUYQTKMOR56MW7RVRX4L1L" localSheetId="17" hidden="1">#REF!</definedName>
    <definedName name="BExW1BVUYQTKMOR56MW7RVRX4L1L" hidden="1">#REF!</definedName>
    <definedName name="BExW1F1220628FOMTW5UAATHRJHK" localSheetId="17" hidden="1">#REF!</definedName>
    <definedName name="BExW1F1220628FOMTW5UAATHRJHK" hidden="1">#REF!</definedName>
    <definedName name="BExW1K4I0JZH96X4HFQY6YAMIG60" localSheetId="17" hidden="1">#REF!</definedName>
    <definedName name="BExW1K4I0JZH96X4HFQY6YAMIG60" hidden="1">#REF!</definedName>
    <definedName name="BExW1TKA0Z9OP2DTG50GZR5EG8C7" localSheetId="17" hidden="1">#REF!</definedName>
    <definedName name="BExW1TKA0Z9OP2DTG50GZR5EG8C7" hidden="1">#REF!</definedName>
    <definedName name="BExW1U0JLKQ094DW5MMOI8UHO09V" localSheetId="17" hidden="1">#REF!</definedName>
    <definedName name="BExW1U0JLKQ094DW5MMOI8UHO09V" hidden="1">#REF!</definedName>
    <definedName name="BExW1WUZ349YPJVAKCEJO07L4NFW" localSheetId="17" hidden="1">#REF!</definedName>
    <definedName name="BExW1WUZ349YPJVAKCEJO07L4NFW" hidden="1">#REF!</definedName>
    <definedName name="BExW21T2WD1YDR47I9BWVRGJZMKW" localSheetId="17" hidden="1">#REF!</definedName>
    <definedName name="BExW21T2WD1YDR47I9BWVRGJZMKW" hidden="1">#REF!</definedName>
    <definedName name="BExW24NI0GQA13RVEGFK7ISS512B" localSheetId="17" hidden="1">#REF!</definedName>
    <definedName name="BExW24NI0GQA13RVEGFK7ISS512B" hidden="1">#REF!</definedName>
    <definedName name="BExW283NP9D366XFPXLGSCI5UB0L" localSheetId="17" hidden="1">#REF!</definedName>
    <definedName name="BExW283NP9D366XFPXLGSCI5UB0L" hidden="1">#REF!</definedName>
    <definedName name="BExW2F54PEPPIGMV5I4XLXMKJOTG" localSheetId="17" hidden="1">#REF!</definedName>
    <definedName name="BExW2F54PEPPIGMV5I4XLXMKJOTG" hidden="1">#REF!</definedName>
    <definedName name="BExW2H3C8WJSBW5FGTFKVDVJC4CL" localSheetId="17" hidden="1">#REF!</definedName>
    <definedName name="BExW2H3C8WJSBW5FGTFKVDVJC4CL" hidden="1">#REF!</definedName>
    <definedName name="BExW2MSCKPGF5K3I7TL4KF5ISUOL" localSheetId="17" hidden="1">#REF!</definedName>
    <definedName name="BExW2MSCKPGF5K3I7TL4KF5ISUOL" hidden="1">#REF!</definedName>
    <definedName name="BExW2SMO90FU9W8DVVES6Q4E6BZR" localSheetId="17" hidden="1">#REF!</definedName>
    <definedName name="BExW2SMO90FU9W8DVVES6Q4E6BZR" hidden="1">#REF!</definedName>
    <definedName name="BExW2V0ZEMESP2BVDJGZFBJOIOIQ" localSheetId="17" hidden="1">#REF!</definedName>
    <definedName name="BExW2V0ZEMESP2BVDJGZFBJOIOIQ" hidden="1">#REF!</definedName>
    <definedName name="BExW36V9N91OHCUMGWJQL3I5P4JK" localSheetId="17" hidden="1">#REF!</definedName>
    <definedName name="BExW36V9N91OHCUMGWJQL3I5P4JK" hidden="1">#REF!</definedName>
    <definedName name="BExW3EIBA1J9Q9NA9VCGZGRS8WV7" localSheetId="17" hidden="1">#REF!</definedName>
    <definedName name="BExW3EIBA1J9Q9NA9VCGZGRS8WV7" hidden="1">#REF!</definedName>
    <definedName name="BExW3FEO8FI8N6AGQKYEG4SQVJWB" localSheetId="17" hidden="1">#REF!</definedName>
    <definedName name="BExW3FEO8FI8N6AGQKYEG4SQVJWB" hidden="1">#REF!</definedName>
    <definedName name="BExW3GB28STOMJUSZEIA7YKYNS4Y" localSheetId="17" hidden="1">#REF!</definedName>
    <definedName name="BExW3GB28STOMJUSZEIA7YKYNS4Y" hidden="1">#REF!</definedName>
    <definedName name="BExW3T1K638HT5E0Y8MMK108P5JT" localSheetId="17" hidden="1">#REF!</definedName>
    <definedName name="BExW3T1K638HT5E0Y8MMK108P5JT" hidden="1">#REF!</definedName>
    <definedName name="BExW4217ZHL9VO39POSTJOD090WU" localSheetId="17" hidden="1">#REF!</definedName>
    <definedName name="BExW4217ZHL9VO39POSTJOD090WU" hidden="1">#REF!</definedName>
    <definedName name="BExW4GPW71EBF8XPS2QGVQHBCDX3" localSheetId="17" hidden="1">#REF!</definedName>
    <definedName name="BExW4GPW71EBF8XPS2QGVQHBCDX3" hidden="1">#REF!</definedName>
    <definedName name="BExW4JKC5837JBPCOJV337ZVYYY3" localSheetId="17" hidden="1">#REF!</definedName>
    <definedName name="BExW4JKC5837JBPCOJV337ZVYYY3" hidden="1">#REF!</definedName>
    <definedName name="BExW4MPQ2JLA196HW39IPT3Q6JVK" localSheetId="17" hidden="1">#REF!</definedName>
    <definedName name="BExW4MPQ2JLA196HW39IPT3Q6JVK" hidden="1">#REF!</definedName>
    <definedName name="BExW4MV5UH4OKNB95Q2AO7LFASBP" localSheetId="17" hidden="1">#REF!</definedName>
    <definedName name="BExW4MV5UH4OKNB95Q2AO7LFASBP" hidden="1">#REF!</definedName>
    <definedName name="BExW4QR9FV9MP5K610THBSM51RYO" localSheetId="17" hidden="1">#REF!</definedName>
    <definedName name="BExW4QR9FV9MP5K610THBSM51RYO" hidden="1">#REF!</definedName>
    <definedName name="BExW4T5M43NPIJS54VL6SZAENBOE" localSheetId="17" hidden="1">#REF!</definedName>
    <definedName name="BExW4T5M43NPIJS54VL6SZAENBOE" hidden="1">#REF!</definedName>
    <definedName name="BExW4Z029R9E19ZENN3WEA3VDAD1" localSheetId="17" hidden="1">#REF!</definedName>
    <definedName name="BExW4Z029R9E19ZENN3WEA3VDAD1" hidden="1">#REF!</definedName>
    <definedName name="BExW51EDOYXJBXR5AFJCYTA7JI06" localSheetId="17" hidden="1">#REF!</definedName>
    <definedName name="BExW51EDOYXJBXR5AFJCYTA7JI06" hidden="1">#REF!</definedName>
    <definedName name="BExW5AZNT6IAZGNF2C879ODHY1B8" localSheetId="17" hidden="1">#REF!</definedName>
    <definedName name="BExW5AZNT6IAZGNF2C879ODHY1B8" hidden="1">#REF!</definedName>
    <definedName name="BExW5VTHC5GDYD5M9B4Q0FUY7OBA" localSheetId="17" hidden="1">#REF!</definedName>
    <definedName name="BExW5VTHC5GDYD5M9B4Q0FUY7OBA" hidden="1">#REF!</definedName>
    <definedName name="BExW5W48S3UI5UJMSXULAD20EMCG" localSheetId="17" hidden="1">#REF!</definedName>
    <definedName name="BExW5W48S3UI5UJMSXULAD20EMCG" hidden="1">#REF!</definedName>
    <definedName name="BExW5WPU27WD4NWZOT0ZEJIDLX5J" localSheetId="17" hidden="1">#REF!</definedName>
    <definedName name="BExW5WPU27WD4NWZOT0ZEJIDLX5J" hidden="1">#REF!</definedName>
    <definedName name="BExW5YYNT0AJF2AFS43IFCHR7WQQ" localSheetId="17" hidden="1">#REF!</definedName>
    <definedName name="BExW5YYNT0AJF2AFS43IFCHR7WQQ" hidden="1">#REF!</definedName>
    <definedName name="BExW660AV1TUV2XNUPD65RZR3QOO" localSheetId="17" hidden="1">#REF!</definedName>
    <definedName name="BExW660AV1TUV2XNUPD65RZR3QOO" hidden="1">#REF!</definedName>
    <definedName name="BExW66LVVZK656PQY1257QMHP2AY" localSheetId="17" hidden="1">#REF!</definedName>
    <definedName name="BExW66LVVZK656PQY1257QMHP2AY" hidden="1">#REF!</definedName>
    <definedName name="BExW6EJPHAP1TWT380AZLXNHR22P" localSheetId="17" hidden="1">#REF!</definedName>
    <definedName name="BExW6EJPHAP1TWT380AZLXNHR22P" hidden="1">#REF!</definedName>
    <definedName name="BExW6G1PJ38H10DVLL8WPQ736OEB" localSheetId="17" hidden="1">#REF!</definedName>
    <definedName name="BExW6G1PJ38H10DVLL8WPQ736OEB" hidden="1">#REF!</definedName>
    <definedName name="BExW6TU0OMFLMCB6EWBOQSGHUMX5" localSheetId="17" hidden="1">#REF!</definedName>
    <definedName name="BExW6TU0OMFLMCB6EWBOQSGHUMX5" hidden="1">#REF!</definedName>
    <definedName name="BExW6VBYODJKTS0FMZ47EQS9FUF2" localSheetId="17" hidden="1">#REF!</definedName>
    <definedName name="BExW6VBYODJKTS0FMZ47EQS9FUF2" hidden="1">#REF!</definedName>
    <definedName name="BExW6WZDUEZS3JDTHC8X310LL1OU" localSheetId="17" hidden="1">#REF!</definedName>
    <definedName name="BExW6WZDUEZS3JDTHC8X310LL1OU" hidden="1">#REF!</definedName>
    <definedName name="BExW76F60TD8OIAVEJQE3MX4PLDY" localSheetId="17" hidden="1">#REF!</definedName>
    <definedName name="BExW76F60TD8OIAVEJQE3MX4PLDY" hidden="1">#REF!</definedName>
    <definedName name="BExW782GMQD1F9JJSPQU5QT2TWON" localSheetId="17" hidden="1">#REF!</definedName>
    <definedName name="BExW782GMQD1F9JJSPQU5QT2TWON" hidden="1">#REF!</definedName>
    <definedName name="BExW794A74Z5F2K8LVQLD6VSKXUE" localSheetId="17" hidden="1">#REF!</definedName>
    <definedName name="BExW794A74Z5F2K8LVQLD6VSKXUE" hidden="1">#REF!</definedName>
    <definedName name="BExW7DBCHP0SWYSW2RKLS8IBPCVS" localSheetId="17" hidden="1">#REF!</definedName>
    <definedName name="BExW7DBCHP0SWYSW2RKLS8IBPCVS" hidden="1">#REF!</definedName>
    <definedName name="BExW7S00X50K2O0H0GL7P3JROGG6" localSheetId="17" hidden="1">#REF!</definedName>
    <definedName name="BExW7S00X50K2O0H0GL7P3JROGG6" hidden="1">#REF!</definedName>
    <definedName name="BExW81FSTXQA1A81CD1MVDX6257O" localSheetId="17" hidden="1">#REF!</definedName>
    <definedName name="BExW81FSTXQA1A81CD1MVDX6257O" hidden="1">#REF!</definedName>
    <definedName name="BExW82C756R4HC5DTN5Z29F0D3QO" localSheetId="17" hidden="1">#REF!</definedName>
    <definedName name="BExW82C756R4HC5DTN5Z29F0D3QO" hidden="1">#REF!</definedName>
    <definedName name="BExW87VVJSJLAJQQHUHH974N4MAO" localSheetId="17" hidden="1">#REF!</definedName>
    <definedName name="BExW87VVJSJLAJQQHUHH974N4MAO" hidden="1">#REF!</definedName>
    <definedName name="BExW8COJI4803WMVPHGL8240OBIU" localSheetId="17" hidden="1">#REF!</definedName>
    <definedName name="BExW8COJI4803WMVPHGL8240OBIU" hidden="1">#REF!</definedName>
    <definedName name="BExW8K0SSIPSKBVP06IJ71600HJZ" localSheetId="17" hidden="1">#REF!</definedName>
    <definedName name="BExW8K0SSIPSKBVP06IJ71600HJZ" hidden="1">#REF!</definedName>
    <definedName name="BExW8NM8DJJESE7GF7VGTO2XO6P1" localSheetId="17" hidden="1">#REF!</definedName>
    <definedName name="BExW8NM8DJJESE7GF7VGTO2XO6P1" hidden="1">#REF!</definedName>
    <definedName name="BExW8P9O4HQC1Y372I0HCCBVKNTO" localSheetId="17" hidden="1">#REF!</definedName>
    <definedName name="BExW8P9O4HQC1Y372I0HCCBVKNTO" hidden="1">#REF!</definedName>
    <definedName name="BExW8T0GVY3ZYO4ACSBLHS8SH895" localSheetId="17" hidden="1">#REF!</definedName>
    <definedName name="BExW8T0GVY3ZYO4ACSBLHS8SH895" hidden="1">#REF!</definedName>
    <definedName name="BExW8YEP73JMMU9HZ08PM4WHJQZ4" localSheetId="17" hidden="1">#REF!</definedName>
    <definedName name="BExW8YEP73JMMU9HZ08PM4WHJQZ4" hidden="1">#REF!</definedName>
    <definedName name="BExW937AT53OZQRHNWQZ5BVH24IE" localSheetId="17" hidden="1">#REF!</definedName>
    <definedName name="BExW937AT53OZQRHNWQZ5BVH24IE" hidden="1">#REF!</definedName>
    <definedName name="BExW95LN5N0LYFFVP7GJEGDVDLF0" localSheetId="17" hidden="1">#REF!</definedName>
    <definedName name="BExW95LN5N0LYFFVP7GJEGDVDLF0" hidden="1">#REF!</definedName>
    <definedName name="BExW967733Q8RAJOHR2GJ3HO8JIW" localSheetId="17" hidden="1">#REF!</definedName>
    <definedName name="BExW967733Q8RAJOHR2GJ3HO8JIW" hidden="1">#REF!</definedName>
    <definedName name="BExW9OHD0PA2FFDEECR0C4SFBRVS" localSheetId="17" hidden="1">#REF!</definedName>
    <definedName name="BExW9OHD0PA2FFDEECR0C4SFBRVS" hidden="1">#REF!</definedName>
    <definedName name="BExW9POK1KIOI0ALS5MZIKTDIYMA" localSheetId="17" hidden="1">#REF!</definedName>
    <definedName name="BExW9POK1KIOI0ALS5MZIKTDIYMA" hidden="1">#REF!</definedName>
    <definedName name="BExW9TVLB7OIHTG98I7I4EXBL61S" localSheetId="17" hidden="1">#REF!</definedName>
    <definedName name="BExW9TVLB7OIHTG98I7I4EXBL61S" hidden="1">#REF!</definedName>
    <definedName name="BExXL0I7INHGEJWJ97OQTEJKJUBR" localSheetId="17" hidden="1">#REF!</definedName>
    <definedName name="BExXL0I7INHGEJWJ97OQTEJKJUBR" hidden="1">#REF!</definedName>
    <definedName name="BExXLDE6PN4ESWT3LXJNQCY94NE4" localSheetId="17" hidden="1">#REF!</definedName>
    <definedName name="BExXLDE6PN4ESWT3LXJNQCY94NE4" hidden="1">#REF!</definedName>
    <definedName name="BExXLQVPK2H3IF0NDDA5CT612EUK" localSheetId="17" hidden="1">#REF!</definedName>
    <definedName name="BExXLQVPK2H3IF0NDDA5CT612EUK" hidden="1">#REF!</definedName>
    <definedName name="BExXLR6IO70TYTACKQH9M5PGV24J" localSheetId="17" hidden="1">#REF!</definedName>
    <definedName name="BExXLR6IO70TYTACKQH9M5PGV24J" hidden="1">#REF!</definedName>
    <definedName name="BExXM065WOLYRYHGHOJE0OOFXA4M" localSheetId="17" hidden="1">#REF!</definedName>
    <definedName name="BExXM065WOLYRYHGHOJE0OOFXA4M" hidden="1">#REF!</definedName>
    <definedName name="BExXM3GUNXVDM82KUR17NNUMQCNI" localSheetId="17" hidden="1">#REF!</definedName>
    <definedName name="BExXM3GUNXVDM82KUR17NNUMQCNI" hidden="1">#REF!</definedName>
    <definedName name="BExXMA28M8SH7MKIGETSDA72WUIZ" localSheetId="17" hidden="1">#REF!</definedName>
    <definedName name="BExXMA28M8SH7MKIGETSDA72WUIZ" hidden="1">#REF!</definedName>
    <definedName name="BExXMOLHIAHDLFSA31PUB36SC3I9" localSheetId="17" hidden="1">#REF!</definedName>
    <definedName name="BExXMOLHIAHDLFSA31PUB36SC3I9" hidden="1">#REF!</definedName>
    <definedName name="BExXMT8T5Z3M2JBQN65X2LKH0YQI" localSheetId="17" hidden="1">#REF!</definedName>
    <definedName name="BExXMT8T5Z3M2JBQN65X2LKH0YQI" hidden="1">#REF!</definedName>
    <definedName name="BExXN1XNO7H60M9X1E7EVWFJDM5N" localSheetId="17" hidden="1">#REF!</definedName>
    <definedName name="BExXN1XNO7H60M9X1E7EVWFJDM5N" hidden="1">#REF!</definedName>
    <definedName name="BExXN22ZOTIW49GPLWFYKVM90FNZ" localSheetId="17" hidden="1">#REF!</definedName>
    <definedName name="BExXN22ZOTIW49GPLWFYKVM90FNZ" hidden="1">#REF!</definedName>
    <definedName name="BExXN4C031W9DK73MJHKL8YT1QA8" localSheetId="17" hidden="1">#REF!</definedName>
    <definedName name="BExXN4C031W9DK73MJHKL8YT1QA8" hidden="1">#REF!</definedName>
    <definedName name="BExXN6QAP8UJQVN4R4BQKPP4QK35" localSheetId="17" hidden="1">#REF!</definedName>
    <definedName name="BExXN6QAP8UJQVN4R4BQKPP4QK35" hidden="1">#REF!</definedName>
    <definedName name="BExXNBOA39T2X6Y5Y5GZ5DDNA1AX" localSheetId="17" hidden="1">#REF!</definedName>
    <definedName name="BExXNBOA39T2X6Y5Y5GZ5DDNA1AX" hidden="1">#REF!</definedName>
    <definedName name="BExXNCVFNFROM6X4XZABZ1M55JVL" localSheetId="17" hidden="1">#REF!</definedName>
    <definedName name="BExXNCVFNFROM6X4XZABZ1M55JVL" hidden="1">#REF!</definedName>
    <definedName name="BExXND6872VJ3M2PGT056WQMWBHD" localSheetId="17" hidden="1">#REF!</definedName>
    <definedName name="BExXND6872VJ3M2PGT056WQMWBHD" hidden="1">#REF!</definedName>
    <definedName name="BExXNPM24UN2PGVL9D1TUBFRIKR4" localSheetId="17" hidden="1">#REF!</definedName>
    <definedName name="BExXNPM24UN2PGVL9D1TUBFRIKR4" hidden="1">#REF!</definedName>
    <definedName name="BExXNWYB165VO9MHARCL5WLCHWS0" localSheetId="17" hidden="1">#REF!</definedName>
    <definedName name="BExXNWYB165VO9MHARCL5WLCHWS0" hidden="1">#REF!</definedName>
    <definedName name="BExXNYLR0NNRQQBQ09OAWL5SFA2P" localSheetId="17" hidden="1">#REF!</definedName>
    <definedName name="BExXNYLR0NNRQQBQ09OAWL5SFA2P" hidden="1">#REF!</definedName>
    <definedName name="BExXO278QHQN8JDK5425EJ615ECC" localSheetId="17" hidden="1">#REF!</definedName>
    <definedName name="BExXO278QHQN8JDK5425EJ615ECC" hidden="1">#REF!</definedName>
    <definedName name="BExXO574BHMI9HN803IPJ8B00ZQ1" localSheetId="17" hidden="1">#REF!</definedName>
    <definedName name="BExXO574BHMI9HN803IPJ8B00ZQ1" hidden="1">#REF!</definedName>
    <definedName name="BExXO81JZ0ARONLA93VY8VLBDM3Z" localSheetId="17" hidden="1">#REF!</definedName>
    <definedName name="BExXO81JZ0ARONLA93VY8VLBDM3Z" hidden="1">#REF!</definedName>
    <definedName name="BExXOBHOP0WGFHI2Y9AO4L440UVQ" localSheetId="17" hidden="1">#REF!</definedName>
    <definedName name="BExXOBHOP0WGFHI2Y9AO4L440UVQ" hidden="1">#REF!</definedName>
    <definedName name="BExXOHSAD2NSHOLLMZ2JWA4I3I1R" localSheetId="17" hidden="1">#REF!</definedName>
    <definedName name="BExXOHSAD2NSHOLLMZ2JWA4I3I1R" hidden="1">#REF!</definedName>
    <definedName name="BExXOIDP4V2QCBHG5KQQO9VT0HDH" localSheetId="17" hidden="1">#REF!</definedName>
    <definedName name="BExXOIDP4V2QCBHG5KQQO9VT0HDH" hidden="1">#REF!</definedName>
    <definedName name="BExXOMQ7TBU2AJ03HNGNVCK9S4VM" localSheetId="17" hidden="1">#REF!</definedName>
    <definedName name="BExXOMQ7TBU2AJ03HNGNVCK9S4VM" hidden="1">#REF!</definedName>
    <definedName name="BExXP49C9Y3U7LWFBFCQSE4WPWHA" localSheetId="17" hidden="1">#REF!</definedName>
    <definedName name="BExXP49C9Y3U7LWFBFCQSE4WPWHA" hidden="1">#REF!</definedName>
    <definedName name="BExXP80B5FGA00JCM7UXKPI3PB7Y" localSheetId="17" hidden="1">#REF!</definedName>
    <definedName name="BExXP80B5FGA00JCM7UXKPI3PB7Y" hidden="1">#REF!</definedName>
    <definedName name="BExXP85M4WXYVN1UVHUTOEKEG5XS" localSheetId="17" hidden="1">#REF!</definedName>
    <definedName name="BExXP85M4WXYVN1UVHUTOEKEG5XS" hidden="1">#REF!</definedName>
    <definedName name="BExXPELOTHOAG0OWILLAH94OZV5J" localSheetId="17" hidden="1">#REF!</definedName>
    <definedName name="BExXPELOTHOAG0OWILLAH94OZV5J" hidden="1">#REF!</definedName>
    <definedName name="BExXPEWH9AJE234H90KL5ICZZ0IS" localSheetId="17" hidden="1">#REF!</definedName>
    <definedName name="BExXPEWH9AJE234H90KL5ICZZ0IS" hidden="1">#REF!</definedName>
    <definedName name="BExXPS31W1VD2NMIE4E37LHVDF0L" localSheetId="17" hidden="1">#REF!</definedName>
    <definedName name="BExXPS31W1VD2NMIE4E37LHVDF0L" hidden="1">#REF!</definedName>
    <definedName name="BExXPZKYEMVF5JOC14HYOOYQK6JK" localSheetId="17" hidden="1">#REF!</definedName>
    <definedName name="BExXPZKYEMVF5JOC14HYOOYQK6JK" hidden="1">#REF!</definedName>
    <definedName name="BExXQ12Q21G0KAAP7BK68KNBBDMH" localSheetId="17" hidden="1">#REF!</definedName>
    <definedName name="BExXQ12Q21G0KAAP7BK68KNBBDMH" hidden="1">#REF!</definedName>
    <definedName name="BExXQ72J3O85VF3MRWYM7RCY6B7A" localSheetId="17" hidden="1">#REF!</definedName>
    <definedName name="BExXQ72J3O85VF3MRWYM7RCY6B7A" hidden="1">#REF!</definedName>
    <definedName name="BExXQ89PA10X79WBWOEP1AJX1OQM" localSheetId="17" hidden="1">#REF!</definedName>
    <definedName name="BExXQ89PA10X79WBWOEP1AJX1OQM" hidden="1">#REF!</definedName>
    <definedName name="BExXQCGQGGYSI0LTRVR73MUO50AW" localSheetId="17" hidden="1">#REF!</definedName>
    <definedName name="BExXQCGQGGYSI0LTRVR73MUO50AW" hidden="1">#REF!</definedName>
    <definedName name="BExXQD2B3434GXJT0U2OVW30R5K6" localSheetId="17" hidden="1">#REF!</definedName>
    <definedName name="BExXQD2B3434GXJT0U2OVW30R5K6" hidden="1">#REF!</definedName>
    <definedName name="BExXQEEXFHDQ8DSRAJSB5ET6J004" localSheetId="17" hidden="1">#REF!</definedName>
    <definedName name="BExXQEEXFHDQ8DSRAJSB5ET6J004" hidden="1">#REF!</definedName>
    <definedName name="BExXQH41O5HZAH8BO6HCFY8YC3TU" localSheetId="17" hidden="1">#REF!</definedName>
    <definedName name="BExXQH41O5HZAH8BO6HCFY8YC3TU" hidden="1">#REF!</definedName>
    <definedName name="BExXQIRBLQSLAJTFL7224FCFUTKH" localSheetId="17" hidden="1">#REF!</definedName>
    <definedName name="BExXQIRBLQSLAJTFL7224FCFUTKH" hidden="1">#REF!</definedName>
    <definedName name="BExXQJIEF5R3QQ6D8HO3NGPU0IQC" localSheetId="17" hidden="1">#REF!</definedName>
    <definedName name="BExXQJIEF5R3QQ6D8HO3NGPU0IQC" hidden="1">#REF!</definedName>
    <definedName name="BExXQU00K9ER4I1WM7T9J0W1E7ZC" localSheetId="17" hidden="1">#REF!</definedName>
    <definedName name="BExXQU00K9ER4I1WM7T9J0W1E7ZC" hidden="1">#REF!</definedName>
    <definedName name="BExXQU00KOR7XLM8B13DGJ1MIQDY" localSheetId="17" hidden="1">#REF!</definedName>
    <definedName name="BExXQU00KOR7XLM8B13DGJ1MIQDY" hidden="1">#REF!</definedName>
    <definedName name="BExXQXG18PS8HGBOS03OSTQ0KEYC" localSheetId="17" hidden="1">#REF!</definedName>
    <definedName name="BExXQXG18PS8HGBOS03OSTQ0KEYC" hidden="1">#REF!</definedName>
    <definedName name="BExXQXQT4OAFQT5B0YB3USDJOJOB" localSheetId="17" hidden="1">#REF!</definedName>
    <definedName name="BExXQXQT4OAFQT5B0YB3USDJOJOB" hidden="1">#REF!</definedName>
    <definedName name="BExXR3FSEXAHSXEQNJORWFCPX86N" localSheetId="17" hidden="1">#REF!</definedName>
    <definedName name="BExXR3FSEXAHSXEQNJORWFCPX86N" hidden="1">#REF!</definedName>
    <definedName name="BExXR3W3FKYQBLR299HO9RZ70C43" localSheetId="17" hidden="1">#REF!</definedName>
    <definedName name="BExXR3W3FKYQBLR299HO9RZ70C43" hidden="1">#REF!</definedName>
    <definedName name="BExXR46U23CRRBV6IZT982MAEQKI" localSheetId="17" hidden="1">#REF!</definedName>
    <definedName name="BExXR46U23CRRBV6IZT982MAEQKI" hidden="1">#REF!</definedName>
    <definedName name="BExXR8OKAVX7O70V5IYG2PRKXSTI" localSheetId="17" hidden="1">#REF!</definedName>
    <definedName name="BExXR8OKAVX7O70V5IYG2PRKXSTI" hidden="1">#REF!</definedName>
    <definedName name="BExXRA6N6XCLQM6XDV724ZIH6G93" localSheetId="17" hidden="1">#REF!</definedName>
    <definedName name="BExXRA6N6XCLQM6XDV724ZIH6G93" hidden="1">#REF!</definedName>
    <definedName name="BExXRABZ1CNKCG6K1MR6OUFHF7J9" localSheetId="17" hidden="1">#REF!</definedName>
    <definedName name="BExXRABZ1CNKCG6K1MR6OUFHF7J9" hidden="1">#REF!</definedName>
    <definedName name="BExXRBOFETC0OTJ6WY3VPMFH03VB" localSheetId="17" hidden="1">#REF!</definedName>
    <definedName name="BExXRBOFETC0OTJ6WY3VPMFH03VB" hidden="1">#REF!</definedName>
    <definedName name="BExXRD13K1S9Y3JGR7CXSONT7RJZ" localSheetId="17" hidden="1">#REF!</definedName>
    <definedName name="BExXRD13K1S9Y3JGR7CXSONT7RJZ" hidden="1">#REF!</definedName>
    <definedName name="BExXRIFB4QQ87QIGA9AG0NXP577K" localSheetId="17" hidden="1">#REF!</definedName>
    <definedName name="BExXRIFB4QQ87QIGA9AG0NXP577K" hidden="1">#REF!</definedName>
    <definedName name="BExXRIQ2JF2CVTRDQX2D9SPH7FTN" localSheetId="17" hidden="1">#REF!</definedName>
    <definedName name="BExXRIQ2JF2CVTRDQX2D9SPH7FTN" hidden="1">#REF!</definedName>
    <definedName name="BExXRL4ETKGR5B08IWLV5UKWS07Z" localSheetId="17" hidden="1">#REF!</definedName>
    <definedName name="BExXRL4ETKGR5B08IWLV5UKWS07Z" hidden="1">#REF!</definedName>
    <definedName name="BExXRO4A6VUH1F4XV8N1BRJ4896W" localSheetId="17" hidden="1">#REF!</definedName>
    <definedName name="BExXRO4A6VUH1F4XV8N1BRJ4896W" hidden="1">#REF!</definedName>
    <definedName name="BExXRO9N1SNJZGKD90P4K7FU1J0P" localSheetId="17" hidden="1">#REF!</definedName>
    <definedName name="BExXRO9N1SNJZGKD90P4K7FU1J0P" hidden="1">#REF!</definedName>
    <definedName name="BExXRR9I9RZJSO66K1CB8R2H3ACH" localSheetId="17" hidden="1">#REF!</definedName>
    <definedName name="BExXRR9I9RZJSO66K1CB8R2H3ACH" hidden="1">#REF!</definedName>
    <definedName name="BExXRV5QP3Z0KAQ1EQT9JYT2FV0L" localSheetId="17" hidden="1">#REF!</definedName>
    <definedName name="BExXRV5QP3Z0KAQ1EQT9JYT2FV0L" hidden="1">#REF!</definedName>
    <definedName name="BExXRZ20LZZCW8LVGDK0XETOTSAI" localSheetId="17" hidden="1">#REF!</definedName>
    <definedName name="BExXRZ20LZZCW8LVGDK0XETOTSAI" hidden="1">#REF!</definedName>
    <definedName name="BExXRZNM651EJ5HJPGKGTVYLAZQ1" localSheetId="17" hidden="1">#REF!</definedName>
    <definedName name="BExXRZNM651EJ5HJPGKGTVYLAZQ1" hidden="1">#REF!</definedName>
    <definedName name="BExXS63O4OMWMNXXAODZQFSDG33N" localSheetId="17" hidden="1">#REF!</definedName>
    <definedName name="BExXS63O4OMWMNXXAODZQFSDG33N" hidden="1">#REF!</definedName>
    <definedName name="BExXS8HZ90IK9RD5CZ6M2XT64C3R" localSheetId="17" hidden="1">#REF!</definedName>
    <definedName name="BExXS8HZ90IK9RD5CZ6M2XT64C3R" hidden="1">#REF!</definedName>
    <definedName name="BExXSBSP1TOY051HSPEPM0AEIO2M" localSheetId="17" hidden="1">#REF!</definedName>
    <definedName name="BExXSBSP1TOY051HSPEPM0AEIO2M" hidden="1">#REF!</definedName>
    <definedName name="BExXSC8RFK5D68FJD2HI4K66SA6I" localSheetId="17" hidden="1">#REF!</definedName>
    <definedName name="BExXSC8RFK5D68FJD2HI4K66SA6I" hidden="1">#REF!</definedName>
    <definedName name="BExXSGW487JM8X45CILCD3ELADND" localSheetId="17" hidden="1">#REF!</definedName>
    <definedName name="BExXSGW487JM8X45CILCD3ELADND" hidden="1">#REF!</definedName>
    <definedName name="BExXSJA8FX6FL775LX7EDM4LQ4ZF" localSheetId="17" hidden="1">#REF!</definedName>
    <definedName name="BExXSJA8FX6FL775LX7EDM4LQ4ZF" hidden="1">#REF!</definedName>
    <definedName name="BExXSNHC88W4UMXEOIOOATJAIKZO" localSheetId="17" hidden="1">#REF!</definedName>
    <definedName name="BExXSNHC88W4UMXEOIOOATJAIKZO" hidden="1">#REF!</definedName>
    <definedName name="BExXSTBS08WIA9TLALV3UQ2Z3MRG" localSheetId="17" hidden="1">#REF!</definedName>
    <definedName name="BExXSTBS08WIA9TLALV3UQ2Z3MRG" hidden="1">#REF!</definedName>
    <definedName name="BExXSVQ2WOJJ73YEO8Q2FK60V4G8" localSheetId="17" hidden="1">#REF!</definedName>
    <definedName name="BExXSVQ2WOJJ73YEO8Q2FK60V4G8" hidden="1">#REF!</definedName>
    <definedName name="BExXTHLRNL82GN7KZY3TOLO508N7" localSheetId="17" hidden="1">#REF!</definedName>
    <definedName name="BExXTHLRNL82GN7KZY3TOLO508N7" hidden="1">#REF!</definedName>
    <definedName name="BExXTL72MKEQSQH9L2OTFLU8DM2B" localSheetId="17" hidden="1">#REF!</definedName>
    <definedName name="BExXTL72MKEQSQH9L2OTFLU8DM2B" hidden="1">#REF!</definedName>
    <definedName name="BExXTM3M4RTCRSX7VGAXGQNPP668" localSheetId="17" hidden="1">#REF!</definedName>
    <definedName name="BExXTM3M4RTCRSX7VGAXGQNPP668" hidden="1">#REF!</definedName>
    <definedName name="BExXTOCF78J7WY6FOVBRY1N2RBBR" localSheetId="17" hidden="1">#REF!</definedName>
    <definedName name="BExXTOCF78J7WY6FOVBRY1N2RBBR" hidden="1">#REF!</definedName>
    <definedName name="BExXTP3GYO6Z9RTKKT10XA0UTV3T" localSheetId="17" hidden="1">#REF!</definedName>
    <definedName name="BExXTP3GYO6Z9RTKKT10XA0UTV3T" hidden="1">#REF!</definedName>
    <definedName name="BExXTRXWS5WKEYMU65AGIWPW8XMY" localSheetId="17" hidden="1">#REF!</definedName>
    <definedName name="BExXTRXWS5WKEYMU65AGIWPW8XMY" hidden="1">#REF!</definedName>
    <definedName name="BExXTYU24I49X78RIN9EOO9PMHSV" localSheetId="17" hidden="1">#REF!</definedName>
    <definedName name="BExXTYU24I49X78RIN9EOO9PMHSV" hidden="1">#REF!</definedName>
    <definedName name="BExXTZKZ4CG92ZQLIRKEXXH9BFIR" localSheetId="17" hidden="1">#REF!</definedName>
    <definedName name="BExXTZKZ4CG92ZQLIRKEXXH9BFIR" hidden="1">#REF!</definedName>
    <definedName name="BExXU4J2BM2964GD5UZHM752Q4NS" localSheetId="17" hidden="1">#REF!</definedName>
    <definedName name="BExXU4J2BM2964GD5UZHM752Q4NS" hidden="1">#REF!</definedName>
    <definedName name="BExXU6XDTT7RM93KILIDEYPA9XKF" localSheetId="17" hidden="1">#REF!</definedName>
    <definedName name="BExXU6XDTT7RM93KILIDEYPA9XKF" hidden="1">#REF!</definedName>
    <definedName name="BExXU8VLZA7WLPZ3RAQZGNERUD26" localSheetId="17" hidden="1">#REF!</definedName>
    <definedName name="BExXU8VLZA7WLPZ3RAQZGNERUD26" hidden="1">#REF!</definedName>
    <definedName name="BExXUB9RSLSCNN5ETLXY72DAPZZM" localSheetId="17" hidden="1">#REF!</definedName>
    <definedName name="BExXUB9RSLSCNN5ETLXY72DAPZZM" hidden="1">#REF!</definedName>
    <definedName name="BExXUFRM82XQIN2T8KGLDQL1IBQW" localSheetId="17" hidden="1">#REF!</definedName>
    <definedName name="BExXUFRM82XQIN2T8KGLDQL1IBQW" hidden="1">#REF!</definedName>
    <definedName name="BExXUQEQBF6FI240ZGIF9YXZSRAU" localSheetId="17" hidden="1">#REF!</definedName>
    <definedName name="BExXUQEQBF6FI240ZGIF9YXZSRAU" hidden="1">#REF!</definedName>
    <definedName name="BExXUVSXSP8ESN178IHNRRMIMOMT" localSheetId="17" hidden="1">#REF!</definedName>
    <definedName name="BExXUVSXSP8ESN178IHNRRMIMOMT" hidden="1">#REF!</definedName>
    <definedName name="BExXUYND6EJO7CJ5KRICV4O1JNWK" localSheetId="17" hidden="1">#REF!</definedName>
    <definedName name="BExXUYND6EJO7CJ5KRICV4O1JNWK" hidden="1">#REF!</definedName>
    <definedName name="BExXV1HYM7PSRL7FDSBCIW13Z2U3" localSheetId="17" hidden="1">#REF!</definedName>
    <definedName name="BExXV1HYM7PSRL7FDSBCIW13Z2U3" hidden="1">#REF!</definedName>
    <definedName name="BExXV6FWG4H3S2QEUJZYIXILNGJ7" localSheetId="17" hidden="1">#REF!</definedName>
    <definedName name="BExXV6FWG4H3S2QEUJZYIXILNGJ7" hidden="1">#REF!</definedName>
    <definedName name="BExXVCVYROMZMHARVU6MD514BMTF" localSheetId="17" hidden="1">#REF!</definedName>
    <definedName name="BExXVCVYROMZMHARVU6MD514BMTF" hidden="1">#REF!</definedName>
    <definedName name="BExXVGS1T0RO7HBN75IPQXATHZ23" localSheetId="17" hidden="1">#REF!</definedName>
    <definedName name="BExXVGS1T0RO7HBN75IPQXATHZ23" hidden="1">#REF!</definedName>
    <definedName name="BExXVK87BMMO6LHKV0CFDNIQVIBS" localSheetId="17" hidden="1">#REF!</definedName>
    <definedName name="BExXVK87BMMO6LHKV0CFDNIQVIBS" hidden="1">#REF!</definedName>
    <definedName name="BExXVKZ9WXPGL6IVY6T61IDD771I" localSheetId="17" hidden="1">#REF!</definedName>
    <definedName name="BExXVKZ9WXPGL6IVY6T61IDD771I" hidden="1">#REF!</definedName>
    <definedName name="BExXVUPU1FDA3CCHMAFE3SPCNSO2" localSheetId="17" hidden="1">#REF!</definedName>
    <definedName name="BExXVUPU1FDA3CCHMAFE3SPCNSO2" hidden="1">#REF!</definedName>
    <definedName name="BExXW0K72T1Y8K1I4VZT87UY9S2G" localSheetId="17" hidden="1">#REF!</definedName>
    <definedName name="BExXW0K72T1Y8K1I4VZT87UY9S2G" hidden="1">#REF!</definedName>
    <definedName name="BExXW27MMXHXUXX78SDTBE1JYTHT" localSheetId="17" hidden="1">#REF!</definedName>
    <definedName name="BExXW27MMXHXUXX78SDTBE1JYTHT" hidden="1">#REF!</definedName>
    <definedName name="BExXW2YIM2MYBSHRIX0RP9D4PRMN" localSheetId="17" hidden="1">#REF!</definedName>
    <definedName name="BExXW2YIM2MYBSHRIX0RP9D4PRMN" hidden="1">#REF!</definedName>
    <definedName name="BExXWBNE4KTFSXKVSRF6WX039WPB" localSheetId="17" hidden="1">#REF!</definedName>
    <definedName name="BExXWBNE4KTFSXKVSRF6WX039WPB" hidden="1">#REF!</definedName>
    <definedName name="BExXWFP5AYE7EHYTJWBZSQ8PQ0YX" localSheetId="17" hidden="1">#REF!</definedName>
    <definedName name="BExXWFP5AYE7EHYTJWBZSQ8PQ0YX" hidden="1">#REF!</definedName>
    <definedName name="BExXWSAAQ4VSVQZI0D2A8NTQ53VH" localSheetId="17" hidden="1">#REF!</definedName>
    <definedName name="BExXWSAAQ4VSVQZI0D2A8NTQ53VH" hidden="1">#REF!</definedName>
    <definedName name="BExXWVFIBQT8OY1O41FRFPFGXQHK" localSheetId="17" hidden="1">#REF!</definedName>
    <definedName name="BExXWVFIBQT8OY1O41FRFPFGXQHK" hidden="1">#REF!</definedName>
    <definedName name="BExXWWXHBZHA9J3N8K47F84X0M0L" localSheetId="17" hidden="1">#REF!</definedName>
    <definedName name="BExXWWXHBZHA9J3N8K47F84X0M0L" hidden="1">#REF!</definedName>
    <definedName name="BExXX7V6XV8D71NMUTIG4TUF6DF3" localSheetId="17" hidden="1">#REF!</definedName>
    <definedName name="BExXX7V6XV8D71NMUTIG4TUF6DF3" hidden="1">#REF!</definedName>
    <definedName name="BExXX9D3XK7CEZ9SI9UOA6F79ZPL" localSheetId="17" hidden="1">#REF!</definedName>
    <definedName name="BExXX9D3XK7CEZ9SI9UOA6F79ZPL" hidden="1">#REF!</definedName>
    <definedName name="BExXXBBCLDS7K2HB4LLGA6TTTXO3" localSheetId="17" hidden="1">#REF!</definedName>
    <definedName name="BExXXBBCLDS7K2HB4LLGA6TTTXO3" hidden="1">#REF!</definedName>
    <definedName name="BExXXBGNQF0HXLZNUFVN9AGYLRGU" localSheetId="17" hidden="1">#REF!</definedName>
    <definedName name="BExXXBGNQF0HXLZNUFVN9AGYLRGU" hidden="1">#REF!</definedName>
    <definedName name="BExXXBM521DL8R4ZX7NZ3DBCUOR5" localSheetId="17" hidden="1">#REF!</definedName>
    <definedName name="BExXXBM521DL8R4ZX7NZ3DBCUOR5" hidden="1">#REF!</definedName>
    <definedName name="BExXXC7OZI33XZ03NRMEP7VRLQK4" localSheetId="17" hidden="1">#REF!</definedName>
    <definedName name="BExXXC7OZI33XZ03NRMEP7VRLQK4" hidden="1">#REF!</definedName>
    <definedName name="BExXXH5N3NKBQ7BCJPJTBF8CYM2Q" localSheetId="17" hidden="1">#REF!</definedName>
    <definedName name="BExXXH5N3NKBQ7BCJPJTBF8CYM2Q" hidden="1">#REF!</definedName>
    <definedName name="BExXXKWLM4D541BH6O8GOJMHFHMW" localSheetId="17" hidden="1">#REF!</definedName>
    <definedName name="BExXXKWLM4D541BH6O8GOJMHFHMW" hidden="1">#REF!</definedName>
    <definedName name="BExXXPPA1Q87XPI97X0OXCPBPDON" localSheetId="17" hidden="1">#REF!</definedName>
    <definedName name="BExXXPPA1Q87XPI97X0OXCPBPDON" hidden="1">#REF!</definedName>
    <definedName name="BExXXVUDA98IZTQ6MANKU4MTTDVR" localSheetId="17" hidden="1">#REF!</definedName>
    <definedName name="BExXXVUDA98IZTQ6MANKU4MTTDVR" hidden="1">#REF!</definedName>
    <definedName name="BExXXZQNZY6IZI45DJXJK0MQZWA7" localSheetId="17" hidden="1">#REF!</definedName>
    <definedName name="BExXXZQNZY6IZI45DJXJK0MQZWA7" hidden="1">#REF!</definedName>
    <definedName name="BExXY5QFG6QP94SFT3935OBM8Y4K" localSheetId="17" hidden="1">#REF!</definedName>
    <definedName name="BExXY5QFG6QP94SFT3935OBM8Y4K" hidden="1">#REF!</definedName>
    <definedName name="BExXY7TYEBFXRYUYIFHTN65RJ8EW" localSheetId="17" hidden="1">#REF!</definedName>
    <definedName name="BExXY7TYEBFXRYUYIFHTN65RJ8EW" hidden="1">#REF!</definedName>
    <definedName name="BExXYD85DGL2MUZ4DB0JR3L1UVLF" localSheetId="17" hidden="1">#REF!</definedName>
    <definedName name="BExXYD85DGL2MUZ4DB0JR3L1UVLF" hidden="1">#REF!</definedName>
    <definedName name="BExXYLBHANUXC5FCTDDTGOVD3GQS" localSheetId="17" hidden="1">#REF!</definedName>
    <definedName name="BExXYLBHANUXC5FCTDDTGOVD3GQS" hidden="1">#REF!</definedName>
    <definedName name="BExXYMNYAYH3WA2ZCFAYKZID9ZCI" localSheetId="17" hidden="1">#REF!</definedName>
    <definedName name="BExXYMNYAYH3WA2ZCFAYKZID9ZCI" hidden="1">#REF!</definedName>
    <definedName name="BExXYWEQL36MHLNSDGU1FOTX7M20" localSheetId="17" hidden="1">#REF!</definedName>
    <definedName name="BExXYWEQL36MHLNSDGU1FOTX7M20" hidden="1">#REF!</definedName>
    <definedName name="BExXYWK1Q4ED490YK6LD13PRAMS4" localSheetId="17" hidden="1">#REF!</definedName>
    <definedName name="BExXYWK1Q4ED490YK6LD13PRAMS4" hidden="1">#REF!</definedName>
    <definedName name="BExXYYT12SVN2VDMLVNV4P3ISD8T" localSheetId="17" hidden="1">#REF!</definedName>
    <definedName name="BExXYYT12SVN2VDMLVNV4P3ISD8T" hidden="1">#REF!</definedName>
    <definedName name="BExXZEDWUYH25UZMW2QU2RXFILJE" localSheetId="17" hidden="1">#REF!</definedName>
    <definedName name="BExXZEDWUYH25UZMW2QU2RXFILJE" hidden="1">#REF!</definedName>
    <definedName name="BExXZFVV4YB42AZ3H1I40YG3JAPU" localSheetId="17" hidden="1">#REF!</definedName>
    <definedName name="BExXZFVV4YB42AZ3H1I40YG3JAPU" hidden="1">#REF!</definedName>
    <definedName name="BExXZH30Y2VXGXW705XP20HU2G86" localSheetId="17" hidden="1">#REF!</definedName>
    <definedName name="BExXZH30Y2VXGXW705XP20HU2G86" hidden="1">#REF!</definedName>
    <definedName name="BExXZHJ9T2JELF12CHHGD54J1B0C" localSheetId="17" hidden="1">#REF!</definedName>
    <definedName name="BExXZHJ9T2JELF12CHHGD54J1B0C" hidden="1">#REF!</definedName>
    <definedName name="BExXZNJ2X1TK2LRK5ZY3MX49H5T7" localSheetId="17" hidden="1">#REF!</definedName>
    <definedName name="BExXZNJ2X1TK2LRK5ZY3MX49H5T7" hidden="1">#REF!</definedName>
    <definedName name="BExXZOVPCEP495TQSON6PSRQ8XCY" localSheetId="17" hidden="1">#REF!</definedName>
    <definedName name="BExXZOVPCEP495TQSON6PSRQ8XCY" hidden="1">#REF!</definedName>
    <definedName name="BExXZXKH7NBARQQAZM69Z57IH1MM" localSheetId="17" hidden="1">#REF!</definedName>
    <definedName name="BExXZXKH7NBARQQAZM69Z57IH1MM" hidden="1">#REF!</definedName>
    <definedName name="BExY07WSDH5QEVM7BJXJK2ZRAI1O" localSheetId="17" hidden="1">#REF!</definedName>
    <definedName name="BExY07WSDH5QEVM7BJXJK2ZRAI1O" hidden="1">#REF!</definedName>
    <definedName name="BExY0C3UBVC4M59JIRXVQ8OWAJC1" localSheetId="17" hidden="1">#REF!</definedName>
    <definedName name="BExY0C3UBVC4M59JIRXVQ8OWAJC1" hidden="1">#REF!</definedName>
    <definedName name="BExY0G03T6MD304WV4PCS8A8UZOU" localSheetId="17" hidden="1">#REF!</definedName>
    <definedName name="BExY0G03T6MD304WV4PCS8A8UZOU" hidden="1">#REF!</definedName>
    <definedName name="BExY0JAM6LIEX03Y3CDOQG13XO98" localSheetId="17" hidden="1">#REF!</definedName>
    <definedName name="BExY0JAM6LIEX03Y3CDOQG13XO98" hidden="1">#REF!</definedName>
    <definedName name="BExY0MLAPBIUHZHF3MNQUBZEOPGA" localSheetId="17" hidden="1">#REF!</definedName>
    <definedName name="BExY0MLAPBIUHZHF3MNQUBZEOPGA" hidden="1">#REF!</definedName>
    <definedName name="BExY0OE8GFHMLLTEAFIOQTOPEVPB" localSheetId="17" hidden="1">#REF!</definedName>
    <definedName name="BExY0OE8GFHMLLTEAFIOQTOPEVPB" hidden="1">#REF!</definedName>
    <definedName name="BExY0OJHW85S0VKBA8T4HTYPYBOS" localSheetId="17" hidden="1">#REF!</definedName>
    <definedName name="BExY0OJHW85S0VKBA8T4HTYPYBOS" hidden="1">#REF!</definedName>
    <definedName name="BExY0T1E034D7XAXNC6F7540LLIE" localSheetId="17" hidden="1">#REF!</definedName>
    <definedName name="BExY0T1E034D7XAXNC6F7540LLIE" hidden="1">#REF!</definedName>
    <definedName name="BExY0XTZLHN49J2JH94BYTKBJLT3" localSheetId="17" hidden="1">#REF!</definedName>
    <definedName name="BExY0XTZLHN49J2JH94BYTKBJLT3" hidden="1">#REF!</definedName>
    <definedName name="BExY11FH9TXHERUYGG8FE50U7H7J" localSheetId="17" hidden="1">#REF!</definedName>
    <definedName name="BExY11FH9TXHERUYGG8FE50U7H7J" hidden="1">#REF!</definedName>
    <definedName name="BExY14VIIZDQ07OMY7WD69P6ZBUX" localSheetId="17" hidden="1">#REF!</definedName>
    <definedName name="BExY14VIIZDQ07OMY7WD69P6ZBUX" hidden="1">#REF!</definedName>
    <definedName name="BExY16O8FRFU2AKAB73SDMHTLF36" localSheetId="17" hidden="1">#REF!</definedName>
    <definedName name="BExY16O8FRFU2AKAB73SDMHTLF36" hidden="1">#REF!</definedName>
    <definedName name="BExY180UKNW5NIAWD6ZUYTFEH8QS" localSheetId="17" hidden="1">#REF!</definedName>
    <definedName name="BExY180UKNW5NIAWD6ZUYTFEH8QS" hidden="1">#REF!</definedName>
    <definedName name="BExY1DPTV4LSY9MEOUGXF8X052NA" localSheetId="17" hidden="1">#REF!</definedName>
    <definedName name="BExY1DPTV4LSY9MEOUGXF8X052NA" hidden="1">#REF!</definedName>
    <definedName name="BExY1GK9ELBEKDD7O6HR6DUO8YGO" localSheetId="17" hidden="1">#REF!</definedName>
    <definedName name="BExY1GK9ELBEKDD7O6HR6DUO8YGO" hidden="1">#REF!</definedName>
    <definedName name="BExY1JK5FLBIKGF4D7K1BMSTT2W7" localSheetId="17" hidden="1">#REF!</definedName>
    <definedName name="BExY1JK5FLBIKGF4D7K1BMSTT2W7" hidden="1">#REF!</definedName>
    <definedName name="BExY1JUYIFR0O90W747XIO278VF6" localSheetId="17" hidden="1">#REF!</definedName>
    <definedName name="BExY1JUYIFR0O90W747XIO278VF6" hidden="1">#REF!</definedName>
    <definedName name="BExY1NWOXXFV9GGZ3PX444LZ8TVX" localSheetId="17" hidden="1">#REF!</definedName>
    <definedName name="BExY1NWOXXFV9GGZ3PX444LZ8TVX" hidden="1">#REF!</definedName>
    <definedName name="BExY1R7F5GLGAYZT2TMJYZVT5X8X" localSheetId="17" hidden="1">#REF!</definedName>
    <definedName name="BExY1R7F5GLGAYZT2TMJYZVT5X8X" hidden="1">#REF!</definedName>
    <definedName name="BExY1TR13AYI0HGDYRVNRSR1VPOV" localSheetId="17" hidden="1">#REF!</definedName>
    <definedName name="BExY1TR13AYI0HGDYRVNRSR1VPOV" hidden="1">#REF!</definedName>
    <definedName name="BExY1UCL0RND63LLSM9X5SFRG117" localSheetId="17" hidden="1">#REF!</definedName>
    <definedName name="BExY1UCL0RND63LLSM9X5SFRG117" hidden="1">#REF!</definedName>
    <definedName name="BExY1WAT3937L08HLHIRQHMP2A3H" localSheetId="17" hidden="1">#REF!</definedName>
    <definedName name="BExY1WAT3937L08HLHIRQHMP2A3H" hidden="1">#REF!</definedName>
    <definedName name="BExY1YEBOSLMID7LURP8QB46AI91" localSheetId="17" hidden="1">#REF!</definedName>
    <definedName name="BExY1YEBOSLMID7LURP8QB46AI91" hidden="1">#REF!</definedName>
    <definedName name="BExY29MW53U9H65R6IEGDFI64XHB" localSheetId="17" hidden="1">#REF!</definedName>
    <definedName name="BExY29MW53U9H65R6IEGDFI64XHB" hidden="1">#REF!</definedName>
    <definedName name="BExY2FS4LFX9OHOTQT7SJ2PXAC25" localSheetId="17" hidden="1">#REF!</definedName>
    <definedName name="BExY2FS4LFX9OHOTQT7SJ2PXAC25" hidden="1">#REF!</definedName>
    <definedName name="BExY2GDPCZPVU0IQ6IJIB1YQQRQ6" localSheetId="17" hidden="1">#REF!</definedName>
    <definedName name="BExY2GDPCZPVU0IQ6IJIB1YQQRQ6" hidden="1">#REF!</definedName>
    <definedName name="BExY2GTSZ3VA9TXLY7KW1LIAKJ61" localSheetId="17" hidden="1">#REF!</definedName>
    <definedName name="BExY2GTSZ3VA9TXLY7KW1LIAKJ61" hidden="1">#REF!</definedName>
    <definedName name="BExY2H4LV4INLFET24XNE1FUGSXP" localSheetId="17" hidden="1">#REF!</definedName>
    <definedName name="BExY2H4LV4INLFET24XNE1FUGSXP" hidden="1">#REF!</definedName>
    <definedName name="BExY2IXBR1SGYZH08T7QHKEFS8HA" localSheetId="17" hidden="1">#REF!</definedName>
    <definedName name="BExY2IXBR1SGYZH08T7QHKEFS8HA" hidden="1">#REF!</definedName>
    <definedName name="BExY2P7Y7WK5R8PQWMWRW9V4TL58" localSheetId="17" hidden="1">#REF!</definedName>
    <definedName name="BExY2P7Y7WK5R8PQWMWRW9V4TL58" hidden="1">#REF!</definedName>
    <definedName name="BExY2Q4B5FUDA5VU4VRUHX327QN0" localSheetId="17" hidden="1">#REF!</definedName>
    <definedName name="BExY2Q4B5FUDA5VU4VRUHX327QN0" hidden="1">#REF!</definedName>
    <definedName name="BExY2UWXID9H1ZZT216IJ2W3T4R5" localSheetId="17" hidden="1">#REF!</definedName>
    <definedName name="BExY2UWXID9H1ZZT216IJ2W3T4R5" hidden="1">#REF!</definedName>
    <definedName name="BExY3BEDJM4RQA202MJY8RJM0FGU" localSheetId="17" hidden="1">#REF!</definedName>
    <definedName name="BExY3BEDJM4RQA202MJY8RJM0FGU" hidden="1">#REF!</definedName>
    <definedName name="BExY3HOSK7YI364K15OX70AVR6F1" localSheetId="17" hidden="1">#REF!</definedName>
    <definedName name="BExY3HOSK7YI364K15OX70AVR6F1" hidden="1">#REF!</definedName>
    <definedName name="BExY3T89AUR83SOAZZ3OMDEJDQ39" localSheetId="17" hidden="1">#REF!</definedName>
    <definedName name="BExY3T89AUR83SOAZZ3OMDEJDQ39" hidden="1">#REF!</definedName>
    <definedName name="BExY40KOAK8UPA3XIKC6WE4OLQAL" localSheetId="17" hidden="1">#REF!</definedName>
    <definedName name="BExY40KOAK8UPA3XIKC6WE4OLQAL" hidden="1">#REF!</definedName>
    <definedName name="BExY4MG771JQ84EMIVB6HQGGHZY7" localSheetId="17" hidden="1">#REF!</definedName>
    <definedName name="BExY4MG771JQ84EMIVB6HQGGHZY7" hidden="1">#REF!</definedName>
    <definedName name="BExY4PWCSFB8P3J3TBQB2MD67263" localSheetId="17" hidden="1">#REF!</definedName>
    <definedName name="BExY4PWCSFB8P3J3TBQB2MD67263" hidden="1">#REF!</definedName>
    <definedName name="BExY4RZVZXZ35OZVEXTSWVVGE8XF" localSheetId="17" hidden="1">#REF!</definedName>
    <definedName name="BExY4RZVZXZ35OZVEXTSWVVGE8XF" hidden="1">#REF!</definedName>
    <definedName name="BExY4RZW3KK11JLYBA4DWZ92M6LQ" localSheetId="17" hidden="1">#REF!</definedName>
    <definedName name="BExY4RZW3KK11JLYBA4DWZ92M6LQ" hidden="1">#REF!</definedName>
    <definedName name="BExY4XOVTTNVZ577RLIEC7NZQFIX" localSheetId="17" hidden="1">#REF!</definedName>
    <definedName name="BExY4XOVTTNVZ577RLIEC7NZQFIX" hidden="1">#REF!</definedName>
    <definedName name="BExY50JAF5CG01GTHAUS7I4ZLUDC" localSheetId="17" hidden="1">#REF!</definedName>
    <definedName name="BExY50JAF5CG01GTHAUS7I4ZLUDC" hidden="1">#REF!</definedName>
    <definedName name="BExY53J6XUX9MQ87V5K1PHGLA5OZ" localSheetId="17" hidden="1">#REF!</definedName>
    <definedName name="BExY53J6XUX9MQ87V5K1PHGLA5OZ" hidden="1">#REF!</definedName>
    <definedName name="BExY53J7EXFEOFTRNAHLK7IH3ACB" localSheetId="17" hidden="1">#REF!</definedName>
    <definedName name="BExY53J7EXFEOFTRNAHLK7IH3ACB" hidden="1">#REF!</definedName>
    <definedName name="BExY5515SJTJS3VM80M3YYR0WF37" localSheetId="17" hidden="1">#REF!</definedName>
    <definedName name="BExY5515SJTJS3VM80M3YYR0WF37" hidden="1">#REF!</definedName>
    <definedName name="BExY5515WE39FQ3EG5QHG67V9C0O" localSheetId="17" hidden="1">#REF!</definedName>
    <definedName name="BExY5515WE39FQ3EG5QHG67V9C0O" hidden="1">#REF!</definedName>
    <definedName name="BExY5986WNAD8NFCPXC9TVLBU4FG" localSheetId="17" hidden="1">#REF!</definedName>
    <definedName name="BExY5986WNAD8NFCPXC9TVLBU4FG" hidden="1">#REF!</definedName>
    <definedName name="BExY5DF9MS25IFNWGJ1YAS5MDN8R" localSheetId="17" hidden="1">#REF!</definedName>
    <definedName name="BExY5DF9MS25IFNWGJ1YAS5MDN8R" hidden="1">#REF!</definedName>
    <definedName name="BExY5ERVGL3UM2MGT8LJ0XPKTZEK" localSheetId="17" hidden="1">#REF!</definedName>
    <definedName name="BExY5ERVGL3UM2MGT8LJ0XPKTZEK" hidden="1">#REF!</definedName>
    <definedName name="BExY5EX6NJFK8W754ZVZDN5DS04K" localSheetId="17" hidden="1">#REF!</definedName>
    <definedName name="BExY5EX6NJFK8W754ZVZDN5DS04K" hidden="1">#REF!</definedName>
    <definedName name="BExY5S3XD1NJT109CV54IFOHVLQ6" localSheetId="17" hidden="1">#REF!</definedName>
    <definedName name="BExY5S3XD1NJT109CV54IFOHVLQ6" hidden="1">#REF!</definedName>
    <definedName name="BExY5TB2VAI3GHKCPXMCVIOM8B8W" localSheetId="17" hidden="1">#REF!</definedName>
    <definedName name="BExY5TB2VAI3GHKCPXMCVIOM8B8W" hidden="1">#REF!</definedName>
    <definedName name="BExY6KVS1MMZ2R34PGEFR2BMTU9W" localSheetId="17" hidden="1">#REF!</definedName>
    <definedName name="BExY6KVS1MMZ2R34PGEFR2BMTU9W" hidden="1">#REF!</definedName>
    <definedName name="BExY6Q9YY7LW745GP7CYOGGSPHGE" localSheetId="17" hidden="1">#REF!</definedName>
    <definedName name="BExY6Q9YY7LW745GP7CYOGGSPHGE" hidden="1">#REF!</definedName>
    <definedName name="BExZIA3C8LKJTEH3MKQ57KJH5TA2" localSheetId="17" hidden="1">#REF!</definedName>
    <definedName name="BExZIA3C8LKJTEH3MKQ57KJH5TA2" hidden="1">#REF!</definedName>
    <definedName name="BExZIIHH3QNQE3GFMHEE4UMHY6WQ" localSheetId="17" hidden="1">#REF!</definedName>
    <definedName name="BExZIIHH3QNQE3GFMHEE4UMHY6WQ" hidden="1">#REF!</definedName>
    <definedName name="BExZIRH59XWU9D7KAUQ3N5FQ6ZQU" localSheetId="17" hidden="1">#REF!</definedName>
    <definedName name="BExZIRH59XWU9D7KAUQ3N5FQ6ZQU" hidden="1">#REF!</definedName>
    <definedName name="BExZIYO22G5UXOB42GDLYGVRJ6U7" localSheetId="17" hidden="1">#REF!</definedName>
    <definedName name="BExZIYO22G5UXOB42GDLYGVRJ6U7" hidden="1">#REF!</definedName>
    <definedName name="BExZJ7I9T8XU4MZRKJ1VVU76V2LZ" localSheetId="17" hidden="1">#REF!</definedName>
    <definedName name="BExZJ7I9T8XU4MZRKJ1VVU76V2LZ" hidden="1">#REF!</definedName>
    <definedName name="BExZJCWI93DAGB0LYD3D3RXA5T1X" localSheetId="17" hidden="1">#REF!</definedName>
    <definedName name="BExZJCWI93DAGB0LYD3D3RXA5T1X" hidden="1">#REF!</definedName>
    <definedName name="BExZJG77BNPTTXPHBDO6JVBP267V" localSheetId="17" hidden="1">#REF!</definedName>
    <definedName name="BExZJG77BNPTTXPHBDO6JVBP267V" hidden="1">#REF!</definedName>
    <definedName name="BExZJMY170JCUU1RWASNZ1HJPRTA" localSheetId="17" hidden="1">#REF!</definedName>
    <definedName name="BExZJMY170JCUU1RWASNZ1HJPRTA" hidden="1">#REF!</definedName>
    <definedName name="BExZJOQR77H0P4SUKVYACDCFBBXO" localSheetId="17" hidden="1">#REF!</definedName>
    <definedName name="BExZJOQR77H0P4SUKVYACDCFBBXO" hidden="1">#REF!</definedName>
    <definedName name="BExZJS6RG34ODDY9HMZ0O34MEMSB" localSheetId="17" hidden="1">#REF!</definedName>
    <definedName name="BExZJS6RG34ODDY9HMZ0O34MEMSB" hidden="1">#REF!</definedName>
    <definedName name="BExZJTOQ0YP3Z6MU1Z3EQPWCQJAV" localSheetId="17" hidden="1">#REF!</definedName>
    <definedName name="BExZJTOQ0YP3Z6MU1Z3EQPWCQJAV" hidden="1">#REF!</definedName>
    <definedName name="BExZJXA66GVI2J3KFTXHYHM2MLFQ" localSheetId="17" hidden="1">#REF!</definedName>
    <definedName name="BExZJXA66GVI2J3KFTXHYHM2MLFQ" hidden="1">#REF!</definedName>
    <definedName name="BExZK0FLA198EJ94QHWX96XGLB95" localSheetId="17" hidden="1">#REF!</definedName>
    <definedName name="BExZK0FLA198EJ94QHWX96XGLB95" hidden="1">#REF!</definedName>
    <definedName name="BExZK28BCCZCJGD4172FUNAGUC1I" localSheetId="17" hidden="1">#REF!</definedName>
    <definedName name="BExZK28BCCZCJGD4172FUNAGUC1I" hidden="1">#REF!</definedName>
    <definedName name="BExZK34NR4BAD7HJAP7SQ926UQP3" localSheetId="17" hidden="1">#REF!</definedName>
    <definedName name="BExZK34NR4BAD7HJAP7SQ926UQP3" hidden="1">#REF!</definedName>
    <definedName name="BExZK3FGPHH5H771U7D5XY7XBS6E" localSheetId="17" hidden="1">#REF!</definedName>
    <definedName name="BExZK3FGPHH5H771U7D5XY7XBS6E" hidden="1">#REF!</definedName>
    <definedName name="BExZKG5XNKFLT5VIJGTGN1KRY9M1" localSheetId="17" hidden="1">#REF!</definedName>
    <definedName name="BExZKG5XNKFLT5VIJGTGN1KRY9M1" hidden="1">#REF!</definedName>
    <definedName name="BExZKHYORG3O8C772XPFHM1N8T80" localSheetId="17" hidden="1">#REF!</definedName>
    <definedName name="BExZKHYORG3O8C772XPFHM1N8T80" hidden="1">#REF!</definedName>
    <definedName name="BExZKJRF2IRR57DG9CLC7MSHWNNN" localSheetId="17" hidden="1">#REF!</definedName>
    <definedName name="BExZKJRF2IRR57DG9CLC7MSHWNNN" hidden="1">#REF!</definedName>
    <definedName name="BExZKV5GYXO0X760SBD9TWTIQHGI" localSheetId="17" hidden="1">#REF!</definedName>
    <definedName name="BExZKV5GYXO0X760SBD9TWTIQHGI" hidden="1">#REF!</definedName>
    <definedName name="BExZKXUJFT2AT6IX3VNR84WD8J6O" localSheetId="17" hidden="1">#REF!</definedName>
    <definedName name="BExZKXUJFT2AT6IX3VNR84WD8J6O" hidden="1">#REF!</definedName>
    <definedName name="BExZL6E4YVXRUN7ZGF2BIGIXFR8K" localSheetId="17" hidden="1">#REF!</definedName>
    <definedName name="BExZL6E4YVXRUN7ZGF2BIGIXFR8K" hidden="1">#REF!</definedName>
    <definedName name="BExZLE6HTP4MI0C7JZBPGDRFSQHY" localSheetId="17" hidden="1">#REF!</definedName>
    <definedName name="BExZLE6HTP4MI0C7JZBPGDRFSQHY" hidden="1">#REF!</definedName>
    <definedName name="BExZLGVLMKTPFXG42QYT0PO81G7F" localSheetId="17" hidden="1">#REF!</definedName>
    <definedName name="BExZLGVLMKTPFXG42QYT0PO81G7F" hidden="1">#REF!</definedName>
    <definedName name="BExZLKMK7LRK14S09WLMH7MXSQXM" localSheetId="17" hidden="1">#REF!</definedName>
    <definedName name="BExZLKMK7LRK14S09WLMH7MXSQXM" hidden="1">#REF!</definedName>
    <definedName name="BExZM7JVLG0W8EG5RBU915U3SKBY" localSheetId="17" hidden="1">#REF!</definedName>
    <definedName name="BExZM7JVLG0W8EG5RBU915U3SKBY" hidden="1">#REF!</definedName>
    <definedName name="BExZM85FOVUFF110XMQ9O2ODSJUK" localSheetId="17" hidden="1">#REF!</definedName>
    <definedName name="BExZM85FOVUFF110XMQ9O2ODSJUK" hidden="1">#REF!</definedName>
    <definedName name="BExZMF1MMTZ1TA14PZ8ASSU2CBSP" localSheetId="17" hidden="1">#REF!</definedName>
    <definedName name="BExZMF1MMTZ1TA14PZ8ASSU2CBSP" hidden="1">#REF!</definedName>
    <definedName name="BExZMKL5YQZD7F0FUCSVFGLPFK52" localSheetId="17" hidden="1">#REF!</definedName>
    <definedName name="BExZMKL5YQZD7F0FUCSVFGLPFK52" hidden="1">#REF!</definedName>
    <definedName name="BExZMOC3VNZALJM71X2T6FV91GTB" localSheetId="17" hidden="1">#REF!</definedName>
    <definedName name="BExZMOC3VNZALJM71X2T6FV91GTB" hidden="1">#REF!</definedName>
    <definedName name="BExZMRC0GXPSO9JOPK8FEZBDS80M" localSheetId="17" hidden="1">#REF!</definedName>
    <definedName name="BExZMRC0GXPSO9JOPK8FEZBDS80M" hidden="1">#REF!</definedName>
    <definedName name="BExZMVJ0ODX05Q2E8C4IZVAY7RGU" localSheetId="17" hidden="1">#REF!</definedName>
    <definedName name="BExZMVJ0ODX05Q2E8C4IZVAY7RGU" hidden="1">#REF!</definedName>
    <definedName name="BExZMXH39OB0I43XEL3K11U3G9PM" localSheetId="17" hidden="1">#REF!</definedName>
    <definedName name="BExZMXH39OB0I43XEL3K11U3G9PM" hidden="1">#REF!</definedName>
    <definedName name="BExZMZQ3RBKDHT5GLFNLS52OSJA0" localSheetId="17" hidden="1">#REF!</definedName>
    <definedName name="BExZMZQ3RBKDHT5GLFNLS52OSJA0" hidden="1">#REF!</definedName>
    <definedName name="BExZN0MHIAUPB6G7US083VNAPOUO" localSheetId="17" hidden="1">#REF!</definedName>
    <definedName name="BExZN0MHIAUPB6G7US083VNAPOUO" hidden="1">#REF!</definedName>
    <definedName name="BExZN2F7Y2J2L2LN5WZRG949MS4A" localSheetId="17" hidden="1">#REF!</definedName>
    <definedName name="BExZN2F7Y2J2L2LN5WZRG949MS4A" hidden="1">#REF!</definedName>
    <definedName name="BExZN4TJVUGCFWL2CS28R36HN7S6" localSheetId="17" hidden="1">#REF!</definedName>
    <definedName name="BExZN4TJVUGCFWL2CS28R36HN7S6" hidden="1">#REF!</definedName>
    <definedName name="BExZN6BHBBUIDVNQ8LMA86ZJ8SBU" localSheetId="17" hidden="1">#REF!</definedName>
    <definedName name="BExZN6BHBBUIDVNQ8LMA86ZJ8SBU" hidden="1">#REF!</definedName>
    <definedName name="BExZN847WUWKRYTZWG9TCQZJS3OL" localSheetId="17" hidden="1">#REF!</definedName>
    <definedName name="BExZN847WUWKRYTZWG9TCQZJS3OL" hidden="1">#REF!</definedName>
    <definedName name="BExZNEUW1MNCUTLJ4LWIW18J6TXS" localSheetId="17" hidden="1">#REF!</definedName>
    <definedName name="BExZNEUW1MNCUTLJ4LWIW18J6TXS" hidden="1">#REF!</definedName>
    <definedName name="BExZNH3VISFF4NQI11BZDP5IQ7VG" localSheetId="17" hidden="1">#REF!</definedName>
    <definedName name="BExZNH3VISFF4NQI11BZDP5IQ7VG" hidden="1">#REF!</definedName>
    <definedName name="BExZNILV5N9PBKDZLALQEXXPJ2GZ" localSheetId="17" hidden="1">#REF!</definedName>
    <definedName name="BExZNILV5N9PBKDZLALQEXXPJ2GZ" hidden="1">#REF!</definedName>
    <definedName name="BExZNJYCFYVMAOI62GB2BABK1ELE" localSheetId="17" hidden="1">#REF!</definedName>
    <definedName name="BExZNJYCFYVMAOI62GB2BABK1ELE" hidden="1">#REF!</definedName>
    <definedName name="BExZNSCGGDV6CW77IZLFGQGTQJ5Q" localSheetId="17" hidden="1">#REF!</definedName>
    <definedName name="BExZNSCGGDV6CW77IZLFGQGTQJ5Q" hidden="1">#REF!</definedName>
    <definedName name="BExZNV707LIU6Z5H6QI6H67LHTI1" localSheetId="17" hidden="1">#REF!</definedName>
    <definedName name="BExZNV707LIU6Z5H6QI6H67LHTI1" hidden="1">#REF!</definedName>
    <definedName name="BExZNVCBKB930QQ9QW7KSGOZ0V1M" localSheetId="17" hidden="1">#REF!</definedName>
    <definedName name="BExZNVCBKB930QQ9QW7KSGOZ0V1M" hidden="1">#REF!</definedName>
    <definedName name="BExZNW8QJ18X0RSGFDWAE9ZSDX39" localSheetId="17" hidden="1">#REF!</definedName>
    <definedName name="BExZNW8QJ18X0RSGFDWAE9ZSDX39" hidden="1">#REF!</definedName>
    <definedName name="BExZNZDWRS6Q40L8OCWFEIVI0A1O" localSheetId="17" hidden="1">#REF!</definedName>
    <definedName name="BExZNZDWRS6Q40L8OCWFEIVI0A1O" hidden="1">#REF!</definedName>
    <definedName name="BExZOBO9NYLGVJQ31LVQ9XS2ZT4N" localSheetId="17" hidden="1">#REF!</definedName>
    <definedName name="BExZOBO9NYLGVJQ31LVQ9XS2ZT4N" hidden="1">#REF!</definedName>
    <definedName name="BExZOETNB1CJ3Y2RKLI1ZK0S8Z6H" localSheetId="17" hidden="1">#REF!</definedName>
    <definedName name="BExZOETNB1CJ3Y2RKLI1ZK0S8Z6H" hidden="1">#REF!</definedName>
    <definedName name="BExZOF9R1MU69L6PO5PC7TBTE9G9" localSheetId="17" hidden="1">#REF!</definedName>
    <definedName name="BExZOF9R1MU69L6PO5PC7TBTE9G9" hidden="1">#REF!</definedName>
    <definedName name="BExZOL9K1RUXBTLZ6FJ65BIE9G5R" localSheetId="17" hidden="1">#REF!</definedName>
    <definedName name="BExZOL9K1RUXBTLZ6FJ65BIE9G5R" hidden="1">#REF!</definedName>
    <definedName name="BExZOREMVSK4E5VSWM838KHUB8AI" localSheetId="17" hidden="1">#REF!</definedName>
    <definedName name="BExZOREMVSK4E5VSWM838KHUB8AI" hidden="1">#REF!</definedName>
    <definedName name="BExZOVR745T5P1KS9NV2PXZPZVRG" localSheetId="17" hidden="1">#REF!</definedName>
    <definedName name="BExZOVR745T5P1KS9NV2PXZPZVRG" hidden="1">#REF!</definedName>
    <definedName name="BExZOZSWGLSY2XYVRIS6VSNJDSGD" localSheetId="17" hidden="1">#REF!</definedName>
    <definedName name="BExZOZSWGLSY2XYVRIS6VSNJDSGD" hidden="1">#REF!</definedName>
    <definedName name="BExZP7AIJKLM6C6CSUIIFAHFBNX2" localSheetId="17" hidden="1">#REF!</definedName>
    <definedName name="BExZP7AIJKLM6C6CSUIIFAHFBNX2" hidden="1">#REF!</definedName>
    <definedName name="BExZPQ0XY507N8FJMVPKCTK8HC9H" localSheetId="17" hidden="1">#REF!</definedName>
    <definedName name="BExZPQ0XY507N8FJMVPKCTK8HC9H" hidden="1">#REF!</definedName>
    <definedName name="BExZPT0UWFAUYM11ETBX54NBI1PD" localSheetId="17" hidden="1">#REF!</definedName>
    <definedName name="BExZPT0UWFAUYM11ETBX54NBI1PD" hidden="1">#REF!</definedName>
    <definedName name="BExZQ37OVBR25U32CO2YYVPZOMR5" localSheetId="17" hidden="1">#REF!</definedName>
    <definedName name="BExZQ37OVBR25U32CO2YYVPZOMR5" hidden="1">#REF!</definedName>
    <definedName name="BExZQ3IHNAFF2HI20IH754T349LH" localSheetId="17" hidden="1">#REF!</definedName>
    <definedName name="BExZQ3IHNAFF2HI20IH754T349LH" hidden="1">#REF!</definedName>
    <definedName name="BExZQ3NT7H06VO0AR48WHZULZB93" localSheetId="17" hidden="1">#REF!</definedName>
    <definedName name="BExZQ3NT7H06VO0AR48WHZULZB93" hidden="1">#REF!</definedName>
    <definedName name="BExZQ7PJU07SEJMDX18U9YVDC2GU" localSheetId="17" hidden="1">#REF!</definedName>
    <definedName name="BExZQ7PJU07SEJMDX18U9YVDC2GU" hidden="1">#REF!</definedName>
    <definedName name="BExZQIHTGHK7OOI2Y2PN3JYBY82I" localSheetId="17" hidden="1">#REF!</definedName>
    <definedName name="BExZQIHTGHK7OOI2Y2PN3JYBY82I" hidden="1">#REF!</definedName>
    <definedName name="BExZQJJMGU5MHQOILGXGJPAQI5XI" localSheetId="17" hidden="1">#REF!</definedName>
    <definedName name="BExZQJJMGU5MHQOILGXGJPAQI5XI" hidden="1">#REF!</definedName>
    <definedName name="BExZQNQOI080YO1ADHPJGCG9R63F" localSheetId="17" hidden="1">#REF!</definedName>
    <definedName name="BExZQNQOI080YO1ADHPJGCG9R63F" hidden="1">#REF!</definedName>
    <definedName name="BExZQXBYEBN28QUH1KOVW6KKA5UM" localSheetId="17" hidden="1">#REF!</definedName>
    <definedName name="BExZQXBYEBN28QUH1KOVW6KKA5UM" hidden="1">#REF!</definedName>
    <definedName name="BExZQZKT146WEN8FTVZ7Y5TSB8L5" localSheetId="17" hidden="1">#REF!</definedName>
    <definedName name="BExZQZKT146WEN8FTVZ7Y5TSB8L5" hidden="1">#REF!</definedName>
    <definedName name="BExZR12Y982N9EKLLP7Z52WQHXXF" localSheetId="17" hidden="1">#REF!</definedName>
    <definedName name="BExZR12Y982N9EKLLP7Z52WQHXXF" hidden="1">#REF!</definedName>
    <definedName name="BExZR485AKBH93YZ08CMUC3WROED" localSheetId="17" hidden="1">#REF!</definedName>
    <definedName name="BExZR485AKBH93YZ08CMUC3WROED" hidden="1">#REF!</definedName>
    <definedName name="BExZR7TL98P2PPUVGIZYR5873DWW" localSheetId="17" hidden="1">#REF!</definedName>
    <definedName name="BExZR7TL98P2PPUVGIZYR5873DWW" hidden="1">#REF!</definedName>
    <definedName name="BExZRB9M8SJHCJ3R6G6N2FSC8JDL" localSheetId="17" hidden="1">#REF!</definedName>
    <definedName name="BExZRB9M8SJHCJ3R6G6N2FSC8JDL" hidden="1">#REF!</definedName>
    <definedName name="BExZRGD1603X5ACFALUUDKCD7X48" localSheetId="17" hidden="1">#REF!</definedName>
    <definedName name="BExZRGD1603X5ACFALUUDKCD7X48" hidden="1">#REF!</definedName>
    <definedName name="BExZRP1X6UVLN1UOLHH5VF4STP1O" localSheetId="17" hidden="1">#REF!</definedName>
    <definedName name="BExZRP1X6UVLN1UOLHH5VF4STP1O" hidden="1">#REF!</definedName>
    <definedName name="BExZRQ930U6OCYNV00CH5I0Q4LPE" localSheetId="17" hidden="1">#REF!</definedName>
    <definedName name="BExZRQ930U6OCYNV00CH5I0Q4LPE" hidden="1">#REF!</definedName>
    <definedName name="BExZRVSS7LVKUWW3VM61WKHK4M49" localSheetId="17" hidden="1">#REF!</definedName>
    <definedName name="BExZRVSS7LVKUWW3VM61WKHK4M49" hidden="1">#REF!</definedName>
    <definedName name="BExZRW8W514W8OZ72YBONYJ64GXF" localSheetId="17" hidden="1">#REF!</definedName>
    <definedName name="BExZRW8W514W8OZ72YBONYJ64GXF" hidden="1">#REF!</definedName>
    <definedName name="BExZRWJP2BUVFJPO8U8ATQEP0LZU" localSheetId="17" hidden="1">#REF!</definedName>
    <definedName name="BExZRWJP2BUVFJPO8U8ATQEP0LZU" hidden="1">#REF!</definedName>
    <definedName name="BExZRXAKDKQ1K9GZ7R5F89HTIP5Y" localSheetId="17" hidden="1">#REF!</definedName>
    <definedName name="BExZRXAKDKQ1K9GZ7R5F89HTIP5Y" hidden="1">#REF!</definedName>
    <definedName name="BExZS2OY9JTSSP01ZQ6V2T2LO5R9" localSheetId="17" hidden="1">#REF!</definedName>
    <definedName name="BExZS2OY9JTSSP01ZQ6V2T2LO5R9" hidden="1">#REF!</definedName>
    <definedName name="BExZSI9USDLZAN8LI8M4YYQL24GZ" localSheetId="17" hidden="1">#REF!</definedName>
    <definedName name="BExZSI9USDLZAN8LI8M4YYQL24GZ" hidden="1">#REF!</definedName>
    <definedName name="BExZSM0TL3458X254CZLZZ3GBCNQ" localSheetId="17" hidden="1">#REF!</definedName>
    <definedName name="BExZSM0TL3458X254CZLZZ3GBCNQ" hidden="1">#REF!</definedName>
    <definedName name="BExZSPX0YNISGS8SVTI69D6NC4IM" localSheetId="17" hidden="1">#REF!</definedName>
    <definedName name="BExZSPX0YNISGS8SVTI69D6NC4IM" hidden="1">#REF!</definedName>
    <definedName name="BExZSS0LA2JY4ZLJ1Z5YCMLJJZCH" localSheetId="17" hidden="1">#REF!</definedName>
    <definedName name="BExZSS0LA2JY4ZLJ1Z5YCMLJJZCH" hidden="1">#REF!</definedName>
    <definedName name="BExZTAQV2QVSZY5Y3VCCWUBSBW9P" localSheetId="17" hidden="1">#REF!</definedName>
    <definedName name="BExZTAQV2QVSZY5Y3VCCWUBSBW9P" hidden="1">#REF!</definedName>
    <definedName name="BExZTBN9GZGBJ8KW4A2BZPUYXU1F" localSheetId="17" hidden="1">#REF!</definedName>
    <definedName name="BExZTBN9GZGBJ8KW4A2BZPUYXU1F" hidden="1">#REF!</definedName>
    <definedName name="BExZTHSI2FX56PWRSNX9H5EWTZFO" localSheetId="17" hidden="1">#REF!</definedName>
    <definedName name="BExZTHSI2FX56PWRSNX9H5EWTZFO" hidden="1">#REF!</definedName>
    <definedName name="BExZTI39Q2UFW9SVCC3Q73QVFBU8" localSheetId="17" hidden="1">#REF!</definedName>
    <definedName name="BExZTI39Q2UFW9SVCC3Q73QVFBU8" hidden="1">#REF!</definedName>
    <definedName name="BExZTJL3HVBFY139H6CJHEQCT1EL" localSheetId="17" hidden="1">#REF!</definedName>
    <definedName name="BExZTJL3HVBFY139H6CJHEQCT1EL" hidden="1">#REF!</definedName>
    <definedName name="BExZTLOL8OPABZI453E0KVNA1GJS" localSheetId="17" hidden="1">#REF!</definedName>
    <definedName name="BExZTLOL8OPABZI453E0KVNA1GJS" hidden="1">#REF!</definedName>
    <definedName name="BExZTT6J3X0TOX0ZY6YPLUVMCW9X" localSheetId="17" hidden="1">#REF!</definedName>
    <definedName name="BExZTT6J3X0TOX0ZY6YPLUVMCW9X" hidden="1">#REF!</definedName>
    <definedName name="BExZTW6ECBRA0BBITWBQ8R93RMCL" localSheetId="17" hidden="1">#REF!</definedName>
    <definedName name="BExZTW6ECBRA0BBITWBQ8R93RMCL" hidden="1">#REF!</definedName>
    <definedName name="BExZU2BHYAOKSCBM3C5014ZF6IXS" localSheetId="17" hidden="1">#REF!</definedName>
    <definedName name="BExZU2BHYAOKSCBM3C5014ZF6IXS" hidden="1">#REF!</definedName>
    <definedName name="BExZU2RMJTXOCS0ROPMYPE6WTD87" localSheetId="17" hidden="1">#REF!</definedName>
    <definedName name="BExZU2RMJTXOCS0ROPMYPE6WTD87" hidden="1">#REF!</definedName>
    <definedName name="BExZUF7G8FENTJKH9R1XUWXM6CWD" localSheetId="17" hidden="1">#REF!</definedName>
    <definedName name="BExZUF7G8FENTJKH9R1XUWXM6CWD" hidden="1">#REF!</definedName>
    <definedName name="BExZUNARUJBIZ08VCAV3GEVBIR3D" localSheetId="17" hidden="1">#REF!</definedName>
    <definedName name="BExZUNARUJBIZ08VCAV3GEVBIR3D" hidden="1">#REF!</definedName>
    <definedName name="BExZUSZT5496UMBP4LFSLTR1GVEW" localSheetId="17" hidden="1">#REF!</definedName>
    <definedName name="BExZUSZT5496UMBP4LFSLTR1GVEW" hidden="1">#REF!</definedName>
    <definedName name="BExZUT54340I38GVCV79EL116WR0" localSheetId="17" hidden="1">#REF!</definedName>
    <definedName name="BExZUT54340I38GVCV79EL116WR0" hidden="1">#REF!</definedName>
    <definedName name="BExZUYDULCX65H9OZ9JHPBNKF3MI" localSheetId="17" hidden="1">#REF!</definedName>
    <definedName name="BExZUYDULCX65H9OZ9JHPBNKF3MI" hidden="1">#REF!</definedName>
    <definedName name="BExZV0192UZZ9JSP428VREBB1ZDY" localSheetId="17" hidden="1">#REF!</definedName>
    <definedName name="BExZV0192UZZ9JSP428VREBB1ZDY" hidden="1">#REF!</definedName>
    <definedName name="BExZV2QD5ZDK3AGDRULLA7JB46C3" localSheetId="17" hidden="1">#REF!</definedName>
    <definedName name="BExZV2QD5ZDK3AGDRULLA7JB46C3" hidden="1">#REF!</definedName>
    <definedName name="BExZV5FHALJ3O5Z9X9CYXRUGCC6O" localSheetId="17" hidden="1">#REF!</definedName>
    <definedName name="BExZV5FHALJ3O5Z9X9CYXRUGCC6O" hidden="1">#REF!</definedName>
    <definedName name="BExZVBQ29OM0V8XAL3HL0JIM0MMU" localSheetId="17" hidden="1">#REF!</definedName>
    <definedName name="BExZVBQ29OM0V8XAL3HL0JIM0MMU" hidden="1">#REF!</definedName>
    <definedName name="BExZVEPYS6HYXG8RN9GMWZTHDEMK" localSheetId="17" hidden="1">#REF!</definedName>
    <definedName name="BExZVEPYS6HYXG8RN9GMWZTHDEMK" hidden="1">#REF!</definedName>
    <definedName name="BExZVLM4T9ORS4ZWHME46U4Q103C" localSheetId="17" hidden="1">#REF!</definedName>
    <definedName name="BExZVLM4T9ORS4ZWHME46U4Q103C" hidden="1">#REF!</definedName>
    <definedName name="BExZVM7OZWPPRH5YQW50EYMMIW1A" localSheetId="17" hidden="1">#REF!</definedName>
    <definedName name="BExZVM7OZWPPRH5YQW50EYMMIW1A" hidden="1">#REF!</definedName>
    <definedName name="BExZVPYGX2C5OSHMZ6F0KBKZ6B1S" localSheetId="17" hidden="1">#REF!</definedName>
    <definedName name="BExZVPYGX2C5OSHMZ6F0KBKZ6B1S" hidden="1">#REF!</definedName>
    <definedName name="BExZW5UARC8W9AQNLJX2I5WQWS5F" localSheetId="17" hidden="1">#REF!</definedName>
    <definedName name="BExZW5UARC8W9AQNLJX2I5WQWS5F" hidden="1">#REF!</definedName>
    <definedName name="BExZW7HRGN6A9YS41KI2B2UUMJ7X" localSheetId="17" hidden="1">#REF!</definedName>
    <definedName name="BExZW7HRGN6A9YS41KI2B2UUMJ7X" hidden="1">#REF!</definedName>
    <definedName name="BExZW8ZPNV43UXGOT98FDNIBQHZY" localSheetId="17" hidden="1">#REF!</definedName>
    <definedName name="BExZW8ZPNV43UXGOT98FDNIBQHZY" hidden="1">#REF!</definedName>
    <definedName name="BExZWKZ5N3RDXU8MZ8HQVYYD8O0F" localSheetId="17" hidden="1">#REF!</definedName>
    <definedName name="BExZWKZ5N3RDXU8MZ8HQVYYD8O0F" hidden="1">#REF!</definedName>
    <definedName name="BExZWSMC9T48W74GFGQCIUJ8ZPP3" localSheetId="17" hidden="1">#REF!</definedName>
    <definedName name="BExZWSMC9T48W74GFGQCIUJ8ZPP3" hidden="1">#REF!</definedName>
    <definedName name="BExZWUF2V4HY3HI8JN9ZVPRWK1H3" localSheetId="17" hidden="1">#REF!</definedName>
    <definedName name="BExZWUF2V4HY3HI8JN9ZVPRWK1H3" hidden="1">#REF!</definedName>
    <definedName name="BExZWX45URTK9KYDJHEXL1OTZ833" localSheetId="17" hidden="1">#REF!</definedName>
    <definedName name="BExZWX45URTK9KYDJHEXL1OTZ833" hidden="1">#REF!</definedName>
    <definedName name="BExZWYRG26HN53ZPZ5ERJKTS6RJ1" localSheetId="17" hidden="1">#REF!</definedName>
    <definedName name="BExZWYRG26HN53ZPZ5ERJKTS6RJ1" hidden="1">#REF!</definedName>
    <definedName name="BExZX0EWQEZO86WDAD9A4EAEZ012" localSheetId="17" hidden="1">#REF!</definedName>
    <definedName name="BExZX0EWQEZO86WDAD9A4EAEZ012" hidden="1">#REF!</definedName>
    <definedName name="BExZX2T6ZT2DZLYSDJJBPVIT5OK2" localSheetId="17" hidden="1">#REF!</definedName>
    <definedName name="BExZX2T6ZT2DZLYSDJJBPVIT5OK2" hidden="1">#REF!</definedName>
    <definedName name="BExZXD01YCC2UKH6829EC0LCWB3B" localSheetId="17" hidden="1">#REF!</definedName>
    <definedName name="BExZXD01YCC2UKH6829EC0LCWB3B" hidden="1">#REF!</definedName>
    <definedName name="BExZXK6UA4ZV3XPC2N2NRSI4ZR6H" localSheetId="17" hidden="1">#REF!</definedName>
    <definedName name="BExZXK6UA4ZV3XPC2N2NRSI4ZR6H" hidden="1">#REF!</definedName>
    <definedName name="BExZXOJDELULNLEH7WG0OYJT0NJ4" localSheetId="17" hidden="1">#REF!</definedName>
    <definedName name="BExZXOJDELULNLEH7WG0OYJT0NJ4" hidden="1">#REF!</definedName>
    <definedName name="BExZXOOTRNUK8LGEAZ8ZCFW9KXQ1" localSheetId="17" hidden="1">#REF!</definedName>
    <definedName name="BExZXOOTRNUK8LGEAZ8ZCFW9KXQ1" hidden="1">#REF!</definedName>
    <definedName name="BExZXT6JOXNKEDU23DKL8XZAJZIH" localSheetId="17" hidden="1">#REF!</definedName>
    <definedName name="BExZXT6JOXNKEDU23DKL8XZAJZIH" hidden="1">#REF!</definedName>
    <definedName name="BExZXUTYW1HWEEZ1LIX4OQWC7HL1" localSheetId="17" hidden="1">#REF!</definedName>
    <definedName name="BExZXUTYW1HWEEZ1LIX4OQWC7HL1" hidden="1">#REF!</definedName>
    <definedName name="BExZXY4NKQL9QD76YMQJ15U1C2G8" localSheetId="17" hidden="1">#REF!</definedName>
    <definedName name="BExZXY4NKQL9QD76YMQJ15U1C2G8" hidden="1">#REF!</definedName>
    <definedName name="BExZXYQ7U5G08FQGUIGYT14QCBOF" localSheetId="17" hidden="1">#REF!</definedName>
    <definedName name="BExZXYQ7U5G08FQGUIGYT14QCBOF" hidden="1">#REF!</definedName>
    <definedName name="BExZY02V77YJBMODJSWZOYCMPS5X" localSheetId="17" hidden="1">#REF!</definedName>
    <definedName name="BExZY02V77YJBMODJSWZOYCMPS5X" hidden="1">#REF!</definedName>
    <definedName name="BExZY49QRZIR6CA41LFA9LM6EULU" localSheetId="17" hidden="1">#REF!</definedName>
    <definedName name="BExZY49QRZIR6CA41LFA9LM6EULU" hidden="1">#REF!</definedName>
    <definedName name="BExZYB62GGL1SOZY9U68AATTICHU" localSheetId="17" hidden="1">#REF!</definedName>
    <definedName name="BExZYB62GGL1SOZY9U68AATTICHU" hidden="1">#REF!</definedName>
    <definedName name="BExZYBBCV1AW9XEIT73TO2286ETP" localSheetId="17" hidden="1">#REF!</definedName>
    <definedName name="BExZYBBCV1AW9XEIT73TO2286ETP" hidden="1">#REF!</definedName>
    <definedName name="BExZYF262HRLEVP6L4KINWX6HBYI" localSheetId="17" hidden="1">#REF!</definedName>
    <definedName name="BExZYF262HRLEVP6L4KINWX6HBYI" hidden="1">#REF!</definedName>
    <definedName name="BExZZ2FQA9A8C7CJKMEFQ9VPSLCE" localSheetId="17" hidden="1">#REF!</definedName>
    <definedName name="BExZZ2FQA9A8C7CJKMEFQ9VPSLCE" hidden="1">#REF!</definedName>
    <definedName name="BExZZCHAVHW8C2H649KRGVQ0WVRT" localSheetId="17" hidden="1">#REF!</definedName>
    <definedName name="BExZZCHAVHW8C2H649KRGVQ0WVRT" hidden="1">#REF!</definedName>
    <definedName name="BExZZGIVJRHKETRE8HACEQE30128" localSheetId="17" hidden="1">#REF!</definedName>
    <definedName name="BExZZGIVJRHKETRE8HACEQE30128" hidden="1">#REF!</definedName>
    <definedName name="BExZZTK54OTLF2YB68BHGOS27GEN" localSheetId="17" hidden="1">#REF!</definedName>
    <definedName name="BExZZTK54OTLF2YB68BHGOS27GEN" hidden="1">#REF!</definedName>
    <definedName name="BExZZXB3JQQG4SIZS4MRU6NNW7HI" localSheetId="17" hidden="1">#REF!</definedName>
    <definedName name="BExZZXB3JQQG4SIZS4MRU6NNW7HI" hidden="1">#REF!</definedName>
    <definedName name="BExZZZEMIIFKMLLV4DJKX5TB9R5V" localSheetId="17" hidden="1">#REF!</definedName>
    <definedName name="BExZZZEMIIFKMLLV4DJKX5TB9R5V" hidden="1">#REF!</definedName>
    <definedName name="Blank" localSheetId="18" hidden="1">{"ARK_JURIS_FUEL",#N/A,FALSE,"Ark_Fuel&amp;Rev"}</definedName>
    <definedName name="Blank" hidden="1">{"ARK_JURIS_FUEL",#N/A,FALSE,"Ark_Fuel&amp;Rev"}</definedName>
    <definedName name="BLPH1" localSheetId="17" hidden="1">#REF!</definedName>
    <definedName name="BLPH1" localSheetId="18" hidden="1">#REF!</definedName>
    <definedName name="BLPH1" hidden="1">#REF!</definedName>
    <definedName name="BLPH10" localSheetId="17" hidden="1">#REF!</definedName>
    <definedName name="BLPH10" hidden="1">#REF!</definedName>
    <definedName name="BLPH100" localSheetId="17" hidden="1">#REF!</definedName>
    <definedName name="BLPH100" hidden="1">#REF!</definedName>
    <definedName name="BLPH101" localSheetId="17" hidden="1">#REF!</definedName>
    <definedName name="BLPH101" hidden="1">#REF!</definedName>
    <definedName name="BLPH102" localSheetId="17" hidden="1">#REF!</definedName>
    <definedName name="BLPH102" hidden="1">#REF!</definedName>
    <definedName name="BLPH103" localSheetId="17" hidden="1">#REF!</definedName>
    <definedName name="BLPH103" hidden="1">#REF!</definedName>
    <definedName name="BLPH104" localSheetId="17" hidden="1">#REF!</definedName>
    <definedName name="BLPH104" hidden="1">#REF!</definedName>
    <definedName name="BLPH105" localSheetId="17" hidden="1">#REF!</definedName>
    <definedName name="BLPH105" hidden="1">#REF!</definedName>
    <definedName name="BLPH106" localSheetId="17" hidden="1">#REF!</definedName>
    <definedName name="BLPH106" hidden="1">#REF!</definedName>
    <definedName name="BLPH107" localSheetId="17" hidden="1">#REF!</definedName>
    <definedName name="BLPH107" hidden="1">#REF!</definedName>
    <definedName name="BLPH108" localSheetId="17" hidden="1">#REF!</definedName>
    <definedName name="BLPH108" hidden="1">#REF!</definedName>
    <definedName name="BLPH109" localSheetId="17" hidden="1">#REF!</definedName>
    <definedName name="BLPH109" hidden="1">#REF!</definedName>
    <definedName name="BLPH11" localSheetId="17" hidden="1">#REF!</definedName>
    <definedName name="BLPH11" hidden="1">#REF!</definedName>
    <definedName name="BLPH110" localSheetId="17" hidden="1">#REF!</definedName>
    <definedName name="BLPH110" hidden="1">#REF!</definedName>
    <definedName name="BLPH111" localSheetId="17" hidden="1">#REF!</definedName>
    <definedName name="BLPH111" hidden="1">#REF!</definedName>
    <definedName name="BLPH112" localSheetId="17" hidden="1">#REF!</definedName>
    <definedName name="BLPH112" hidden="1">#REF!</definedName>
    <definedName name="BLPH113" localSheetId="17" hidden="1">#REF!</definedName>
    <definedName name="BLPH113" hidden="1">#REF!</definedName>
    <definedName name="BLPH114" localSheetId="17" hidden="1">#REF!</definedName>
    <definedName name="BLPH114" hidden="1">#REF!</definedName>
    <definedName name="BLPH115" localSheetId="17" hidden="1">#REF!</definedName>
    <definedName name="BLPH115" hidden="1">#REF!</definedName>
    <definedName name="BLPH116" localSheetId="17" hidden="1">#REF!</definedName>
    <definedName name="BLPH116" hidden="1">#REF!</definedName>
    <definedName name="BLPH117" localSheetId="17" hidden="1">#REF!</definedName>
    <definedName name="BLPH117" hidden="1">#REF!</definedName>
    <definedName name="BLPH118" localSheetId="17" hidden="1">#REF!</definedName>
    <definedName name="BLPH118" hidden="1">#REF!</definedName>
    <definedName name="BLPH119" localSheetId="17" hidden="1">#REF!</definedName>
    <definedName name="BLPH119" hidden="1">#REF!</definedName>
    <definedName name="BLPH12" localSheetId="17" hidden="1">#REF!</definedName>
    <definedName name="BLPH12" hidden="1">#REF!</definedName>
    <definedName name="BLPH120" localSheetId="17" hidden="1">#REF!</definedName>
    <definedName name="BLPH120" hidden="1">#REF!</definedName>
    <definedName name="BLPH121" localSheetId="17" hidden="1">#REF!</definedName>
    <definedName name="BLPH121" hidden="1">#REF!</definedName>
    <definedName name="BLPH122" localSheetId="17" hidden="1">#REF!</definedName>
    <definedName name="BLPH122" hidden="1">#REF!</definedName>
    <definedName name="BLPH123" localSheetId="17" hidden="1">#REF!</definedName>
    <definedName name="BLPH123" hidden="1">#REF!</definedName>
    <definedName name="BLPH124" localSheetId="17" hidden="1">#REF!</definedName>
    <definedName name="BLPH124" hidden="1">#REF!</definedName>
    <definedName name="BLPH125" localSheetId="17" hidden="1">#REF!</definedName>
    <definedName name="BLPH125" hidden="1">#REF!</definedName>
    <definedName name="BLPH126" localSheetId="17" hidden="1">#REF!</definedName>
    <definedName name="BLPH126" hidden="1">#REF!</definedName>
    <definedName name="BLPH127" localSheetId="17" hidden="1">#REF!</definedName>
    <definedName name="BLPH127" hidden="1">#REF!</definedName>
    <definedName name="BLPH128" localSheetId="17" hidden="1">#REF!</definedName>
    <definedName name="BLPH128" hidden="1">#REF!</definedName>
    <definedName name="BLPH129" localSheetId="17" hidden="1">#REF!</definedName>
    <definedName name="BLPH129" hidden="1">#REF!</definedName>
    <definedName name="BLPH13" localSheetId="17" hidden="1">#REF!</definedName>
    <definedName name="BLPH13" hidden="1">#REF!</definedName>
    <definedName name="BLPH130" localSheetId="17" hidden="1">#REF!</definedName>
    <definedName name="BLPH130" hidden="1">#REF!</definedName>
    <definedName name="BLPH131" localSheetId="17" hidden="1">#REF!</definedName>
    <definedName name="BLPH131" hidden="1">#REF!</definedName>
    <definedName name="BLPH132" localSheetId="17" hidden="1">#REF!</definedName>
    <definedName name="BLPH132" hidden="1">#REF!</definedName>
    <definedName name="BLPH133" localSheetId="17" hidden="1">#REF!</definedName>
    <definedName name="BLPH133" hidden="1">#REF!</definedName>
    <definedName name="BLPH134" localSheetId="17" hidden="1">#REF!</definedName>
    <definedName name="BLPH134" hidden="1">#REF!</definedName>
    <definedName name="BLPH135" localSheetId="17" hidden="1">#REF!</definedName>
    <definedName name="BLPH135" hidden="1">#REF!</definedName>
    <definedName name="BLPH136" localSheetId="17" hidden="1">#REF!</definedName>
    <definedName name="BLPH136" hidden="1">#REF!</definedName>
    <definedName name="BLPH137" localSheetId="17" hidden="1">#REF!</definedName>
    <definedName name="BLPH137" hidden="1">#REF!</definedName>
    <definedName name="BLPH138" localSheetId="17" hidden="1">#REF!</definedName>
    <definedName name="BLPH138" hidden="1">#REF!</definedName>
    <definedName name="BLPH139" localSheetId="17" hidden="1">#REF!</definedName>
    <definedName name="BLPH139" hidden="1">#REF!</definedName>
    <definedName name="BLPH14" localSheetId="17" hidden="1">#REF!</definedName>
    <definedName name="BLPH14" hidden="1">#REF!</definedName>
    <definedName name="BLPH140" localSheetId="17" hidden="1">#REF!</definedName>
    <definedName name="BLPH140" hidden="1">#REF!</definedName>
    <definedName name="BLPH141" localSheetId="17" hidden="1">#REF!</definedName>
    <definedName name="BLPH141" hidden="1">#REF!</definedName>
    <definedName name="BLPH142" localSheetId="17" hidden="1">#REF!</definedName>
    <definedName name="BLPH142" hidden="1">#REF!</definedName>
    <definedName name="BLPH143" localSheetId="17" hidden="1">#REF!</definedName>
    <definedName name="BLPH143" hidden="1">#REF!</definedName>
    <definedName name="BLPH144" localSheetId="17" hidden="1">#REF!</definedName>
    <definedName name="BLPH144" hidden="1">#REF!</definedName>
    <definedName name="BLPH145" localSheetId="17" hidden="1">#REF!</definedName>
    <definedName name="BLPH145" hidden="1">#REF!</definedName>
    <definedName name="BLPH146" localSheetId="17" hidden="1">#REF!</definedName>
    <definedName name="BLPH146" hidden="1">#REF!</definedName>
    <definedName name="BLPH147" localSheetId="17" hidden="1">#REF!</definedName>
    <definedName name="BLPH147" hidden="1">#REF!</definedName>
    <definedName name="BLPH148" localSheetId="17" hidden="1">#REF!</definedName>
    <definedName name="BLPH148" hidden="1">#REF!</definedName>
    <definedName name="BLPH149" localSheetId="17" hidden="1">#REF!</definedName>
    <definedName name="BLPH149" hidden="1">#REF!</definedName>
    <definedName name="BLPH15" localSheetId="17" hidden="1">#REF!</definedName>
    <definedName name="BLPH15" hidden="1">#REF!</definedName>
    <definedName name="BLPH150" localSheetId="17" hidden="1">#REF!</definedName>
    <definedName name="BLPH150" hidden="1">#REF!</definedName>
    <definedName name="BLPH151" localSheetId="17" hidden="1">#REF!</definedName>
    <definedName name="BLPH151" hidden="1">#REF!</definedName>
    <definedName name="BLPH152" localSheetId="17" hidden="1">#REF!</definedName>
    <definedName name="BLPH152" hidden="1">#REF!</definedName>
    <definedName name="BLPH153" localSheetId="17" hidden="1">#REF!</definedName>
    <definedName name="BLPH153" hidden="1">#REF!</definedName>
    <definedName name="BLPH154" localSheetId="17" hidden="1">#REF!</definedName>
    <definedName name="BLPH154" hidden="1">#REF!</definedName>
    <definedName name="BLPH155" localSheetId="17" hidden="1">#REF!</definedName>
    <definedName name="BLPH155" hidden="1">#REF!</definedName>
    <definedName name="BLPH156" localSheetId="17" hidden="1">#REF!</definedName>
    <definedName name="BLPH156" hidden="1">#REF!</definedName>
    <definedName name="BLPH157" localSheetId="17" hidden="1">#REF!</definedName>
    <definedName name="BLPH157" hidden="1">#REF!</definedName>
    <definedName name="BLPH158" localSheetId="17" hidden="1">#REF!</definedName>
    <definedName name="BLPH158" hidden="1">#REF!</definedName>
    <definedName name="BLPH159" localSheetId="17" hidden="1">#REF!</definedName>
    <definedName name="BLPH159" hidden="1">#REF!</definedName>
    <definedName name="BLPH16" localSheetId="17" hidden="1">#REF!</definedName>
    <definedName name="BLPH16" hidden="1">#REF!</definedName>
    <definedName name="BLPH160" localSheetId="17" hidden="1">#REF!</definedName>
    <definedName name="BLPH160" hidden="1">#REF!</definedName>
    <definedName name="BLPH161" localSheetId="17" hidden="1">#REF!</definedName>
    <definedName name="BLPH161" hidden="1">#REF!</definedName>
    <definedName name="BLPH162" localSheetId="17" hidden="1">#REF!</definedName>
    <definedName name="BLPH162" hidden="1">#REF!</definedName>
    <definedName name="BLPH163" localSheetId="17" hidden="1">#REF!</definedName>
    <definedName name="BLPH163" hidden="1">#REF!</definedName>
    <definedName name="BLPH164" localSheetId="17" hidden="1">#REF!</definedName>
    <definedName name="BLPH164" hidden="1">#REF!</definedName>
    <definedName name="BLPH165" localSheetId="17" hidden="1">#REF!</definedName>
    <definedName name="BLPH165" hidden="1">#REF!</definedName>
    <definedName name="BLPH166" localSheetId="17" hidden="1">#REF!</definedName>
    <definedName name="BLPH166" hidden="1">#REF!</definedName>
    <definedName name="BLPH167" localSheetId="17" hidden="1">#REF!</definedName>
    <definedName name="BLPH167" hidden="1">#REF!</definedName>
    <definedName name="BLPH168" localSheetId="17" hidden="1">#REF!</definedName>
    <definedName name="BLPH168" hidden="1">#REF!</definedName>
    <definedName name="BLPH169" localSheetId="17" hidden="1">#REF!</definedName>
    <definedName name="BLPH169" hidden="1">#REF!</definedName>
    <definedName name="BLPH17" localSheetId="17" hidden="1">#REF!</definedName>
    <definedName name="BLPH17" hidden="1">#REF!</definedName>
    <definedName name="BLPH170" localSheetId="17" hidden="1">#REF!</definedName>
    <definedName name="BLPH170" hidden="1">#REF!</definedName>
    <definedName name="BLPH171" localSheetId="17" hidden="1">#REF!</definedName>
    <definedName name="BLPH171" hidden="1">#REF!</definedName>
    <definedName name="BLPH172" localSheetId="17" hidden="1">#REF!</definedName>
    <definedName name="BLPH172" hidden="1">#REF!</definedName>
    <definedName name="BLPH173" localSheetId="17" hidden="1">#REF!</definedName>
    <definedName name="BLPH173" hidden="1">#REF!</definedName>
    <definedName name="BLPH174" localSheetId="17" hidden="1">#REF!</definedName>
    <definedName name="BLPH174" hidden="1">#REF!</definedName>
    <definedName name="BLPH175" localSheetId="17" hidden="1">#REF!</definedName>
    <definedName name="BLPH175" hidden="1">#REF!</definedName>
    <definedName name="BLPH176" localSheetId="17" hidden="1">#REF!</definedName>
    <definedName name="BLPH176" hidden="1">#REF!</definedName>
    <definedName name="BLPH177" localSheetId="17" hidden="1">#REF!</definedName>
    <definedName name="BLPH177" hidden="1">#REF!</definedName>
    <definedName name="BLPH178" localSheetId="17" hidden="1">#REF!</definedName>
    <definedName name="BLPH178" hidden="1">#REF!</definedName>
    <definedName name="BLPH179" localSheetId="17" hidden="1">#REF!</definedName>
    <definedName name="BLPH179" hidden="1">#REF!</definedName>
    <definedName name="BLPH18" localSheetId="17" hidden="1">#REF!</definedName>
    <definedName name="BLPH18" hidden="1">#REF!</definedName>
    <definedName name="BLPH180" localSheetId="17" hidden="1">#REF!</definedName>
    <definedName name="BLPH180" hidden="1">#REF!</definedName>
    <definedName name="BLPH181" localSheetId="17" hidden="1">#REF!</definedName>
    <definedName name="BLPH181" hidden="1">#REF!</definedName>
    <definedName name="BLPH182" localSheetId="17" hidden="1">#REF!</definedName>
    <definedName name="BLPH182" hidden="1">#REF!</definedName>
    <definedName name="BLPH183" localSheetId="17" hidden="1">#REF!</definedName>
    <definedName name="BLPH183" hidden="1">#REF!</definedName>
    <definedName name="BLPH184" localSheetId="17" hidden="1">#REF!</definedName>
    <definedName name="BLPH184" hidden="1">#REF!</definedName>
    <definedName name="BLPH185" localSheetId="17" hidden="1">#REF!</definedName>
    <definedName name="BLPH185" hidden="1">#REF!</definedName>
    <definedName name="BLPH186" localSheetId="17" hidden="1">#REF!</definedName>
    <definedName name="BLPH186" hidden="1">#REF!</definedName>
    <definedName name="BLPH187" localSheetId="17" hidden="1">#REF!</definedName>
    <definedName name="BLPH187" hidden="1">#REF!</definedName>
    <definedName name="BLPH188" localSheetId="17" hidden="1">#REF!</definedName>
    <definedName name="BLPH188" hidden="1">#REF!</definedName>
    <definedName name="BLPH189" localSheetId="17" hidden="1">#REF!</definedName>
    <definedName name="BLPH189" hidden="1">#REF!</definedName>
    <definedName name="BLPH19" localSheetId="17" hidden="1">#REF!</definedName>
    <definedName name="BLPH19" hidden="1">#REF!</definedName>
    <definedName name="BLPH190" localSheetId="17" hidden="1">#REF!</definedName>
    <definedName name="BLPH190" hidden="1">#REF!</definedName>
    <definedName name="BLPH191" localSheetId="17" hidden="1">#REF!</definedName>
    <definedName name="BLPH191" hidden="1">#REF!</definedName>
    <definedName name="BLPH192" localSheetId="17" hidden="1">#REF!</definedName>
    <definedName name="BLPH192" hidden="1">#REF!</definedName>
    <definedName name="BLPH193" localSheetId="17" hidden="1">#REF!</definedName>
    <definedName name="BLPH193" hidden="1">#REF!</definedName>
    <definedName name="BLPH194" localSheetId="17" hidden="1">#REF!</definedName>
    <definedName name="BLPH194" hidden="1">#REF!</definedName>
    <definedName name="BLPH195" localSheetId="17" hidden="1">#REF!</definedName>
    <definedName name="BLPH195" hidden="1">#REF!</definedName>
    <definedName name="BLPH196" localSheetId="17" hidden="1">#REF!</definedName>
    <definedName name="BLPH196" hidden="1">#REF!</definedName>
    <definedName name="BLPH197" localSheetId="17" hidden="1">#REF!</definedName>
    <definedName name="BLPH197" hidden="1">#REF!</definedName>
    <definedName name="BLPH198" localSheetId="17" hidden="1">#REF!</definedName>
    <definedName name="BLPH198" hidden="1">#REF!</definedName>
    <definedName name="BLPH199" localSheetId="17" hidden="1">#REF!</definedName>
    <definedName name="BLPH199" hidden="1">#REF!</definedName>
    <definedName name="BLPH2" localSheetId="17" hidden="1">#REF!</definedName>
    <definedName name="BLPH2" hidden="1">#REF!</definedName>
    <definedName name="BLPH20" localSheetId="17" hidden="1">#REF!</definedName>
    <definedName name="BLPH20" hidden="1">#REF!</definedName>
    <definedName name="BLPH200" localSheetId="17" hidden="1">#REF!</definedName>
    <definedName name="BLPH200" hidden="1">#REF!</definedName>
    <definedName name="BLPH201" localSheetId="17" hidden="1">#REF!</definedName>
    <definedName name="BLPH201" hidden="1">#REF!</definedName>
    <definedName name="BLPH202" localSheetId="17" hidden="1">#REF!</definedName>
    <definedName name="BLPH202" hidden="1">#REF!</definedName>
    <definedName name="BLPH203" localSheetId="17" hidden="1">#REF!</definedName>
    <definedName name="BLPH203" hidden="1">#REF!</definedName>
    <definedName name="BLPH204" localSheetId="17" hidden="1">#REF!</definedName>
    <definedName name="BLPH204" hidden="1">#REF!</definedName>
    <definedName name="BLPH21" localSheetId="17" hidden="1">#REF!</definedName>
    <definedName name="BLPH21" hidden="1">#REF!</definedName>
    <definedName name="BLPH22" localSheetId="17" hidden="1">#REF!</definedName>
    <definedName name="BLPH22" hidden="1">#REF!</definedName>
    <definedName name="BLPH23" localSheetId="17" hidden="1">#REF!</definedName>
    <definedName name="BLPH23" hidden="1">#REF!</definedName>
    <definedName name="BLPH24" localSheetId="17" hidden="1">#REF!</definedName>
    <definedName name="BLPH24" hidden="1">#REF!</definedName>
    <definedName name="BLPH25" localSheetId="17" hidden="1">#REF!</definedName>
    <definedName name="BLPH25" hidden="1">#REF!</definedName>
    <definedName name="BLPH26" localSheetId="17" hidden="1">#REF!</definedName>
    <definedName name="BLPH26" hidden="1">#REF!</definedName>
    <definedName name="BLPH27" localSheetId="17" hidden="1">#REF!</definedName>
    <definedName name="BLPH27" hidden="1">#REF!</definedName>
    <definedName name="BLPH28" localSheetId="17" hidden="1">#REF!</definedName>
    <definedName name="BLPH28" hidden="1">#REF!</definedName>
    <definedName name="BLPH29" localSheetId="17" hidden="1">#REF!</definedName>
    <definedName name="BLPH29" hidden="1">#REF!</definedName>
    <definedName name="BLPH3" localSheetId="17" hidden="1">#REF!</definedName>
    <definedName name="BLPH3" hidden="1">#REF!</definedName>
    <definedName name="BLPH30" localSheetId="17" hidden="1">#REF!</definedName>
    <definedName name="BLPH30" hidden="1">#REF!</definedName>
    <definedName name="BLPH31" localSheetId="17" hidden="1">#REF!</definedName>
    <definedName name="BLPH31" hidden="1">#REF!</definedName>
    <definedName name="BLPH32" localSheetId="17" hidden="1">#REF!</definedName>
    <definedName name="BLPH32" hidden="1">#REF!</definedName>
    <definedName name="BLPH33" localSheetId="17" hidden="1">#REF!</definedName>
    <definedName name="BLPH33" hidden="1">#REF!</definedName>
    <definedName name="BLPH34" localSheetId="17" hidden="1">#REF!</definedName>
    <definedName name="BLPH34" hidden="1">#REF!</definedName>
    <definedName name="BLPH35" localSheetId="17" hidden="1">#REF!</definedName>
    <definedName name="BLPH35" hidden="1">#REF!</definedName>
    <definedName name="BLPH36" localSheetId="17" hidden="1">#REF!</definedName>
    <definedName name="BLPH36" hidden="1">#REF!</definedName>
    <definedName name="BLPH37" localSheetId="17" hidden="1">#REF!</definedName>
    <definedName name="BLPH37" hidden="1">#REF!</definedName>
    <definedName name="BLPH38" localSheetId="17" hidden="1">#REF!</definedName>
    <definedName name="BLPH38" hidden="1">#REF!</definedName>
    <definedName name="BLPH39" localSheetId="17" hidden="1">#REF!</definedName>
    <definedName name="BLPH39" hidden="1">#REF!</definedName>
    <definedName name="BLPH4" localSheetId="17" hidden="1">#REF!</definedName>
    <definedName name="BLPH4" hidden="1">#REF!</definedName>
    <definedName name="BLPH40" localSheetId="17" hidden="1">#REF!</definedName>
    <definedName name="BLPH40" hidden="1">#REF!</definedName>
    <definedName name="BLPH41" localSheetId="17" hidden="1">#REF!</definedName>
    <definedName name="BLPH41" hidden="1">#REF!</definedName>
    <definedName name="BLPH42" localSheetId="17" hidden="1">#REF!</definedName>
    <definedName name="BLPH42" hidden="1">#REF!</definedName>
    <definedName name="BLPH43" localSheetId="17" hidden="1">#REF!</definedName>
    <definedName name="BLPH43" hidden="1">#REF!</definedName>
    <definedName name="BLPH44" localSheetId="17" hidden="1">#REF!</definedName>
    <definedName name="BLPH44" hidden="1">#REF!</definedName>
    <definedName name="BLPH45" localSheetId="17" hidden="1">#REF!</definedName>
    <definedName name="BLPH45" hidden="1">#REF!</definedName>
    <definedName name="BLPH46" localSheetId="17" hidden="1">#REF!</definedName>
    <definedName name="BLPH46" hidden="1">#REF!</definedName>
    <definedName name="BLPH47" localSheetId="17" hidden="1">#REF!</definedName>
    <definedName name="BLPH47" hidden="1">#REF!</definedName>
    <definedName name="BLPH48" localSheetId="17" hidden="1">#REF!</definedName>
    <definedName name="BLPH48" hidden="1">#REF!</definedName>
    <definedName name="BLPH49" localSheetId="17" hidden="1">#REF!</definedName>
    <definedName name="BLPH49" hidden="1">#REF!</definedName>
    <definedName name="BLPH5" localSheetId="17" hidden="1">#REF!</definedName>
    <definedName name="BLPH5" hidden="1">#REF!</definedName>
    <definedName name="BLPH50" localSheetId="17" hidden="1">#REF!</definedName>
    <definedName name="BLPH50" hidden="1">#REF!</definedName>
    <definedName name="BLPH51" localSheetId="17" hidden="1">#REF!</definedName>
    <definedName name="BLPH51" hidden="1">#REF!</definedName>
    <definedName name="BLPH52" localSheetId="17" hidden="1">#REF!</definedName>
    <definedName name="BLPH52" hidden="1">#REF!</definedName>
    <definedName name="BLPH53" localSheetId="17" hidden="1">#REF!</definedName>
    <definedName name="BLPH53" hidden="1">#REF!</definedName>
    <definedName name="BLPH54" localSheetId="17" hidden="1">#REF!</definedName>
    <definedName name="BLPH54" hidden="1">#REF!</definedName>
    <definedName name="BLPH55" localSheetId="17" hidden="1">#REF!</definedName>
    <definedName name="BLPH55" hidden="1">#REF!</definedName>
    <definedName name="BLPH56" localSheetId="17" hidden="1">#REF!</definedName>
    <definedName name="BLPH56" hidden="1">#REF!</definedName>
    <definedName name="BLPH57" localSheetId="17" hidden="1">#REF!</definedName>
    <definedName name="BLPH57" hidden="1">#REF!</definedName>
    <definedName name="BLPH58" localSheetId="17" hidden="1">#REF!</definedName>
    <definedName name="BLPH58" hidden="1">#REF!</definedName>
    <definedName name="BLPH59" localSheetId="17" hidden="1">#REF!</definedName>
    <definedName name="BLPH59" hidden="1">#REF!</definedName>
    <definedName name="BLPH6" localSheetId="17" hidden="1">#REF!</definedName>
    <definedName name="BLPH6" hidden="1">#REF!</definedName>
    <definedName name="BLPH60" localSheetId="17" hidden="1">#REF!</definedName>
    <definedName name="BLPH60" hidden="1">#REF!</definedName>
    <definedName name="BLPH61" localSheetId="17" hidden="1">#REF!</definedName>
    <definedName name="BLPH61" hidden="1">#REF!</definedName>
    <definedName name="BLPH62" localSheetId="17" hidden="1">#REF!</definedName>
    <definedName name="BLPH62" hidden="1">#REF!</definedName>
    <definedName name="BLPH63" localSheetId="17" hidden="1">#REF!</definedName>
    <definedName name="BLPH63" hidden="1">#REF!</definedName>
    <definedName name="BLPH64" localSheetId="17" hidden="1">#REF!</definedName>
    <definedName name="BLPH64" hidden="1">#REF!</definedName>
    <definedName name="BLPH65" localSheetId="17" hidden="1">#REF!</definedName>
    <definedName name="BLPH65" hidden="1">#REF!</definedName>
    <definedName name="BLPH66" localSheetId="17" hidden="1">#REF!</definedName>
    <definedName name="BLPH66" hidden="1">#REF!</definedName>
    <definedName name="BLPH67" localSheetId="17" hidden="1">#REF!</definedName>
    <definedName name="BLPH67" hidden="1">#REF!</definedName>
    <definedName name="BLPH68" localSheetId="17" hidden="1">#REF!</definedName>
    <definedName name="BLPH68" hidden="1">#REF!</definedName>
    <definedName name="BLPH69" localSheetId="17" hidden="1">#REF!</definedName>
    <definedName name="BLPH69" hidden="1">#REF!</definedName>
    <definedName name="BLPH7" localSheetId="17" hidden="1">#REF!</definedName>
    <definedName name="BLPH7" hidden="1">#REF!</definedName>
    <definedName name="BLPH70" localSheetId="17" hidden="1">#REF!</definedName>
    <definedName name="BLPH70" hidden="1">#REF!</definedName>
    <definedName name="BLPH71" localSheetId="17" hidden="1">#REF!</definedName>
    <definedName name="BLPH71" hidden="1">#REF!</definedName>
    <definedName name="BLPH72" localSheetId="17" hidden="1">#REF!</definedName>
    <definedName name="BLPH72" hidden="1">#REF!</definedName>
    <definedName name="BLPH73" localSheetId="17" hidden="1">#REF!</definedName>
    <definedName name="BLPH73" hidden="1">#REF!</definedName>
    <definedName name="BLPH74" localSheetId="17" hidden="1">#REF!</definedName>
    <definedName name="BLPH74" hidden="1">#REF!</definedName>
    <definedName name="BLPH75" localSheetId="17" hidden="1">#REF!</definedName>
    <definedName name="BLPH75" hidden="1">#REF!</definedName>
    <definedName name="BLPH76" localSheetId="17" hidden="1">#REF!</definedName>
    <definedName name="BLPH76" hidden="1">#REF!</definedName>
    <definedName name="BLPH77" localSheetId="17" hidden="1">#REF!</definedName>
    <definedName name="BLPH77" hidden="1">#REF!</definedName>
    <definedName name="BLPH78" localSheetId="17" hidden="1">#REF!</definedName>
    <definedName name="BLPH78" hidden="1">#REF!</definedName>
    <definedName name="BLPH79" localSheetId="17" hidden="1">#REF!</definedName>
    <definedName name="BLPH79" hidden="1">#REF!</definedName>
    <definedName name="BLPH8" localSheetId="17" hidden="1">#REF!</definedName>
    <definedName name="BLPH8" hidden="1">#REF!</definedName>
    <definedName name="BLPH80" localSheetId="17" hidden="1">#REF!</definedName>
    <definedName name="BLPH80" hidden="1">#REF!</definedName>
    <definedName name="BLPH81" localSheetId="17" hidden="1">#REF!</definedName>
    <definedName name="BLPH81" hidden="1">#REF!</definedName>
    <definedName name="BLPH82" localSheetId="17" hidden="1">#REF!</definedName>
    <definedName name="BLPH82" hidden="1">#REF!</definedName>
    <definedName name="BLPH83" localSheetId="17" hidden="1">#REF!</definedName>
    <definedName name="BLPH83" hidden="1">#REF!</definedName>
    <definedName name="BLPH837" localSheetId="17" hidden="1">#REF!</definedName>
    <definedName name="BLPH837" hidden="1">#REF!</definedName>
    <definedName name="BLPH838" localSheetId="17" hidden="1">#REF!</definedName>
    <definedName name="BLPH838" hidden="1">#REF!</definedName>
    <definedName name="BLPH839" localSheetId="17" hidden="1">#REF!</definedName>
    <definedName name="BLPH839" hidden="1">#REF!</definedName>
    <definedName name="BLPH84" localSheetId="17" hidden="1">#REF!</definedName>
    <definedName name="BLPH84" hidden="1">#REF!</definedName>
    <definedName name="BLPH840" localSheetId="17" hidden="1">#REF!</definedName>
    <definedName name="BLPH840" hidden="1">#REF!</definedName>
    <definedName name="BLPH841" localSheetId="17" hidden="1">#REF!</definedName>
    <definedName name="BLPH841" hidden="1">#REF!</definedName>
    <definedName name="BLPH842" localSheetId="17" hidden="1">#REF!</definedName>
    <definedName name="BLPH842" hidden="1">#REF!</definedName>
    <definedName name="BLPH843" localSheetId="17" hidden="1">#REF!</definedName>
    <definedName name="BLPH843" hidden="1">#REF!</definedName>
    <definedName name="BLPH844" localSheetId="17" hidden="1">#REF!</definedName>
    <definedName name="BLPH844" hidden="1">#REF!</definedName>
    <definedName name="BLPH845" localSheetId="17" hidden="1">#REF!</definedName>
    <definedName name="BLPH845" hidden="1">#REF!</definedName>
    <definedName name="BLPH846" localSheetId="17" hidden="1">#REF!</definedName>
    <definedName name="BLPH846" hidden="1">#REF!</definedName>
    <definedName name="BLPH847" localSheetId="17" hidden="1">#REF!</definedName>
    <definedName name="BLPH847" hidden="1">#REF!</definedName>
    <definedName name="BLPH848" localSheetId="17" hidden="1">#REF!</definedName>
    <definedName name="BLPH848" hidden="1">#REF!</definedName>
    <definedName name="BLPH849" localSheetId="17" hidden="1">#REF!</definedName>
    <definedName name="BLPH849" hidden="1">#REF!</definedName>
    <definedName name="BLPH85" localSheetId="17" hidden="1">#REF!</definedName>
    <definedName name="BLPH85" hidden="1">#REF!</definedName>
    <definedName name="BLPH850" localSheetId="17" hidden="1">#REF!</definedName>
    <definedName name="BLPH850" hidden="1">#REF!</definedName>
    <definedName name="BLPH851" localSheetId="17" hidden="1">#REF!</definedName>
    <definedName name="BLPH851" hidden="1">#REF!</definedName>
    <definedName name="BLPH852" localSheetId="17" hidden="1">#REF!</definedName>
    <definedName name="BLPH852" hidden="1">#REF!</definedName>
    <definedName name="BLPH853" localSheetId="17" hidden="1">#REF!</definedName>
    <definedName name="BLPH853" hidden="1">#REF!</definedName>
    <definedName name="BLPH854" localSheetId="17" hidden="1">#REF!</definedName>
    <definedName name="BLPH854" hidden="1">#REF!</definedName>
    <definedName name="BLPH855" localSheetId="17" hidden="1">#REF!</definedName>
    <definedName name="BLPH855" hidden="1">#REF!</definedName>
    <definedName name="BLPH856" localSheetId="17" hidden="1">#REF!</definedName>
    <definedName name="BLPH856" hidden="1">#REF!</definedName>
    <definedName name="BLPH857" localSheetId="17" hidden="1">#REF!</definedName>
    <definedName name="BLPH857" hidden="1">#REF!</definedName>
    <definedName name="BLPH858" localSheetId="17" hidden="1">#REF!</definedName>
    <definedName name="BLPH858" hidden="1">#REF!</definedName>
    <definedName name="BLPH859" localSheetId="17" hidden="1">#REF!</definedName>
    <definedName name="BLPH859" hidden="1">#REF!</definedName>
    <definedName name="BLPH86" localSheetId="17" hidden="1">#REF!</definedName>
    <definedName name="BLPH86" hidden="1">#REF!</definedName>
    <definedName name="BLPH860" localSheetId="17" hidden="1">#REF!</definedName>
    <definedName name="BLPH860" hidden="1">#REF!</definedName>
    <definedName name="BLPH861" localSheetId="17" hidden="1">#REF!</definedName>
    <definedName name="BLPH861" hidden="1">#REF!</definedName>
    <definedName name="BLPH862" localSheetId="17" hidden="1">#REF!</definedName>
    <definedName name="BLPH862" hidden="1">#REF!</definedName>
    <definedName name="BLPH863" localSheetId="17" hidden="1">#REF!</definedName>
    <definedName name="BLPH863" hidden="1">#REF!</definedName>
    <definedName name="BLPH864" localSheetId="17" hidden="1">#REF!</definedName>
    <definedName name="BLPH864" hidden="1">#REF!</definedName>
    <definedName name="BLPH865" localSheetId="17" hidden="1">#REF!</definedName>
    <definedName name="BLPH865" hidden="1">#REF!</definedName>
    <definedName name="BLPH866" localSheetId="17" hidden="1">#REF!</definedName>
    <definedName name="BLPH866" hidden="1">#REF!</definedName>
    <definedName name="BLPH867" localSheetId="17" hidden="1">#REF!</definedName>
    <definedName name="BLPH867" hidden="1">#REF!</definedName>
    <definedName name="BLPH868" localSheetId="17" hidden="1">#REF!</definedName>
    <definedName name="BLPH868" hidden="1">#REF!</definedName>
    <definedName name="BLPH869" localSheetId="17" hidden="1">#REF!</definedName>
    <definedName name="BLPH869" hidden="1">#REF!</definedName>
    <definedName name="BLPH87" localSheetId="17" hidden="1">#REF!</definedName>
    <definedName name="BLPH87" hidden="1">#REF!</definedName>
    <definedName name="BLPH870" localSheetId="17" hidden="1">#REF!</definedName>
    <definedName name="BLPH870" hidden="1">#REF!</definedName>
    <definedName name="BLPH871" localSheetId="17" hidden="1">#REF!</definedName>
    <definedName name="BLPH871" hidden="1">#REF!</definedName>
    <definedName name="BLPH872" localSheetId="17" hidden="1">#REF!</definedName>
    <definedName name="BLPH872" hidden="1">#REF!</definedName>
    <definedName name="BLPH873" localSheetId="17" hidden="1">#REF!</definedName>
    <definedName name="BLPH873" hidden="1">#REF!</definedName>
    <definedName name="BLPH874" localSheetId="17" hidden="1">#REF!</definedName>
    <definedName name="BLPH874" hidden="1">#REF!</definedName>
    <definedName name="BLPH875" localSheetId="17" hidden="1">#REF!</definedName>
    <definedName name="BLPH875" hidden="1">#REF!</definedName>
    <definedName name="BLPH876" localSheetId="17" hidden="1">#REF!</definedName>
    <definedName name="BLPH876" hidden="1">#REF!</definedName>
    <definedName name="BLPH877" localSheetId="17" hidden="1">#REF!</definedName>
    <definedName name="BLPH877" hidden="1">#REF!</definedName>
    <definedName name="BLPH878" localSheetId="17" hidden="1">#REF!</definedName>
    <definedName name="BLPH878" hidden="1">#REF!</definedName>
    <definedName name="BLPH879" localSheetId="17" hidden="1">#REF!</definedName>
    <definedName name="BLPH879" hidden="1">#REF!</definedName>
    <definedName name="BLPH88" localSheetId="17" hidden="1">#REF!</definedName>
    <definedName name="BLPH88" hidden="1">#REF!</definedName>
    <definedName name="BLPH880" localSheetId="17" hidden="1">#REF!</definedName>
    <definedName name="BLPH880" hidden="1">#REF!</definedName>
    <definedName name="BLPH881" localSheetId="17" hidden="1">#REF!</definedName>
    <definedName name="BLPH881" hidden="1">#REF!</definedName>
    <definedName name="BLPH882" localSheetId="17" hidden="1">#REF!</definedName>
    <definedName name="BLPH882" hidden="1">#REF!</definedName>
    <definedName name="BLPH883" localSheetId="17" hidden="1">#REF!</definedName>
    <definedName name="BLPH883" hidden="1">#REF!</definedName>
    <definedName name="BLPH884" localSheetId="17" hidden="1">#REF!</definedName>
    <definedName name="BLPH884" hidden="1">#REF!</definedName>
    <definedName name="BLPH89" localSheetId="17" hidden="1">#REF!</definedName>
    <definedName name="BLPH89" hidden="1">#REF!</definedName>
    <definedName name="BLPH9" localSheetId="17" hidden="1">#REF!</definedName>
    <definedName name="BLPH9" hidden="1">#REF!</definedName>
    <definedName name="BLPH90" localSheetId="17" hidden="1">#REF!</definedName>
    <definedName name="BLPH90" hidden="1">#REF!</definedName>
    <definedName name="BLPH91" localSheetId="17" hidden="1">#REF!</definedName>
    <definedName name="BLPH91" hidden="1">#REF!</definedName>
    <definedName name="BLPH92" localSheetId="17" hidden="1">#REF!</definedName>
    <definedName name="BLPH92" hidden="1">#REF!</definedName>
    <definedName name="BLPH93" localSheetId="17" hidden="1">#REF!</definedName>
    <definedName name="BLPH93" hidden="1">#REF!</definedName>
    <definedName name="BLPH94" localSheetId="17" hidden="1">#REF!</definedName>
    <definedName name="BLPH94" hidden="1">#REF!</definedName>
    <definedName name="BLPH95" localSheetId="17" hidden="1">#REF!</definedName>
    <definedName name="BLPH95" hidden="1">#REF!</definedName>
    <definedName name="BLPH96" localSheetId="17" hidden="1">#REF!</definedName>
    <definedName name="BLPH96" hidden="1">#REF!</definedName>
    <definedName name="BLPH97" localSheetId="17" hidden="1">#REF!</definedName>
    <definedName name="BLPH97" hidden="1">#REF!</definedName>
    <definedName name="BLPH98" localSheetId="17" hidden="1">#REF!</definedName>
    <definedName name="BLPH98" hidden="1">#REF!</definedName>
    <definedName name="BLPH99" localSheetId="17" hidden="1">#REF!</definedName>
    <definedName name="BLPH99" hidden="1">#REF!</definedName>
    <definedName name="brwrn971" localSheetId="18" hidden="1">{#N/A,#N/A,FALSE,"Capas";#N/A,#N/A,FALSE,"BS";#N/A,#N/A,FALSE,"P &amp; L";#N/A,#N/A,FALSE,"DMPL";#N/A,#N/A,FALSE,"Doar";#N/A,#N/A,FALSE,"Translation";#N/A,#N/A,FALSE,"R$";#N/A,#N/A,FALSE,"US$";#N/A,#N/A,FALSE,"Marketable"}</definedName>
    <definedName name="brwrn971" hidden="1">{#N/A,#N/A,FALSE,"Capas";#N/A,#N/A,FALSE,"BS";#N/A,#N/A,FALSE,"P &amp; L";#N/A,#N/A,FALSE,"DMPL";#N/A,#N/A,FALSE,"Doar";#N/A,#N/A,FALSE,"Translation";#N/A,#N/A,FALSE,"R$";#N/A,#N/A,FALSE,"US$";#N/A,#N/A,FALSE,"Marketable"}</definedName>
    <definedName name="c.LTMYear" localSheetId="17" hidden="1">#REF!</definedName>
    <definedName name="c.LTMYear" localSheetId="18" hidden="1">#REF!</definedName>
    <definedName name="c.LTMYear" hidden="1">#REF!</definedName>
    <definedName name="cancel" localSheetId="18" hidden="1">{"PARTNERS CAPITAL STMT",#N/A,FALSE,"Partners Capital"}</definedName>
    <definedName name="cancel" hidden="1">{"PARTNERS CAPITAL STMT",#N/A,FALSE,"Partners Capital"}</definedName>
    <definedName name="cancel2" localSheetId="18" hidden="1">{"PNLProjDL",#N/A,FALSE,"PROJCO";"PNLParDL",#N/A,FALSE,"Parent"}</definedName>
    <definedName name="cancel2" hidden="1">{"PNLProjDL",#N/A,FALSE,"PROJCO";"PNLParDL",#N/A,FALSE,"Parent"}</definedName>
    <definedName name="cancel3" localSheetId="18" hidden="1">{"Summary",#N/A,FALSE,"MICMULT";"Income Statement",#N/A,FALSE,"MICMULT";"Cash Flows",#N/A,FALSE,"MICMULT"}</definedName>
    <definedName name="cancel3" hidden="1">{"Summary",#N/A,FALSE,"MICMULT";"Income Statement",#N/A,FALSE,"MICMULT";"Cash Flows",#N/A,FALSE,"MICMULT"}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12DCEFA3_opts" hidden="1">"1, 1, 1, False, 2, False, False, , 0, False, False, 1, 1"</definedName>
    <definedName name="cb_sChart134138B2_opts" hidden="1">"1, 1, 1, False, 2, True, False, , 0, False, False, 1, 1"</definedName>
    <definedName name="cb_sChart14EA3833_opts" hidden="1">"1, 9, 1, False, 2, False, False, , 0, False, True, 1, 1"</definedName>
    <definedName name="cb_sChart14EA3A0E_opts" hidden="1">"1, 9, 1, False, 2, False, False, , 0, False, False, 1, 1"</definedName>
    <definedName name="cb_sChart14EA4319_opts" hidden="1">"1, 9, 1, False, 2, False, False, , 0, False, True, 1, 1"</definedName>
    <definedName name="cb_sChart14EA5F15_opts" hidden="1">"1, 9, 1, False, 2, False, False, , 0, False, False, 1, 1"</definedName>
    <definedName name="cb_sChart14EA662E_opts" hidden="1">"1, 9, 1, False, 2, False, False, , 0, False, False, 1, 1"</definedName>
    <definedName name="cb_sChart14EA6A4C_opts" hidden="1">"1, 9, 1, False, 2, False, False, , 0, False, False, 1, 1"</definedName>
    <definedName name="cb_sChart14EA6DE9_opts" hidden="1">"1, 9, 1, False, 2, False, False, , 0, False, False, 1, 1"</definedName>
    <definedName name="cb_sChart14EA7895_opts" hidden="1">"1, 9, 1, False, 2, False, False, , 0, False, True, 1, 1"</definedName>
    <definedName name="cb_sChart14EA86D3_opts" hidden="1">"1, 9, 1, False, 2, False, False, , 0, False, True, 1, 1"</definedName>
    <definedName name="cb_sChart14EA8E77_opts" hidden="1">"1, 9, 1, False, 2, False, False, , 0, False, True, 1, 1"</definedName>
    <definedName name="cb_sChart14EA8F24_opts" hidden="1">"1, 9, 1, False, 2, False, False, , 0, False, True, 1, 1"</definedName>
    <definedName name="cb_sChart14EA980C_opts" hidden="1">"1, 9, 1, False, 2, False, False, , 0, False, True, 1, 1"</definedName>
    <definedName name="cb_sChart14EA9875_opts" hidden="1">"1, 9, 1, False, 2, False, False, , 0, False, True, 1, 1"</definedName>
    <definedName name="cb_sChart14EA9A66_opts" hidden="1">"1, 9, 1, False, 2, False, False, , 0, False, True, 1, 1"</definedName>
    <definedName name="cb_sChart14EACF6F_opts" hidden="1">"1, 9, 1, False, 2, False, False, , 0, False, True, 1, 1"</definedName>
    <definedName name="cb_sChart14EAE615_opts" hidden="1">"1, 9, 1, False, 2, False, False, , 0, False, True, 1, 1"</definedName>
    <definedName name="cb_sChart14F2A546_opts" hidden="1">"1, 9, 1, False, 2, False, False, , 0, False, True, 1, 1"</definedName>
    <definedName name="cb_sChart14F2B05A_opts" hidden="1">"1, 9, 1, False, 2, False, False, , 0, False, False, 1, 1"</definedName>
    <definedName name="cb_sChart14F2C526_opts" hidden="1">"1, 9, 1, False, 2, False, False, , 0, False, True, 1, 1"</definedName>
    <definedName name="cb_sChart14F6C935_opts" hidden="1">"1, 9, 1, False, 2, False, False, , 0, False, False, 1, 1"</definedName>
    <definedName name="cb_sChart14F6C9C0_opts" hidden="1">"1, 9, 1, False, 2, False, False, , 0, False, True, 1, 1"</definedName>
    <definedName name="cb_sChart14F6F63C_opts" hidden="1">"1, 9, 1, False, 2, False, False, , 0, False, False, 1, 1"</definedName>
    <definedName name="cb_sChart14F7F419_opts" hidden="1">"1, 9, 1, False, 2, False, False, , 0, False, True, 1, 1"</definedName>
    <definedName name="cb_sChart14F7F5FF_opts" hidden="1">"1, 9, 1, False, 2, False, False, , 0, False, True, 1, 1"</definedName>
    <definedName name="cb_sChart18009FE8_opts" hidden="1">"1, 1, 1, False, 2, False, False, , 0, False, False, 1, 1"</definedName>
    <definedName name="cb_sChart1801153B_opts" hidden="1">"1, 1, 1, False, 2, False, False, , 0, False, True, 1, 1"</definedName>
    <definedName name="cb_sChart18B33842_opts" hidden="1">"1, 1, 1, False, 2, False, False, , 0, False, False, 1, 1"</definedName>
    <definedName name="cb_sChart18BA2280_opts" hidden="1">"1, 1, 1, False, 2, False, False, , 0, False, False, 1, 1"</definedName>
    <definedName name="cb_sChart18BB2677_opts" hidden="1">"1, 1, 1, False, 2, False, False, , 0, False, False, 1, 1"</definedName>
    <definedName name="cb_sChart18C63501_opts" hidden="1">"1, 1, 1, False, 2, False, False, , 0, False, False, 1, 1"</definedName>
    <definedName name="cb_sChart19550B88_opts" hidden="1">"1, 1, 1, False, 2, False, False, , 0, False, False, 1, 1"</definedName>
    <definedName name="cb_sChart1955183C_opts" hidden="1">"2, 1, 1, True, 2, False, False, , 0, False, False, 1, 1"</definedName>
    <definedName name="cb_sChart19551C4E_opts" hidden="1">"2, 1, 1, True, 2, True, False, , 0, False, False, 1, 1"</definedName>
    <definedName name="cb_sChart1955C01A_opts" hidden="1">"2, 1, 1, False, 2, False, False, , 0, False, True, 1, 1"</definedName>
    <definedName name="cb_sChart1955C1C7_opts" hidden="1">"2, 1, 1, True, 2, False, False, , 0, False, True, 1, 1"</definedName>
    <definedName name="cb_sChart1B9A4AFE_opts" hidden="1">"1, 9, 1, False, 2, False, False, , 0, False, False, 1, 2"</definedName>
    <definedName name="cb_sChart1BA1DC3F_opts" hidden="1">"1, 9, 1, False, 2, False, False, , 0, False, False, 1, 2"</definedName>
    <definedName name="cb_sChart1C1DB169_opts" hidden="1">"1, 3, 1, False, 2, False, False, , 0, False, False, 1, 1"</definedName>
    <definedName name="cb_sChart1C3B75AC_opts" hidden="1">"1, 9, 1, False, 2, False, False, , 0, False, True, 1, 1"</definedName>
    <definedName name="cb_sChart1C3B9A4B_opts" hidden="1">"1, 9, 1, False, 2, False, False, , 0, False, True, 1, 1"</definedName>
    <definedName name="cb_sChart1C3BE924_opts" hidden="1">"1, 9, 1, False, 2, False, False, , 0, False, True, 1, 1"</definedName>
    <definedName name="cb_sChart1C3BEA5C_opts" hidden="1">"1, 9, 1, False, 2, False, False, , 0, False, True, 1, 1"</definedName>
    <definedName name="cb_sChart1C94B61D_opts" hidden="1">"1, 9, 3, False, 2, False, False, , 0, False, True, 1, 1"</definedName>
    <definedName name="cb_sChart1C94BA0C_opts" hidden="1">"1, 1, 1, False, 2, True, False, , 0, False, True, 1, 1"</definedName>
    <definedName name="cb_sChart1C94BFE1_opts" hidden="1">"1, 9, 1, False, 2, False, False, , 0, False, True, 1, 1"</definedName>
    <definedName name="cb_sChart1CC916DC_opts" hidden="1">"1, 10, 1, False, 2, False, False, , 0, False, False, 1, 1"</definedName>
    <definedName name="cb_sChart1D0218BA_opts" hidden="1">"1, 1, 1, False, 2, False, False, , 0, False, False, 1, 1"</definedName>
    <definedName name="cb_sChart1D0219E7_opts" hidden="1">"1, 1, 1, False, 2, False, False, , 0, False, False, 1, 1"</definedName>
    <definedName name="cb_sChart1D022117_opts" hidden="1">"1, 1, 1, False, 2, False, False, , 0, False, False, 1, 1"</definedName>
    <definedName name="cb_sChart1D02CAAE_opts" hidden="1">"1, 10, 1, False, 2, False, False, , 0, False, False, 1, 1"</definedName>
    <definedName name="cb_sChart1D03E238_opts" hidden="1">"1, 1, 1, False, 2, False, False, , 0, False, False, 1, 1"</definedName>
    <definedName name="cb_sChart1D03E90C_opts" hidden="1">"1, 1, 1, False, 2, False, False, , 0, False, False, 1, 1"</definedName>
    <definedName name="cb_sChart1D1405AB_opts" hidden="1">"1, 10, 1, False, 2, False, False, , 0, False, False, 1, 1"</definedName>
    <definedName name="cb_sChart1D1426E6_opts" hidden="1">"1, 10, 1, False, 2, False, False, , 0, False, False, 1, 1"</definedName>
    <definedName name="cb_sChart1D14336C_opts" hidden="1">"1, 10, 1, False, 2, False, False, , 0, False, False, 1, 1"</definedName>
    <definedName name="cb_sChart1D14587E_opts" hidden="1">"1, 10, 1, False, 2, False, False, , 0, False, False, 1, 1"</definedName>
    <definedName name="cb_sChart1D8F6DF6_opts" hidden="1">"1, 1, 1, False, 2, False, False, , 0, False, True, 1, 1"</definedName>
    <definedName name="cb_sChart1D8F6F97_opts" hidden="1">"1, 9, 1, False, 2, False, False, , 0, False, True, 1, 1"</definedName>
    <definedName name="cb_sChart41E9A35_opts" hidden="1">"1, 9, 1, False, 2, False, False, , 0, False, True, 1, 1"</definedName>
    <definedName name="cbc" localSheetId="18" hidden="1">{"value box",#N/A,TRUE,"DPL Inc. Fin Statements";"unlevered free cash flows",#N/A,TRUE,"DPL Inc. Fin Statements"}</definedName>
    <definedName name="cbc" hidden="1">{"value box",#N/A,TRUE,"DPL Inc. Fin Statements";"unlevered free cash flows",#N/A,TRUE,"DPL Inc. Fin Statements"}</definedName>
    <definedName name="cbcb" localSheetId="18" hidden="1">{"FCB_ALL",#N/A,FALSE,"FCB"}</definedName>
    <definedName name="cbcb" hidden="1">{"FCB_ALL",#N/A,FALSE,"FCB"}</definedName>
    <definedName name="cbcbc" localSheetId="18" hidden="1">{#N/A,#N/A,FALSE,"Income Statement";#N/A,#N/A,FALSE,"Balance Sheet";#N/A,#N/A,FALSE,"Cash Flows";#N/A,#N/A,FALSE,"Ratios"}</definedName>
    <definedName name="cbcbc" hidden="1">{#N/A,#N/A,FALSE,"Income Statement";#N/A,#N/A,FALSE,"Balance Sheet";#N/A,#N/A,FALSE,"Cash Flows";#N/A,#N/A,FALSE,"Ratios"}</definedName>
    <definedName name="cbcbcbc" localSheetId="18" hidden="1">{"FCB_ALL",#N/A,FALSE,"FCB";"GREY_ALL",#N/A,FALSE,"GREY"}</definedName>
    <definedName name="cbcbcbc" hidden="1">{"FCB_ALL",#N/A,FALSE,"FCB";"GREY_ALL",#N/A,FALSE,"GREY"}</definedName>
    <definedName name="cbcbcbcbcbcc" localSheetId="18" hidden="1">{"PA1",#N/A,TRUE,"BORDMW";"pa2",#N/A,TRUE,"BORDMW";"PA3",#N/A,TRUE,"BORDMW";"PA4",#N/A,TRUE,"BORDMW"}</definedName>
    <definedName name="cbcbcbcbcbcc" hidden="1">{"PA1",#N/A,TRUE,"BORDMW";"pa2",#N/A,TRUE,"BORDMW";"PA3",#N/A,TRUE,"BORDMW";"PA4",#N/A,TRUE,"BORDMW"}</definedName>
    <definedName name="CBWorkbookPriority" hidden="1">-1818492550</definedName>
    <definedName name="CIQWBGuid" hidden="1">"8ee6adcd-c945-41c5-a362-fc8c76a9e52d"</definedName>
    <definedName name="copy2" localSheetId="17" hidden="1">#REF!</definedName>
    <definedName name="copy2" localSheetId="18" hidden="1">#REF!</definedName>
    <definedName name="copy2" hidden="1">#REF!</definedName>
    <definedName name="copy3" localSheetId="17" hidden="1">#REF!</definedName>
    <definedName name="copy3" hidden="1">#REF!</definedName>
    <definedName name="CreditStats" localSheetId="17" hidden="1">#REF!</definedName>
    <definedName name="CreditStats" hidden="1">#REF!</definedName>
    <definedName name="CurrentRangeName" localSheetId="17" hidden="1">#REF!</definedName>
    <definedName name="CurrentRangeName" hidden="1">#REF!</definedName>
    <definedName name="CWIP" localSheetId="18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CWIP2" localSheetId="18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IP2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Cwvu.GREY_ALL." localSheetId="17" hidden="1">#REF!</definedName>
    <definedName name="Cwvu.GREY_ALL." localSheetId="18" hidden="1">#REF!</definedName>
    <definedName name="Cwvu.GREY_ALL." hidden="1">#REF!</definedName>
    <definedName name="d" localSheetId="17" hidden="1">#REF!</definedName>
    <definedName name="d" localSheetId="18" hidden="1">#REF!</definedName>
    <definedName name="d" hidden="1">#REF!</definedName>
    <definedName name="DAT" localSheetId="17" hidden="1">#REF!</definedName>
    <definedName name="DAT" hidden="1">#REF!</definedName>
    <definedName name="Data.Dump" localSheetId="17" hidden="1">OFFSET(#REF!,1,0)</definedName>
    <definedName name="Data.Dump" localSheetId="18" hidden="1">OFFSET(#REF!,1,0)</definedName>
    <definedName name="Data.Dump" hidden="1">OFFSET(#REF!,1,0)</definedName>
    <definedName name="DATA_01" localSheetId="17" hidden="1">#REF!</definedName>
    <definedName name="DATA_01" localSheetId="18" hidden="1">#REF!</definedName>
    <definedName name="DATA_01" hidden="1">#REF!</definedName>
    <definedName name="DATA_02" localSheetId="17" hidden="1">#REF!</definedName>
    <definedName name="DATA_02" localSheetId="18" hidden="1">#REF!</definedName>
    <definedName name="DATA_02" hidden="1">#REF!</definedName>
    <definedName name="DATA_03" localSheetId="17" hidden="1">#REF!</definedName>
    <definedName name="DATA_03" localSheetId="18" hidden="1">#REF!</definedName>
    <definedName name="DATA_03" hidden="1">#REF!</definedName>
    <definedName name="DATA_04" localSheetId="17" hidden="1">#REF!</definedName>
    <definedName name="DATA_04" hidden="1">#REF!</definedName>
    <definedName name="DATA_05" localSheetId="17" hidden="1">#REF!</definedName>
    <definedName name="DATA_05" hidden="1">#REF!</definedName>
    <definedName name="DATA_06" localSheetId="17" hidden="1">#REF!</definedName>
    <definedName name="DATA_06" hidden="1">#REF!</definedName>
    <definedName name="DATA_07" localSheetId="17" hidden="1">#REF!</definedName>
    <definedName name="DATA_07" hidden="1">#REF!</definedName>
    <definedName name="DATA_08" localSheetId="17" hidden="1">#REF!</definedName>
    <definedName name="DATA_08" hidden="1">#REF!</definedName>
    <definedName name="delete" localSheetId="18" hidden="1">{"STMT OF CASH FLOWS",#N/A,FALSE,"Cash Flows Indirect"}</definedName>
    <definedName name="delete" hidden="1">{"STMT OF CASH FLOWS",#N/A,FALSE,"Cash Flows Indirect"}</definedName>
    <definedName name="delete2" localSheetId="18" hidden="1">{"BALANCE SHEET ACCTS",#N/A,TRUE,"Working Trial Balance";"INCOME STMT ACCTS",#N/A,TRUE,"Working Trial Balance"}</definedName>
    <definedName name="delete2" hidden="1">{"BALANCE SHEET ACCTS",#N/A,TRUE,"Working Trial Balance";"INCOME STMT ACCTS",#N/A,TRUE,"Working Trial Balance"}</definedName>
    <definedName name="DEPRECBASE" localSheetId="17" hidden="1">#REF!</definedName>
    <definedName name="DEPRECBASE" localSheetId="18" hidden="1">#REF!</definedName>
    <definedName name="DEPRECBASE" hidden="1">#REF!</definedName>
    <definedName name="DeveloperRoyaltyAdder" localSheetId="17" hidden="1">#REF!</definedName>
    <definedName name="DeveloperRoyaltyAdder" hidden="1">#REF!</definedName>
    <definedName name="distr" localSheetId="18" hidden="1">{"wp_h4.2",#N/A,FALSE,"WP_H4.2";"wp_h4.3",#N/A,FALSE,"WP_H4.3"}</definedName>
    <definedName name="distr" hidden="1">{"wp_h4.2",#N/A,FALSE,"WP_H4.2";"wp_h4.3",#N/A,FALSE,"WP_H4.3"}</definedName>
    <definedName name="Div_Inc_pb" localSheetId="17" hidden="1">#REF!</definedName>
    <definedName name="Div_Inc_pb" localSheetId="18" hidden="1">#REF!</definedName>
    <definedName name="Div_Inc_pb" hidden="1">#REF!</definedName>
    <definedName name="DivApb" localSheetId="17" hidden="1">#REF!</definedName>
    <definedName name="DivApb" hidden="1">#REF!</definedName>
    <definedName name="DivBpb" localSheetId="17" hidden="1">#REF!</definedName>
    <definedName name="DivBpb" hidden="1">#REF!</definedName>
    <definedName name="DivCpb" localSheetId="17" hidden="1">#REF!</definedName>
    <definedName name="DivCpb" hidden="1">#REF!</definedName>
    <definedName name="DivDpb" localSheetId="17" hidden="1">#REF!</definedName>
    <definedName name="DivDpb" hidden="1">#REF!</definedName>
    <definedName name="DivEpb" localSheetId="17" hidden="1">#REF!</definedName>
    <definedName name="DivEpb" hidden="1">#REF!</definedName>
    <definedName name="DivFpb" localSheetId="17" hidden="1">#REF!</definedName>
    <definedName name="DivFpb" hidden="1">#REF!</definedName>
    <definedName name="DivGpb" localSheetId="17" hidden="1">#REF!</definedName>
    <definedName name="DivGpb" hidden="1">#REF!</definedName>
    <definedName name="DivHpb" localSheetId="17" hidden="1">#REF!</definedName>
    <definedName name="DivHpb" hidden="1">#REF!</definedName>
    <definedName name="Divisional_Toggle" localSheetId="17" hidden="1">#REF!</definedName>
    <definedName name="Divisional_Toggle" hidden="1">#REF!</definedName>
    <definedName name="DOwnside" localSheetId="17" hidden="1">#REF!</definedName>
    <definedName name="DOwnside" hidden="1">#REF!</definedName>
    <definedName name="Dr" localSheetId="17" hidden="1">#REF!</definedName>
    <definedName name="Dr" hidden="1">#REF!</definedName>
    <definedName name="Drawing_Bar_Range" localSheetId="17" hidden="1">#REF!</definedName>
    <definedName name="Drawing_Bar_Range" hidden="1">#REF!</definedName>
    <definedName name="DT" localSheetId="17" hidden="1">#REF!</definedName>
    <definedName name="DT" hidden="1">#REF!</definedName>
    <definedName name="DZ.DropZone" localSheetId="17" hidden="1">#REF!</definedName>
    <definedName name="DZ.DropZone" hidden="1">#REF!</definedName>
    <definedName name="DZ.DropZoneIS" localSheetId="17" hidden="1">#REF!</definedName>
    <definedName name="DZ.DropZoneIS" hidden="1">#REF!</definedName>
    <definedName name="DZ.IndSpec_Left" localSheetId="17" hidden="1">#REF!</definedName>
    <definedName name="DZ.IndSpec_Left" hidden="1">#REF!</definedName>
    <definedName name="DZ.IndSpec_Right" localSheetId="17" hidden="1">#REF!</definedName>
    <definedName name="DZ.IndSpec_Right" hidden="1">#REF!</definedName>
    <definedName name="DZ.LTM" localSheetId="17" hidden="1">#REF!</definedName>
    <definedName name="DZ.LTM" hidden="1">#REF!</definedName>
    <definedName name="dz.LTMDate" localSheetId="17" hidden="1">#REF!</definedName>
    <definedName name="dz.LTMDate" hidden="1">#REF!</definedName>
    <definedName name="DZ.LTMPlus" localSheetId="17" hidden="1">#REF!</definedName>
    <definedName name="DZ.LTMPlus" hidden="1">#REF!</definedName>
    <definedName name="EEEE" localSheetId="18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EEE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EFS_Expected_Case" localSheetId="17" hidden="1">#REF!</definedName>
    <definedName name="EFS_Expected_Case" localSheetId="18" hidden="1">#REF!</definedName>
    <definedName name="EFS_Expected_Case" hidden="1">#REF!</definedName>
    <definedName name="er" localSheetId="17" hidden="1">#REF!</definedName>
    <definedName name="er" hidden="1">#REF!</definedName>
    <definedName name="ev.Calculation" hidden="1">2</definedName>
    <definedName name="ev.Initialized" hidden="1">FALSE</definedName>
    <definedName name="EV__ALLOWSTOPEXPAND__" hidden="1">1</definedName>
    <definedName name="EV__CVPARAMS__" hidden="1">"Trend!$B$17:$C$38;"</definedName>
    <definedName name="EV__DECIMALSYMBOL__" hidden="1">"."</definedName>
    <definedName name="EV__EVCOM_OPTIONS__" hidden="1">10</definedName>
    <definedName name="EV__EXPOPTIONS__" hidden="1">0</definedName>
    <definedName name="EV__LASTREFTIME__" hidden="1">40773.6362847222</definedName>
    <definedName name="EV__LOCKEDCVW__ACTIVITY_SYSTEM" hidden="1">"ALL_MANAGED,ALL_ACTIVITY,ALL_PROJECT,ALL_PROJTYPE,ACTUAL,ALL_SYSTEM,2005.TOTAL,NUC,PERIODIC,"</definedName>
    <definedName name="EV__LOCKEDCVW__BGE_FP" hidden="1">"INCOMESTATEMENT,ACTUAL,ALL_COMPANIES,TOTALADJ,2002.TOTAL,PERIODIC,"</definedName>
    <definedName name="EV__LOCKEDCVW__CAPITAL" hidden="1">"ACTUAL,MAJOR_CATEGORY,FACTORS,TOTAL_PORTFOLIO,2002.TOTAL,PERIODIC,"</definedName>
    <definedName name="EV__LOCKEDCVW__CGG_PLANNING" hidden="1">"ALL_MANAGED,ALL_CONSOLIDATEDCC,1009,ALL_PAEXP,ALL_PROJECT,ACTUAL,ALL_SYSTEM,2006.TOTAL,ALL_UNIT,PERIODIC,"</definedName>
    <definedName name="EV__LOCKEDCVW__CGG_PLANNING_RPT" hidden="1">"ROLLUP_MANAGED15,ALL_BASENONBASE,ALL_CEFUNCTION,ALL_CONSOLIDATEDCC,ALL_OUTNONOUT,1003,ALL_PAEXP,ALL_PROJECT,ALL_PROJSUBTYPE,ACTUAL,ALL_SYSTEM,2006.NOV,ALL_UNIT,PERIODIC,"</definedName>
    <definedName name="EV__LOCKEDCVW__CGGIR" hidden="1">"ALL_MANAGED,ALL_ACTIVITY,ALL_BASENONBASE,ALL_CONSOLIDATEDCC,ALL_FUELTYP,ALL_INTCO,ALL_INTERCOMPANY,ALL_LEGAL,ALL_MARKET,ALL_OUTNONOUT,1003,ALL_PAEXP,ALL_PRODUCTCAT,ALL_PROJECT,ALL_PROJSUBTYPE,ALL_PROJTYPE,ACTUAL,ALL_SYSTEM,2005.TOTAL,ALL_UNIT,PERIODIC,"</definedName>
    <definedName name="EV__LOCKEDCVW__CGGIR_RPT" hidden="1">"ALL_MANAGED,ALL_ACTIVITY,ALL_BASENONBASE,ALL_CEFUNCTION,ALL_CONSOLIDATEDCC,ALL_FUELTYP,ALL_INTERCOMPANY,ALL_LEGAL,ALL_MARKET,ALL_OUTNONOUT,1003,ALL_PAEXP,ALL_PRODUCTCAT,ALL_PROJECT,ALL_PROJSUBTYPE,ACTUAL,ALL_SYSTEM,2005.TOTAL,ALL_UNIT,PERIODIC,"</definedName>
    <definedName name="EV__LOCKEDCVW__CORPFPA_NEW" hidden="1">"1060,05_09STRATPLANV2,TOTALADJ,313,TOTAL_FUNCTION,BUS,2006.TOTAL,PERIODIC,"</definedName>
    <definedName name="EV__LOCKEDCVW__CPA" hidden="1">"O_M,ALL_ACTIVITIES,2005_ORIGBUDGET,ALL_SPENDERS,ALL_EXPTYPES,ALL_PROCESSES,OM_MAJOR_CATEGORY,2005.TOTAL,PERIODIC,"</definedName>
    <definedName name="EV__LOCKEDCVW__ECB" hidden="1">"ALL_COSTCENTER,ALL_EMPLOYEES,AVAILABLEHRS,1003,ALL_PROJECT,ACTUAL,2004.TOTAL,PERIODIC,"</definedName>
    <definedName name="EV__LOCKEDCVW__ETL" hidden="1">"ACTUAL,PYXIS,POSTCLOSE,2005.TOTAL,PERIODIC,"</definedName>
    <definedName name="EV__LOCKEDCVW__FINANCIAL_REPORTING" hidden="1">"CNE,EBITDA,3Q07FCST,USD,PERIODIC,AllActivities,TotalAdj,AllFunctions,AllProducts,All_Projects,Total_Channel,All_Lines,All_Segments,2007.TOTAL,"</definedName>
    <definedName name="EV__LOCKEDCVW__FPA" hidden="1">"BUDGET,TotWithAlloc,FL1_100,514000,All_Interco,LC,2007.TOTAL,PERIODIC,"</definedName>
    <definedName name="EV__LOCKEDCVW__FPA_GROWTH" hidden="1">"ACTUAL,TotWithAlloc,MgmtReporting,BalanceSheet,AllGrowth,All_Interco,LC,BASESCENARIO,2004.TOTAL,PERIODIC,"</definedName>
    <definedName name="EV__LOCKEDCVW__FUEL_MARKET_PRODUCT" hidden="1">"ALL_MANAGED,ALL_BASENONBASE,ALL_CONSOLIDATEDCC,ALL_FUELTYP,ALL_LEGAL,ALL_MARKET,ALL_OUTNONOUT,ALL_PRODUCTCAT,ALL_PROJTYPE,ACTUAL,2005.TOTAL,NUC,PERIODIC,"</definedName>
    <definedName name="EV__LOCKEDCVW__GROSS_MARGIN" hidden="1">"ACTUAL,Total_Channel,TotalAdj,Tot_GMT,AllProducts,E100,All_Lines,LC,All_Segments,TotalStatus,2007.FEB,PERIODIC,"</definedName>
    <definedName name="EV__LOCKEDCVW__GROSSMARGIN" hidden="1">"BUDGET929,Adj,FinancialHedges,SC_Contracts,LC,2008.TOTAL,PERIODIC,"</definedName>
    <definedName name="EV__LOCKEDCVW__KPI_OPS" hidden="1">"ALL_ACCTKPI,ALL_FUELTYP,ALL_MARKET,ALL_PRODUCTCAT,ACTUAL,KPIOPS_FINAL,2005.TOTAL,NUC,PERIODIC,"</definedName>
    <definedName name="EV__LOCKEDCVW__MANAGED" hidden="1">"ALL_MANAGED,ALL_CONSOLIDATEDCC,ALL_LEGAL,1003,ACTUAL,2005.TOTAL,PERIODIC,"</definedName>
    <definedName name="EV__LOCKEDCVW__MANAGED_3RDPARTY" hidden="1">"EQUITYMETHINVEST,ALL_CONSOLIDATEDCC,ALL_LEGAL,1003,ACTUAL,2005.TOTAL,PERIODIC,"</definedName>
    <definedName name="EV__LOCKEDCVW__PLANT" hidden="1">"ALL_MANAGED,ALL_BASENONBASE,ALL_OUTNONOUT,ALL_PROJECT,ALL_PROJSUBTYPE,ALL_PROJTYPE,ACTUAL,NONALLOC,2005.TOTAL,NUC,PERIODIC,"</definedName>
    <definedName name="EV__LOCKEDCVW__PROJECT" hidden="1">"ACTUAL,TotWithAdj,MgmtReporting,150000,AllProjects,AllRFEProjects,LC,2004.TOTAL,PERIODIC,"</definedName>
    <definedName name="EV__LOCKEDCVW__RATE" hidden="1">"ACTUAL,USD,Avg,RateInput,2002.TOTAL,PERIODIC,"</definedName>
    <definedName name="EV__LOCKEDCVW__RESPONSIBILITY" hidden="1">"ROLLUP_MANAGED5,033,1009,16081ZZZ_EXP,ALL_PROJECT,ALL_PROJSUBTYPE,ALL_PROJTYPE,ACTUAL,2006.DEC,PERIODIC,"</definedName>
    <definedName name="EV__LOCKEDCVW__SALES_RATE" hidden="1">"USD,Avg,RateInput,ACTUAL,2005.TOTAL,PERIODIC,"</definedName>
    <definedName name="EV__LOCKEDCVW__SLR" hidden="1">"2005_ORIGBUDGET,ALL_EXPTYPES,STATISTICAL_ACCOUNTS,ALL_COMPANIES,ALL_EMPLOYEES,M10001,2005.TOTAL,PERIODIC,"</definedName>
    <definedName name="EV__LOCKEDCVW__STAFF_PLANNING" hidden="1">"ACTUAL,Total_Channel,TotalAdj,AllEmployment,All_Lines,E100,USD,All_Segments,DATAACCOUNTS,AllFunctions,Total_Location,2002.TOTAL,PERIODIC,"</definedName>
    <definedName name="EV__LOCKEDCVW__WEEKLY_SALES" hidden="1">"All_BDM,Total_Size,Total_Channel,TOTAL_Signings,TotalAdj,Total_LeadSource,All_Lines,USD,Sales_Accounts,ACTUAL,Total_Product,CNI,2005.TOTAL,All_SIC_CODES,Total_Utility,PERIODIC,"</definedName>
    <definedName name="EV__LOCKSTATUS__" hidden="1">1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134217791</definedName>
    <definedName name="EV__WBVERSION__" hidden="1">0</definedName>
    <definedName name="EV__WSINFO__" hidden="1">"cegfpa"</definedName>
    <definedName name="Exchange_Rates" localSheetId="17" hidden="1">#REF!</definedName>
    <definedName name="Exchange_Rates" hidden="1">#REF!</definedName>
    <definedName name="ExRate_Yr1" localSheetId="17" hidden="1">#REF!</definedName>
    <definedName name="ExRate_Yr1" hidden="1">#REF!</definedName>
    <definedName name="ExRate_Yr2" localSheetId="17" hidden="1">#REF!</definedName>
    <definedName name="ExRate_Yr2" hidden="1">#REF!</definedName>
    <definedName name="ExRate_Yr3" localSheetId="17" hidden="1">#REF!</definedName>
    <definedName name="ExRate_Yr3" hidden="1">#REF!</definedName>
    <definedName name="ExRate_Yr4" localSheetId="17" hidden="1">#REF!</definedName>
    <definedName name="ExRate_Yr4" hidden="1">#REF!</definedName>
    <definedName name="ExRate_Yr5" localSheetId="17" hidden="1">#REF!</definedName>
    <definedName name="ExRate_Yr5" hidden="1">#REF!</definedName>
    <definedName name="ExRate_Yr6" localSheetId="17" hidden="1">#REF!</definedName>
    <definedName name="ExRate_Yr6" hidden="1">#REF!</definedName>
    <definedName name="ExRate_Yr7" localSheetId="17" hidden="1">#REF!</definedName>
    <definedName name="ExRate_Yr7" hidden="1">#REF!</definedName>
    <definedName name="ExRateLTM_Yr1" localSheetId="17" hidden="1">#REF!</definedName>
    <definedName name="ExRateLTM_Yr1" hidden="1">#REF!</definedName>
    <definedName name="ExRateLTM_Yr2" localSheetId="17" hidden="1">#REF!</definedName>
    <definedName name="ExRateLTM_Yr2" hidden="1">#REF!</definedName>
    <definedName name="ExRateLTM_Yr3" localSheetId="17" hidden="1">#REF!</definedName>
    <definedName name="ExRateLTM_Yr3" hidden="1">#REF!</definedName>
    <definedName name="f" localSheetId="1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dsafasdsfdsa" localSheetId="17" hidden="1">#REF!</definedName>
    <definedName name="fdsafasdsfdsa" localSheetId="18" hidden="1">#REF!</definedName>
    <definedName name="fdsafasdsfdsa" hidden="1">#REF!</definedName>
    <definedName name="ffffff" localSheetId="1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fffff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FirstYear" localSheetId="17" hidden="1">#REF!</definedName>
    <definedName name="FirstYear" localSheetId="18" hidden="1">#REF!</definedName>
    <definedName name="FirstYear" hidden="1">#REF!</definedName>
    <definedName name="FiscalMonth" localSheetId="17" hidden="1">#REF!</definedName>
    <definedName name="FiscalMonth" hidden="1">#REF!</definedName>
    <definedName name="Fixed1Adder" localSheetId="17" hidden="1">#REF!</definedName>
    <definedName name="Fixed1Adder" hidden="1">#REF!</definedName>
    <definedName name="Fixed1Name" localSheetId="17" hidden="1">#REF!</definedName>
    <definedName name="Fixed1Name" hidden="1">#REF!</definedName>
    <definedName name="Fixed2Name" localSheetId="17" hidden="1">#REF!</definedName>
    <definedName name="Fixed2Name" hidden="1">#REF!</definedName>
    <definedName name="Fixed3Name" localSheetId="17" hidden="1">#REF!</definedName>
    <definedName name="Fixed3Name" hidden="1">#REF!</definedName>
    <definedName name="FPTD" localSheetId="17" hidden="1">#REF!</definedName>
    <definedName name="FPTD" hidden="1">#REF!</definedName>
    <definedName name="FSoPacific" localSheetId="18" hidden="1">{"BS",#N/A,FALSE,"USA"}</definedName>
    <definedName name="FSoPacific" hidden="1">{"BS",#N/A,FALSE,"USA"}</definedName>
    <definedName name="fuelco_wrn.test1." localSheetId="18" hidden="1">{"Income Statement",#N/A,FALSE,"CFMODEL";"Balance Sheet",#N/A,FALSE,"CFMODEL"}</definedName>
    <definedName name="fuelco_wrn.test1." hidden="1">{"Income Statement",#N/A,FALSE,"CFMODEL";"Balance Sheet",#N/A,FALSE,"CFMODEL"}</definedName>
    <definedName name="fuelco_wrn.test2." localSheetId="18" hidden="1">{"SourcesUses",#N/A,TRUE,"CFMODEL";"TransOverview",#N/A,TRUE,"CFMODEL"}</definedName>
    <definedName name="fuelco_wrn.test2." hidden="1">{"SourcesUses",#N/A,TRUE,"CFMODEL";"TransOverview",#N/A,TRUE,"CFMODEL"}</definedName>
    <definedName name="fuelco_wrn.test3." localSheetId="18" hidden="1">{"SourcesUses",#N/A,TRUE,#N/A;"TransOverview",#N/A,TRUE,"CFMODEL"}</definedName>
    <definedName name="fuelco_wrn.test3." hidden="1">{"SourcesUses",#N/A,TRUE,#N/A;"TransOverview",#N/A,TRUE,"CFMODEL"}</definedName>
    <definedName name="fuelco_wrn.test4." localSheetId="18" hidden="1">{"SourcesUses",#N/A,TRUE,"FundsFlow";"TransOverview",#N/A,TRUE,"FundsFlow"}</definedName>
    <definedName name="fuelco_wrn.test4." hidden="1">{"SourcesUses",#N/A,TRUE,"FundsFlow";"TransOverview",#N/A,TRUE,"FundsFlow"}</definedName>
    <definedName name="FuelCycle" localSheetId="18" hidden="1">{#N/A,#N/A,FALSE,"AltFuel"}</definedName>
    <definedName name="FuelCycle" hidden="1">{#N/A,#N/A,FALSE,"AltFuel"}</definedName>
    <definedName name="g" localSheetId="17" hidden="1">#REF!</definedName>
    <definedName name="g" localSheetId="18" hidden="1">#REF!</definedName>
    <definedName name="g" hidden="1">#REF!</definedName>
    <definedName name="Gas.calc" localSheetId="18" hidden="1">{"ARK_JURIS_FAC",#N/A,FALSE,"Ark_Fuel&amp;Rev"}</definedName>
    <definedName name="Gas.calc" hidden="1">{"ARK_JURIS_FAC",#N/A,FALSE,"Ark_Fuel&amp;Rev"}</definedName>
    <definedName name="gdgdag" localSheetId="17" hidden="1">#REF!</definedName>
    <definedName name="gdgdag" localSheetId="18" hidden="1">#REF!</definedName>
    <definedName name="gdgdag" hidden="1">#REF!</definedName>
    <definedName name="general" localSheetId="17" hidden="1">#REF!</definedName>
    <definedName name="general" hidden="1">#REF!</definedName>
    <definedName name="ghghjghg" localSheetId="17" hidden="1">#REF!</definedName>
    <definedName name="ghghjghg" hidden="1">#REF!</definedName>
    <definedName name="gilb.wrn.test2." localSheetId="18" hidden="1">{"SourcesUses",#N/A,TRUE,"CFMODEL";"TransOverview",#N/A,TRUE,"CFMODEL"}</definedName>
    <definedName name="gilb.wrn.test2." hidden="1">{"SourcesUses",#N/A,TRUE,"CFMODEL";"TransOverview",#N/A,TRUE,"CFMODEL"}</definedName>
    <definedName name="gilb.wrn.test3." localSheetId="18" hidden="1">{"SourcesUses",#N/A,TRUE,#N/A;"TransOverview",#N/A,TRUE,"CFMODEL"}</definedName>
    <definedName name="gilb.wrn.test3." hidden="1">{"SourcesUses",#N/A,TRUE,#N/A;"TransOverview",#N/A,TRUE,"CFMODEL"}</definedName>
    <definedName name="gilb.wrn.test4." localSheetId="18" hidden="1">{"SourcesUses",#N/A,TRUE,"FundsFlow";"TransOverview",#N/A,TRUE,"FundsFlow"}</definedName>
    <definedName name="gilb.wrn.test4." hidden="1">{"SourcesUses",#N/A,TRUE,"FundsFlow";"TransOverview",#N/A,TRUE,"FundsFlow"}</definedName>
    <definedName name="gilb_wrn.test1" localSheetId="18" hidden="1">{"Income Statement",#N/A,FALSE,"CFMODEL";"Balance Sheet",#N/A,FALSE,"CFMODEL"}</definedName>
    <definedName name="gilb_wrn.test1" hidden="1">{"Income Statement",#N/A,FALSE,"CFMODEL";"Balance Sheet",#N/A,FALSE,"CFMODEL"}</definedName>
    <definedName name="GOD" localSheetId="18" hidden="1">{#N/A,#N/A,TRUE,"Facility-Input";#N/A,#N/A,TRUE,"Graphs";#N/A,#N/A,TRUE,"TOTAL"}</definedName>
    <definedName name="GOD" hidden="1">{#N/A,#N/A,TRUE,"Facility-Input";#N/A,#N/A,TRUE,"Graphs";#N/A,#N/A,TRUE,"TOTAL"}</definedName>
    <definedName name="golly" localSheetId="18" hidden="1">{#N/A,#N/A,TRUE,"Facility-Input";#N/A,#N/A,TRUE,"Graphs";#N/A,#N/A,TRUE,"TOTAL"}</definedName>
    <definedName name="golly" hidden="1">{#N/A,#N/A,TRUE,"Facility-Input";#N/A,#N/A,TRUE,"Graphs";#N/A,#N/A,TRUE,"TOTAL"}</definedName>
    <definedName name="GOODBYE" localSheetId="18" hidden="1">{#N/A,#N/A,TRUE,"Facility-Input";#N/A,#N/A,TRUE,"Graphs";#N/A,#N/A,TRUE,"TOTAL"}</definedName>
    <definedName name="GOODBYE" hidden="1">{#N/A,#N/A,TRUE,"Facility-Input";#N/A,#N/A,TRUE,"Graphs";#N/A,#N/A,TRUE,"TOTAL"}</definedName>
    <definedName name="GreenTagAdder" localSheetId="17" hidden="1">#REF!</definedName>
    <definedName name="GreenTagAdder" localSheetId="18" hidden="1">#REF!</definedName>
    <definedName name="GreenTagAdder" hidden="1">#REF!</definedName>
    <definedName name="haha" localSheetId="18" hidden="1">{"OMPA_FAC",#N/A,FALSE,"OMPA FAC"}</definedName>
    <definedName name="haha" hidden="1">{"OMPA_FAC",#N/A,FALSE,"OMPA FAC"}</definedName>
    <definedName name="hello" localSheetId="18" hidden="1">{#N/A,#N/A,TRUE,"Facility-Input";#N/A,#N/A,TRUE,"Graphs";#N/A,#N/A,TRUE,"TOTAL"}</definedName>
    <definedName name="hello" hidden="1">{#N/A,#N/A,TRUE,"Facility-Input";#N/A,#N/A,TRUE,"Graphs";#N/A,#N/A,TRUE,"TOTAL"}</definedName>
    <definedName name="hi" localSheetId="17" hidden="1">#REF!</definedName>
    <definedName name="hi" localSheetId="18" hidden="1">#REF!</definedName>
    <definedName name="hi" hidden="1">#REF!</definedName>
    <definedName name="HMMM" localSheetId="18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MMM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hn._I006" localSheetId="17" hidden="1">#REF!</definedName>
    <definedName name="hn._I006" localSheetId="18" hidden="1">#REF!</definedName>
    <definedName name="hn._I006" hidden="1">#REF!</definedName>
    <definedName name="hn._I018" localSheetId="17" hidden="1">#REF!</definedName>
    <definedName name="hn._I018" localSheetId="18" hidden="1">#REF!</definedName>
    <definedName name="hn._I018" hidden="1">#REF!</definedName>
    <definedName name="hn._I024" localSheetId="17" hidden="1">#REF!</definedName>
    <definedName name="hn._I024" localSheetId="18" hidden="1">#REF!</definedName>
    <definedName name="hn._I024" hidden="1">#REF!</definedName>
    <definedName name="hn._I028" localSheetId="17" hidden="1">#REF!</definedName>
    <definedName name="hn._I028" hidden="1">#REF!</definedName>
    <definedName name="hn._I029" localSheetId="17" hidden="1">#REF!</definedName>
    <definedName name="hn._I029" hidden="1">#REF!</definedName>
    <definedName name="hn._I030" localSheetId="17" hidden="1">#REF!</definedName>
    <definedName name="hn._I030" hidden="1">#REF!</definedName>
    <definedName name="hn._I031" localSheetId="17" hidden="1">#REF!</definedName>
    <definedName name="hn._I031" hidden="1">#REF!</definedName>
    <definedName name="hn._I044" localSheetId="17" hidden="1">#REF!</definedName>
    <definedName name="hn._I044" hidden="1">#REF!</definedName>
    <definedName name="hn._I051" localSheetId="17" hidden="1">#REF!</definedName>
    <definedName name="hn._I051" hidden="1">#REF!</definedName>
    <definedName name="hn._I059" localSheetId="17" hidden="1">#REF!</definedName>
    <definedName name="hn._I059" hidden="1">#REF!</definedName>
    <definedName name="hn._I062" localSheetId="17" hidden="1">#REF!</definedName>
    <definedName name="hn._I062" hidden="1">#REF!</definedName>
    <definedName name="hn._I070" localSheetId="17" hidden="1">#REF!</definedName>
    <definedName name="hn._I070" hidden="1">#REF!</definedName>
    <definedName name="hn._I071" localSheetId="17" hidden="1">#REF!</definedName>
    <definedName name="hn._I071" hidden="1">#REF!</definedName>
    <definedName name="hn._I075" localSheetId="17" hidden="1">#REF!</definedName>
    <definedName name="hn._I075" hidden="1">#REF!</definedName>
    <definedName name="hn._I077" localSheetId="17" hidden="1">#REF!</definedName>
    <definedName name="hn._I077" hidden="1">#REF!</definedName>
    <definedName name="hn._I083" localSheetId="17" hidden="1">#REF!</definedName>
    <definedName name="hn._I083" hidden="1">#REF!</definedName>
    <definedName name="hn._I085" localSheetId="17" hidden="1">#REF!</definedName>
    <definedName name="hn._I085" hidden="1">#REF!</definedName>
    <definedName name="hn._P001" localSheetId="17" hidden="1">#REF!</definedName>
    <definedName name="hn._P001" hidden="1">#REF!</definedName>
    <definedName name="hn._P002" localSheetId="17" hidden="1">#REF!</definedName>
    <definedName name="hn._P002" hidden="1">#REF!</definedName>
    <definedName name="hn._P004" localSheetId="17" hidden="1">#REF!</definedName>
    <definedName name="hn._P004" hidden="1">#REF!</definedName>
    <definedName name="hn._P014" localSheetId="17" hidden="1">#REF!</definedName>
    <definedName name="hn._P014" hidden="1">#REF!</definedName>
    <definedName name="hn._P016" localSheetId="17" hidden="1">#REF!</definedName>
    <definedName name="hn._P016" hidden="1">#REF!</definedName>
    <definedName name="hn._P017" localSheetId="17" hidden="1">#REF!</definedName>
    <definedName name="hn._P017" hidden="1">#REF!</definedName>
    <definedName name="hn._P017g" localSheetId="17" hidden="1">#REF!</definedName>
    <definedName name="hn._P017g" hidden="1">#REF!</definedName>
    <definedName name="hn._P021" localSheetId="17" hidden="1">#REF!</definedName>
    <definedName name="hn._P021" hidden="1">#REF!</definedName>
    <definedName name="hn._P024" localSheetId="17" hidden="1">#REF!</definedName>
    <definedName name="hn._P024" hidden="1">#REF!</definedName>
    <definedName name="hn.Add015" localSheetId="17" hidden="1">#REF!</definedName>
    <definedName name="hn.Add015" hidden="1">#REF!</definedName>
    <definedName name="hn.Aggregate" localSheetId="17" hidden="1">#REF!</definedName>
    <definedName name="hn.Aggregate" hidden="1">#REF!</definedName>
    <definedName name="hn.CompanyInfo" localSheetId="17" hidden="1">#REF!</definedName>
    <definedName name="hn.CompanyInfo" hidden="1">#REF!</definedName>
    <definedName name="hn.CompanyName" localSheetId="17" hidden="1">#REF!</definedName>
    <definedName name="hn.CompanyName" hidden="1">#REF!</definedName>
    <definedName name="hn.CompanyUCN" localSheetId="17" hidden="1">#REF!</definedName>
    <definedName name="hn.CompanyUCN" hidden="1">#REF!</definedName>
    <definedName name="hn.ConvertVal1" localSheetId="17" hidden="1">#REF!</definedName>
    <definedName name="hn.ConvertVal1" hidden="1">#REF!</definedName>
    <definedName name="hn.ConvertZero1" localSheetId="17" hidden="1">#REF!,#REF!,#REF!,#REF!,#REF!,#REF!,#REF!,#REF!,#REF!,#REF!</definedName>
    <definedName name="hn.ConvertZero1" localSheetId="18" hidden="1">#REF!,#REF!,#REF!,#REF!,#REF!,#REF!,#REF!,#REF!,#REF!,#REF!</definedName>
    <definedName name="hn.ConvertZero1" hidden="1">#REF!,#REF!,#REF!,#REF!,#REF!,#REF!,#REF!,#REF!,#REF!,#REF!</definedName>
    <definedName name="hn.ConvertZero2" localSheetId="17" hidden="1">#REF!,#REF!,#REF!,#REF!,#REF!,#REF!,#REF!,#REF!</definedName>
    <definedName name="hn.ConvertZero2" localSheetId="18" hidden="1">#REF!,#REF!,#REF!,#REF!,#REF!,#REF!,#REF!,#REF!</definedName>
    <definedName name="hn.ConvertZero2" hidden="1">#REF!,#REF!,#REF!,#REF!,#REF!,#REF!,#REF!,#REF!</definedName>
    <definedName name="hn.ConvertZero3" localSheetId="17" hidden="1">#REF!,#REF!,#REF!,#REF!,#REF!</definedName>
    <definedName name="hn.ConvertZero3" localSheetId="18" hidden="1">#REF!,#REF!,#REF!,#REF!,#REF!</definedName>
    <definedName name="hn.ConvertZero3" hidden="1">#REF!,#REF!,#REF!,#REF!,#REF!</definedName>
    <definedName name="hn.ConvertZero4" localSheetId="17" hidden="1">#REF!,#REF!,#REF!,#REF!,#REF!,#REF!,#REF!,#REF!</definedName>
    <definedName name="hn.ConvertZero4" localSheetId="18" hidden="1">#REF!,#REF!,#REF!,#REF!,#REF!,#REF!,#REF!,#REF!</definedName>
    <definedName name="hn.ConvertZero4" hidden="1">#REF!,#REF!,#REF!,#REF!,#REF!,#REF!,#REF!,#REF!</definedName>
    <definedName name="hn.ConvertZeroUnhide1" localSheetId="17" hidden="1">#REF!,#REF!,#REF!</definedName>
    <definedName name="hn.ConvertZeroUnhide1" localSheetId="18" hidden="1">#REF!,#REF!,#REF!</definedName>
    <definedName name="hn.ConvertZeroUnhide1" hidden="1">#REF!,#REF!,#REF!</definedName>
    <definedName name="hn.CopyforPR" localSheetId="17" hidden="1">#REF!</definedName>
    <definedName name="hn.CopyforPR" localSheetId="18" hidden="1">#REF!</definedName>
    <definedName name="hn.CopyforPR" hidden="1">#REF!</definedName>
    <definedName name="hn.Delete015" localSheetId="17" hidden="1">#REF!,#REF!,#REF!,#REF!</definedName>
    <definedName name="hn.Delete015" localSheetId="18" hidden="1">#REF!,#REF!,#REF!,#REF!</definedName>
    <definedName name="hn.Delete015" hidden="1">#REF!,#REF!,#REF!,#REF!</definedName>
    <definedName name="hn.domestic" localSheetId="17" hidden="1">#REF!</definedName>
    <definedName name="hn.domestic" localSheetId="18" hidden="1">#REF!</definedName>
    <definedName name="hn.domestic" hidden="1">#REF!</definedName>
    <definedName name="hn.DomesticFlag" localSheetId="17" hidden="1">#REF!</definedName>
    <definedName name="hn.DomesticFlag" localSheetId="18" hidden="1">#REF!</definedName>
    <definedName name="hn.DomesticFlag" hidden="1">#REF!</definedName>
    <definedName name="hn.DZ_MultByFXRates" localSheetId="17" hidden="1">#REF!,#REF!,#REF!,#REF!</definedName>
    <definedName name="hn.DZ_MultByFXRates" localSheetId="18" hidden="1">#REF!,#REF!,#REF!,#REF!</definedName>
    <definedName name="hn.DZ_MultByFXRates" hidden="1">#REF!,#REF!,#REF!,#REF!</definedName>
    <definedName name="hn.DZdata" localSheetId="17" hidden="1">#REF!</definedName>
    <definedName name="hn.DZdata" localSheetId="18" hidden="1">#REF!</definedName>
    <definedName name="hn.DZdata" hidden="1">#REF!</definedName>
    <definedName name="hn.ExtDb" hidden="1">FALSE</definedName>
    <definedName name="hn.FromMain" localSheetId="17" hidden="1">#REF!</definedName>
    <definedName name="hn.FromMain" localSheetId="18" hidden="1">#REF!</definedName>
    <definedName name="hn.FromMain" hidden="1">#REF!</definedName>
    <definedName name="hn.FromMain1" localSheetId="17" hidden="1">#REF!</definedName>
    <definedName name="hn.FromMain1" localSheetId="18" hidden="1">#REF!</definedName>
    <definedName name="hn.FromMain1" hidden="1">#REF!</definedName>
    <definedName name="hn.FromMain2" localSheetId="17" hidden="1">#REF!</definedName>
    <definedName name="hn.FromMain2" hidden="1">#REF!</definedName>
    <definedName name="hn.FromMain3" localSheetId="17" hidden="1">#REF!</definedName>
    <definedName name="hn.FromMain3" hidden="1">#REF!</definedName>
    <definedName name="hn.FromMain4" localSheetId="17" hidden="1">#REF!</definedName>
    <definedName name="hn.FromMain4" hidden="1">#REF!</definedName>
    <definedName name="hn.FromMain5" localSheetId="17" hidden="1">#REF!</definedName>
    <definedName name="hn.FromMain5" hidden="1">#REF!</definedName>
    <definedName name="hn.Global" localSheetId="17" hidden="1">#REF!</definedName>
    <definedName name="hn.Global" hidden="1">#REF!</definedName>
    <definedName name="hn.IssuerID" localSheetId="17" hidden="1">#REF!</definedName>
    <definedName name="hn.IssuerID" hidden="1">#REF!</definedName>
    <definedName name="hn.IssuerNameShort" localSheetId="17" hidden="1">#REF!</definedName>
    <definedName name="hn.IssuerNameShort" hidden="1">#REF!</definedName>
    <definedName name="hn.LTM_MultByFXRates" localSheetId="17" hidden="1">#REF!,#REF!,#REF!,#REF!,#REF!,#REF!,#REF!</definedName>
    <definedName name="hn.LTM_MultByFXRates" localSheetId="18" hidden="1">#REF!,#REF!,#REF!,#REF!,#REF!,#REF!,#REF!</definedName>
    <definedName name="hn.LTM_MultByFXRates" hidden="1">#REF!,#REF!,#REF!,#REF!,#REF!,#REF!,#REF!</definedName>
    <definedName name="hn.LTMData" localSheetId="17" hidden="1">#REF!</definedName>
    <definedName name="hn.LTMData" localSheetId="18" hidden="1">#REF!</definedName>
    <definedName name="hn.LTMData" hidden="1">#REF!</definedName>
    <definedName name="hn.ModelType" hidden="1">"DEAL"</definedName>
    <definedName name="hn.ModelVersion" hidden="1">1</definedName>
    <definedName name="hn.MultbyFXRates" localSheetId="17" hidden="1">#REF!,#REF!,#REF!,#REF!,#REF!,#REF!,#REF!</definedName>
    <definedName name="hn.MultbyFXRates" localSheetId="18" hidden="1">#REF!,#REF!,#REF!,#REF!,#REF!,#REF!,#REF!</definedName>
    <definedName name="hn.MultbyFXRates" hidden="1">#REF!,#REF!,#REF!,#REF!,#REF!,#REF!,#REF!</definedName>
    <definedName name="hn.MultByFXRates1" localSheetId="17" hidden="1">#REF!,#REF!,#REF!,#REF!,#REF!</definedName>
    <definedName name="hn.MultByFXRates1" localSheetId="18" hidden="1">#REF!,#REF!,#REF!,#REF!,#REF!</definedName>
    <definedName name="hn.MultByFXRates1" hidden="1">#REF!,#REF!,#REF!,#REF!,#REF!</definedName>
    <definedName name="hn.MultByFXRates2" localSheetId="17" hidden="1">#REF!,#REF!,#REF!,#REF!,#REF!</definedName>
    <definedName name="hn.MultByFXRates2" localSheetId="18" hidden="1">#REF!,#REF!,#REF!,#REF!,#REF!</definedName>
    <definedName name="hn.MultByFXRates2" hidden="1">#REF!,#REF!,#REF!,#REF!,#REF!</definedName>
    <definedName name="hn.MultByFXRates3" localSheetId="17" hidden="1">#REF!,#REF!,#REF!,#REF!,#REF!</definedName>
    <definedName name="hn.MultByFXRates3" localSheetId="18" hidden="1">#REF!,#REF!,#REF!,#REF!,#REF!</definedName>
    <definedName name="hn.MultByFXRates3" hidden="1">#REF!,#REF!,#REF!,#REF!,#REF!</definedName>
    <definedName name="hn.MultbyFxrates4" localSheetId="17" hidden="1">#REF!,#REF!,#REF!,#REF!,#REF!,#REF!,#REF!</definedName>
    <definedName name="hn.MultbyFxrates4" localSheetId="18" hidden="1">#REF!,#REF!,#REF!,#REF!,#REF!,#REF!,#REF!</definedName>
    <definedName name="hn.MultbyFxrates4" hidden="1">#REF!,#REF!,#REF!,#REF!,#REF!,#REF!,#REF!</definedName>
    <definedName name="hn.multbyfxrates5" localSheetId="17" hidden="1">#REF!,#REF!,#REF!,#REF!,#REF!</definedName>
    <definedName name="hn.multbyfxrates5" localSheetId="18" hidden="1">#REF!,#REF!,#REF!,#REF!,#REF!</definedName>
    <definedName name="hn.multbyfxrates5" hidden="1">#REF!,#REF!,#REF!,#REF!,#REF!</definedName>
    <definedName name="hn.multbyfxrates6" localSheetId="17" hidden="1">#REF!,#REF!,#REF!,#REF!,#REF!</definedName>
    <definedName name="hn.multbyfxrates6" localSheetId="18" hidden="1">#REF!,#REF!,#REF!,#REF!,#REF!</definedName>
    <definedName name="hn.multbyfxrates6" hidden="1">#REF!,#REF!,#REF!,#REF!,#REF!</definedName>
    <definedName name="hn.multbyfxrates7" localSheetId="17" hidden="1">#REF!,#REF!,#REF!,#REF!,#REF!</definedName>
    <definedName name="hn.multbyfxrates7" localSheetId="18" hidden="1">#REF!,#REF!,#REF!,#REF!,#REF!</definedName>
    <definedName name="hn.multbyfxrates7" hidden="1">#REF!,#REF!,#REF!,#REF!,#REF!</definedName>
    <definedName name="hn.MultByFXRatesBot1" localSheetId="17" hidden="1">#REF!,#REF!,#REF!,#REF!,#REF!,#REF!,#REF!,#REF!,#REF!,#REF!,#REF!,#REF!</definedName>
    <definedName name="hn.MultByFXRatesBot1" localSheetId="18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17" hidden="1">#REF!,#REF!,#REF!,#REF!,#REF!,#REF!,#REF!,#REF!,#REF!,#REF!,#REF!,#REF!</definedName>
    <definedName name="hn.MultByFXRatesBot2" localSheetId="18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17" hidden="1">#REF!,#REF!,#REF!,#REF!,#REF!,#REF!,#REF!,#REF!,#REF!,#REF!,#REF!,#REF!</definedName>
    <definedName name="hn.MultByFXRatesBot3" localSheetId="18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17" hidden="1">#REF!,#REF!,#REF!,#REF!,#REF!,#REF!,#REF!,#REF!,#REF!,#REF!,#REF!,#REF!,#REF!</definedName>
    <definedName name="hn.MultByFXRatesBot4" localSheetId="18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17" hidden="1">#REF!,#REF!,#REF!,#REF!,#REF!,#REF!,#REF!,#REF!,#REF!,#REF!,#REF!</definedName>
    <definedName name="hn.MultByFXRatesBot5" localSheetId="18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17" hidden="1">#REF!,#REF!,#REF!,#REF!,#REF!,#REF!,#REF!,#REF!,#REF!,#REF!,#REF!</definedName>
    <definedName name="hn.MultByFXRatesBot6" localSheetId="18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17" hidden="1">#REF!,#REF!,#REF!,#REF!,#REF!,#REF!,#REF!,#REF!,#REF!,#REF!,#REF!</definedName>
    <definedName name="hn.MultByFXRatesBot7" localSheetId="18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17" hidden="1">#REF!,#REF!,#REF!,#REF!,#REF!,#REF!,#REF!,#REF!,#REF!,#REF!,#REF!,#REF!</definedName>
    <definedName name="hn.MultByFXRatesTop1" localSheetId="18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17" hidden="1">#REF!,#REF!,#REF!,#REF!,#REF!,#REF!,#REF!,#REF!,#REF!,#REF!,#REF!,#REF!,#REF!,#REF!,#REF!</definedName>
    <definedName name="hn.MultByFXRatesTop2" localSheetId="18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17" hidden="1">#REF!,#REF!,#REF!,#REF!,#REF!,#REF!,#REF!,#REF!,#REF!,#REF!,#REF!,#REF!,#REF!,#REF!,#REF!</definedName>
    <definedName name="hn.MultByFXRatesTop3" localSheetId="18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17" hidden="1">#REF!,#REF!,#REF!,#REF!,#REF!,#REF!,#REF!,#REF!,#REF!,#REF!,#REF!,#REF!,#REF!,#REF!,#REF!</definedName>
    <definedName name="hn.MultByFXRatesTop4" localSheetId="18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17" hidden="1">#REF!,#REF!,#REF!,#REF!,#REF!,#REF!,#REF!,#REF!,#REF!,#REF!,#REF!,#REF!</definedName>
    <definedName name="hn.MultByFXRatesTop5" localSheetId="18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17" hidden="1">#REF!,#REF!,#REF!,#REF!,#REF!,#REF!,#REF!,#REF!,#REF!,#REF!,#REF!,#REF!,#REF!,#REF!,#REF!</definedName>
    <definedName name="hn.MultByFXRatesTop6" localSheetId="18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17" hidden="1">#REF!,#REF!,#REF!,#REF!,#REF!,#REF!,#REF!,#REF!,#REF!,#REF!,#REF!,#REF!,#REF!,#REF!,#REF!</definedName>
    <definedName name="hn.MultByFXRatesTop7" localSheetId="18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localSheetId="17" hidden="1">#REF!</definedName>
    <definedName name="hn.ObligorGrade" localSheetId="18" hidden="1">#REF!</definedName>
    <definedName name="hn.ObligorGrade" hidden="1">#REF!</definedName>
    <definedName name="hn.ParentName" localSheetId="17" hidden="1">#REF!</definedName>
    <definedName name="hn.ParentName" localSheetId="18" hidden="1">#REF!</definedName>
    <definedName name="hn.ParentName" hidden="1">#REF!</definedName>
    <definedName name="hn.ParentUCN" localSheetId="17" hidden="1">#REF!</definedName>
    <definedName name="hn.ParentUCN" hidden="1">#REF!</definedName>
    <definedName name="hn.ParityCheck" localSheetId="17" hidden="1">#REF!</definedName>
    <definedName name="hn.ParityCheck" hidden="1">#REF!</definedName>
    <definedName name="hn.PrivateEndMonth" localSheetId="17" hidden="1">#REF!</definedName>
    <definedName name="hn.PrivateEndMonth" hidden="1">#REF!</definedName>
    <definedName name="hn.PrivateLTM" localSheetId="17" hidden="1">#REF!</definedName>
    <definedName name="hn.PrivateLTM" hidden="1">#REF!</definedName>
    <definedName name="hn.PrivateLTMYear" localSheetId="17" hidden="1">#REF!</definedName>
    <definedName name="hn.PrivateLTMYear" hidden="1">#REF!</definedName>
    <definedName name="hn.PrivateQuarter" localSheetId="17" hidden="1">#REF!</definedName>
    <definedName name="hn.PrivateQuarter" hidden="1">#REF!</definedName>
    <definedName name="hn.PrivateYear" localSheetId="17" hidden="1">#REF!</definedName>
    <definedName name="hn.PrivateYear" hidden="1">#REF!</definedName>
    <definedName name="hn.PrivateYearEnd" localSheetId="17" hidden="1">#REF!</definedName>
    <definedName name="hn.PrivateYearEnd" hidden="1">#REF!</definedName>
    <definedName name="hn.PublicFlag" localSheetId="17" hidden="1">#REF!</definedName>
    <definedName name="hn.PublicFlag" hidden="1">#REF!</definedName>
    <definedName name="hn.ReviewDescription" localSheetId="17" hidden="1">#REF!</definedName>
    <definedName name="hn.ReviewDescription" hidden="1">#REF!</definedName>
    <definedName name="hn.ReviewID" localSheetId="17" hidden="1">#REF!</definedName>
    <definedName name="hn.ReviewID" hidden="1">#REF!</definedName>
    <definedName name="hn.ReviewYear" localSheetId="17" hidden="1">#REF!</definedName>
    <definedName name="hn.ReviewYear" hidden="1">#REF!</definedName>
    <definedName name="hn.Segment" localSheetId="17" hidden="1">#REF!</definedName>
    <definedName name="hn.Segment" hidden="1">#REF!</definedName>
    <definedName name="hn.SegmentDesc" localSheetId="17" hidden="1">#REF!</definedName>
    <definedName name="hn.SegmentDesc" hidden="1">#REF!</definedName>
    <definedName name="hn.SegmentID" localSheetId="17" hidden="1">#REF!</definedName>
    <definedName name="hn.SegmentID" hidden="1">#REF!</definedName>
    <definedName name="hn.Ticker" localSheetId="17" hidden="1">#REF!</definedName>
    <definedName name="hn.Ticker" hidden="1">#REF!</definedName>
    <definedName name="hn.UserLogin" localSheetId="17" hidden="1">#REF!</definedName>
    <definedName name="hn.UserLogin" hidden="1">#REF!</definedName>
    <definedName name="hn.USLast" localSheetId="17" hidden="1">#REF!</definedName>
    <definedName name="hn.USLast" hidden="1">#REF!</definedName>
    <definedName name="hn.YearLabel" localSheetId="17" hidden="1">#REF!</definedName>
    <definedName name="hn.YearLabel" hidden="1">#REF!</definedName>
    <definedName name="HTML_CodePage" hidden="1">1252</definedName>
    <definedName name="HTML_Control" localSheetId="18" hidden="1">{"'Bellville Acetylene'!$A$1:$L$99"}</definedName>
    <definedName name="HTML_Control" hidden="1">{"'Bellville Acetylene'!$A$1:$L$99"}</definedName>
    <definedName name="HTML_Description" hidden="1">""</definedName>
    <definedName name="HTML_Email" hidden="1">"jaymckeown@westernintl.com"</definedName>
    <definedName name="HTML_Header" hidden="1">"Western Summary"</definedName>
    <definedName name="HTML_LastUpdate" hidden="1">"3/13/02"</definedName>
    <definedName name="HTML_LineAfter" hidden="1">FALSE</definedName>
    <definedName name="HTML_LineBefore" hidden="1">FALSE</definedName>
    <definedName name="HTML_Name" hidden="1">"Jay McKeown"</definedName>
    <definedName name="HTML_OBDlg2" hidden="1">TRUE</definedName>
    <definedName name="HTML_OBDlg4" hidden="1">TRUE</definedName>
    <definedName name="HTML_OS" hidden="1">0</definedName>
    <definedName name="HTML_PathFile" hidden="1">"W:\JayM\Excel\Western\Financial Statements\2002\Western Summary.htm"</definedName>
    <definedName name="HTML_PathFileMac" hidden="1">"Senna:shockwave.com:Statistics:Customer support:SWCS_stats.html"</definedName>
    <definedName name="HTML_Title" hidden="1">"February 2002 Department Financial Statement"</definedName>
    <definedName name="HTML1_1" hidden="1">"'[PRODSETL.XLS]Monthly Summary'!$A$4:$K$98"</definedName>
    <definedName name="HTML1_10" hidden="1">""</definedName>
    <definedName name="HTML1_11" hidden="1">1</definedName>
    <definedName name="HTML1_12" hidden="1">"c:\temp\test.html"</definedName>
    <definedName name="HTML1_2" hidden="1">1</definedName>
    <definedName name="HTML1_3" hidden="1">"Product Settlement"</definedName>
    <definedName name="HTML1_4" hidden="1">"Monthly Summary"</definedName>
    <definedName name="HTML1_5" hidden="1">""</definedName>
    <definedName name="HTML1_6" hidden="1">-4146</definedName>
    <definedName name="HTML1_7" hidden="1">1</definedName>
    <definedName name="HTML1_8" hidden="1">"02/11/97"</definedName>
    <definedName name="HTML1_9" hidden="1">"Conoco"</definedName>
    <definedName name="HTML10_1" hidden="1">"'[PRODSETL.XLS]PS&amp;CM OTC Monthly Summary'!$A$4:$K$93"</definedName>
    <definedName name="HTML10_10" hidden="1">""</definedName>
    <definedName name="HTML10_11" hidden="1">1</definedName>
    <definedName name="HTML10_12" hidden="1">"Q:\DNSTREAM\COMMOPS\TRADING\PSOTCMTD.HTM"</definedName>
    <definedName name="HTML10_2" hidden="1">1</definedName>
    <definedName name="HTML10_3" hidden="1">"PS&amp;CM OTC Monthly Summary"</definedName>
    <definedName name="HTML10_4" hidden="1">"PS&amp;CM OTC Monthly Summary"</definedName>
    <definedName name="HTML10_5" hidden="1">""</definedName>
    <definedName name="HTML10_6" hidden="1">-4146</definedName>
    <definedName name="HTML10_7" hidden="1">-4146</definedName>
    <definedName name="HTML10_8" hidden="1">"9/2/97"</definedName>
    <definedName name="HTML10_9" hidden="1">"Jeff Rehlen ETN 639-3012"</definedName>
    <definedName name="HTML11_1" hidden="1">"'[PRODSETL.XLS]PS&amp;CM OTC Monthly Summary'!$A$6:$K$85"</definedName>
    <definedName name="HTML11_10" hidden="1">""</definedName>
    <definedName name="HTML11_11" hidden="1">1</definedName>
    <definedName name="HTML11_12" hidden="1">"Q:\DNSTREAM\COMMOPS\TRADING\PSOTCMTD.HTM"</definedName>
    <definedName name="HTML11_2" hidden="1">1</definedName>
    <definedName name="HTML11_3" hidden="1">"PS&amp;CM OTC Monthly Summary"</definedName>
    <definedName name="HTML11_4" hidden="1">"PS&amp;CM OTC Monthly Summary"</definedName>
    <definedName name="HTML11_5" hidden="1">""</definedName>
    <definedName name="HTML11_6" hidden="1">-4146</definedName>
    <definedName name="HTML11_7" hidden="1">-4146</definedName>
    <definedName name="HTML11_8" hidden="1">"10/1/97"</definedName>
    <definedName name="HTML11_9" hidden="1">"Jeff Rehlen ETN 639-3012"</definedName>
    <definedName name="HTML12_1" hidden="1">"'[PRODSETL.XLS]PS&amp;CM OTC Monthly Summary'!$A$1:$C$4"</definedName>
    <definedName name="HTML12_10" hidden="1">""</definedName>
    <definedName name="HTML12_11" hidden="1">1</definedName>
    <definedName name="HTML12_12" hidden="1">"Q:\DNSTREAM\COMMOPS\TRADING\PSOTCMTD.HTM"</definedName>
    <definedName name="HTML12_2" hidden="1">1</definedName>
    <definedName name="HTML12_3" hidden="1">"PS&amp;CM OTC Monthly Summary"</definedName>
    <definedName name="HTML12_4" hidden="1">"PS&amp;CM OTC Monthly Summary"</definedName>
    <definedName name="HTML12_5" hidden="1">""</definedName>
    <definedName name="HTML12_6" hidden="1">-4146</definedName>
    <definedName name="HTML12_7" hidden="1">-4146</definedName>
    <definedName name="HTML12_8" hidden="1">"11/4/97"</definedName>
    <definedName name="HTML12_9" hidden="1">"Jeff Rehlen ETN 639-3012"</definedName>
    <definedName name="HTML13_1" hidden="1">"'[PRODSETL.XLS]PS&amp;CM OTC Monthly Summary'!$A$1:$K$115"</definedName>
    <definedName name="HTML13_10" hidden="1">""</definedName>
    <definedName name="HTML13_11" hidden="1">1</definedName>
    <definedName name="HTML13_12" hidden="1">"Q:\DNSTREAM\COMMOPS\TRADING\PSOTCMTD.HTM"</definedName>
    <definedName name="HTML13_2" hidden="1">1</definedName>
    <definedName name="HTML13_3" hidden="1">"PS&amp;CM OTC Monthly Summary"</definedName>
    <definedName name="HTML13_4" hidden="1">"PS&amp;CM OTC Monthly Summary"</definedName>
    <definedName name="HTML13_5" hidden="1">""</definedName>
    <definedName name="HTML13_6" hidden="1">-4146</definedName>
    <definedName name="HTML13_7" hidden="1">-4146</definedName>
    <definedName name="HTML13_8" hidden="1">"11/4/97"</definedName>
    <definedName name="HTML13_9" hidden="1">"Jeff Rehlen ETN 639-3012"</definedName>
    <definedName name="HTML14_1" hidden="1">"'[PRODSETL.XLS]PS&amp;CM OTC Monthly Summary'!$A$6:$K$115"</definedName>
    <definedName name="HTML14_10" hidden="1">""</definedName>
    <definedName name="HTML14_11" hidden="1">1</definedName>
    <definedName name="HTML14_12" hidden="1">"Q:\DNSTREAM\COMMOPS\TRADING\PSOTCMTD.HTM"</definedName>
    <definedName name="HTML14_2" hidden="1">1</definedName>
    <definedName name="HTML14_3" hidden="1">"PS&amp;CM OTC Monthly Summary"</definedName>
    <definedName name="HTML14_4" hidden="1">"PS&amp;CM OTC Monthly Summary"</definedName>
    <definedName name="HTML14_5" hidden="1">""</definedName>
    <definedName name="HTML14_6" hidden="1">-4146</definedName>
    <definedName name="HTML14_7" hidden="1">-4146</definedName>
    <definedName name="HTML14_8" hidden="1">"11/4/97"</definedName>
    <definedName name="HTML14_9" hidden="1">"Jeff Rehlen ETN 639-3012"</definedName>
    <definedName name="HTML2_1" hidden="1">"'[PRODSETL.XLS]Y-T-D Summary'!$A$1:$Y$168"</definedName>
    <definedName name="HTML2_10" hidden="1">"For More Information:  Bob De Young"</definedName>
    <definedName name="HTML2_11" hidden="1">1</definedName>
    <definedName name="HTML2_12" hidden="1">"C:\TEMP\TEST.HTM"</definedName>
    <definedName name="HTML2_2" hidden="1">1</definedName>
    <definedName name="HTML2_3" hidden="1">"PS&amp;CM OTC Y-T-D Summary"</definedName>
    <definedName name="HTML2_4" hidden="1">"PS&amp;CM OTC Y-T-D Summary"</definedName>
    <definedName name="HTML2_5" hidden="1">""</definedName>
    <definedName name="HTML2_6" hidden="1">-4146</definedName>
    <definedName name="HTML2_7" hidden="1">1</definedName>
    <definedName name="HTML2_8" hidden="1">"02/13/97"</definedName>
    <definedName name="HTML2_9" hidden="1">"Conoco"</definedName>
    <definedName name="HTML3_1" hidden="1">"'[PRODSETL.XLS]Y-T-D Summary'!$A$4:$Y$168"</definedName>
    <definedName name="HTML3_10" hidden="1">""</definedName>
    <definedName name="HTML3_11" hidden="1">-4146</definedName>
    <definedName name="HTML3_12" hidden="1">"C:\TEMP\test.htm"</definedName>
    <definedName name="HTML3_2" hidden="1">1</definedName>
    <definedName name="HTML3_3" hidden="1">"PRODSETL"</definedName>
    <definedName name="HTML3_4" hidden="1">"Y-T-D Summary"</definedName>
    <definedName name="HTML3_5" hidden="1">""</definedName>
    <definedName name="HTML3_6" hidden="1">-4146</definedName>
    <definedName name="HTML3_7" hidden="1">-4146</definedName>
    <definedName name="HTML3_8" hidden="1">"02/13/97"</definedName>
    <definedName name="HTML3_9" hidden="1">"Conoco"</definedName>
    <definedName name="HTML4_1" hidden="1">"'[PRODSETL.XLS]Y-T-D Summary'!$A$4:$Y$195"</definedName>
    <definedName name="HTML4_10" hidden="1">""</definedName>
    <definedName name="HTML4_11" hidden="1">1</definedName>
    <definedName name="HTML4_12" hidden="1">"Q:\DNSTREAM\COMMOPS\TRADING\PSOTCYTD.HTM"</definedName>
    <definedName name="HTML4_2" hidden="1">1</definedName>
    <definedName name="HTML4_3" hidden="1">"PRODSETL"</definedName>
    <definedName name="HTML4_4" hidden="1">"PS&amp;CM OTC Y-T-D Summary"</definedName>
    <definedName name="HTML4_5" hidden="1">""</definedName>
    <definedName name="HTML4_6" hidden="1">-4146</definedName>
    <definedName name="HTML4_7" hidden="1">-4146</definedName>
    <definedName name="HTML4_8" hidden="1">"4/3/97"</definedName>
    <definedName name="HTML4_9" hidden="1">"Bob De Young ETN 639-4510"</definedName>
    <definedName name="HTML5_1" hidden="1">"'[PRODSETL.XLS]PS&amp;CM OTC Monthly Summary'!$A$6:$K$66"</definedName>
    <definedName name="HTML5_10" hidden="1">""</definedName>
    <definedName name="HTML5_11" hidden="1">1</definedName>
    <definedName name="HTML5_12" hidden="1">"Q:\DNSTREAM\COMMOPS\TRADING\PSOTCMTD.HTM"</definedName>
    <definedName name="HTML5_2" hidden="1">1</definedName>
    <definedName name="HTML5_3" hidden="1">"PS&amp;CM OTC Monthly Summary"</definedName>
    <definedName name="HTML5_4" hidden="1">"PS&amp;CM OTC Monthly Summary"</definedName>
    <definedName name="HTML5_5" hidden="1">""</definedName>
    <definedName name="HTML5_6" hidden="1">-4146</definedName>
    <definedName name="HTML5_7" hidden="1">-4146</definedName>
    <definedName name="HTML5_8" hidden="1">"4/3/97"</definedName>
    <definedName name="HTML5_9" hidden="1">"Bob De Young ETN 639-4510"</definedName>
    <definedName name="HTML6_1" hidden="1">"'[PRODSETL.XLS]PS&amp;CM OTC Monthly Summary'!$A$6:$K$73"</definedName>
    <definedName name="HTML6_10" hidden="1">""</definedName>
    <definedName name="HTML6_11" hidden="1">1</definedName>
    <definedName name="HTML6_12" hidden="1">"Q:\DNSTREAM\COMMOPS\TRADING\PSOTCMTD.HTM"</definedName>
    <definedName name="HTML6_2" hidden="1">1</definedName>
    <definedName name="HTML6_3" hidden="1">"PS&amp;CM OTC Monthly Summary"</definedName>
    <definedName name="HTML6_4" hidden="1">"PS&amp;CM OTC Monthly Summary"</definedName>
    <definedName name="HTML6_5" hidden="1">""</definedName>
    <definedName name="HTML6_6" hidden="1">-4146</definedName>
    <definedName name="HTML6_7" hidden="1">-4146</definedName>
    <definedName name="HTML6_8" hidden="1">"5/1/97"</definedName>
    <definedName name="HTML6_9" hidden="1">"Bob De Young ETN 639-4510"</definedName>
    <definedName name="HTML7_1" hidden="1">"'[PRODSETL.XLS]PS&amp;CM OTC Monthly Summary'!$A$4:$K$74"</definedName>
    <definedName name="HTML7_10" hidden="1">""</definedName>
    <definedName name="HTML7_11" hidden="1">1</definedName>
    <definedName name="HTML7_12" hidden="1">"Q:\DNSTREAM\COMMOPS\TRADING\PSOTCMTD.HTM"</definedName>
    <definedName name="HTML7_2" hidden="1">1</definedName>
    <definedName name="HTML7_3" hidden="1">"PS&amp;CM OTC Monthly Summary"</definedName>
    <definedName name="HTML7_4" hidden="1">"PS&amp;CM OTC Monthly Summary"</definedName>
    <definedName name="HTML7_5" hidden="1">""</definedName>
    <definedName name="HTML7_6" hidden="1">-4146</definedName>
    <definedName name="HTML7_7" hidden="1">-4146</definedName>
    <definedName name="HTML7_8" hidden="1">"6/2/97"</definedName>
    <definedName name="HTML7_9" hidden="1">"Bob De Young ETN 639-4510"</definedName>
    <definedName name="HTML8_1" hidden="1">"'[PRODSETL.XLS]PS&amp;CM OTC Monthly Summary'!$A$6:$K$90"</definedName>
    <definedName name="HTML8_10" hidden="1">""</definedName>
    <definedName name="HTML8_11" hidden="1">1</definedName>
    <definedName name="HTML8_12" hidden="1">"Q:\DNSTREAM\COMMOPS\TRADING\PSOTCMTD.HTM"</definedName>
    <definedName name="HTML8_2" hidden="1">1</definedName>
    <definedName name="HTML8_3" hidden="1">"PS&amp;CM OTC Monthly Summary"</definedName>
    <definedName name="HTML8_4" hidden="1">"PS&amp;CM OTC Monthly Summary"</definedName>
    <definedName name="HTML8_5" hidden="1">""</definedName>
    <definedName name="HTML8_6" hidden="1">-4146</definedName>
    <definedName name="HTML8_7" hidden="1">-4146</definedName>
    <definedName name="HTML8_8" hidden="1">"7/1/97"</definedName>
    <definedName name="HTML8_9" hidden="1">"Bob De Young ETN 639-4510"</definedName>
    <definedName name="HTML9_1" hidden="1">"'[PRODSETL.XLS]PS&amp;CM OTC Monthly Summary'!$A$6:$K$103"</definedName>
    <definedName name="HTML9_10" hidden="1">""</definedName>
    <definedName name="HTML9_11" hidden="1">1</definedName>
    <definedName name="HTML9_12" hidden="1">"Q:\DNSTREAM\COMMOPS\TRADING\PSOTCMTD.HTM"</definedName>
    <definedName name="HTML9_2" hidden="1">1</definedName>
    <definedName name="HTML9_3" hidden="1">"PS&amp;CM OTC Monthly Summary"</definedName>
    <definedName name="HTML9_4" hidden="1">"PS&amp;CM OTC Monthly Summary"</definedName>
    <definedName name="HTML9_5" hidden="1">""</definedName>
    <definedName name="HTML9_6" hidden="1">-4146</definedName>
    <definedName name="HTML9_7" hidden="1">-4146</definedName>
    <definedName name="HTML9_8" hidden="1">"8/1/97"</definedName>
    <definedName name="HTML9_9" hidden="1">"Bob De Young ETN 639-4510"</definedName>
    <definedName name="HTMLCount" hidden="1">14</definedName>
    <definedName name="i8uy" localSheetId="18" hidden="1">{"PA1",#N/A,TRUE,"BORDMW";"pa2",#N/A,TRUE,"BORDMW";"PA3",#N/A,TRUE,"BORDMW";"PA4",#N/A,TRUE,"BORDMW"}</definedName>
    <definedName name="i8uy" hidden="1">{"PA1",#N/A,TRUE,"BORDMW";"pa2",#N/A,TRUE,"BORDMW";"PA3",#N/A,TRUE,"BORDMW";"PA4",#N/A,TRUE,"BORDMW"}</definedName>
    <definedName name="IncomeStatement" localSheetId="18" hidden="1">{#N/A,#N/A,FALSE,"FinStateUS"}</definedName>
    <definedName name="IncomeStatement" hidden="1">{#N/A,#N/A,FALSE,"FinStateUS"}</definedName>
    <definedName name="IncomeStatement6Years" localSheetId="18" hidden="1">{"IncStatement 6 years",#N/A,FALSE,"FinStateUS"}</definedName>
    <definedName name="IncomeStatement6Years" hidden="1">{"IncStatement 6 years",#N/A,FALSE,"FinStateUS"}</definedName>
    <definedName name="inputs" localSheetId="18" hidden="1">{"Inputs 1","Base",FALSE,"INPUTS";"Inputs 2","Base",FALSE,"INPUTS";"Inputs 3","Base",FALSE,"INPUTS";"Inputs 4","Base",FALSE,"INPUTS";"Inputs 5","Base",FALSE,"INPUTS"}</definedName>
    <definedName name="inputs" hidden="1">{"Inputs 1","Base",FALSE,"INPUTS";"Inputs 2","Base",FALSE,"INPUTS";"Inputs 3","Base",FALSE,"INPUTS";"Inputs 4","Base",FALSE,"INPUTS";"Inputs 5","Base",FALSE,"INPUTS"}</definedName>
    <definedName name="InsuranceAdder" localSheetId="17" hidden="1">#REF!</definedName>
    <definedName name="InsuranceAdder" hidden="1">#REF!</definedName>
    <definedName name="IntroPrintArea" localSheetId="17" hidden="1">#REF!</definedName>
    <definedName name="IntroPrintArea" hidden="1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ROWTH_1" hidden="1">"IQ_EBIT_GROWTH_1"</definedName>
    <definedName name="IQ_EBIT_GROWTH_2" hidden="1">"IQ_EBIT_GROWTH_2"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"IQ_EBITDA_GROWTH_1"</definedName>
    <definedName name="IQ_EBITDA_GROWTH_2" hidden="1">"IQ_EBITDA_GROWTH_2"</definedName>
    <definedName name="IQ_EBITDA_GUIDANCE" hidden="1">"c4334"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P" hidden="1">"c8880"</definedName>
    <definedName name="IQ_EPS_AP_ABS" hidden="1">"c8899"</definedName>
    <definedName name="IQ_EPS_EST" hidden="1">"c399"</definedName>
    <definedName name="IQ_EPS_EST_1" hidden="1">"IQ_EPS_EST_1"</definedName>
    <definedName name="IQ_EPS_EST_BOTTOM_UP" hidden="1">"c5489"</definedName>
    <definedName name="IQ_EPS_EST_BOTTOM_UP_REUT" hidden="1">"c5497"</definedName>
    <definedName name="IQ_EPS_EST_CIQ" hidden="1">"c4994"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FFO_SHARE_SHARE_THOM" hidden="1">"c4005"</definedName>
    <definedName name="IQ_EST_ACT_FFO_THOM" hidden="1">"c4005"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HARE_DIFF_THOM" hidden="1">"c5186"</definedName>
    <definedName name="IQ_EST_FFO_SHARE_SHARE_SURPRISE_PERCENT_THOM" hidden="1">"c5187"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DET_EST" hidden="1">"c12059"</definedName>
    <definedName name="IQ_FFO_EST_DET_EST_CURRENCY" hidden="1">"c12466"</definedName>
    <definedName name="IQ_FFO_EST_DET_EST_CURRENCY_THOM" hidden="1">"c12487"</definedName>
    <definedName name="IQ_FFO_EST_DET_EST_DATE" hidden="1">"c12212"</definedName>
    <definedName name="IQ_FFO_EST_DET_EST_DATE_THOM" hidden="1">"c12238"</definedName>
    <definedName name="IQ_FFO_EST_DET_EST_INCL" hidden="1">"c12349"</definedName>
    <definedName name="IQ_FFO_EST_DET_EST_INCL_THOM" hidden="1">"c12370"</definedName>
    <definedName name="IQ_FFO_EST_DET_EST_ORIGIN" hidden="1">"c12722"</definedName>
    <definedName name="IQ_FFO_EST_DET_EST_ORIGIN_THOM" hidden="1">"c12608"</definedName>
    <definedName name="IQ_FFO_EST_DET_EST_THOM" hidden="1">"c12088"</definedName>
    <definedName name="IQ_FFO_EST_REUT" hidden="1">"c3837"</definedName>
    <definedName name="IQ_FFO_EST_THOM" hidden="1">"c3999"</definedName>
    <definedName name="IQ_FFO_GUIDANCE" hidden="1">"c4443"</definedName>
    <definedName name="IQ_FFO_HIGH_EST" hidden="1">"c419"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LOW_EST" hidden="1">"c420"</definedName>
    <definedName name="IQ_FFO_LOW_EST_REUT" hidden="1">"c3840"</definedName>
    <definedName name="IQ_FFO_LOW_EST_THOM" hidden="1">"c4002"</definedName>
    <definedName name="IQ_FFO_LOW_GUIDANCE" hidden="1">"c4224"</definedName>
    <definedName name="IQ_FFO_MEDIAN_EST" hidden="1">"c1665"</definedName>
    <definedName name="IQ_FFO_MEDIAN_EST_REUT" hidden="1">"c3838"</definedName>
    <definedName name="IQ_FFO_MEDIAN_EST_THOM" hidden="1">"c4000"</definedName>
    <definedName name="IQ_FFO_NUM_EST" hidden="1">"c421"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HARE_EST_DET_EST" hidden="1">"c12059"</definedName>
    <definedName name="IQ_FFO_SHARE_SHARE_EST_DET_EST_CURRENCY" hidden="1">"c12466"</definedName>
    <definedName name="IQ_FFO_SHARE_SHARE_EST_DET_EST_CURRENCY_THOM" hidden="1">"c12487"</definedName>
    <definedName name="IQ_FFO_SHARE_SHARE_EST_DET_EST_DATE" hidden="1">"c12212"</definedName>
    <definedName name="IQ_FFO_SHARE_SHARE_EST_DET_EST_DATE_THOM" hidden="1">"c12238"</definedName>
    <definedName name="IQ_FFO_SHARE_SHARE_EST_DET_EST_INCL" hidden="1">"c12349"</definedName>
    <definedName name="IQ_FFO_SHARE_SHARE_EST_DET_EST_INCL_THOM" hidden="1">"c12370"</definedName>
    <definedName name="IQ_FFO_SHARE_SHARE_EST_DET_EST_ORIGIN" hidden="1">"c12722"</definedName>
    <definedName name="IQ_FFO_SHARE_SHARE_EST_DET_EST_ORIGIN_THOM" hidden="1">"c12608"</definedName>
    <definedName name="IQ_FFO_SHARE_SHARE_EST_DET_EST_THOM" hidden="1">"c12088"</definedName>
    <definedName name="IQ_FFO_SHARE_SHARE_EST_THOM" hidden="1">"c3999"</definedName>
    <definedName name="IQ_FFO_SHARE_SHARE_HIGH_EST_THOM" hidden="1">"c4001"</definedName>
    <definedName name="IQ_FFO_SHARE_SHARE_LOW_EST_THOM" hidden="1">"c4002"</definedName>
    <definedName name="IQ_FFO_SHARE_SHARE_MEDIAN_EST_THOM" hidden="1">"c4000"</definedName>
    <definedName name="IQ_FFO_SHARE_SHARE_NUM_EST_THOM" hidden="1">"c4003"</definedName>
    <definedName name="IQ_FFO_SHARE_SHARE_STDDEV_EST_THOM" hidden="1">"c4004"</definedName>
    <definedName name="IQ_FFO_SHARE_STDDEV_EST" hidden="1">"c4452"</definedName>
    <definedName name="IQ_FFO_STDDEV_EST" hidden="1">"c422"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40653.521412037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THOM" hidden="1">"c5274"</definedName>
    <definedName name="IQ_PERCENT_CHANGE_EST_FFO_WEEK" hidden="1">"c1823"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EST" hidden="1">"c1126"</definedName>
    <definedName name="IQ_REVENUE_EST_1" hidden="1">"IQ_REVENUE_EST_1"</definedName>
    <definedName name="IQ_REVENUE_EST_BOTTOM_UP" hidden="1">"c5488"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ROWTH_1" hidden="1">"IQ_REVENUE_GROWTH_1"</definedName>
    <definedName name="IQ_REVENUE_GROWTH_2" hidden="1">"IQ_REVENUE_GROWTH_2"</definedName>
    <definedName name="IQ_REVENUE_GUIDANCE" hidden="1">"c4519"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39482.4991550926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WO4" localSheetId="17" hidden="1">#REF!</definedName>
    <definedName name="IRRWO4" localSheetId="18" hidden="1">#REF!</definedName>
    <definedName name="IRRWO4" hidden="1">#REF!</definedName>
    <definedName name="IsColHidden" hidden="1">FALSE</definedName>
    <definedName name="IsLTMColHidden" hidden="1">FALSE</definedName>
    <definedName name="ITCPTC1" localSheetId="17" hidden="1">#REF!</definedName>
    <definedName name="ITCPTC1" hidden="1">#REF!</definedName>
    <definedName name="ITCPTC10" localSheetId="17" hidden="1">#REF!</definedName>
    <definedName name="ITCPTC10" hidden="1">#REF!</definedName>
    <definedName name="ITCPTC12" localSheetId="17" hidden="1">#REF!</definedName>
    <definedName name="ITCPTC12" hidden="1">#REF!</definedName>
    <definedName name="ITCPTC17" localSheetId="17" hidden="1">#REF!</definedName>
    <definedName name="ITCPTC17" hidden="1">#REF!</definedName>
    <definedName name="iuyhg" localSheetId="18" hidden="1">{"sales",#N/A,FALSE,"Sales";"sales existing",#N/A,FALSE,"Sales";"sales rd1",#N/A,FALSE,"Sales";"sales rd2",#N/A,FALSE,"Sales"}</definedName>
    <definedName name="iuyhg" hidden="1">{"sales",#N/A,FALSE,"Sales";"sales existing",#N/A,FALSE,"Sales";"sales rd1",#N/A,FALSE,"Sales";"sales rd2",#N/A,FALSE,"Sales"}</definedName>
    <definedName name="j" localSheetId="1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j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JESUS" localSheetId="18" hidden="1">{#N/A,#N/A,TRUE,"Facility-Input";#N/A,#N/A,TRUE,"Graphs";#N/A,#N/A,TRUE,"TOTAL"}</definedName>
    <definedName name="JESUS" hidden="1">{#N/A,#N/A,TRUE,"Facility-Input";#N/A,#N/A,TRUE,"Graphs";#N/A,#N/A,TRUE,"TOTAL"}</definedName>
    <definedName name="jfdjk" localSheetId="18" hidden="1">{"Area1",#N/A,FALSE,"OREWACC";"Area2",#N/A,FALSE,"OREWACC"}</definedName>
    <definedName name="jfdjk" hidden="1">{"Area1",#N/A,FALSE,"OREWACC";"Area2",#N/A,FALSE,"OREWACC"}</definedName>
    <definedName name="jj" localSheetId="1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jj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K2_WBEVMODE" hidden="1">-1</definedName>
    <definedName name="kijh" localSheetId="18" hidden="1">{"FCB_ALL",#N/A,FALSE,"FCB";"GREY_ALL",#N/A,FALSE,"GREY"}</definedName>
    <definedName name="kijh" hidden="1">{"FCB_ALL",#N/A,FALSE,"FCB";"GREY_ALL",#N/A,FALSE,"GREY"}</definedName>
    <definedName name="kjh" localSheetId="18" hidden="1">{"Area1",#N/A,FALSE,"OREWACC";"Area2",#N/A,FALSE,"OREWACC"}</definedName>
    <definedName name="kjh" hidden="1">{"Area1",#N/A,FALSE,"OREWACC";"Area2",#N/A,FALSE,"OREWACC"}</definedName>
    <definedName name="L" localSheetId="1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L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LandCost" localSheetId="17" hidden="1">#REF!</definedName>
    <definedName name="LandCost" localSheetId="18" hidden="1">#REF!</definedName>
    <definedName name="LandCost" hidden="1">#REF!</definedName>
    <definedName name="LandRoyaltyAdder" localSheetId="17" hidden="1">#REF!</definedName>
    <definedName name="LandRoyaltyAdder" hidden="1">#REF!</definedName>
    <definedName name="LastRangeName" localSheetId="17" hidden="1">#REF!</definedName>
    <definedName name="LastRangeName" hidden="1">#REF!</definedName>
    <definedName name="late3" localSheetId="17" hidden="1">#REF!</definedName>
    <definedName name="late3" hidden="1">#REF!</definedName>
    <definedName name="LEGAL2" localSheetId="1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LEGAL2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Leveraged_NPV_Check_Range" localSheetId="17" hidden="1">#REF!</definedName>
    <definedName name="Leveraged_NPV_Check_Range" localSheetId="18" hidden="1">#REF!</definedName>
    <definedName name="Leveraged_NPV_Check_Range" hidden="1">#REF!</definedName>
    <definedName name="limcount" hidden="1">1</definedName>
    <definedName name="ListOffset" hidden="1">1</definedName>
    <definedName name="LOV_AdditionsDIDetailAssetPagePageDef_AllocateToFullyRsvFlag" localSheetId="17" hidden="1">#REF!</definedName>
    <definedName name="LOV_AdditionsDIDetailAssetPagePageDef_AllocateToFullyRsvFlag" localSheetId="18" hidden="1">#REF!</definedName>
    <definedName name="LOV_AdditionsDIDetailAssetPagePageDef_AllocateToFullyRsvFlag" hidden="1">#REF!</definedName>
    <definedName name="LOV_AdditionsDIDetailAssetPagePageDef_AmortizeFlag" localSheetId="17" hidden="1">#REF!</definedName>
    <definedName name="LOV_AdditionsDIDetailAssetPagePageDef_AmortizeFlag" hidden="1">#REF!</definedName>
    <definedName name="LOV_AdditionsDIDetailAssetPagePageDef_AssetType" localSheetId="17" hidden="1">#REF!</definedName>
    <definedName name="LOV_AdditionsDIDetailAssetPagePageDef_AssetType" hidden="1">#REF!</definedName>
    <definedName name="LOV_AdditionsDIDetailAssetPagePageDef_BonusRule" localSheetId="17" hidden="1">#REF!</definedName>
    <definedName name="LOV_AdditionsDIDetailAssetPagePageDef_BonusRule" hidden="1">#REF!</definedName>
    <definedName name="LOV_AdditionsDIDetailAssetPagePageDef_CashGeneratingUnit" localSheetId="17" hidden="1">#REF!</definedName>
    <definedName name="LOV_AdditionsDIDetailAssetPagePageDef_CashGeneratingUnit" hidden="1">#REF!</definedName>
    <definedName name="LOV_AdditionsDIDetailAssetPagePageDef_DepreciateFlag" localSheetId="17" hidden="1">#REF!</definedName>
    <definedName name="LOV_AdditionsDIDetailAssetPagePageDef_DepreciateFlag" hidden="1">#REF!</definedName>
    <definedName name="LOV_AdditionsDIDetailAssetPagePageDef_DepreciationOption" localSheetId="17" hidden="1">#REF!</definedName>
    <definedName name="LOV_AdditionsDIDetailAssetPagePageDef_DepreciationOption" hidden="1">#REF!</definedName>
    <definedName name="LOV_AdditionsDIDetailAssetPagePageDef_DeprnLimitType" localSheetId="17" hidden="1">#REF!</definedName>
    <definedName name="LOV_AdditionsDIDetailAssetPagePageDef_DeprnLimitType" hidden="1">#REF!</definedName>
    <definedName name="LOV_AdditionsDIDetailAssetPagePageDef_DistName" localSheetId="17" hidden="1">#REF!</definedName>
    <definedName name="LOV_AdditionsDIDetailAssetPagePageDef_DistName" hidden="1">#REF!</definedName>
    <definedName name="LOV_AdditionsDIDetailAssetPagePageDef_ExcessAllocationOption" localSheetId="17" hidden="1">#REF!</definedName>
    <definedName name="LOV_AdditionsDIDetailAssetPagePageDef_ExcessAllocationOption" hidden="1">#REF!</definedName>
    <definedName name="LOV_AdditionsDIDetailAssetPagePageDef_InUseFlag" localSheetId="17" hidden="1">#REF!</definedName>
    <definedName name="LOV_AdditionsDIDetailAssetPagePageDef_InUseFlag" hidden="1">#REF!</definedName>
    <definedName name="LOV_AdditionsDIDetailAssetPagePageDef_Inventorial" localSheetId="17" hidden="1">#REF!</definedName>
    <definedName name="LOV_AdditionsDIDetailAssetPagePageDef_Inventorial" hidden="1">#REF!</definedName>
    <definedName name="LOV_AdditionsDIDetailAssetPagePageDef_InvoiceLineType" localSheetId="17" hidden="1">#REF!</definedName>
    <definedName name="LOV_AdditionsDIDetailAssetPagePageDef_InvoiceLineType" hidden="1">#REF!</definedName>
    <definedName name="LOV_AdditionsDIDetailAssetPagePageDef_LimitProceedsFlag" localSheetId="17" hidden="1">#REF!</definedName>
    <definedName name="LOV_AdditionsDIDetailAssetPagePageDef_LimitProceedsFlag" hidden="1">#REF!</definedName>
    <definedName name="LOV_AdditionsDIDetailAssetPagePageDef_MemberRollupFlag" localSheetId="17" hidden="1">#REF!</definedName>
    <definedName name="LOV_AdditionsDIDetailAssetPagePageDef_MemberRollupFlag" hidden="1">#REF!</definedName>
    <definedName name="LOV_AdditionsDIDetailAssetPagePageDef_NewUsed" localSheetId="17" hidden="1">#REF!</definedName>
    <definedName name="LOV_AdditionsDIDetailAssetPagePageDef_NewUsed" hidden="1">#REF!</definedName>
    <definedName name="LOV_AdditionsDIDetailAssetPagePageDef_OverDepreciateOption" localSheetId="17" hidden="1">#REF!</definedName>
    <definedName name="LOV_AdditionsDIDetailAssetPagePageDef_OverDepreciateOption" hidden="1">#REF!</definedName>
    <definedName name="LOV_AdditionsDIDetailAssetPagePageDef_OwnedLeased" localSheetId="17" hidden="1">#REF!</definedName>
    <definedName name="LOV_AdditionsDIDetailAssetPagePageDef_OwnedLeased" hidden="1">#REF!</definedName>
    <definedName name="LOV_AdditionsDIDetailAssetPagePageDef_Property12451250Code" localSheetId="17" hidden="1">#REF!</definedName>
    <definedName name="LOV_AdditionsDIDetailAssetPagePageDef_Property12451250Code" hidden="1">#REF!</definedName>
    <definedName name="LOV_AdditionsDIDetailAssetPagePageDef_PropertyTypeCode" localSheetId="17" hidden="1">#REF!</definedName>
    <definedName name="LOV_AdditionsDIDetailAssetPagePageDef_PropertyTypeCode" hidden="1">#REF!</definedName>
    <definedName name="LOV_AdditionsDIDetailAssetPagePageDef_ProrateConventionCode" localSheetId="17" hidden="1">#REF!</definedName>
    <definedName name="LOV_AdditionsDIDetailAssetPagePageDef_ProrateConventionCode" hidden="1">#REF!</definedName>
    <definedName name="LOV_AdditionsDIDetailAssetPagePageDef_QueueName" localSheetId="17" hidden="1">#REF!</definedName>
    <definedName name="LOV_AdditionsDIDetailAssetPagePageDef_QueueName" hidden="1">#REF!</definedName>
    <definedName name="LOV_AdditionsDIDetailAssetPagePageDef_RecaptureReserveFlag" localSheetId="17" hidden="1">#REF!</definedName>
    <definedName name="LOV_AdditionsDIDetailAssetPagePageDef_RecaptureReserveFlag" hidden="1">#REF!</definedName>
    <definedName name="LOV_AdditionsDIDetailAssetPagePageDef_RecognizeGainLoss" localSheetId="17" hidden="1">#REF!</definedName>
    <definedName name="LOV_AdditionsDIDetailAssetPagePageDef_RecognizeGainLoss" hidden="1">#REF!</definedName>
    <definedName name="LOV_AdditionsDIDetailAssetPagePageDef_ReduceAdditionFlag" localSheetId="17" hidden="1">#REF!</definedName>
    <definedName name="LOV_AdditionsDIDetailAssetPagePageDef_ReduceAdditionFlag" hidden="1">#REF!</definedName>
    <definedName name="LOV_AdditionsDIDetailAssetPagePageDef_ReduceAdjustmentFlag" localSheetId="17" hidden="1">#REF!</definedName>
    <definedName name="LOV_AdditionsDIDetailAssetPagePageDef_ReduceAdjustmentFlag" hidden="1">#REF!</definedName>
    <definedName name="LOV_AdditionsDIDetailAssetPagePageDef_ReduceRetirementFlag" localSheetId="17" hidden="1">#REF!</definedName>
    <definedName name="LOV_AdditionsDIDetailAssetPagePageDef_ReduceRetirementFlag" hidden="1">#REF!</definedName>
    <definedName name="LOV_AdditionsDIDetailAssetPagePageDef_SalvageType" localSheetId="17" hidden="1">#REF!</definedName>
    <definedName name="LOV_AdditionsDIDetailAssetPagePageDef_SalvageType" hidden="1">#REF!</definedName>
    <definedName name="LOV_AdditionsDIDetailAssetPagePageDef_ShortFiscalYearFlag" localSheetId="17" hidden="1">#REF!</definedName>
    <definedName name="LOV_AdditionsDIDetailAssetPagePageDef_ShortFiscalYearFlag" hidden="1">#REF!</definedName>
    <definedName name="LOV_AdditionsDIDetailAssetPagePageDef_TerminalGainLoss" localSheetId="17" hidden="1">#REF!</definedName>
    <definedName name="LOV_AdditionsDIDetailAssetPagePageDef_TerminalGainLoss" hidden="1">#REF!</definedName>
    <definedName name="LOV_AdditionsDIDetailAssetPagePageDef_TrackingMethod" localSheetId="17" hidden="1">#REF!</definedName>
    <definedName name="LOV_AdditionsDIDetailAssetPagePageDef_TrackingMethod" hidden="1">#REF!</definedName>
    <definedName name="LOV_FinGlDesktopEntryPageDef_CurrencyCode" localSheetId="17" hidden="1">#REF!</definedName>
    <definedName name="LOV_FinGlDesktopEntryPageDef_CurrencyCode" hidden="1">#REF!</definedName>
    <definedName name="LOV_FinGlDesktopEntryPageDef_HeaderAccountingPeriodList" localSheetId="17" hidden="1">#REF!</definedName>
    <definedName name="LOV_FinGlDesktopEntryPageDef_HeaderAccountingPeriodList" hidden="1">#REF!</definedName>
    <definedName name="LOV_FinGlDesktopEntryPageDef_HeaderLedgerIdList" localSheetId="17" hidden="1">#REF!</definedName>
    <definedName name="LOV_FinGlDesktopEntryPageDef_HeaderLedgerIdList" hidden="1">#REF!</definedName>
    <definedName name="LOV_FinGlDesktopEntryPageDef_HeaderReversalPeriodList" localSheetId="17" hidden="1">#REF!</definedName>
    <definedName name="LOV_FinGlDesktopEntryPageDef_HeaderReversalPeriodList" hidden="1">#REF!</definedName>
    <definedName name="LOV_FinGlDesktopEntryPageDef_HeaderSourceList" localSheetId="17" hidden="1">#REF!</definedName>
    <definedName name="LOV_FinGlDesktopEntryPageDef_HeaderSourceList" hidden="1">#REF!</definedName>
    <definedName name="LOV_FinGlDesktopEntryPageDef_UserCurrencyConversionType" localSheetId="17" hidden="1">#REF!</definedName>
    <definedName name="LOV_FinGlDesktopEntryPageDef_UserCurrencyConversionType" hidden="1">#REF!</definedName>
    <definedName name="LOV_oracle_apps_financials_assets_retirements_desktopRetirements_di_MassRetirementsPageDef_PostingStatus" localSheetId="17" hidden="1">#REF!</definedName>
    <definedName name="LOV_oracle_apps_financials_assets_retirements_desktopRetirements_di_MassRetirementsPageDef_PostingStatus" hidden="1">#REF!</definedName>
    <definedName name="LOV_oracle_apps_financials_assets_retirements_desktopRetirements_di_MassRetirementsPageDef_RetirementConvention" localSheetId="17" hidden="1">#REF!</definedName>
    <definedName name="LOV_oracle_apps_financials_assets_retirements_desktopRetirements_di_MassRetirementsPageDef_RetirementConvention" hidden="1">#REF!</definedName>
    <definedName name="LOV_oracle_apps_financials_assets_retirements_desktopRetirements_di_MassRetirementsPageDef_RetirementTypeCode" localSheetId="17" hidden="1">#REF!</definedName>
    <definedName name="LOV_oracle_apps_financials_assets_retirements_desktopRetirements_di_MassRetirementsPageDef_RetirementTypeCode" hidden="1">#REF!</definedName>
    <definedName name="LOV_oracle_apps_financials_generalLedger_journals_desktopEntry_di_FinGlDesktopBulkEntryPageDef_CurrencyCode" localSheetId="17" hidden="1">#REF!</definedName>
    <definedName name="LOV_oracle_apps_financials_generalLedger_journals_desktopEntry_di_FinGlDesktopBulkEntryPageDef_CurrencyCode" hidden="1">#REF!</definedName>
    <definedName name="LOV_oracle_apps_financials_generalLedger_journals_desktopEntry_di_FinGlDesktopBulkEntryPageDef_LedgerId" localSheetId="17" hidden="1">#REF!</definedName>
    <definedName name="LOV_oracle_apps_financials_generalLedger_journals_desktopEntry_di_FinGlDesktopBulkEntryPageDef_LedgerId" hidden="1">#REF!</definedName>
    <definedName name="LOV_oracle_apps_financials_generalLedger_journals_desktopEntry_di_FinGlDesktopBulkEntryPageDef_PeriodName" localSheetId="17" hidden="1">#REF!</definedName>
    <definedName name="LOV_oracle_apps_financials_generalLedger_journals_desktopEntry_di_FinGlDesktopBulkEntryPageDef_PeriodName" hidden="1">#REF!</definedName>
    <definedName name="LOV_oracle_apps_financials_generalLedger_journals_desktopEntry_di_FinGlDesktopBulkEntryPageDef_ReversalPeriodName" localSheetId="17" hidden="1">#REF!</definedName>
    <definedName name="LOV_oracle_apps_financials_generalLedger_journals_desktopEntry_di_FinGlDesktopBulkEntryPageDef_ReversalPeriodName" hidden="1">#REF!</definedName>
    <definedName name="LOV_oracle_apps_financials_generalLedger_journals_desktopEntry_di_FinGlDesktopBulkEntryPageDef_UserCurrencyConversionType" localSheetId="17" hidden="1">#REF!</definedName>
    <definedName name="LOV_oracle_apps_financials_generalLedger_journals_desktopEntry_di_FinGlDesktopBulkEntryPageDef_UserCurrencyConversionType" hidden="1">#REF!</definedName>
    <definedName name="LOV_oracle_apps_financials_generalLedger_journals_desktopEntry_di_FinGlDesktopBulkEntryPageDef_UserJeSourceName" localSheetId="17" hidden="1">#REF!</definedName>
    <definedName name="LOV_oracle_apps_financials_generalLedger_journals_desktopEntry_di_FinGlDesktopBulkEntryPageDef_UserJeSourceName" hidden="1">#REF!</definedName>
    <definedName name="LOV_oracle_apps_financials_generalLedger_journals_desktopEntry_di_FinGlDesktopMultibatchEntryPageDef_CurrencyCode" localSheetId="17" hidden="1">#REF!</definedName>
    <definedName name="LOV_oracle_apps_financials_generalLedger_journals_desktopEntry_di_FinGlDesktopMultibatchEntryPageDef_CurrencyCode" hidden="1">#REF!</definedName>
    <definedName name="LOV_oracle_apps_financials_generalLedger_journals_desktopEntry_di_FinGlDesktopMultibatchEntryPageDef_LedgerId" localSheetId="17" hidden="1">#REF!</definedName>
    <definedName name="LOV_oracle_apps_financials_generalLedger_journals_desktopEntry_di_FinGlDesktopMultibatchEntryPageDef_LedgerId" hidden="1">#REF!</definedName>
    <definedName name="LOV_oracle_apps_financials_generalLedger_journals_desktopEntry_di_FinGlDesktopMultibatchEntryPageDef_PeriodName" localSheetId="17" hidden="1">#REF!</definedName>
    <definedName name="LOV_oracle_apps_financials_generalLedger_journals_desktopEntry_di_FinGlDesktopMultibatchEntryPageDef_PeriodName" hidden="1">#REF!</definedName>
    <definedName name="LOV_oracle_apps_financials_generalLedger_journals_desktopEntry_di_FinGlDesktopMultibatchEntryPageDef_ReversalPeriodName" localSheetId="17" hidden="1">#REF!</definedName>
    <definedName name="LOV_oracle_apps_financials_generalLedger_journals_desktopEntry_di_FinGlDesktopMultibatchEntryPageDef_ReversalPeriodName" hidden="1">#REF!</definedName>
    <definedName name="LOV_oracle_apps_financials_generalLedger_journals_desktopEntry_di_FinGlDesktopMultibatchEntryPageDef_UserCurrencyConversionType" localSheetId="17" hidden="1">#REF!</definedName>
    <definedName name="LOV_oracle_apps_financials_generalLedger_journals_desktopEntry_di_FinGlDesktopMultibatchEntryPageDef_UserCurrencyConversionType" hidden="1">#REF!</definedName>
    <definedName name="LOV_oracle_apps_financials_generalLedger_journals_desktopEntry_di_FinGlDesktopMultibatchEntryPageDef_UserJeSourceName" localSheetId="17" hidden="1">#REF!</definedName>
    <definedName name="LOV_oracle_apps_financials_generalLedger_journals_desktopEntry_di_FinGlDesktopMultibatchEntryPageDef_UserJeSourceName" hidden="1">#REF!</definedName>
    <definedName name="ltm_BalanceSheet" localSheetId="17" hidden="1">#REF!</definedName>
    <definedName name="ltm_BalanceSheet" hidden="1">#REF!</definedName>
    <definedName name="ltm_IncomeStatement" localSheetId="17" hidden="1">#REF!</definedName>
    <definedName name="ltm_IncomeStatement" hidden="1">#REF!</definedName>
    <definedName name="M_PlaceofPath" hidden="1">"F:\SPOULIOS\DATA\CHV\chv_vdf.xls"</definedName>
    <definedName name="mason?" localSheetId="18" hidden="1">{#N/A,#N/A,FALSE,"Data &amp; Key Results";#N/A,#N/A,FALSE,"Summary Template";#N/A,#N/A,FALSE,"Budget";#N/A,#N/A,FALSE,"Present Value Comparison";#N/A,#N/A,FALSE,"Cashflow";#N/A,#N/A,FALSE,"Income";#N/A,#N/A,FALSE,"Inputs"}</definedName>
    <definedName name="mason?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localSheetId="18" hidden="1">{#N/A,#N/A,FALSE,"Data &amp; Key Results";#N/A,#N/A,FALSE,"Summary Template";#N/A,#N/A,FALSE,"Budget";#N/A,#N/A,FALSE,"Present Value Comparison";#N/A,#N/A,FALSE,"Cashflow";#N/A,#N/A,FALSE,"Income";#N/A,#N/A,FALSE,"Inputs"}</definedName>
    <definedName name="mason2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localSheetId="18" hidden="1">{#N/A,#N/A,FALSE,"Data &amp; Key Results";#N/A,#N/A,FALSE,"Summary Template";#N/A,#N/A,FALSE,"Budget";#N/A,#N/A,FALSE,"Present Value Comparison";#N/A,#N/A,FALSE,"Cashflow";#N/A,#N/A,FALSE,"Income";#N/A,#N/A,FALSE,"Inputs"}</definedName>
    <definedName name="mason3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localSheetId="18" hidden="1">{#N/A,#N/A,FALSE,"Data &amp; Key Results";#N/A,#N/A,FALSE,"Summary Template";#N/A,#N/A,FALSE,"Budget";#N/A,#N/A,FALSE,"Present Value Comparison";#N/A,#N/A,FALSE,"Cashflow";#N/A,#N/A,FALSE,"Income";#N/A,#N/A,FALSE,"Inputs"}</definedName>
    <definedName name="mason4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localSheetId="18" hidden="1">{#N/A,#N/A,FALSE,"Data &amp; Key Results";#N/A,#N/A,FALSE,"Summary Template";#N/A,#N/A,FALSE,"Budget";#N/A,#N/A,FALSE,"Present Value Comparison";#N/A,#N/A,FALSE,"Cashflow";#N/A,#N/A,FALSE,"Income";#N/A,#N/A,FALSE,"Inputs"}</definedName>
    <definedName name="mason5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localSheetId="18" hidden="1">{#N/A,#N/A,FALSE,"Data &amp; Key Results";#N/A,#N/A,FALSE,"Summary Template";#N/A,#N/A,FALSE,"Budget";#N/A,#N/A,FALSE,"Present Value Comparison";#N/A,#N/A,FALSE,"Cashflow";#N/A,#N/A,FALSE,"Income";#N/A,#N/A,FALSE,"Inputs"}</definedName>
    <definedName name="masonII" hidden="1">{#N/A,#N/A,FALSE,"Data &amp; Key Results";#N/A,#N/A,FALSE,"Summary Template";#N/A,#N/A,FALSE,"Budget";#N/A,#N/A,FALSE,"Present Value Comparison";#N/A,#N/A,FALSE,"Cashflow";#N/A,#N/A,FALSE,"Income";#N/A,#N/A,FALSE,"Inputs"}</definedName>
    <definedName name="MCLoggedValues1" localSheetId="17" hidden="1">#REF!</definedName>
    <definedName name="MCLoggedValues1" localSheetId="18" hidden="1">#REF!</definedName>
    <definedName name="MCLoggedValues1" hidden="1">#REF!</definedName>
    <definedName name="MCLoggedValues2" localSheetId="17" hidden="1">#REF!</definedName>
    <definedName name="MCLoggedValues2" hidden="1">#REF!</definedName>
    <definedName name="MCLoggedValues3" localSheetId="17" hidden="1">#REF!</definedName>
    <definedName name="MCLoggedValues3" hidden="1">#REF!</definedName>
    <definedName name="MCLoggedValues4" localSheetId="17" hidden="1">#REF!</definedName>
    <definedName name="MCLoggedValues4" hidden="1">#REF!</definedName>
    <definedName name="MEWarning" hidden="1">1</definedName>
    <definedName name="mike" localSheetId="17" hidden="1">#REF!</definedName>
    <definedName name="mike" localSheetId="18" hidden="1">#REF!</definedName>
    <definedName name="mike" hidden="1">#REF!</definedName>
    <definedName name="new" localSheetId="18" hidden="1">{#N/A,#N/A,FALSE,"Page 1";#N/A,#N/A,FALSE,"Page 2";#N/A,#N/A,FALSE,"Page 3";#N/A,#N/A,FALSE,"Page 4";#N/A,#N/A,FALSE,"Page 5"}</definedName>
    <definedName name="new" hidden="1">{#N/A,#N/A,FALSE,"Page 1";#N/A,#N/A,FALSE,"Page 2";#N/A,#N/A,FALSE,"Page 3";#N/A,#N/A,FALSE,"Page 4";#N/A,#N/A,FALSE,"Page 5"}</definedName>
    <definedName name="newname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Nicknames" localSheetId="18" hidden="1">#REF!</definedName>
    <definedName name="Nicknames" hidden="1">[1]Weekly!$A:$A</definedName>
    <definedName name="nk2nk" localSheetId="17" hidden="1">#REF!</definedName>
    <definedName name="nk2nk" localSheetId="18" hidden="1">#REF!</definedName>
    <definedName name="nk2nk" hidden="1">#REF!</definedName>
    <definedName name="nn" hidden="1">38343.6211805556</definedName>
    <definedName name="Nope" localSheetId="18" hidden="1">{"'Bellville Acetylene'!$A$1:$L$99"}</definedName>
    <definedName name="Nope" hidden="1">{"'Bellville Acetylene'!$A$1:$L$99"}</definedName>
    <definedName name="nova" localSheetId="18" hidden="1">{#N/A,#N/A,FALSE,"Apar.Telef.";#N/A,#N/A,FALSE,"Software";#N/A,#N/A,FALSE,"Equip.Inform.";#N/A,#N/A,FALSE,"Moveis";#N/A,#N/A,FALSE,"Gravataí"}</definedName>
    <definedName name="nova" hidden="1">{#N/A,#N/A,FALSE,"Apar.Telef.";#N/A,#N/A,FALSE,"Software";#N/A,#N/A,FALSE,"Equip.Inform.";#N/A,#N/A,FALSE,"Moveis";#N/A,#N/A,FALSE,"Gravataí"}</definedName>
    <definedName name="NPVLev" localSheetId="17" hidden="1">#REF!</definedName>
    <definedName name="NPVLev" localSheetId="18" hidden="1">#REF!</definedName>
    <definedName name="NPVLev" hidden="1">#REF!</definedName>
    <definedName name="NRange7001" localSheetId="17" hidden="1">#REF!</definedName>
    <definedName name="NRange7001" hidden="1">#REF!</definedName>
    <definedName name="NRange7002" localSheetId="17" hidden="1">#REF!</definedName>
    <definedName name="NRange7002" hidden="1">#REF!</definedName>
    <definedName name="NRange7003" localSheetId="17" hidden="1">#REF!</definedName>
    <definedName name="NRange7003" hidden="1">#REF!</definedName>
    <definedName name="NRange7004" localSheetId="17" hidden="1">#REF!</definedName>
    <definedName name="NRange7004" hidden="1">#REF!</definedName>
    <definedName name="NRange7006" localSheetId="17" hidden="1">#REF!</definedName>
    <definedName name="NRange7006" hidden="1">#REF!</definedName>
    <definedName name="NRange7007" localSheetId="17" hidden="1">#REF!</definedName>
    <definedName name="NRange7007" hidden="1">#REF!</definedName>
    <definedName name="NRange7008" localSheetId="17" hidden="1">#REF!</definedName>
    <definedName name="NRange7008" hidden="1">#REF!</definedName>
    <definedName name="NRange7023" localSheetId="17" hidden="1">#REF!</definedName>
    <definedName name="NRange7023" hidden="1">#REF!</definedName>
    <definedName name="NRange7024" localSheetId="17" hidden="1">#REF!</definedName>
    <definedName name="NRange7024" hidden="1">#REF!</definedName>
    <definedName name="NRange7025" localSheetId="17" hidden="1">#REF!</definedName>
    <definedName name="NRange7025" hidden="1">#REF!</definedName>
    <definedName name="NRange7026" localSheetId="17" hidden="1">#REF!</definedName>
    <definedName name="NRange7026" hidden="1">#REF!</definedName>
    <definedName name="NRange7027" localSheetId="17" hidden="1">#REF!</definedName>
    <definedName name="NRange7027" hidden="1">#REF!</definedName>
    <definedName name="NRange7028" localSheetId="17" hidden="1">#REF!</definedName>
    <definedName name="NRange7028" hidden="1">#REF!</definedName>
    <definedName name="NRange7040" localSheetId="17" hidden="1">#REF!</definedName>
    <definedName name="NRange7040" hidden="1">#REF!</definedName>
    <definedName name="NRange7042" localSheetId="17" hidden="1">#REF!</definedName>
    <definedName name="NRange7042" hidden="1">#REF!</definedName>
    <definedName name="NRange7043" localSheetId="17" hidden="1">#REF!</definedName>
    <definedName name="NRange7043" hidden="1">#REF!</definedName>
    <definedName name="NRange7048" localSheetId="17" hidden="1">#REF!</definedName>
    <definedName name="NRange7048" hidden="1">#REF!</definedName>
    <definedName name="NRange7119" localSheetId="17" hidden="1">#REF!</definedName>
    <definedName name="NRange7119" hidden="1">#REF!</definedName>
    <definedName name="NRange7120" localSheetId="17" hidden="1">#REF!</definedName>
    <definedName name="NRange7120" hidden="1">#REF!</definedName>
    <definedName name="NRange7121" localSheetId="17" hidden="1">#REF!</definedName>
    <definedName name="NRange7121" hidden="1">#REF!</definedName>
    <definedName name="NRange7122" localSheetId="17" hidden="1">#REF!</definedName>
    <definedName name="NRange7122" hidden="1">#REF!</definedName>
    <definedName name="NRange7123" localSheetId="17" hidden="1">#REF!</definedName>
    <definedName name="NRange7123" hidden="1">#REF!</definedName>
    <definedName name="NRange7124" localSheetId="17" hidden="1">#REF!</definedName>
    <definedName name="NRange7124" hidden="1">#REF!</definedName>
    <definedName name="NRange7125" localSheetId="17" hidden="1">#REF!</definedName>
    <definedName name="NRange7125" hidden="1">#REF!</definedName>
    <definedName name="NRange7126" localSheetId="17" hidden="1">#REF!</definedName>
    <definedName name="NRange7126" hidden="1">#REF!</definedName>
    <definedName name="NRange7127" localSheetId="17" hidden="1">#REF!</definedName>
    <definedName name="NRange7127" hidden="1">#REF!</definedName>
    <definedName name="NRange7132" localSheetId="17" hidden="1">#REF!</definedName>
    <definedName name="NRange7132" hidden="1">#REF!</definedName>
    <definedName name="NRange7133" localSheetId="17" hidden="1">#REF!</definedName>
    <definedName name="NRange7133" hidden="1">#REF!</definedName>
    <definedName name="NRange7134N" localSheetId="17" hidden="1">#REF!</definedName>
    <definedName name="NRange7134N" hidden="1">#REF!</definedName>
    <definedName name="NRange7135N" localSheetId="17" hidden="1">#REF!</definedName>
    <definedName name="NRange7135N" hidden="1">#REF!</definedName>
    <definedName name="NRange7136N" localSheetId="17" hidden="1">#REF!</definedName>
    <definedName name="NRange7136N" hidden="1">#REF!</definedName>
    <definedName name="NRange7177" localSheetId="17" hidden="1">#REF!</definedName>
    <definedName name="NRange7177" hidden="1">#REF!</definedName>
    <definedName name="NRange7189" localSheetId="17" hidden="1">#REF!</definedName>
    <definedName name="NRange7189" hidden="1">#REF!</definedName>
    <definedName name="NRange7190" localSheetId="17" hidden="1">#REF!</definedName>
    <definedName name="NRange7190" hidden="1">#REF!</definedName>
    <definedName name="NRange7191" localSheetId="17" hidden="1">#REF!</definedName>
    <definedName name="NRange7191" hidden="1">#REF!</definedName>
    <definedName name="NRange7192" localSheetId="17" hidden="1">#REF!</definedName>
    <definedName name="NRange7192" hidden="1">#REF!</definedName>
    <definedName name="NRange7193" localSheetId="17" hidden="1">#REF!</definedName>
    <definedName name="NRange7193" hidden="1">#REF!</definedName>
    <definedName name="NRange7195" localSheetId="17" hidden="1">#REF!</definedName>
    <definedName name="NRange7195" hidden="1">#REF!</definedName>
    <definedName name="NRange7196" localSheetId="17" hidden="1">#REF!</definedName>
    <definedName name="NRange7196" hidden="1">#REF!</definedName>
    <definedName name="NRange7200" localSheetId="17" hidden="1">#REF!</definedName>
    <definedName name="NRange7200" hidden="1">#REF!</definedName>
    <definedName name="NRange7201" localSheetId="17" hidden="1">#REF!</definedName>
    <definedName name="NRange7201" hidden="1">#REF!</definedName>
    <definedName name="NRange7202" localSheetId="17" hidden="1">#REF!</definedName>
    <definedName name="NRange7202" hidden="1">#REF!</definedName>
    <definedName name="NRange7203" localSheetId="17" hidden="1">#REF!</definedName>
    <definedName name="NRange7203" hidden="1">#REF!</definedName>
    <definedName name="NRange7205" localSheetId="17" hidden="1">#REF!</definedName>
    <definedName name="NRange7205" hidden="1">#REF!</definedName>
    <definedName name="NRange7223" localSheetId="17" hidden="1">#REF!</definedName>
    <definedName name="NRange7223" hidden="1">#REF!</definedName>
    <definedName name="NRange7224" localSheetId="17" hidden="1">#REF!</definedName>
    <definedName name="NRange7224" hidden="1">#REF!</definedName>
    <definedName name="NRange7225" localSheetId="17" hidden="1">#REF!</definedName>
    <definedName name="NRange7225" hidden="1">#REF!</definedName>
    <definedName name="NRange7228" localSheetId="17" hidden="1">#REF!</definedName>
    <definedName name="NRange7228" hidden="1">#REF!</definedName>
    <definedName name="NRange7229" localSheetId="17" hidden="1">#REF!</definedName>
    <definedName name="NRange7229" hidden="1">#REF!</definedName>
    <definedName name="NRange7230" localSheetId="17" hidden="1">#REF!</definedName>
    <definedName name="NRange7230" hidden="1">#REF!</definedName>
    <definedName name="NRange7232" localSheetId="17" hidden="1">#REF!</definedName>
    <definedName name="NRange7232" hidden="1">#REF!</definedName>
    <definedName name="NRange7233" localSheetId="17" hidden="1">#REF!</definedName>
    <definedName name="NRange7233" hidden="1">#REF!</definedName>
    <definedName name="NRange7234" localSheetId="17" hidden="1">#REF!</definedName>
    <definedName name="NRange7234" hidden="1">#REF!</definedName>
    <definedName name="NRange7235" localSheetId="17" hidden="1">#REF!</definedName>
    <definedName name="NRange7235" hidden="1">#REF!</definedName>
    <definedName name="NRange7236" localSheetId="17" hidden="1">#REF!</definedName>
    <definedName name="NRange7236" hidden="1">#REF!</definedName>
    <definedName name="NRange7332" localSheetId="17" hidden="1">#REF!</definedName>
    <definedName name="NRange7332" hidden="1">#REF!</definedName>
    <definedName name="NRange7333" localSheetId="17" hidden="1">#REF!</definedName>
    <definedName name="NRange7333" hidden="1">#REF!</definedName>
    <definedName name="NRange7363" localSheetId="17" hidden="1">#REF!</definedName>
    <definedName name="NRange7363" hidden="1">#REF!</definedName>
    <definedName name="NRange7379" localSheetId="17" hidden="1">#REF!</definedName>
    <definedName name="NRange7379" hidden="1">#REF!</definedName>
    <definedName name="NRange7418" localSheetId="17" hidden="1">#REF!</definedName>
    <definedName name="NRange7418" hidden="1">#REF!</definedName>
    <definedName name="NRange7420" localSheetId="17" hidden="1">#REF!</definedName>
    <definedName name="NRange7420" hidden="1">#REF!</definedName>
    <definedName name="NRange7421" localSheetId="17" hidden="1">#REF!</definedName>
    <definedName name="NRange7421" hidden="1">#REF!</definedName>
    <definedName name="NRange7422" localSheetId="17" hidden="1">#REF!</definedName>
    <definedName name="NRange7422" hidden="1">#REF!</definedName>
    <definedName name="NRange7423" localSheetId="17" hidden="1">#REF!</definedName>
    <definedName name="NRange7423" hidden="1">#REF!</definedName>
    <definedName name="NRange7424" localSheetId="17" hidden="1">#REF!</definedName>
    <definedName name="NRange7424" hidden="1">#REF!</definedName>
    <definedName name="NRange7426" localSheetId="17" hidden="1">#REF!</definedName>
    <definedName name="NRange7426" hidden="1">#REF!</definedName>
    <definedName name="NRange7428" localSheetId="17" hidden="1">#REF!</definedName>
    <definedName name="NRange7428" hidden="1">#REF!</definedName>
    <definedName name="NRange7429" localSheetId="17" hidden="1">#REF!</definedName>
    <definedName name="NRange7429" hidden="1">#REF!</definedName>
    <definedName name="NRange7431" localSheetId="17" hidden="1">#REF!</definedName>
    <definedName name="NRange7431" hidden="1">#REF!</definedName>
    <definedName name="NRange7435" localSheetId="17" hidden="1">#REF!</definedName>
    <definedName name="NRange7435" hidden="1">#REF!</definedName>
    <definedName name="NRange8115" localSheetId="17" hidden="1">#REF!</definedName>
    <definedName name="NRange8115" hidden="1">#REF!</definedName>
    <definedName name="NTurbs" localSheetId="17" hidden="1">#REF!</definedName>
    <definedName name="NTurbs" hidden="1">#REF!</definedName>
    <definedName name="OOM_1" localSheetId="17" hidden="1">#REF!</definedName>
    <definedName name="OOM_1" hidden="1">#REF!</definedName>
    <definedName name="OOM_2" localSheetId="17" hidden="1">#REF!</definedName>
    <definedName name="OOM_2" hidden="1">#REF!</definedName>
    <definedName name="OOM_3" localSheetId="17" hidden="1">#REF!</definedName>
    <definedName name="OOM_3" hidden="1">#REF!</definedName>
    <definedName name="OOM_4" localSheetId="17" hidden="1">#REF!</definedName>
    <definedName name="OOM_4" hidden="1">#REF!</definedName>
    <definedName name="other" localSheetId="17" hidden="1">#REF!</definedName>
    <definedName name="other" hidden="1">#REF!</definedName>
    <definedName name="OtherEnergyAdder" localSheetId="17" hidden="1">#REF!</definedName>
    <definedName name="OtherEnergyAdder" hidden="1">#REF!</definedName>
    <definedName name="OtherEnergySalesAdder" localSheetId="17" hidden="1">#REF!</definedName>
    <definedName name="OtherEnergySalesAdder" hidden="1">#REF!</definedName>
    <definedName name="OtherOMAdder" localSheetId="17" hidden="1">#REF!</definedName>
    <definedName name="OtherOMAdder" hidden="1">#REF!</definedName>
    <definedName name="Ownership" localSheetId="17" hidden="1">OFFSET(#REF!,1,0)</definedName>
    <definedName name="Ownership" localSheetId="18" hidden="1">OFFSET(#REF!,1,0)</definedName>
    <definedName name="Ownership" hidden="1">OFFSET(#REF!,1,0)</definedName>
    <definedName name="p.Covenants" localSheetId="17" hidden="1">#REF!</definedName>
    <definedName name="p.Covenants" localSheetId="18" hidden="1">#REF!</definedName>
    <definedName name="p.Covenants" hidden="1">#REF!</definedName>
    <definedName name="p.Covenants_Titles" localSheetId="17" hidden="1">#REF!</definedName>
    <definedName name="p.Covenants_Titles" localSheetId="18" hidden="1">#REF!</definedName>
    <definedName name="p.Covenants_Titles" hidden="1">#REF!</definedName>
    <definedName name="p.CreditStats" localSheetId="17" hidden="1">#REF!</definedName>
    <definedName name="p.CreditStats" localSheetId="18" hidden="1">#REF!</definedName>
    <definedName name="p.CreditStats" hidden="1">#REF!</definedName>
    <definedName name="p.DCF" localSheetId="17" hidden="1">#REF!</definedName>
    <definedName name="p.DCF" hidden="1">#REF!</definedName>
    <definedName name="p.DCF_Titles" localSheetId="17" hidden="1">#REF!</definedName>
    <definedName name="p.DCF_Titles" hidden="1">#REF!</definedName>
    <definedName name="p.DivisionA" localSheetId="17" hidden="1">#REF!</definedName>
    <definedName name="p.DivisionA" hidden="1">#REF!</definedName>
    <definedName name="p.DivisionB" localSheetId="17" hidden="1">#REF!</definedName>
    <definedName name="p.DivisionB" hidden="1">#REF!</definedName>
    <definedName name="p.DivisionC" localSheetId="17" hidden="1">#REF!</definedName>
    <definedName name="p.DivisionC" hidden="1">#REF!</definedName>
    <definedName name="p.DivisionD" localSheetId="17" hidden="1">#REF!</definedName>
    <definedName name="p.DivisionD" hidden="1">#REF!</definedName>
    <definedName name="p.DivisionE" localSheetId="17" hidden="1">#REF!</definedName>
    <definedName name="p.DivisionE" hidden="1">#REF!</definedName>
    <definedName name="p.DivisionF" localSheetId="17" hidden="1">#REF!</definedName>
    <definedName name="p.DivisionF" hidden="1">#REF!</definedName>
    <definedName name="p.DivisionG" localSheetId="17" hidden="1">#REF!</definedName>
    <definedName name="p.DivisionG" hidden="1">#REF!</definedName>
    <definedName name="p.DivisionH" localSheetId="17" hidden="1">#REF!</definedName>
    <definedName name="p.DivisionH" hidden="1">#REF!</definedName>
    <definedName name="p.IRR" localSheetId="17" hidden="1">#REF!</definedName>
    <definedName name="p.IRR" hidden="1">#REF!</definedName>
    <definedName name="p.IRR_Titles" localSheetId="17" hidden="1">#REF!</definedName>
    <definedName name="p.IRR_Titles" hidden="1">#REF!</definedName>
    <definedName name="p.LTM_BS" localSheetId="17" hidden="1">#REF!</definedName>
    <definedName name="p.LTM_BS" hidden="1">#REF!</definedName>
    <definedName name="p.LTM_IS" localSheetId="17" hidden="1">#REF!</definedName>
    <definedName name="p.LTM_IS" hidden="1">#REF!</definedName>
    <definedName name="p.SP" localSheetId="17" hidden="1">#REF!</definedName>
    <definedName name="p.SP" hidden="1">#REF!</definedName>
    <definedName name="p.Summary" localSheetId="17" hidden="1">#REF!</definedName>
    <definedName name="p.Summary" hidden="1">#REF!</definedName>
    <definedName name="p.Summary_Titles" localSheetId="17" hidden="1">#REF!</definedName>
    <definedName name="p.Summary_Titles" hidden="1">#REF!</definedName>
    <definedName name="Pal_Workbook_GUID" hidden="1">"4SWFZD7W4XYR3NL7DEQRXHBJ"</definedName>
    <definedName name="panther_wrn.test1." localSheetId="18" hidden="1">{"Income Statement",#N/A,FALSE,"CFMODEL";"Balance Sheet",#N/A,FALSE,"CFMODEL"}</definedName>
    <definedName name="panther_wrn.test1." hidden="1">{"Income Statement",#N/A,FALSE,"CFMODEL";"Balance Sheet",#N/A,FALSE,"CFMODEL"}</definedName>
    <definedName name="panther_wrn.test2." localSheetId="18" hidden="1">{"SourcesUses",#N/A,TRUE,"CFMODEL";"TransOverview",#N/A,TRUE,"CFMODEL"}</definedName>
    <definedName name="panther_wrn.test2." hidden="1">{"SourcesUses",#N/A,TRUE,"CFMODEL";"TransOverview",#N/A,TRUE,"CFMODEL"}</definedName>
    <definedName name="panther_wrn.test3." localSheetId="18" hidden="1">{"SourcesUses",#N/A,TRUE,#N/A;"TransOverview",#N/A,TRUE,"CFMODEL"}</definedName>
    <definedName name="panther_wrn.test3." hidden="1">{"SourcesUses",#N/A,TRUE,#N/A;"TransOverview",#N/A,TRUE,"CFMODEL"}</definedName>
    <definedName name="panther_wrn.test4." localSheetId="18" hidden="1">{"SourcesUses",#N/A,TRUE,"FundsFlow";"TransOverview",#N/A,TRUE,"FundsFlow"}</definedName>
    <definedName name="panther_wrn.test4." hidden="1">{"SourcesUses",#N/A,TRUE,"FundsFlow";"TransOverview",#N/A,TRUE,"FundsFlow"}</definedName>
    <definedName name="Parameter1Name" localSheetId="17" hidden="1">#REF!</definedName>
    <definedName name="Parameter1Name" localSheetId="18" hidden="1">#REF!</definedName>
    <definedName name="Parameter1Name" hidden="1">#REF!</definedName>
    <definedName name="Parameter2Name" localSheetId="17" hidden="1">#REF!</definedName>
    <definedName name="Parameter2Name" localSheetId="18" hidden="1">#REF!</definedName>
    <definedName name="Parameter2Name" hidden="1">#REF!</definedName>
    <definedName name="payable2" localSheetId="17" hidden="1">#REF!</definedName>
    <definedName name="payable2" hidden="1">#REF!</definedName>
    <definedName name="pea" localSheetId="18" hidden="1">{#N/A,#N/A,FALSE,"Assumptions";"Model",#N/A,FALSE,"MDU";#N/A,#N/A,FALSE,"Notes"}</definedName>
    <definedName name="pea" hidden="1">{#N/A,#N/A,FALSE,"Assumptions";"Model",#N/A,FALSE,"MDU";#N/A,#N/A,FALSE,"Notes"}</definedName>
    <definedName name="Period1AAdder" localSheetId="17" hidden="1">#REF!</definedName>
    <definedName name="Period1AAdder" localSheetId="18" hidden="1">#REF!</definedName>
    <definedName name="Period1AAdder" hidden="1">#REF!</definedName>
    <definedName name="Period1BAdder" localSheetId="17" hidden="1">#REF!</definedName>
    <definedName name="Period1BAdder" hidden="1">#REF!</definedName>
    <definedName name="Period2AAdder" localSheetId="17" hidden="1">#REF!</definedName>
    <definedName name="Period2AAdder" hidden="1">#REF!</definedName>
    <definedName name="perpt" localSheetId="18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perpt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poso_wrn.test1." localSheetId="18" hidden="1">{"Income Statement",#N/A,FALSE,"CFMODEL";"Balance Sheet",#N/A,FALSE,"CFMODEL"}</definedName>
    <definedName name="poso_wrn.test1." hidden="1">{"Income Statement",#N/A,FALSE,"CFMODEL";"Balance Sheet",#N/A,FALSE,"CFMODEL"}</definedName>
    <definedName name="poso_wrn.test2." localSheetId="18" hidden="1">{"SourcesUses",#N/A,TRUE,"CFMODEL";"TransOverview",#N/A,TRUE,"CFMODEL"}</definedName>
    <definedName name="poso_wrn.test2." hidden="1">{"SourcesUses",#N/A,TRUE,"CFMODEL";"TransOverview",#N/A,TRUE,"CFMODEL"}</definedName>
    <definedName name="poso_wrn.test3." localSheetId="18" hidden="1">{"SourcesUses",#N/A,TRUE,#N/A;"TransOverview",#N/A,TRUE,"CFMODEL"}</definedName>
    <definedName name="poso_wrn.test3." hidden="1">{"SourcesUses",#N/A,TRUE,#N/A;"TransOverview",#N/A,TRUE,"CFMODEL"}</definedName>
    <definedName name="poso_wrn.test4." localSheetId="18" hidden="1">{"SourcesUses",#N/A,TRUE,"FundsFlow";"TransOverview",#N/A,TRUE,"FundsFlow"}</definedName>
    <definedName name="poso_wrn.test4." hidden="1">{"SourcesUses",#N/A,TRUE,"FundsFlow";"TransOverview",#N/A,TRUE,"FundsFlow"}</definedName>
    <definedName name="PPASelection" localSheetId="17" hidden="1">#REF!</definedName>
    <definedName name="PPASelection" localSheetId="18" hidden="1">#REF!</definedName>
    <definedName name="PPASelection" hidden="1">#REF!</definedName>
    <definedName name="_xlnm.Print_Area" localSheetId="3">COC!$A$1:$V$78</definedName>
    <definedName name="_xlnm.Print_Area" localSheetId="17" hidden="1">#REF!</definedName>
    <definedName name="_xlnm.Print_Area" localSheetId="12">'Property Taxes'!$A$1:$E$23</definedName>
    <definedName name="_xlnm.Print_Area" localSheetId="0">'Summary Rev Req Table'!$A$1:$H$59</definedName>
    <definedName name="_xlnm.Print_Area" localSheetId="1">'Summary Revenue Requirement'!$A$1:$J$59</definedName>
    <definedName name="_xlnm.Print_Area" hidden="1">#REF!</definedName>
    <definedName name="_xlnm.Print_Titles" localSheetId="17" hidden="1">#REF!,#REF!</definedName>
    <definedName name="_xlnm.Print_Titles" localSheetId="18" hidden="1">#REF!,#REF!</definedName>
    <definedName name="_xlnm.Print_Titles" hidden="1">#REF!,#REF!</definedName>
    <definedName name="prn.All." localSheetId="18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prn.All." hidden="1">{#N/A,#N/A,FALSE,"Senstivity Input";#N/A,#N/A,FALSE,"Source &amp; Use";#N/A,#N/A,FALSE,"Permanent Financing1";#N/A,#N/A,FALSE,"Permanent Financing2";#N/A,#N/A,FALSE,"Construction Term";#N/A,#N/A,FALSE,"Construction Financing";#N/A,#N/A,FALSE,"Tax Credit Basis Change";#N/A,#N/A,FALSE,"Tax Credit Rate Decrease";#N/A,#N/A,FALSE,"Development Cost Overrun";#N/A,#N/A,FALSE,"NOI Shortfall"}</definedName>
    <definedName name="prn.Arcform3." localSheetId="18" hidden="1">{"Grant",#N/A,FALSE,"Grant";"GP Developer",#N/A,FALSE,"GP &amp; Dev Loans";"Operating Analysis",#N/A,FALSE,"Operations";"Tax Credit",#N/A,FALSE,"Tax Credits";"Tax Credit Analysis",#N/A,FALSE,"TC Analysis"}</definedName>
    <definedName name="prn.Arcform3." hidden="1">{"Grant",#N/A,FALSE,"Grant";"GP Developer",#N/A,FALSE,"GP &amp; Dev Loans";"Operating Analysis",#N/A,FALSE,"Operations";"Tax Credit",#N/A,FALSE,"Tax Credits";"Tax Credit Analysis",#N/A,FALSE,"TC Analysis"}</definedName>
    <definedName name="prn.rollup." localSheetId="18" hidden="1">{"page1",#N/A,FALSE,"rollup"}</definedName>
    <definedName name="prn.rollup." hidden="1">{"page1",#N/A,FALSE,"rollup"}</definedName>
    <definedName name="PropTaxAdder" localSheetId="17" hidden="1">#REF!</definedName>
    <definedName name="PropTaxAdder" localSheetId="18" hidden="1">#REF!</definedName>
    <definedName name="PropTaxAdder" hidden="1">#REF!</definedName>
    <definedName name="PrRateYr1" localSheetId="17" hidden="1">#REF!</definedName>
    <definedName name="PrRateYr1" hidden="1">#REF!</definedName>
    <definedName name="PUB_FileID" hidden="1">"L10004026.xls"</definedName>
    <definedName name="PUB_UserID" hidden="1">"QUARKS"</definedName>
    <definedName name="qqa" localSheetId="18" hidden="1">{"ARK_JURIS_FUEL",#N/A,FALSE,"Ark_Fuel&amp;Rev"}</definedName>
    <definedName name="qqa" hidden="1">{"ARK_JURIS_FUEL",#N/A,FALSE,"Ark_Fuel&amp;Rev"}</definedName>
    <definedName name="r.BSAssets" localSheetId="17" hidden="1">#REF!</definedName>
    <definedName name="r.BSAssets" localSheetId="18" hidden="1">#REF!</definedName>
    <definedName name="r.BSAssets" hidden="1">#REF!</definedName>
    <definedName name="r.BSEquity" localSheetId="17" hidden="1">#REF!</definedName>
    <definedName name="r.BSEquity" localSheetId="18" hidden="1">#REF!</definedName>
    <definedName name="r.BSEquity" hidden="1">#REF!</definedName>
    <definedName name="r.BSLiabilities" localSheetId="17" hidden="1">#REF!</definedName>
    <definedName name="r.BSLiabilities" hidden="1">#REF!</definedName>
    <definedName name="r.CashFlow" localSheetId="17" hidden="1">#REF!</definedName>
    <definedName name="r.CashFlow" hidden="1">#REF!</definedName>
    <definedName name="r.ISGrossProfit" localSheetId="17" hidden="1">#REF!</definedName>
    <definedName name="r.ISGrossProfit" hidden="1">#REF!</definedName>
    <definedName name="r.ISInterest" localSheetId="17" hidden="1">#REF!</definedName>
    <definedName name="r.ISInterest" hidden="1">#REF!</definedName>
    <definedName name="r.ISNetIncome" localSheetId="17" hidden="1">#REF!</definedName>
    <definedName name="r.ISNetIncome" hidden="1">#REF!</definedName>
    <definedName name="r.Leverage" localSheetId="17" hidden="1">#REF!</definedName>
    <definedName name="r.Leverage" hidden="1">#REF!</definedName>
    <definedName name="r.Liquidity" localSheetId="17" hidden="1">#REF!</definedName>
    <definedName name="r.Liquidity" hidden="1">#REF!</definedName>
    <definedName name="r.LTM" localSheetId="17" hidden="1">#REF!</definedName>
    <definedName name="r.LTM" hidden="1">#REF!</definedName>
    <definedName name="r.LTMInterim" localSheetId="17" hidden="1">#REF!</definedName>
    <definedName name="r.LTMInterim" hidden="1">#REF!</definedName>
    <definedName name="r.Market" localSheetId="17" hidden="1">#REF!</definedName>
    <definedName name="r.Market" hidden="1">#REF!</definedName>
    <definedName name="r.Miscellaneous" localSheetId="17" hidden="1">#REF!</definedName>
    <definedName name="r.Miscellaneous" hidden="1">#REF!</definedName>
    <definedName name="r.Profitability" localSheetId="17" hidden="1">#REF!</definedName>
    <definedName name="r.Profitability" hidden="1">#REF!</definedName>
    <definedName name="r.Summary" localSheetId="17" hidden="1">#REF!</definedName>
    <definedName name="r.Summary" hidden="1">#REF!</definedName>
    <definedName name="recap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reserve1" localSheetId="17" hidden="1">#REF!</definedName>
    <definedName name="reserve1" localSheetId="18" hidden="1">#REF!</definedName>
    <definedName name="reserve1" hidden="1">#REF!</definedName>
    <definedName name="RiskAfterRecalcMacro" hidden="1">""</definedName>
    <definedName name="RiskAfterSimMacro" hidden="1">""</definedName>
    <definedName name="riskATSSboxGraph" hidden="1">FALSE</definedName>
    <definedName name="riskATSSincludeSimtables" hidden="1">TRUE</definedName>
    <definedName name="riskATSSinputsGraphs" hidden="1">FALSE</definedName>
    <definedName name="riskATSSoutputStatistic" hidden="1">3</definedName>
    <definedName name="riskATSSpercentChangeGraph" hidden="1">TRUE</definedName>
    <definedName name="riskATSSpercentileGraph" hidden="1">TRUE</definedName>
    <definedName name="riskATSSpercentileValue" hidden="1">0.5</definedName>
    <definedName name="riskATSSprintReport" hidden="1">FALSE</definedName>
    <definedName name="riskATSSreportsInActiveBook" hidden="1">FALSE</definedName>
    <definedName name="riskATSSreportsSelected" hidden="1">TRUE</definedName>
    <definedName name="riskATSSsummaryReport" hidden="1">TRUE</definedName>
    <definedName name="riskATSStornadoGraph" hidden="1">TRUE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gShowNames" localSheetId="17" hidden="1">#REF!</definedName>
    <definedName name="rngShowNames" localSheetId="18" hidden="1">#REF!</definedName>
    <definedName name="rngShowNames" hidden="1">#REF!</definedName>
    <definedName name="rngToggles" localSheetId="17" hidden="1">#REF!</definedName>
    <definedName name="rngToggles" hidden="1">#REF!</definedName>
    <definedName name="rrrer" localSheetId="18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rrrer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sad" localSheetId="18" hidden="1">{#N/A,#N/A,FALSE,"FY97";#N/A,#N/A,FALSE,"FY98";#N/A,#N/A,FALSE,"FY99";#N/A,#N/A,FALSE,"FY00";#N/A,#N/A,FALSE,"FY01"}</definedName>
    <definedName name="sad" hidden="1">{#N/A,#N/A,FALSE,"FY97";#N/A,#N/A,FALSE,"FY98";#N/A,#N/A,FALSE,"FY99";#N/A,#N/A,FALSE,"FY00";#N/A,#N/A,FALSE,"FY01"}</definedName>
    <definedName name="SAPBEXdnldView" hidden="1">"52CU5ARR48LAZIK4QCB98K91A"</definedName>
    <definedName name="SAPBEXhrIndnt" hidden="1">"Wide"</definedName>
    <definedName name="SAPBEXsysID" hidden="1">"GP1"</definedName>
    <definedName name="SAPsysID" hidden="1">"708C5W7SBKP804JT78WJ0JNKI"</definedName>
    <definedName name="SAPwbID" hidden="1">"ARS"</definedName>
    <definedName name="sds" localSheetId="17" hidden="1">#REF!</definedName>
    <definedName name="sds" localSheetId="18" hidden="1">#REF!</definedName>
    <definedName name="sds" hidden="1">#REF!</definedName>
    <definedName name="SelectedPlot" localSheetId="17" hidden="1">#REF!</definedName>
    <definedName name="SelectedPlot" hidden="1">#REF!</definedName>
    <definedName name="sencount" hidden="1">1</definedName>
    <definedName name="Sens0" localSheetId="17" hidden="1">#REF!</definedName>
    <definedName name="Sens0" localSheetId="18" hidden="1">#REF!</definedName>
    <definedName name="Sens0" hidden="1">#REF!</definedName>
    <definedName name="Sens175" localSheetId="17" hidden="1">#REF!</definedName>
    <definedName name="Sens175" localSheetId="18" hidden="1">#REF!</definedName>
    <definedName name="Sens175" hidden="1">#REF!</definedName>
    <definedName name="SensCheck416" localSheetId="17" hidden="1">#REF!</definedName>
    <definedName name="SensCheck416" localSheetId="18" hidden="1">#REF!</definedName>
    <definedName name="SensCheck416" hidden="1">#REF!</definedName>
    <definedName name="solver_adj" localSheetId="17" hidden="1">#REF!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1</definedName>
    <definedName name="solver_nwt" hidden="1">1</definedName>
    <definedName name="solver_opt" localSheetId="17" hidden="1">#REF!</definedName>
    <definedName name="solver_opt" localSheetId="18" hidden="1">#REF!</definedName>
    <definedName name="solver_opt" hidden="1">#REF!</definedName>
    <definedName name="solver_pre" hidden="1">0.000001</definedName>
    <definedName name="solver_rel1" hidden="1">2</definedName>
    <definedName name="solver_rel5" hidden="1">1</definedName>
    <definedName name="solver_rel6" hidden="1">1</definedName>
    <definedName name="solver_rel7" hidden="1">1</definedName>
    <definedName name="solver_rel8" hidden="1">3</definedName>
    <definedName name="solver_rhs1" hidden="1">17</definedName>
    <definedName name="solver_scl" hidden="1">2</definedName>
    <definedName name="solver_sho" hidden="1">2</definedName>
    <definedName name="solver_tim" hidden="1">100</definedName>
    <definedName name="solver_tmp" hidden="1">0</definedName>
    <definedName name="solver_tol" hidden="1">0.05</definedName>
    <definedName name="solver_typ" hidden="1">1</definedName>
    <definedName name="solver_val" hidden="1">0</definedName>
    <definedName name="SpFor" localSheetId="17" hidden="1">#REF!</definedName>
    <definedName name="SpFor" localSheetId="18" hidden="1">#REF!</definedName>
    <definedName name="SpFor" hidden="1">#REF!</definedName>
    <definedName name="SpFor15" localSheetId="17" hidden="1">#REF!</definedName>
    <definedName name="SpFor15" localSheetId="18" hidden="1">#REF!</definedName>
    <definedName name="SpFor15" hidden="1">#REF!</definedName>
    <definedName name="SpFor22" localSheetId="17" hidden="1">#REF!</definedName>
    <definedName name="SpFor22" hidden="1">#REF!</definedName>
    <definedName name="srg" localSheetId="18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rg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StartMonth" localSheetId="17" hidden="1">#REF!</definedName>
    <definedName name="StartMonth" localSheetId="18" hidden="1">#REF!</definedName>
    <definedName name="StartMonth" hidden="1">#REF!</definedName>
    <definedName name="SubRateYr1" localSheetId="17" hidden="1">#REF!</definedName>
    <definedName name="SubRateYr1" hidden="1">#REF!</definedName>
    <definedName name="SWEPCO_Exhibits_Print_Area" localSheetId="17" hidden="1">#REF!</definedName>
    <definedName name="SWEPCO_Exhibits_Print_Area" hidden="1">#REF!</definedName>
    <definedName name="T1PPA2" localSheetId="17" hidden="1">#REF!</definedName>
    <definedName name="T1PPA2" hidden="1">#REF!</definedName>
    <definedName name="T1PPA3" localSheetId="17" hidden="1">#REF!</definedName>
    <definedName name="T1PPA3" hidden="1">#REF!</definedName>
    <definedName name="T1WindEnergyPrice" localSheetId="17" hidden="1">#REF!</definedName>
    <definedName name="T1WindEnergyPrice" hidden="1">#REF!</definedName>
    <definedName name="T3_Special" localSheetId="17" hidden="1">#REF!</definedName>
    <definedName name="T3_Special" hidden="1">#REF!</definedName>
    <definedName name="Table1Start" localSheetId="17" hidden="1">#REF!</definedName>
    <definedName name="Table1Start" hidden="1">#REF!</definedName>
    <definedName name="TClos_And_Const" localSheetId="17" hidden="1">#REF!</definedName>
    <definedName name="TClos_And_Const" hidden="1">#REF!</definedName>
    <definedName name="Temp" localSheetId="18" hidden="1">{"ARK_JURIS_FUEL",#N/A,FALSE,"Ark_Fuel&amp;Rev"}</definedName>
    <definedName name="Temp" hidden="1">{"ARK_JURIS_FUEL",#N/A,FALSE,"Ark_Fuel&amp;Rev"}</definedName>
    <definedName name="test" localSheetId="18" hidden="1">{#N/A,#N/A,TRUE,"Facility-Input";#N/A,#N/A,TRUE,"Graphs";#N/A,#N/A,TRUE,"TOTAL"}</definedName>
    <definedName name="test" hidden="1">{#N/A,#N/A,TRUE,"Facility-Input";#N/A,#N/A,TRUE,"Graphs";#N/A,#N/A,TRUE,"TOTAL"}</definedName>
    <definedName name="TextRefCopyRangeCount" hidden="1">5</definedName>
    <definedName name="TIRRLev" localSheetId="17" hidden="1">#REF!</definedName>
    <definedName name="TIRRLev" localSheetId="18" hidden="1">#REF!</definedName>
    <definedName name="TIRRLev" hidden="1">#REF!</definedName>
    <definedName name="TIRRUnLev" localSheetId="17" hidden="1">#REF!</definedName>
    <definedName name="TIRRUnLev" hidden="1">#REF!</definedName>
    <definedName name="TNPVLev" localSheetId="17" hidden="1">#REF!</definedName>
    <definedName name="TNPVLev" hidden="1">#REF!</definedName>
    <definedName name="TNPVUnlev" localSheetId="17" hidden="1">#REF!</definedName>
    <definedName name="TNPVUnlev" hidden="1">#REF!</definedName>
    <definedName name="TotProjPct" localSheetId="17" hidden="1">#REF!</definedName>
    <definedName name="TotProjPct" localSheetId="18" hidden="1">#REF!</definedName>
    <definedName name="TotProjPct" hidden="1">#REF!</definedName>
    <definedName name="TP_Footer_User" hidden="1">"Bryan Haslett"</definedName>
    <definedName name="TP_Footer_Version" hidden="1">"v4.00"</definedName>
    <definedName name="tran" localSheetId="18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an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treretre" localSheetId="18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reretre" hidden="1">{#N/A,#N/A,TRUE,"Income Statement";#N/A,#N/A,TRUE,"Balance Sheet";#N/A,#N/A,TRUE,"Cash Flows";#N/A,#N/A,TRUE,"Ratios";#N/A,#N/A,TRUE,"Revenues";#N/A,#N/A,TRUE,"Asset Calcs";#N/A,#N/A,TRUE,"Assumptions";#N/A,#N/A,TRUE,"Valuation"}</definedName>
    <definedName name="ttrttr" localSheetId="18" hidden="1">{#N/A,#N/A,FALSE,"FY97";#N/A,#N/A,FALSE,"FY98";#N/A,#N/A,FALSE,"FY99";#N/A,#N/A,FALSE,"FY00";#N/A,#N/A,FALSE,"FY01"}</definedName>
    <definedName name="ttrttr" hidden="1">{#N/A,#N/A,FALSE,"FY97";#N/A,#N/A,FALSE,"FY98";#N/A,#N/A,FALSE,"FY99";#N/A,#N/A,FALSE,"FY00";#N/A,#N/A,FALSE,"FY01"}</definedName>
    <definedName name="U" localSheetId="17" hidden="1">#REF!</definedName>
    <definedName name="U" localSheetId="18" hidden="1">#REF!</definedName>
    <definedName name="U" hidden="1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leveraged_NPV_Check_Range" localSheetId="17" hidden="1">#REF!</definedName>
    <definedName name="Unleveraged_NPV_Check_Range" localSheetId="18" hidden="1">#REF!</definedName>
    <definedName name="Unleveraged_NPV_Check_Range" hidden="1">#REF!</definedName>
    <definedName name="USDollar" localSheetId="17" hidden="1">#REF!</definedName>
    <definedName name="USDollar" hidden="1">#REF!</definedName>
    <definedName name="Valuation_Running" localSheetId="17" hidden="1">#REF!</definedName>
    <definedName name="Valuation_Running" hidden="1">#REF!</definedName>
    <definedName name="VarOM1Adder" localSheetId="17" hidden="1">#REF!</definedName>
    <definedName name="VarOM1Adder" localSheetId="18" hidden="1">#REF!</definedName>
    <definedName name="VarOM1Adder" hidden="1">#REF!</definedName>
    <definedName name="WDpkw" localSheetId="17" hidden="1">#REF!</definedName>
    <definedName name="WDpkw" hidden="1">#REF!</definedName>
    <definedName name="what" localSheetId="17" hidden="1">#REF!</definedName>
    <definedName name="what" hidden="1">#REF!</definedName>
    <definedName name="wrn.3._.Scenarios." localSheetId="18" hidden="1">{"full model","100% Stock",FALSE,"PROFORMA";"full model","50/50",FALSE,"PROFORMA";"full model","100% Cash",FALSE,"PROFORMA"}</definedName>
    <definedName name="wrn.3._.Scenarios." hidden="1">{"full model","100% Stock",FALSE,"PROFORMA";"full model","50/50",FALSE,"PROFORMA";"full model","100% Cash",FALSE,"PROFORMA"}</definedName>
    <definedName name="wrn.97maint.xls." hidden="1">{#N/A,#N/A,TRUE,"TOTAL DISTRIBUTION";#N/A,#N/A,TRUE,"SOUTH";#N/A,#N/A,TRUE,"NORTHEAST";#N/A,#N/A,TRUE,"WEST"}</definedName>
    <definedName name="wrn.97OR.XLs." hidden="1">{#N/A,#N/A,TRUE,"TOTAL DSBN";#N/A,#N/A,TRUE,"WEST";#N/A,#N/A,TRUE,"SOUTH";#N/A,#N/A,TRUE,"NORTHEAST"}</definedName>
    <definedName name="wrn.Aging._.and._.Trend._.Analysis." localSheetId="18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irrpt." localSheetId="18" hidden="1">{#N/A,#N/A,FALSE,"TD1";#N/A,#N/A,FALSE,"TD2";#N/A,#N/A,FALSE,"TD 3";#N/A,#N/A,FALSE,"TD 4";#N/A,#N/A,FALSE,"TD 5";#N/A,#N/A,FALSE,"TD 6";#N/A,#N/A,FALSE,"TD 7";#N/A,#N/A,FALSE,"TD 8";#N/A,#N/A,FALSE,"TD 9";#N/A,#N/A,FALSE,"TD 10";#N/A,#N/A,FALSE,"TD 11";#N/A,#N/A,FALSE,"TD 12";#N/A,#N/A,FALSE,"TD 13";#N/A,#N/A,FALSE,"TD 14";#N/A,#N/A,FALSE,"TD 15";#N/A,#N/A,FALSE,"TD 16";#N/A,#N/A,FALSE,"TD 16";#N/A,#N/A,FALSE,"TD DEC"}</definedName>
    <definedName name="wrn.airrpt." hidden="1">{#N/A,#N/A,FALSE,"TD1";#N/A,#N/A,FALSE,"TD2";#N/A,#N/A,FALSE,"TD 3";#N/A,#N/A,FALSE,"TD 4";#N/A,#N/A,FALSE,"TD 5";#N/A,#N/A,FALSE,"TD 6";#N/A,#N/A,FALSE,"TD 7";#N/A,#N/A,FALSE,"TD 8";#N/A,#N/A,FALSE,"TD 9";#N/A,#N/A,FALSE,"TD 10";#N/A,#N/A,FALSE,"TD 11";#N/A,#N/A,FALSE,"TD 12";#N/A,#N/A,FALSE,"TD 13";#N/A,#N/A,FALSE,"TD 14";#N/A,#N/A,FALSE,"TD 15";#N/A,#N/A,FALSE,"TD 16";#N/A,#N/A,FALSE,"TD 16";#N/A,#N/A,FALSE,"TD DEC"}</definedName>
    <definedName name="wrn.All." localSheetId="18" hidden="1">{#N/A,#N/A,TRUE,"Facility-Input";#N/A,#N/A,TRUE,"Graphs";#N/A,#N/A,TRUE,"TOTAL";#N/A,#N/A,TRUE,"Total Pipes";#N/A,#N/A,TRUE,"Segment 1";#N/A,#N/A,TRUE,"Segment 2";#N/A,#N/A,TRUE,"Segment 3";#N/A,#N/A,TRUE,"Segment 4";#N/A,#N/A,TRUE,"Segment 5";#N/A,#N/A,TRUE,"NGL-Input";#N/A,#N/A,TRUE,"Assums."}</definedName>
    <definedName name="wrn.All." hidden="1">{#N/A,#N/A,TRUE,"Facility-Input";#N/A,#N/A,TRUE,"Graphs";#N/A,#N/A,TRUE,"TOTAL";#N/A,#N/A,TRUE,"Total Pipes";#N/A,#N/A,TRUE,"Segment 1";#N/A,#N/A,TRUE,"Segment 2";#N/A,#N/A,TRUE,"Segment 3";#N/A,#N/A,TRUE,"Segment 4";#N/A,#N/A,TRUE,"Segment 5";#N/A,#N/A,TRUE,"NGL-Input";#N/A,#N/A,TRUE,"Assums."}</definedName>
    <definedName name="wrn.all._.input." localSheetId="18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MONTHS." localSheetId="18" hidden="1">{#N/A,#N/A,FALSE,"JAN99";#N/A,#N/A,FALSE,"FEB99";#N/A,#N/A,FALSE,"MARCH99";#N/A,#N/A,FALSE,"APRIL99";#N/A,#N/A,FALSE,"MAY99";#N/A,#N/A,FALSE,"JUNE99";#N/A,#N/A,FALSE,"JULY99";#N/A,#N/A,FALSE,"AUG99";#N/A,#N/A,FALSE,"SEPT99";#N/A,#N/A,FALSE,"OCT99";#N/A,#N/A,FALSE,"NOV99";#N/A,#N/A,FALSE,"DEC99"}</definedName>
    <definedName name="wrn.ALL._.MONTHS." hidden="1">{#N/A,#N/A,FALSE,"JAN99";#N/A,#N/A,FALSE,"FEB99";#N/A,#N/A,FALSE,"MARCH99";#N/A,#N/A,FALSE,"APRIL99";#N/A,#N/A,FALSE,"MAY99";#N/A,#N/A,FALSE,"JUNE99";#N/A,#N/A,FALSE,"JULY99";#N/A,#N/A,FALSE,"AUG99";#N/A,#N/A,FALSE,"SEPT99";#N/A,#N/A,FALSE,"OCT99";#N/A,#N/A,FALSE,"NOV99";#N/A,#N/A,FALSE,"DEC99"}</definedName>
    <definedName name="wrn.ALL._.SHEET." localSheetId="18" hidden="1">{#N/A,#N/A,FALSE,"SUMMARY";#N/A,#N/A,FALSE,"3110";#N/A,#N/A,FALSE,"3190";#N/A,#N/A,FALSE,"3210"}</definedName>
    <definedName name="wrn.ALL._.SHEET." hidden="1">{#N/A,#N/A,FALSE,"SUMMARY";#N/A,#N/A,FALSE,"3110";#N/A,#N/A,FALSE,"3190";#N/A,#N/A,FALSE,"3210"}</definedName>
    <definedName name="wrn.ALL._.SHEETS." localSheetId="18" hidden="1">{#N/A,#N/A,FALSE,"GPR";#N/A,#N/A,FALSE,"Vacancy";#N/A,#N/A,FALSE,"MGTFEE";#N/A,#N/A,FALSE,"Bookkeeping Fees";#N/A,#N/A,FALSE,"Interest Income"}</definedName>
    <definedName name="wrn.ALL._.SHEETS." hidden="1">{#N/A,#N/A,FALSE,"GPR";#N/A,#N/A,FALSE,"Vacancy";#N/A,#N/A,FALSE,"MGTFEE";#N/A,#N/A,FALSE,"Bookkeeping Fees";#N/A,#N/A,FALSE,"Interest Income"}</definedName>
    <definedName name="wrn.ALL._.STATEMENTS." localSheetId="18" hidden="1">{"BALANCE SHEET",#N/A,FALSE,"Balance Sheet";"INCOME STATEMENT",#N/A,FALSE,"Income Statement";"STMT OF CASH FLOWS",#N/A,FALSE,"Cash Flows Indirect";"PARTNERS CAPITAL STMT",#N/A,FALSE,"Partners Capital"}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ll._.Worksheets." localSheetId="1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ll._.Worksheets.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wrn.american._.risk._.97." localSheetId="18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risk.971" localSheetId="18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risk.971" hidden="1">{#N/A,#N/A,FALSE,"capa";#N/A,#N/A,FALSE,"capa 2";#N/A,#N/A,FALSE,"BS";#N/A,#N/A,FALSE,"P &amp; L";#N/A,#N/A,FALSE,"DMPL";#N/A,#N/A,FALSE,"Doar";#N/A,#N/A,FALSE,"Translation";#N/A,#N/A,FALSE,"R$";#N/A,#N/A,FALSE,"US$"}</definedName>
    <definedName name="wrn.Annual._.Cashflows." localSheetId="18" hidden="1">{"Revenues",#N/A,FALSE,"MDU";"Depreciation",#N/A,FALSE,"MDU";"Debt",#N/A,FALSE,"MDU";"Financials",#N/A,FALSE,"MDU";"Accounts",#N/A,FALSE,"MDU"}</definedName>
    <definedName name="wrn.Annual._.Cashflows." hidden="1">{"Revenues",#N/A,FALSE,"MDU";"Depreciation",#N/A,FALSE,"MDU";"Debt",#N/A,FALSE,"MDU";"Financials",#N/A,FALSE,"MDU";"Accounts",#N/A,FALSE,"MDU"}</definedName>
    <definedName name="wrn.Annual._.Cashflows2." localSheetId="18" hidden="1">{"Revenues",#N/A,FALSE,"MDU";"Depreciation",#N/A,FALSE,"MDU";"Debt",#N/A,FALSE,"MDU";"Financials",#N/A,FALSE,"MDU";"Accounts",#N/A,FALSE,"MDU"}</definedName>
    <definedName name="wrn.Annual._.Cashflows2." hidden="1">{"Revenues",#N/A,FALSE,"MDU";"Depreciation",#N/A,FALSE,"MDU";"Debt",#N/A,FALSE,"MDU";"Financials",#N/A,FALSE,"MDU";"Accounts",#N/A,FALSE,"MDU"}</definedName>
    <definedName name="wrn.Arcform1." localSheetId="18" hidden="1">{"One",#N/A,FALSE,"Property";"Rent Analysis",#N/A,FALSE,"Rent &amp; Income";"Market",#N/A,FALSE,"Market";"Environmental",#N/A,FALSE,"Environmental"}</definedName>
    <definedName name="wrn.Arcform1." hidden="1">{"One",#N/A,FALSE,"Property";"Rent Analysis",#N/A,FALSE,"Rent &amp; Income";"Market",#N/A,FALSE,"Market";"Environmental",#N/A,FALSE,"Environmental"}</definedName>
    <definedName name="wrn.Arcform2." localSheetId="18" hidden="1">{"Development Team",#N/A,FALSE,"Team";"Environmental",#N/A,FALSE,"Environmental";"Permanent",#N/A,FALSE,"Perm Mtg";"Soft",#N/A,FALSE,"Soft Mtg"}</definedName>
    <definedName name="wrn.Arcform2." hidden="1">{"Development Team",#N/A,FALSE,"Team";"Environmental",#N/A,FALSE,"Environmental";"Permanent",#N/A,FALSE,"Perm Mtg";"Soft",#N/A,FALSE,"Soft Mtg"}</definedName>
    <definedName name="wrn.Arcform3." localSheetId="18" hidden="1">{"Grant",#N/A,FALSE,"Grant";"GP Developer",#N/A,FALSE,"GP &amp; Dev Loans";"Operating Analysis",#N/A,FALSE,"Operations";"Tax Credit",#N/A,FALSE,"Tax Credits";"Tax Credit Analysis",#N/A,FALSE,"TC Analysis"}</definedName>
    <definedName name="wrn.Arcform3." hidden="1">{"Grant",#N/A,FALSE,"Grant";"GP Developer",#N/A,FALSE,"GP &amp; Dev Loans";"Operating Analysis",#N/A,FALSE,"Operations";"Tax Credit",#N/A,FALSE,"Tax Credits";"Tax Credit Analysis",#N/A,FALSE,"TC Analysis"}</definedName>
    <definedName name="wrn.Arcform4." localSheetId="18" hidden="1">{"Construction Analysis",#N/A,FALSE,"Constr Analysis";"Construction Financing",#N/A,FALSE,"Constr Finan";"Guarantees and Reserves",#N/A,FALSE,"Guar &amp; Reserves"}</definedName>
    <definedName name="wrn.Arcform4." hidden="1">{"Construction Analysis",#N/A,FALSE,"Constr Analysis";"Construction Financing",#N/A,FALSE,"Constr Finan";"Guarantees and Reserves",#N/A,FALSE,"Guar &amp; Reserves"}</definedName>
    <definedName name="wrn.ARK._.JURIS._.FAC._.CALC." localSheetId="18" hidden="1">{"ARK_JURIS_FAC",#N/A,FALSE,"Ark_Fuel&amp;Rev"}</definedName>
    <definedName name="wrn.ARK._.JURIS._.FAC._.CALC." hidden="1">{"ARK_JURIS_FAC",#N/A,FALSE,"Ark_Fuel&amp;Rev"}</definedName>
    <definedName name="wrn.ARK._.JURIS._.FUEL._.COST." localSheetId="18" hidden="1">{"ARK_JURIS_FUEL",#N/A,FALSE,"Ark_Fuel&amp;Rev"}</definedName>
    <definedName name="wrn.ARK._.JURIS._.FUEL._.COST." hidden="1">{"ARK_JURIS_FUEL",#N/A,FALSE,"Ark_Fuel&amp;Rev"}</definedName>
    <definedName name="wrn.ATOKA._.FAC._.CALC." localSheetId="18" hidden="1">{"ATOKA_FAC",#N/A,FALSE,"Atoka"}</definedName>
    <definedName name="wrn.ATOKA._.FAC._.CALC." hidden="1">{"ATOKA_FAC",#N/A,FALSE,"Atoka"}</definedName>
    <definedName name="wrn.Auto._.Comp." localSheetId="18" hidden="1">{#N/A,#N/A,FALSE,"Sheet1"}</definedName>
    <definedName name="wrn.Auto._.Comp." hidden="1">{#N/A,#N/A,FALSE,"Sheet1"}</definedName>
    <definedName name="wrn.BALANCE._.SHEET." localSheetId="18" hidden="1">{"BALANCE SHEET",#N/A,FALSE,"Balance Sheet"}</definedName>
    <definedName name="wrn.BALANCE._.SHEET." hidden="1">{"BALANCE SHEET",#N/A,FALSE,"Balance Sheet"}</definedName>
    <definedName name="wrn.bargeform." localSheetId="18" hidden="1">{#N/A,#N/A,FALSE,"TD1";#N/A,#N/A,FALSE,"TD2";#N/A,#N/A,FALSE,"TD 3";#N/A,#N/A,FALSE,"TD  4";#N/A,#N/A,FALSE,"TD 5";#N/A,#N/A,FALSE,"TD 6";#N/A,#N/A,FALSE,"TD 7";#N/A,#N/A,FALSE,"TD DEC"}</definedName>
    <definedName name="wrn.bargeform." hidden="1">{#N/A,#N/A,FALSE,"TD1";#N/A,#N/A,FALSE,"TD2";#N/A,#N/A,FALSE,"TD 3";#N/A,#N/A,FALSE,"TD  4";#N/A,#N/A,FALSE,"TD 5";#N/A,#N/A,FALSE,"TD 6";#N/A,#N/A,FALSE,"TD 7";#N/A,#N/A,FALSE,"TD DEC"}</definedName>
    <definedName name="wrn.BidCo." localSheetId="18" hidden="1">{#N/A,#N/A,FALSE,"BidCo Assumptions";#N/A,#N/A,FALSE,"Credit Stats";#N/A,#N/A,FALSE,"Bidco Summary";#N/A,#N/A,FALSE,"BIDCO Consolidated"}</definedName>
    <definedName name="wrn.BidCo." hidden="1">{#N/A,#N/A,FALSE,"BidCo Assumptions";#N/A,#N/A,FALSE,"Credit Stats";#N/A,#N/A,FALSE,"Bidco Summary";#N/A,#N/A,FALSE,"BIDCO Consolidated"}</definedName>
    <definedName name="wrn.Brafs97." localSheetId="18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Bridge." localSheetId="18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ridge." hidden="1">{"Table of Contents",#N/A,FALSE,"Table of Contents";"Senario",#N/A,FALSE,"Senarios";"Assumptions",#N/A,FALSE,"Assumptions";"Capital Schedule",#N/A,FALSE,"Capital Schedule";"Cash Schedule",#N/A,FALSE,"ScheduleCash";"SummaryCash",#N/A,FALSE,"SummaryCash";"FinancingCash",#N/A,FALSE,"FinancingCash";"Bridge Schedule",#N/A,FALSE,"ScheduleFinanced";"SummaryFinanced",#N/A,FALSE,"SummaryFinanced";"FinancingFinanced",#N/A,FALSE,"FinancingFinanced";"Ownership Schedule",#N/A,FALSE,"ScheduleOwner";"SummaryOwner",#N/A,FALSE,"SummaryOwner";"FinancingOwner",#N/A,FALSE,"FinancingOwner"}</definedName>
    <definedName name="wrn.Budget._.Section._.III." localSheetId="18" hidden="1">{#N/A,#N/A,FALSE,"Chemicals&amp;Reagents";#N/A,#N/A,FALSE,"Professional Technical";#N/A,#N/A,FALSE,"ENVTEST";#N/A,#N/A,FALSE,"COMMRELAT";#N/A,#N/A,FALSE,"Contrib Hist";#N/A,#N/A,FALSE,"OTHOPER";#N/A,#N/A,FALSE,"OTHADMIN"}</definedName>
    <definedName name="wrn.Budget._.Section._.III." hidden="1">{#N/A,#N/A,FALSE,"Chemicals&amp;Reagents";#N/A,#N/A,FALSE,"Professional Technical";#N/A,#N/A,FALSE,"ENVTEST";#N/A,#N/A,FALSE,"COMMRELAT";#N/A,#N/A,FALSE,"Contrib Hist";#N/A,#N/A,FALSE,"OTHOPER";#N/A,#N/A,FALSE,"OTHADMIN"}</definedName>
    <definedName name="wrn.Budget._.section._.III._.Income._.Statements." localSheetId="18" hidden="1">{#N/A,#N/A,FALSE,"IS comparative";#N/A,#N/A,FALSE,"IS quarterly";#N/A,#N/A,FALSE,"IS PEOPLESOFT"}</definedName>
    <definedName name="wrn.Budget._.section._.III._.Income._.Statements." hidden="1">{#N/A,#N/A,FALSE,"IS comparative";#N/A,#N/A,FALSE,"IS quarterly";#N/A,#N/A,FALSE,"IS PEOPLESOFT"}</definedName>
    <definedName name="wrn.Budget._.Section._.IV.._.Personnel." localSheetId="18" hidden="1">{#N/A,#N/A,FALSE,"Manpower Sum";#N/A,#N/A,FALSE,"S&amp;F Sum";#N/A,#N/A,FALSE,"OT Analysis"}</definedName>
    <definedName name="wrn.Budget._.Section._.IV.._.Personnel." hidden="1">{#N/A,#N/A,FALSE,"Manpower Sum";#N/A,#N/A,FALSE,"S&amp;F Sum";#N/A,#N/A,FALSE,"OT Analysis"}</definedName>
    <definedName name="wrn.Budget._.sections._.I.._.part._.III.._.part._.IX." localSheetId="18" hidden="1">{#N/A,#N/A,FALSE,"Op Stats Comparative";#N/A,#N/A,FALSE,"Pressure Part Failures";#N/A,#N/A,FALSE,"Op Stats Historical";#N/A,#N/A,FALSE,"OPSTATCALC";#N/A,#N/A,FALSE,"TG Conversion Rate"}</definedName>
    <definedName name="wrn.Budget._.sections._.I.._.part._.III.._.part._.IX." hidden="1">{#N/A,#N/A,FALSE,"Op Stats Comparative";#N/A,#N/A,FALSE,"Pressure Part Failures";#N/A,#N/A,FALSE,"Op Stats Historical";#N/A,#N/A,FALSE,"OPSTATCALC";#N/A,#N/A,FALSE,"TG Conversion Rate"}</definedName>
    <definedName name="wrn.Budget._.X.._.Supplemental._.Schedules." localSheetId="18" hidden="1">{#N/A,#N/A,FALSE,"INSURANCE";#N/A,#N/A,FALSE,"Insurance Comparative";#N/A,#N/A,FALSE,"INTERESTEXP";#N/A,#N/A,FALSE,"INTERESTINC";#N/A,#N/A,FALSE,"DEPRECIATION";#N/A,#N/A,FALSE,"MGMTALLOC";#N/A,#N/A,FALSE,"INCTAXES";#N/A,#N/A,FALSE,"IRGdetail";#N/A,#N/A,FALSE,"TRIAL BAL"}</definedName>
    <definedName name="wrn.Budget._.X.._.Supplemental._.Schedules." hidden="1">{#N/A,#N/A,FALSE,"INSURANCE";#N/A,#N/A,FALSE,"Insurance Comparative";#N/A,#N/A,FALSE,"INTERESTEXP";#N/A,#N/A,FALSE,"INTERESTINC";#N/A,#N/A,FALSE,"DEPRECIATION";#N/A,#N/A,FALSE,"MGMTALLOC";#N/A,#N/A,FALSE,"INCTAXES";#N/A,#N/A,FALSE,"IRGdetail";#N/A,#N/A,FALSE,"TRIAL BAL"}</definedName>
    <definedName name="wrn.calc_all." localSheetId="18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lc_all." hidden="1">{"calc_hours",#N/A,FALSE,"calculations";"calc_kwh",#N/A,FALSE,"calculations";"calc_energy_rates",#N/A,FALSE,"calculations";"calc_cp1",#N/A,FALSE,"calculations";"calc_cp2",#N/A,FALSE,"calculations";"calc_coal",#N/A,FALSE,"calculations";"calc_pet_coke",#N/A,FALSE,"calculations";"calc_var1",#N/A,FALSE,"calculations";"calc_var2",#N/A,FALSE,"calculations";"calc_bank",#N/A,FALSE,"calculations"}</definedName>
    <definedName name="wrn.Cash._.Flow._.Statement." localSheetId="18" hidden="1">{"CashPrintArea",#N/A,FALSE,"Cash (c)"}</definedName>
    <definedName name="wrn.Cash._.Flow._.Statement." hidden="1">{"CashPrintArea",#N/A,FALSE,"Cash (c)"}</definedName>
    <definedName name="wrn.Cashflow." hidden="1">{#N/A,#N/A,TRUE,"Cover";#N/A,#N/A,TRUE,"Revision Log";#N/A,#N/A,TRUE,"Assumptions";#N/A,#N/A,TRUE,"Inputs";#N/A,#N/A,TRUE,"Sensitivity";#N/A,#N/A,TRUE,"Graphs";#N/A,#N/A,TRUE,"Operating Graphs";#N/A,#N/A,TRUE,"Stats";#N/A,#N/A,TRUE,"Summary"}</definedName>
    <definedName name="wrn.CC._.Summary." localSheetId="18" hidden="1">{#N/A,#N/A,FALSE,"CC SUMMARY.XLS";#N/A,#N/A,FALSE,"COSTINP.XLS";#N/A,#N/A,FALSE,"CCMAINT.XLS";#N/A,#N/A,FALSE,"MAT_LAB.XLS";#N/A,#N/A,FALSE,"14000LMH.XLS";#N/A,#N/A,FALSE,"20500LMH.XLS";#N/A,#N/A,FALSE,"36000LMH.XLS"}</definedName>
    <definedName name="wrn.CC._.Summary." hidden="1">{#N/A,#N/A,FALSE,"CC SUMMARY.XLS";#N/A,#N/A,FALSE,"COSTINP.XLS";#N/A,#N/A,FALSE,"CCMAINT.XLS";#N/A,#N/A,FALSE,"MAT_LAB.XLS";#N/A,#N/A,FALSE,"14000LMH.XLS";#N/A,#N/A,FALSE,"20500LMH.XLS";#N/A,#N/A,FALSE,"36000LMH.XLS"}</definedName>
    <definedName name="wrn.cellform." localSheetId="18" hidden="1">{#N/A,#N/A,FALSE,"TD 1";#N/A,#N/A,FALSE,"TD 2";#N/A,#N/A,FALSE,"TD 3";#N/A,#N/A,FALSE,"TD 4";#N/A,#N/A,FALSE,"TD 5";#N/A,#N/A,FALSE,"TD 6";#N/A,#N/A,FALSE,"TD 7";#N/A,#N/A,FALSE,"TD 8";#N/A,#N/A,FALSE,"TD 9";#N/A,#N/A,FALSE,"TD 10A";#N/A,#N/A,FALSE,"TD 10B";#N/A,#N/A,FALSE,"TD 11";#N/A,#N/A,FALSE,"TD 13";#N/A,#N/A,FALSE,"TD 12";#N/A,#N/A,FALSE,"TD DEC"}</definedName>
    <definedName name="wrn.cellform." hidden="1">{#N/A,#N/A,FALSE,"TD 1";#N/A,#N/A,FALSE,"TD 2";#N/A,#N/A,FALSE,"TD 3";#N/A,#N/A,FALSE,"TD 4";#N/A,#N/A,FALSE,"TD 5";#N/A,#N/A,FALSE,"TD 6";#N/A,#N/A,FALSE,"TD 7";#N/A,#N/A,FALSE,"TD 8";#N/A,#N/A,FALSE,"TD 9";#N/A,#N/A,FALSE,"TD 10A";#N/A,#N/A,FALSE,"TD 10B";#N/A,#N/A,FALSE,"TD 11";#N/A,#N/A,FALSE,"TD 13";#N/A,#N/A,FALSE,"TD 12";#N/A,#N/A,FALSE,"TD DEC"}</definedName>
    <definedName name="wrn.CF._.Statement." localSheetId="18" hidden="1">{"CashPrintArea",#N/A,FALSE,"Cash (c)"}</definedName>
    <definedName name="wrn.CF._.Statement." hidden="1">{"CashPrintArea",#N/A,FALSE,"Cash (c)"}</definedName>
    <definedName name="wrn.CF._.Statement._.Base._.Case." localSheetId="18" hidden="1">{"CashPrintArea",#N/A,FALSE,"Cash (c)"}</definedName>
    <definedName name="wrn.CF._.Statement._.Base._.Case." hidden="1">{"CashPrintArea",#N/A,FALSE,"Cash (c)"}</definedName>
    <definedName name="wrn.CONOCO._.FAC." localSheetId="18" hidden="1">{"CONOCO_FAC",#N/A,FALSE,"Conoco FAC"}</definedName>
    <definedName name="wrn.CONOCO._.FAC." hidden="1">{"CONOCO_FAC",#N/A,FALSE,"Conoco FAC"}</definedName>
    <definedName name="wrn.DATABASE." localSheetId="18" hidden="1">{"DBINPUT1",#N/A,FALSE,"Database";"DBINPUT2",#N/A,FALSE,"Database"}</definedName>
    <definedName name="wrn.DATABASE." hidden="1">{"DBINPUT1",#N/A,FALSE,"Database";"DBINPUT2",#N/A,FALSE,"Database"}</definedName>
    <definedName name="wrn.dcf." localSheetId="18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Valuation." localSheetId="18" hidden="1">{"value box",#N/A,TRUE,"DPL Inc. Fin Statements";"unlevered free cash flows",#N/A,TRUE,"DPL Inc. Fin Statements"}</definedName>
    <definedName name="wrn.DCF._.Valuation." hidden="1">{"value box",#N/A,TRUE,"DPL Inc. Fin Statements";"unlevered free cash flows",#N/A,TRUE,"DPL Inc. Fin Statements"}</definedName>
    <definedName name="wrn.Debt." localSheetId="18" hidden="1">{"debt summary",#N/A,FALSE,"Debt";"loan details",#N/A,FALSE,"Debt"}</definedName>
    <definedName name="wrn.Debt." hidden="1">{"debt summary",#N/A,FALSE,"Debt";"loan details",#N/A,FALSE,"Debt"}</definedName>
    <definedName name="wrn.detail." localSheetId="18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.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Thru2007." localSheetId="18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07." hidden="1">{"SummThru2007",#N/A,TRUE,"NetIncome";"DetailThru2007",#N/A,TRUE,"Cashflow";"DetailThru2007",#N/A,TRUE,"Reserves";"PPAThru2007",#N/A,TRUE,"Assumptions";"DowAndOtherThru2007",#N/A,TRUE,"Assumptions";"FuelThru2007",#N/A,TRUE,"Assumptions";"DetailThru2007",#N/A,TRUE,"NetIncome";"DetailThru2007",#N/A,TRUE,"PPARevenue";"RevenueThru2007",#N/A,TRUE,"DowRevenue";"RatesThru2007",#N/A,TRUE,"DowRevenue";"DetailThru2007",#N/A,TRUE,"HeatRate";"DetailThru2007",#N/A,TRUE,"PlantO&amp;M";"DetailThru2007",#N/A,TRUE,"WACOG";"DetailThru2007",#N/A,TRUE,"Transportation";"DetailThru2007",#N/A,TRUE,"GasOptimizer";"Detailthru2007",#N/A,TRUE,"SpareParts";"DetailThru2007",#N/A,TRUE,"Depreciation"}</definedName>
    <definedName name="wrn.DetailThru2015." localSheetId="18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DetailThru2015." hidden="1">{"PPAThru2015",#N/A,TRUE,"Assumptions";"DowAndOtherThru2015",#N/A,TRUE,"Assumptions";"FuelThru2015",#N/A,TRUE,"Assumptions";"Detailthru2015",#N/A,TRUE,"Cashflow";"DetailThru2015",#N/A,TRUE,"Reserves";"DetailThru2015",#N/A,TRUE,"NetIncome";"PartnerEconThru2015",#N/A,TRUE,"NetIncome";"DetailThru2015",#N/A,TRUE,"PPARevenue";"RevenueThru2015",#N/A,TRUE,"DowRevenue";"RatesThru2015",#N/A,TRUE,"DowRevenue";"DetailThru2015",#N/A,TRUE,"HeatRate";"DetailThru2015",#N/A,TRUE,"PlantO&amp;M";"DetailThru2015",#N/A,TRUE,"Taxes";"DetailThru2015",#N/A,TRUE,"WACOG";"DetailThru2015",#N/A,TRUE,"GasOptimizer";"DetailThru2015",#N/A,TRUE,"SpareParts";"DetailThru2015",#N/A,TRUE,"Depreciation";"DetailThru2015",#N/A,TRUE,"Transportation"}</definedName>
    <definedName name="wrn.eleccoopform." localSheetId="18" hidden="1">{#N/A,#N/A,FALSE,"TD-EC-1";#N/A,#N/A,FALSE,"TD-EC-2";#N/A,#N/A,FALSE,"TD-EC-3";#N/A,#N/A,FALSE,"TD-EC-4";#N/A,#N/A,FALSE,"EC-TD-5";#N/A,#N/A,FALSE,"TD-EC-6";#N/A,#N/A,FALSE,"TD DEC"}</definedName>
    <definedName name="wrn.eleccoopform." hidden="1">{#N/A,#N/A,FALSE,"TD-EC-1";#N/A,#N/A,FALSE,"TD-EC-2";#N/A,#N/A,FALSE,"TD-EC-3";#N/A,#N/A,FALSE,"TD-EC-4";#N/A,#N/A,FALSE,"EC-TD-5";#N/A,#N/A,FALSE,"TD-EC-6";#N/A,#N/A,FALSE,"TD DEC"}</definedName>
    <definedName name="wrn.FAC._.SUMMARY." localSheetId="18" hidden="1">{"FAC_SUMMARY",#N/A,FALSE,"Summaries"}</definedName>
    <definedName name="wrn.FAC._.SUMMARY." hidden="1">{"FAC_SUMMARY",#N/A,FALSE,"Summaries"}</definedName>
    <definedName name="wrn.FCB." localSheetId="18" hidden="1">{"FCB_ALL",#N/A,FALSE,"FCB"}</definedName>
    <definedName name="wrn.FCB." hidden="1">{"FCB_ALL",#N/A,FALSE,"FCB"}</definedName>
    <definedName name="wrn.fcb2" localSheetId="18" hidden="1">{"FCB_ALL",#N/A,FALSE,"FCB"}</definedName>
    <definedName name="wrn.fcb2" hidden="1">{"FCB_ALL",#N/A,FALSE,"FCB"}</definedName>
    <definedName name="wrn.FERC._.FAC._.CALC." localSheetId="18" hidden="1">{"FERC_FAC",#N/A,FALSE,"FERC_Fuel&amp;Rev"}</definedName>
    <definedName name="wrn.FERC._.FAC._.CALC." hidden="1">{"FERC_FAC",#N/A,FALSE,"FERC_Fuel&amp;Rev"}</definedName>
    <definedName name="wrn.FERC._.WEATHER._.and._.JURIS._.FUEL." localSheetId="18" hidden="1">{"FERC_WEATHER_AND_FUEL",#N/A,FALSE,"FERC_Fuel&amp;Rev"}</definedName>
    <definedName name="wrn.FERC._.WEATHER._.and._.JURIS._.FUEL." hidden="1">{"FERC_WEATHER_AND_FUEL",#N/A,FALSE,"FERC_Fuel&amp;Rev"}</definedName>
    <definedName name="wrn.Financials." localSheetId="18" hidden="1">{#N/A,#N/A,TRUE,"Income Statement";#N/A,#N/A,TRUE,"Balance Sheet";#N/A,#N/A,TRUE,"Cash Flow"}</definedName>
    <definedName name="wrn.Financials." hidden="1">{#N/A,#N/A,TRUE,"Income Statement";#N/A,#N/A,TRUE,"Balance Sheet";#N/A,#N/A,TRUE,"Cash Flow"}</definedName>
    <definedName name="wrn.FORECAST._.ONLY." localSheetId="18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ORECAST._.ONLY." hidden="1">{"SourceUse",#N/A,FALSE,"S &amp; U";"Pricing","Normal",FALSE,"Pricing";"Fund Flow",#N/A,FALSE,"Fund Flow";"Rent","Normal",FALSE,"Rent,Exp";"Operating Exp",#N/A,FALSE,"Oper Exp";"Net Operating Income",#N/A,FALSE,"NOI";"Cashflow",#N/A,FALSE,"C Flow";"Net Income",#N/A,FALSE,"Net Incm";"Benefit Schedule",#N/A,FALSE,"Benefits";"Min Gain",#N/A,FALSE,"Min Gain";"Devt Fee",#N/A,FALSE,"Devt Fee";"Mort 1",#N/A,FALSE,"Mort 1";"RP Depr",#N/A,FALSE,"RP Depr";"PP Amort",#N/A,FALSE,"PP Amort";"RR Depr",#N/A,FALSE,"RR Depr";"Debt Analysis",#N/A,FALSE,"Debt Anal"}</definedName>
    <definedName name="wrn.FS1198." localSheetId="18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uel._.Cycle." localSheetId="18" hidden="1">{#N/A,#N/A,FALSE,"AltFuel"}</definedName>
    <definedName name="wrn.Fuel._.Cycle." hidden="1">{#N/A,#N/A,FALSE,"AltFuel"}</definedName>
    <definedName name="wrn.full._.report." localSheetId="18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_report" localSheetId="18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_report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Fincls." localSheetId="18" hidden="1">{#N/A,#N/A,TRUE,"Income Statement";#N/A,#N/A,TRUE,"Balance Sheet";#N/A,#N/A,TRUE,"Cash Flows";#N/A,#N/A,TRUE,"Ratios";#N/A,#N/A,TRUE,"Revenues";#N/A,#N/A,TRUE,"Asset Calcs";#N/A,#N/A,TRUE,"Value"}</definedName>
    <definedName name="wrn.FullFincls." hidden="1">{#N/A,#N/A,TRUE,"Income Statement";#N/A,#N/A,TRUE,"Balance Sheet";#N/A,#N/A,TRUE,"Cash Flows";#N/A,#N/A,TRUE,"Ratios";#N/A,#N/A,TRUE,"Revenues";#N/A,#N/A,TRUE,"Asset Calcs";#N/A,#N/A,TRUE,"Value"}</definedName>
    <definedName name="wrn.FY97SBP." localSheetId="18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gasform." localSheetId="18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wrn.gasform.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wrn.General._.Information." localSheetId="18" hidden="1">{#N/A,#N/A,FALSE,"Input 2 - Sources of Funds"}</definedName>
    <definedName name="wrn.General._.Information." hidden="1">{#N/A,#N/A,FALSE,"Input 2 - Sources of Funds"}</definedName>
    <definedName name="wrn.go." localSheetId="18" hidden="1">{"wp_h4.2",#N/A,FALSE,"WP_H4.2";"wp_h4.3",#N/A,FALSE,"WP_H4.3"}</definedName>
    <definedName name="wrn.go." hidden="1">{"wp_h4.2",#N/A,FALSE,"WP_H4.2";"wp_h4.3",#N/A,FALSE,"WP_H4.3"}</definedName>
    <definedName name="wrn.Ilijan._.Print." localSheetId="18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2." localSheetId="18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2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mobil98." localSheetId="18" hidden="1">{#N/A,#N/A,FALSE,"Apar.Telef.";#N/A,#N/A,FALSE,"Software";#N/A,#N/A,FALSE,"Equip.Inform.";#N/A,#N/A,FALSE,"Moveis";#N/A,#N/A,FALSE,"Gravataí"}</definedName>
    <definedName name="wrn.imobil98." hidden="1">{#N/A,#N/A,FALSE,"Apar.Telef.";#N/A,#N/A,FALSE,"Software";#N/A,#N/A,FALSE,"Equip.Inform.";#N/A,#N/A,FALSE,"Moveis";#N/A,#N/A,FALSE,"Gravataí"}</definedName>
    <definedName name="wrn.INCOME._.STATEMENT." localSheetId="18" hidden="1">{"INCOME STATEMENT",#N/A,FALSE,"Income Statement"}</definedName>
    <definedName name="wrn.INCOME._.STATEMENT." hidden="1">{"INCOME STATEMENT",#N/A,FALSE,"Income Statement"}</definedName>
    <definedName name="wrn.Incr.._.CF._.Statement." localSheetId="18" hidden="1">{"IncrCashPrintArea",#N/A,FALSE,"Incr_CF"}</definedName>
    <definedName name="wrn.Incr.._.CF._.Statement." hidden="1">{"IncrCashPrintArea",#N/A,FALSE,"Incr_CF"}</definedName>
    <definedName name="wrn.Incr.._.Profitability._.Indicators." localSheetId="18" hidden="1">{"IncrProfPrintArea",#N/A,FALSE,"Incr_Prof"}</definedName>
    <definedName name="wrn.Incr.._.Profitability._.Indicators." hidden="1">{"IncrProfPrintArea",#N/A,FALSE,"Incr_Prof"}</definedName>
    <definedName name="wrn.IncStatement._.15._.years." localSheetId="18" hidden="1">{#N/A,#N/A,FALSE,"FinStateUS"}</definedName>
    <definedName name="wrn.IncStatement._.15._.years." hidden="1">{#N/A,#N/A,FALSE,"FinStateUS"}</definedName>
    <definedName name="wrn.IncStatement._.6._.years." localSheetId="18" hidden="1">{"IncStatement 6 years",#N/A,FALSE,"FinStateUS"}</definedName>
    <definedName name="wrn.IncStatement._.6._.years." hidden="1">{"IncStatement 6 years",#N/A,FALSE,"FinStateUS"}</definedName>
    <definedName name="wrn.INPUT._.INFO." localSheetId="18" hidden="1">{"Input",#N/A,FALSE,"INPUT"}</definedName>
    <definedName name="wrn.INPUT._.INFO." hidden="1">{"Input",#N/A,FALSE,"INPUT"}</definedName>
    <definedName name="wrn.Inputs." localSheetId="18" hidden="1">{"Inputs 1","Base",FALSE,"INPUTS";"Inputs 2","Base",FALSE,"INPUTS";"Inputs 3","Base",FALSE,"INPUTS";"Inputs 4","Base",FALSE,"INPUTS";"Inputs 5","Base",FALSE,"INPUTS"}</definedName>
    <definedName name="wrn.Inputs." hidden="1">{"Inputs 1","Base",FALSE,"INPUTS";"Inputs 2","Base",FALSE,"INPUTS";"Inputs 3","Base",FALSE,"INPUTS";"Inputs 4","Base",FALSE,"INPUTS";"Inputs 5","Base",FALSE,"INPUTS"}</definedName>
    <definedName name="wrn.IRR." localSheetId="18" hidden="1">{"IRR Benefits",#N/A,FALSE,"IRR";"Tax Credits",#N/A,FALSE,"IRR"}</definedName>
    <definedName name="wrn.IRR." hidden="1">{"IRR Benefits",#N/A,FALSE,"IRR";"Tax Credits",#N/A,FALSE,"IRR"}</definedName>
    <definedName name="wrn.IRR._.CORP._.7." localSheetId="18" hidden="1">{"IRR",#N/A,FALSE,"Corp 7 IRR";"Input",#N/A,FALSE,"Corp 7 IRR"}</definedName>
    <definedName name="wrn.IRR._.CORP._.7." hidden="1">{"IRR",#N/A,FALSE,"Corp 7 IRR";"Input",#N/A,FALSE,"Corp 7 IRR"}</definedName>
    <definedName name="wrn.LANDMGMT." hidden="1">{#N/A,#N/A,FALSE,"CAP 1998";#N/A,#N/A,FALSE,"CAP 1999";#N/A,#N/A,FALSE,"CAP 2000";#N/A,#N/A,FALSE,"CAP_2001";#N/A,#N/A,FALSE,"CAP_2002";#N/A,#N/A,FALSE,"MAINT_1998";#N/A,#N/A,FALSE,"MAINT_1999";#N/A,#N/A,FALSE,"MAINT_2000";#N/A,#N/A,FALSE,"MAINT_2001";#N/A,#N/A,FALSE,"MAINT_2002"}</definedName>
    <definedName name="wrn.Mason._.Deliverables." localSheetId="18" hidden="1">{#N/A,#N/A,FALSE,"Data &amp; Key Results";#N/A,#N/A,FALSE,"Summary Template";#N/A,#N/A,FALSE,"Budget";#N/A,#N/A,FALSE,"Present Value Comparison";#N/A,#N/A,FALSE,"Cashflow";#N/A,#N/A,FALSE,"Income";#N/A,#N/A,FALSE,"Inputs"}</definedName>
    <definedName name="wrn.Mason._.Deliverables." hidden="1">{#N/A,#N/A,FALSE,"Data &amp; Key Results";#N/A,#N/A,FALSE,"Summary Template";#N/A,#N/A,FALSE,"Budget";#N/A,#N/A,FALSE,"Present Value Comparison";#N/A,#N/A,FALSE,"Cashflow";#N/A,#N/A,FALSE,"Income";#N/A,#N/A,FALSE,"Inputs"}</definedName>
    <definedName name="wrn.MFR." localSheetId="18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wrn.MFR." hidden="1">{#N/A,#N/A,FALSE,"SCH_B1";#N/A,#N/A,FALSE,"SCH_B2";#N/A,#N/A,FALSE,"SCH_B2.1";#N/A,#N/A,FALSE,"SCH_B2.2";#N/A,#N/A,FALSE,"SCH_B2.3";#N/A,#N/A,FALSE,"SCH_B3";#N/A,#N/A,FALSE,"SCH_B3.1";#N/A,#N/A,FALSE,"SCH_C1-a";#N/A,#N/A,FALSE,"SCH_C2";#N/A,#N/A,FALSE,"SCH_C2.1";#N/A,#N/A,FALSE,"SCH_D1A";#N/A,#N/A,FALSE,"SCH_D2";#N/A,#N/A,FALSE,"SCH_D2.1";#N/A,#N/A,FALSE,"SCH_E1";#N/A,#N/A,FALSE,"SCH_E1.1";#N/A,#N/A,FALSE,"SCH_F1";#N/A,#N/A,FALSE,"SCH_H1";#N/A,#N/A,FALSE,"SCH_H2";#N/A,#N/A,FALSE,"SCH_H2.1";#N/A,#N/A,FALSE,"SCH_I1";#N/A,#N/A,FALSE,"SCH_I1a";#N/A,#N/A,FALSE,"SCH_J1"}</definedName>
    <definedName name="wrn.mfr_QTR1." localSheetId="18" hidden="1">{#N/A,#N/A,TRUE,"Cover";#N/A,#N/A,TRUE,"Index";#N/A,#N/A,TRUE,"Highlights";#N/A,#N/A,TRUE,"Energy Con";"1qtr_Ener_Trad",#N/A,TRUE,"Energy Trading";"1qtr_StatGas",#N/A,TRUE,"Trade&amp;Stat1";"1qtr_StatCoal",#N/A,TRUE,"Trade&amp;Stat2";"1QTR_Pgen",#N/A,TRUE,"Power Gen";"1qtr_Pgencontd",#N/A,TRUE,"Power Gen (Cont'd)";"1qtr_Canada",#N/A,TRUE,"Canada";"1qtr_Europe",#N/A,TRUE,"Europe";#N/A,#N/A,TRUE,"Appendix";#N/A,#N/A,TRUE,"G&amp;A";#N/A,#N/A,TRUE,"DMT YOY"}</definedName>
    <definedName name="wrn.mfr_QTR1." hidden="1">{#N/A,#N/A,TRUE,"Cover";#N/A,#N/A,TRUE,"Index";#N/A,#N/A,TRUE,"Highlights";#N/A,#N/A,TRUE,"Energy Con";"1qtr_Ener_Trad",#N/A,TRUE,"Energy Trading";"1qtr_StatGas",#N/A,TRUE,"Trade&amp;Stat1";"1qtr_StatCoal",#N/A,TRUE,"Trade&amp;Stat2";"1QTR_Pgen",#N/A,TRUE,"Power Gen";"1qtr_Pgencontd",#N/A,TRUE,"Power Gen (Cont'd)";"1qtr_Canada",#N/A,TRUE,"Canada";"1qtr_Europe",#N/A,TRUE,"Europe";#N/A,#N/A,TRUE,"Appendix";#N/A,#N/A,TRUE,"G&amp;A";#N/A,#N/A,TRUE,"DMT YOY"}</definedName>
    <definedName name="wrn.MiniSum." localSheetId="18" hidden="1">{#N/A,#N/A,TRUE,"Facility-Input";#N/A,#N/A,TRUE,"Graphs";#N/A,#N/A,TRUE,"TOTAL"}</definedName>
    <definedName name="wrn.MiniSum." hidden="1">{#N/A,#N/A,TRUE,"Facility-Input";#N/A,#N/A,TRUE,"Graphs";#N/A,#N/A,TRUE,"TOTAL"}</definedName>
    <definedName name="wrn.NRC._.Statements." localSheetId="18" hidden="1">{#N/A,#N/A,FALSE,"NRC Inc Stmnt";#N/A,#N/A,FALSE,"NRC Cash Flows"}</definedName>
    <definedName name="wrn.NRC._.Statements." hidden="1">{#N/A,#N/A,FALSE,"NRC Inc Stmnt";#N/A,#N/A,FALSE,"NRC Cash Flows"}</definedName>
    <definedName name="wrn.OK._.FUEL._.COMPARISON." localSheetId="18" hidden="1">{"OK_FUEL_COMPARISON",#N/A,FALSE,"Ok_Fuel&amp;Rev"}</definedName>
    <definedName name="wrn.OK._.FUEL._.COMPARISON." hidden="1">{"OK_FUEL_COMPARISON",#N/A,FALSE,"Ok_Fuel&amp;Rev"}</definedName>
    <definedName name="wrn.OK._.JURIS._.FAC._.CALCULATION." localSheetId="18" hidden="1">{"OK_JURIS_FAC",#N/A,FALSE,"Ok_Fuel&amp;Rev"}</definedName>
    <definedName name="wrn.OK._.JURIS._.FAC._.CALCULATION." hidden="1">{"OK_JURIS_FAC",#N/A,FALSE,"Ok_Fuel&amp;Rev"}</definedName>
    <definedName name="wrn.OK._.JURIS._.FUEL._.COST." localSheetId="18" hidden="1">{"OK_JURIS_FUEL",#N/A,FALSE,"Ok_Fuel&amp;Rev"}</definedName>
    <definedName name="wrn.OK._.JURIS._.FUEL._.COST." hidden="1">{"OK_JURIS_FUEL",#N/A,FALSE,"Ok_Fuel&amp;Rev"}</definedName>
    <definedName name="wrn.OKLA._.PRO._.FORMA._.FUEL." localSheetId="18" hidden="1">{"OK_PRO_FORMA_FUEL",#N/A,FALSE,"Ok_Fuel&amp;Rev"}</definedName>
    <definedName name="wrn.OKLA._.PRO._.FORMA._.FUEL." hidden="1">{"OK_PRO_FORMA_FUEL",#N/A,FALSE,"Ok_Fuel&amp;Rev"}</definedName>
    <definedName name="wrn.OMPA._.FAC." localSheetId="18" hidden="1">{"OMPA_FAC",#N/A,FALSE,"OMPA FAC"}</definedName>
    <definedName name="wrn.OMPA._.FAC." hidden="1">{"OMPA_FAC",#N/A,FALSE,"OMPA FAC"}</definedName>
    <definedName name="wrn.Operating_Graphs_Stats." hidden="1">{#N/A,#N/A,TRUE,"Operating Graphs";#N/A,#N/A,TRUE,"Stats"}</definedName>
    <definedName name="wrn.ops._.costs." localSheetId="18" hidden="1">{"page1",#N/A,FALSE,"APCI Operations Detail  ";"page2",#N/A,FALSE,"APCI Operations Detail  ";"page3",#N/A,FALSE,"APCI Operations Detail  ";"page4",#N/A,FALSE,"APCI Operations Detail  "}</definedName>
    <definedName name="wrn.ops._.costs." hidden="1">{"page1",#N/A,FALSE,"APCI Operations Detail  ";"page2",#N/A,FALSE,"APCI Operations Detail  ";"page3",#N/A,FALSE,"APCI Operations Detail  ";"page4",#N/A,FALSE,"APCI Operations Detail  "}</definedName>
    <definedName name="wrn.OTHER._.DATA." localSheetId="18" hidden="1">{"OTHER_DATA",#N/A,FALSE,"Ok_Fuel&amp;Rev"}</definedName>
    <definedName name="wrn.OTHER._.DATA." hidden="1">{"OTHER_DATA",#N/A,FALSE,"Ok_Fuel&amp;Rev"}</definedName>
    <definedName name="wrn.Output." localSheetId="18" hidden="1">{"calspreads",#N/A,FALSE,"Sheet1";"curves",#N/A,FALSE,"Sheet1";"libor",#N/A,FALSE,"Sheet1"}</definedName>
    <definedName name="wrn.Output." hidden="1">{"calspreads",#N/A,FALSE,"Sheet1";"curves",#N/A,FALSE,"Sheet1";"libor",#N/A,FALSE,"Sheet1"}</definedName>
    <definedName name="wrn.PartialFncls." localSheetId="18" hidden="1">{#N/A,#N/A,FALSE,"Income Statement";#N/A,#N/A,FALSE,"Balance Sheet";#N/A,#N/A,FALSE,"Cash Flows";#N/A,#N/A,FALSE,"Ratios"}</definedName>
    <definedName name="wrn.PartialFncls." hidden="1">{#N/A,#N/A,FALSE,"Income Statement";#N/A,#N/A,FALSE,"Balance Sheet";#N/A,#N/A,FALSE,"Cash Flows";#N/A,#N/A,FALSE,"Ratios"}</definedName>
    <definedName name="wrn.PARTNERS._.CAPITAL._.STMT." localSheetId="18" hidden="1">{"PARTNERS CAPITAL STMT",#N/A,FALSE,"Partners Capital"}</definedName>
    <definedName name="wrn.PARTNERS._.CAPITAL._.STMT." hidden="1">{"PARTNERS CAPITAL STMT",#N/A,FALSE,"Partners Capital"}</definedName>
    <definedName name="wrn.pl." localSheetId="18" hidden="1">{#N/A,#N/A,FALSE,"Exhibits 5-7"}</definedName>
    <definedName name="wrn.pl." hidden="1">{#N/A,#N/A,FALSE,"Exhibits 5-7"}</definedName>
    <definedName name="wrn.pl2." localSheetId="18" hidden="1">{#N/A,#N/A,FALSE,"Exhibits 5-7"}</definedName>
    <definedName name="wrn.pl2." hidden="1">{#N/A,#N/A,FALSE,"Exhibits 5-7"}</definedName>
    <definedName name="wrn.PRES_OUT." localSheetId="18" hidden="1">{"page1",#N/A,FALSE,"PRESENTATION";"page2",#N/A,FALSE,"PRESENTATION";#N/A,#N/A,FALSE,"Valuation Summary"}</definedName>
    <definedName name="wrn.PRES_OUT." hidden="1">{"page1",#N/A,FALSE,"PRESENTATION";"page2",#N/A,FALSE,"PRESENTATION";#N/A,#N/A,FALSE,"Valuation Summary"}</definedName>
    <definedName name="wrn.print" localSheetId="18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localSheetId="18" hidden="1">{#N/A,#N/A,TRUE,"Inputs";#N/A,#N/A,TRUE,"Cashflow Statement";#N/A,#N/A,TRUE,"Summary";#N/A,#N/A,TRUE,"Construction";#N/A,#N/A,TRUE,"RevAss";#N/A,#N/A,TRUE,"Debt";#N/A,#N/A,TRUE,"Inc";#N/A,#N/A,TRUE,"Depr"}</definedName>
    <definedName name="wrn.Print." hidden="1">{#N/A,#N/A,TRUE,"Inputs";#N/A,#N/A,TRUE,"Cashflow Statement";#N/A,#N/A,TRUE,"Summary";#N/A,#N/A,TRUE,"Construction";#N/A,#N/A,TRUE,"RevAss";#N/A,#N/A,TRUE,"Debt";#N/A,#N/A,TRUE,"Inc";#N/A,#N/A,TRUE,"Depr"}</definedName>
    <definedName name="wrn.Print._.Full._.Format." localSheetId="18" hidden="1">{#N/A,#N/A,FALSE,"Assumptions";"Model",#N/A,FALSE,"MDU";#N/A,#N/A,FALSE,"Notes"}</definedName>
    <definedName name="wrn.Print._.Full._.Format." hidden="1">{#N/A,#N/A,FALSE,"Assumptions";"Model",#N/A,FALSE,"MDU";#N/A,#N/A,FALSE,"Notes"}</definedName>
    <definedName name="wrn.print._.graphs." localSheetId="18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Pages." localSheetId="18" hidden="1">{#N/A,#N/A,FALSE,"Page 1";#N/A,#N/A,FALSE,"Page 2";#N/A,#N/A,FALSE,"Page 3";#N/A,#N/A,FALSE,"Page 4";#N/A,#N/A,FALSE,"Page 5"}</definedName>
    <definedName name="wrn.Print._.Pages." hidden="1">{#N/A,#N/A,FALSE,"Page 1";#N/A,#N/A,FALSE,"Page 2";#N/A,#N/A,FALSE,"Page 3";#N/A,#N/A,FALSE,"Page 4";#N/A,#N/A,FALSE,"Page 5"}</definedName>
    <definedName name="wrn.Print._.PNL._.Download." localSheetId="18" hidden="1">{"PNLProjDL",#N/A,FALSE,"PROJCO";"PNLParDL",#N/A,FALSE,"Parent"}</definedName>
    <definedName name="wrn.Print._.PNL._.Download." hidden="1">{"PNLProjDL",#N/A,FALSE,"PROJCO";"PNLParDL",#N/A,FALSE,"Parent"}</definedName>
    <definedName name="wrn.print._.raw._.data._.entry." localSheetId="18" hidden="1">{"inputs raw data",#N/A,TRUE,"INPUT"}</definedName>
    <definedName name="wrn.print._.raw._.data._.entry." hidden="1">{"inputs raw data",#N/A,TRUE,"INPUT"}</definedName>
    <definedName name="wrn.print._.summary._.sheets." localSheetId="18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_Buyer." localSheetId="18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Earnings_template." localSheetId="18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Target." localSheetId="18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Var_page." localSheetId="18" hidden="1">{"var_page",#N/A,FALSE,"template"}</definedName>
    <definedName name="wrn.Print_Var_page." hidden="1">{"var_page",#N/A,FALSE,"template"}</definedName>
    <definedName name="wrn.print_variance." localSheetId="18" hidden="1">{"var_report",#N/A,FALSE,"template"}</definedName>
    <definedName name="wrn.print_variance." hidden="1">{"var_report",#N/A,FALSE,"template"}</definedName>
    <definedName name="wrn.Print_Variance_Page." localSheetId="18" hidden="1">{"variance_page",#N/A,FALSE,"template"}</definedName>
    <definedName name="wrn.Print_Variance_Page." hidden="1">{"variance_page",#N/A,FALSE,"template"}</definedName>
    <definedName name="wrn.PrintAll." localSheetId="18" hidden="1">{"PA1",#N/A,TRUE,"BORDMW";"pa2",#N/A,TRUE,"BORDMW";"PA3",#N/A,TRUE,"BORDMW";"PA4",#N/A,TRUE,"BORDMW"}</definedName>
    <definedName name="wrn.PrintAll." hidden="1">{"PA1",#N/A,TRUE,"BORDMW";"pa2",#N/A,TRUE,"BORDMW";"PA3",#N/A,TRUE,"BORDMW";"PA4",#N/A,TRUE,"BORDMW"}</definedName>
    <definedName name="wrn.Printout." localSheetId="18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ntout." hidden="1">{#N/A,#N/A,FALSE,"Check Sheet";#N/A,#N/A,FALSE,"Summary";#N/A,#N/A,FALSE,"Property Input";#N/A,#N/A,FALSE,"Financing Input";#N/A,#N/A,FALSE,"Syndication Input";#N/A,#N/A,FALSE,"Assumptions";#N/A,#N/A,FALSE,"TOC";#N/A,#N/A,FALSE,"General Info";#N/A,#N/A,FALSE,"Financing";#N/A,#N/A,FALSE,"Syndication";"INCOME",#N/A,FALSE,"Income &amp; Expense";#N/A,#N/A,FALSE,"Rent Schedule";"CASH",#N/A,FALSE,"Cash Flow";#N/A,#N/A,FALSE,"Taxable";#N/A,#N/A,FALSE,"Loss per Investor";#N/A,#N/A,FALSE,"Sale Benefit";#N/A,#N/A,FALSE,"Sale Results";#N/A,#N/A,FALSE,"Sale Appreciation";#N/A,#N/A,FALSE,"Source &amp; Use";#N/A,#N/A,FALSE,"Flow of Funds";#N/A,#N/A,FALSE,"Dep Schedule";#N/A,#N/A,FALSE,"Tax Pref";"mort",#N/A,FALSE,"Mortgage 1";"amort2",#N/A,FALSE,"Mortgage 2";"acc1",#N/A,FALSE,"Accrual";"ACC2",#N/A,FALSE,"Accrual";#N/A,#N/A,FALSE,"Funded Exp";#N/A,#N/A,FALSE,"Tax Credit";#N/A,#N/A,FALSE,"IRR";"_704b",#N/A,FALSE,"704(b) ";#N/A,#N/A,FALSE,"Minimum Gain";"_7A",#N/A,FALSE,"704(b) Reallocation";"_7B",#N/A,FALSE,"704(b) Reallocation"}</definedName>
    <definedName name="wrn.privatelecform." localSheetId="18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wrn.privatelecform." hidden="1">{#N/A,#N/A,FALSE,"TD 1";#N/A,#N/A,FALSE,"TD 2";#N/A,#N/A,FALSE,"TD 3";#N/A,#N/A,FALSE,"TD 4";#N/A,#N/A,FALSE,"TD 5A";#N/A,#N/A,FALSE,"TD 5B";#N/A,#N/A,FALSE,"TD 6A";#N/A,#N/A,FALSE,"TD 6B";#N/A,#N/A,FALSE,"TD 7";#N/A,#N/A,FALSE,"TD 8";#N/A,#N/A,FALSE,"TD 9A";#N/A,#N/A,FALSE,"TD 9B";#N/A,#N/A,FALSE,"TD 10";#N/A,#N/A,FALSE,"TD 11";#N/A,#N/A,FALSE,"TD 12";#N/A,#N/A,FALSE,"TD DEC"}</definedName>
    <definedName name="wrn.Prod._.And._.Trans." localSheetId="18" hidden="1">{"Prod Summary",#N/A,FALSE,"Summary";"Trans Summary",#N/A,FALSE,"Summary";"All Input",#N/A,FALSE,"Input";"Prod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Retail"}</definedName>
    <definedName name="wrn.Prod._.And._.Trans." hidden="1">{"Prod Summary",#N/A,FALSE,"Summary";"Trans Summary",#N/A,FALSE,"Summary";"All Input",#N/A,FALSE,"Input";"Prod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Retail"}</definedName>
    <definedName name="wrn.Production." localSheetId="18" hidden="1">{"Prod Summary",#N/A,FALSE,"Summary";"Prod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Retail";"Prod Input",#N/A,FALSE,"Input"}</definedName>
    <definedName name="wrn.Production." hidden="1">{"Prod Summary",#N/A,FALSE,"Summary";"Prod 12 CP",#N/A,FALSE,"Prod 12 CP";"Prod 4 CP",#N/A,FALSE,"Prod 4 CP";"Prod 1 CP",#N/A,FALSE,"Prod 1 CP";"Prod 4 CP A_E",#N/A,FALSE,"Prod 4 CP A&amp;E";"Prod 4 CP_Avg",#N/A,FALSE,"Prod 4 CP&amp;Avg";"Prod 4 CP Jur 4 CP Avg Retail",#N/A,FALSE,"Prod 4CP Jurisd-4CP&amp;Avg Retail";"Prod Input",#N/A,FALSE,"Input"}</definedName>
    <definedName name="wrn.Profitability._.Indicators." localSheetId="18" hidden="1">{"ProfPrintArea",#N/A,FALSE,"Prof (c)"}</definedName>
    <definedName name="wrn.Profitability._.Indicators." hidden="1">{"ProfPrintArea",#N/A,FALSE,"Prof (c)"}</definedName>
    <definedName name="wrn.Profitability._.Indicators._.Base._.Case." localSheetId="18" hidden="1">{"ProfPrintArea",#N/A,FALSE,"Prof (c)"}</definedName>
    <definedName name="wrn.Profitability._.Indicators._.Base._.Case." hidden="1">{"ProfPrintArea",#N/A,FALSE,"Prof (c)"}</definedName>
    <definedName name="wrn.Project._.A." localSheetId="18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A." hidden="1">{"Proj Econ Summary",#N/A,FALSE,"Project A";"Income Statement",#N/A,FALSE,"Project A";"Cash Flow Statement",#N/A,FALSE,"Project A";"Balance Sheet",#N/A,FALSE,"Project A";"Scenario Summary (Proj A)",#N/A,FALSE,"Scenario Summary"}</definedName>
    <definedName name="wrn.Project._.Summary." localSheetId="18" hidden="1">{"Summary",#N/A,FALSE,"MICMULT";"Income Statement",#N/A,FALSE,"MICMULT";"Cash Flows",#N/A,FALSE,"MICMULT"}</definedName>
    <definedName name="wrn.Project._.Summary." hidden="1">{"Summary",#N/A,FALSE,"MICMULT";"Income Statement",#N/A,FALSE,"MICMULT";"Cash Flows",#N/A,FALSE,"MICMULT"}</definedName>
    <definedName name="wrn.QUICK." localSheetId="18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QUICK." hidden="1">{"ASSUMPTIONS",#N/A,FALSE,"ASSUMPTIONS";"SOURCE USE",#N/A,FALSE,"SOURCE &amp; USE";"COMPLETION LEASEUP",#N/A,FALSE,"CO's &amp; LEASE-UP";"TAX CREDITS",#N/A,FALSE,"TAX CREDITS";"BASE NOI",#N/A,FALSE,"BASE NOI";"PROJECTED NOI",#N/A,FALSE,"PROJECTED NOI";"AMORTIZATION DEPREC",#N/A,FALSE,"AMORT &amp; DEPREC";"PROJECTED CASHFLOW",#N/A,FALSE,"CASH";"CAPITAL ACCT",#N/A,FALSE,"CAPITAL ACCOUNT";"TAXABLE INCOME",#N/A,FALSE,"TAXABLE";"ANNUAL BENEFITS",#N/A,FALSE,"ANNUAL BENEFITS";"QIRR ONE",#N/A,FALSE,"QIRR";"QIRR TWO",#N/A,FALSE,"QIRR"}</definedName>
    <definedName name="wrn.red_take." localSheetId="18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d_take." hidden="1">{"red_take_pg1",#N/A,FALSE,"reduced_take";"red_take_pg2",#N/A,FALSE,"reduced_take";"red_take_pg3",#N/A,FALSE,"reduced_take";"red_take_pg4",#N/A,FALSE,"reduced_take";"red_take_pg5",#N/A,FALSE,"reduced_take";"red_take_pg6",#N/A,FALSE,"reduced_take"}</definedName>
    <definedName name="wrn.REPORT._.FOR._.CCA." localSheetId="18" hidden="1">{"CCA",#N/A,FALSE,"INPUT";"Pricing","CCA",FALSE,"Pricing";"Rent","CCA",FALSE,"Rent,Exp";"Fund Flow",#N/A,FALSE,"Fund Flow"}</definedName>
    <definedName name="wrn.REPORT._.FOR._.CCA." hidden="1">{"CCA",#N/A,FALSE,"INPUT";"Pricing","CCA",FALSE,"Pricing";"Rent","CCA",FALSE,"Rent,Exp";"Fund Flow",#N/A,FALSE,"Fund Flow"}</definedName>
    <definedName name="wrn.REPORT._.FOR._.FA." localSheetId="18" hidden="1">{"Report for FA","FA",FALSE,"Benefits"}</definedName>
    <definedName name="wrn.REPORT._.FOR._.FA." hidden="1">{"Report for FA","FA",FALSE,"Benefits"}</definedName>
    <definedName name="wrn.REPORT._.FOR._.LUS." localSheetId="18" hidden="1">{#N/A,#N/A,FALSE,"LeaseData";"Rent",#N/A,FALSE,"Rent,Exp"}</definedName>
    <definedName name="wrn.REPORT._.FOR._.LUS." hidden="1">{#N/A,#N/A,FALSE,"LeaseData";"Rent",#N/A,FALSE,"Rent,Exp"}</definedName>
    <definedName name="wrn.Report1." localSheetId="18" hidden="1">{#N/A,#N/A,FALSE,"IS";#N/A,#N/A,FALSE,"BS";#N/A,#N/A,FALSE,"CF";#N/A,#N/A,FALSE,"CE";#N/A,#N/A,FALSE,"Depr";#N/A,#N/A,FALSE,"APAL"}</definedName>
    <definedName name="wrn.Report1." hidden="1">{#N/A,#N/A,FALSE,"IS";#N/A,#N/A,FALSE,"BS";#N/A,#N/A,FALSE,"CF";#N/A,#N/A,FALSE,"CE";#N/A,#N/A,FALSE,"Depr";#N/A,#N/A,FALSE,"APAL"}</definedName>
    <definedName name="wrn.Risk._.Reserves." localSheetId="18" hidden="1">{#N/A,#N/A,TRUE,"Reserves";#N/A,#N/A,TRUE,"Graphs"}</definedName>
    <definedName name="wrn.Risk._.Reserves." hidden="1">{#N/A,#N/A,TRUE,"Reserves";#N/A,#N/A,TRUE,"Graphs"}</definedName>
    <definedName name="wrn.RollDetail." localSheetId="18" hidden="1">{"BookBal",#N/A,FALSE,"Roll-1";"DailyChange",#N/A,FALSE,"Roll-1";"Schedules",#N/A,FALSE,"Roll-1"}</definedName>
    <definedName name="wrn.RollDetail." hidden="1">{"BookBal",#N/A,FALSE,"Roll-1";"DailyChange",#N/A,FALSE,"Roll-1";"Schedules",#N/A,FALSE,"Roll-1"}</definedName>
    <definedName name="wrn.rolldetail2" localSheetId="18" hidden="1">{"BookBal",#N/A,FALSE,"Roll-1";"DailyChange",#N/A,FALSE,"Roll-1";"Schedules",#N/A,FALSE,"Roll-1"}</definedName>
    <definedName name="wrn.rolldetail2" hidden="1">{"BookBal",#N/A,FALSE,"Roll-1";"DailyChange",#N/A,FALSE,"Roll-1";"Schedules",#N/A,FALSE,"Roll-1"}</definedName>
    <definedName name="WRN.ROLLDETAIL3." localSheetId="18" hidden="1">{"BookBal",#N/A,FALSE,"Roll-1";"DailyChange",#N/A,FALSE,"Roll-1";"Schedules",#N/A,FALSE,"Roll-1"}</definedName>
    <definedName name="WRN.ROLLDETAIL3." hidden="1">{"BookBal",#N/A,FALSE,"Roll-1";"DailyChange",#N/A,FALSE,"Roll-1";"Schedules",#N/A,FALSE,"Roll-1"}</definedName>
    <definedName name="wrn.rollup." localSheetId="18" hidden="1">{"page1",#N/A,FALSE,"rollup"}</definedName>
    <definedName name="wrn.rollup." hidden="1">{"page1",#N/A,FALSE,"rollup"}</definedName>
    <definedName name="wrn.rollup2." localSheetId="18" hidden="1">{"page1",#N/A,FALSE,"rollup"}</definedName>
    <definedName name="wrn.rollup2." hidden="1">{"page1",#N/A,FALSE,"rollup"}</definedName>
    <definedName name="wrn.sa" localSheetId="18" hidden="1">{"sales",#N/A,FALSE,"Sales";"sales existing",#N/A,FALSE,"Sales";"sales rd1",#N/A,FALSE,"Sales";"sales rd2",#N/A,FALSE,"Sales"}</definedName>
    <definedName name="wrn.sa" hidden="1">{"sales",#N/A,FALSE,"Sales";"sales existing",#N/A,FALSE,"Sales";"sales rd1",#N/A,FALSE,"Sales";"sales rd2",#N/A,FALSE,"Sales"}</definedName>
    <definedName name="wrn.sales." localSheetId="18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chedules." localSheetId="18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chedules." hidden="1">{#N/A,#N/A,FALSE,"Sch. 1";#N/A,#N/A,FALSE,"Sch. 2";#N/A,#N/A,FALSE,"Sch. 3";#N/A,#N/A,FALSE,"Sch. 4";#N/A,#N/A,FALSE,"Sch. 5";#N/A,#N/A,FALSE,"Sch 6.";#N/A,#N/A,FALSE,"Sch. 7";#N/A,#N/A,FALSE,"Sch. 8";#N/A,#N/A,FALSE,"Sch. 9";#N/A,#N/A,FALSE,"Sch. 10";#N/A,#N/A,FALSE,"Sch. 13"}</definedName>
    <definedName name="wrn.Segment._.1." localSheetId="18" hidden="1">{#N/A,#N/A,TRUE,"Segment 1"}</definedName>
    <definedName name="wrn.Segment._.1." hidden="1">{#N/A,#N/A,TRUE,"Segment 1"}</definedName>
    <definedName name="wrn.Segment._.2." localSheetId="18" hidden="1">{#N/A,#N/A,TRUE,"Segment 2"}</definedName>
    <definedName name="wrn.Segment._.2." hidden="1">{#N/A,#N/A,TRUE,"Segment 2"}</definedName>
    <definedName name="wrn.Segment._.3." localSheetId="18" hidden="1">{#N/A,#N/A,TRUE,"Segment 3"}</definedName>
    <definedName name="wrn.Segment._.3." hidden="1">{#N/A,#N/A,TRUE,"Segment 3"}</definedName>
    <definedName name="wrn.Segment._.4." localSheetId="18" hidden="1">{#N/A,#N/A,TRUE,"Segment 4"}</definedName>
    <definedName name="wrn.Segment._.4." hidden="1">{#N/A,#N/A,TRUE,"Segment 4"}</definedName>
    <definedName name="wrn.Segment._.5." localSheetId="18" hidden="1">{#N/A,#N/A,TRUE,"Segment 5"}</definedName>
    <definedName name="wrn.Segment._.5." hidden="1">{#N/A,#N/A,TRUE,"Segment 5"}</definedName>
    <definedName name="wrn.Snapshot." localSheetId="18" hidden="1">{#N/A,#N/A,TRUE,"Facility-Input";#N/A,#N/A,TRUE,"Graphs"}</definedName>
    <definedName name="wrn.Snapshot." hidden="1">{#N/A,#N/A,TRUE,"Facility-Input";#N/A,#N/A,TRUE,"Graphs"}</definedName>
    <definedName name="wrn.SPA._.FAC." localSheetId="18" hidden="1">{"SPA_FAC",#N/A,FALSE,"OMPA SPA FAC"}</definedName>
    <definedName name="wrn.SPA._.FAC." hidden="1">{"SPA_FAC",#N/A,FALSE,"OMPA SPA FAC"}</definedName>
    <definedName name="wrn.STAND_ALONE_BOTH." localSheetId="18" hidden="1">{"FCB_ALL",#N/A,FALSE,"FCB";"GREY_ALL",#N/A,FALSE,"GREY"}</definedName>
    <definedName name="wrn.STAND_ALONE_BOTH." hidden="1">{"FCB_ALL",#N/A,FALSE,"FCB";"GREY_ALL",#N/A,FALSE,"GREY"}</definedName>
    <definedName name="wrn.Statements." localSheetId="18" hidden="1">{#N/A,#N/A,FALSE,"Co_BalSht";#N/A,#N/A,FALSE,"Co_IncStmt";#N/A,#N/A,FALSE,"Cons_BalSht";#N/A,#N/A,FALSE,"Cons_IncStmt";#N/A,#N/A,FALSE,"Cashflow"}</definedName>
    <definedName name="wrn.Statements." hidden="1">{#N/A,#N/A,FALSE,"Co_BalSht";#N/A,#N/A,FALSE,"Co_IncStmt";#N/A,#N/A,FALSE,"Cons_BalSht";#N/A,#N/A,FALSE,"Cons_IncStmt";#N/A,#N/A,FALSE,"Cashflow"}</definedName>
    <definedName name="wrn.STMT._.OF._.CASH._.FLOWS." localSheetId="18" hidden="1">{"STMT OF CASH FLOWS",#N/A,FALSE,"Cash Flows Indirect"}</definedName>
    <definedName name="wrn.STMT._.OF._.CASH._.FLOWS." hidden="1">{"STMT OF CASH FLOWS",#N/A,FALSE,"Cash Flows Indirect"}</definedName>
    <definedName name="wrn.SumIncBalRat." localSheetId="18" hidden="1">{#N/A,#N/A,FALSE,"Summary";#N/A,#N/A,FALSE,"Income Statement";#N/A,#N/A,FALSE,"Balance Sheet";#N/A,#N/A,FALSE,"Ratios"}</definedName>
    <definedName name="wrn.SumIncBalRat." hidden="1">{#N/A,#N/A,FALSE,"Summary";#N/A,#N/A,FALSE,"Income Statement";#N/A,#N/A,FALSE,"Balance Sheet";#N/A,#N/A,FALSE,"Ratios"}</definedName>
    <definedName name="wrn.summaries." localSheetId="18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localSheetId="18" hidden="1">{"BS",#N/A,FALSE,"USA"}</definedName>
    <definedName name="wrn.SUMMARY." hidden="1">{"BS",#N/A,FALSE,"USA"}</definedName>
    <definedName name="wrn.SUP." localSheetId="18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2";#N/A,#N/A,FALSE,"WP_C4";#N/A,#N/A,FALSE,"WP_C4a";#N/A,#N/A,FALSE,"WP_C4.1";#N/A,#N/A,FALSE,"WP_C4.2";#N/A,#N/A,FALSE,"WP_C4.3";#N/A,#N/A,FALSE,"WP_C5";#N/A,#N/A,FALSE,"WP_C6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D2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localSheetId="18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TB._.ALL._.ACCTS." localSheetId="18" hidden="1">{"BALANCE SHEET ACCTS",#N/A,TRUE,"Working Trial Balance";"INCOME STMT ACCTS",#N/A,TRUE,"Working Trial Balance"}</definedName>
    <definedName name="wrn.TB._.ALL._.ACCTS." hidden="1">{"BALANCE SHEET ACCTS",#N/A,TRUE,"Working Trial Balance";"INCOME STMT ACCTS",#N/A,TRUE,"Working Trial Balance"}</definedName>
    <definedName name="wrn.TB._.BALANCE._.SHEET." localSheetId="18" hidden="1">{"BALANCE SHEET ACCTS",#N/A,FALSE,"Working Trial Balance"}</definedName>
    <definedName name="wrn.TB._.BALANCE._.SHEET." hidden="1">{"BALANCE SHEET ACCTS",#N/A,FALSE,"Working Trial Balance"}</definedName>
    <definedName name="wrn.TB._.EXPLANATIONS." localSheetId="18" hidden="1">{"EXPLANATIONS",#N/A,FALSE,"Working Trial Balance"}</definedName>
    <definedName name="wrn.TB._.EXPLANATIONS." hidden="1">{"EXPLANATIONS",#N/A,FALSE,"Working Trial Balance"}</definedName>
    <definedName name="wrn.TB._.INCOME._.STMT." localSheetId="18" hidden="1">{"INCOME STMT ACCTS",#N/A,FALSE,"Working Trial Balance"}</definedName>
    <definedName name="wrn.TB._.INCOME._.STMT." hidden="1">{"INCOME STMT ACCTS",#N/A,FALSE,"Working Trial Balance"}</definedName>
    <definedName name="wrn.TEST." localSheetId="18" hidden="1">{"acc1",#N/A,TRUE,"Accrual";"ACC2",#N/A,TRUE,"Accrual"}</definedName>
    <definedName name="wrn.TEST." hidden="1">{"acc1",#N/A,TRUE,"Accrual";"ACC2",#N/A,TRUE,"Accrual"}</definedName>
    <definedName name="wrn.test1." localSheetId="18" hidden="1">{"Income Statement",#N/A,FALSE,"CFMODEL";"Balance Sheet",#N/A,FALSE,"CFMODEL"}</definedName>
    <definedName name="wrn.test1." hidden="1">{"Income Statement",#N/A,FALSE,"CFMODEL";"Balance Sheet",#N/A,FALSE,"CFMODEL"}</definedName>
    <definedName name="wrn.test2." localSheetId="18" hidden="1">{"SourcesUses",#N/A,TRUE,"CFMODEL";"TransOverview",#N/A,TRUE,"CFMODEL"}</definedName>
    <definedName name="wrn.test2." hidden="1">{"SourcesUses",#N/A,TRUE,"CFMODEL";"TransOverview",#N/A,TRUE,"CFMODEL"}</definedName>
    <definedName name="wrn.test3." localSheetId="18" hidden="1">{"SourcesUses",#N/A,TRUE,#N/A;"TransOverview",#N/A,TRUE,"CFMODEL"}</definedName>
    <definedName name="wrn.test3." hidden="1">{"SourcesUses",#N/A,TRUE,#N/A;"TransOverview",#N/A,TRUE,"CFMODEL"}</definedName>
    <definedName name="wrn.test4." localSheetId="18" hidden="1">{"SourcesUses",#N/A,TRUE,"FundsFlow";"TransOverview",#N/A,TRUE,"FundsFlow"}</definedName>
    <definedName name="wrn.test4." hidden="1">{"SourcesUses",#N/A,TRUE,"FundsFlow";"TransOverview",#N/A,TRUE,"FundsFlow"}</definedName>
    <definedName name="wrn.Total._.Report." localSheetId="18" hidden="1">{"Fuel by Type",#N/A,FALSE,"00whfuel";"Fuel by Account",#N/A,FALSE,"00whfuel";"NTEC",#N/A,FALSE,"00whfuel";"Hope",#N/A,FALSE,"00whfuel";"Net Energy Load",#N/A,FALSE,"00whfuel";"Purchased Power",#N/A,FALSE,"00whfuel"}</definedName>
    <definedName name="wrn.Total._.Report." hidden="1">{"Fuel by Type",#N/A,FALSE,"00whfuel";"Fuel by Account",#N/A,FALSE,"00whfuel";"NTEC",#N/A,FALSE,"00whfuel";"Hope",#N/A,FALSE,"00whfuel";"Net Energy Load",#N/A,FALSE,"00whfuel";"Purchased Power",#N/A,FALSE,"00whfuel"}</definedName>
    <definedName name="wrn.Totals." localSheetId="18" hidden="1">{#N/A,#N/A,TRUE,"TOTAL";#N/A,#N/A,TRUE,"Total Pipes"}</definedName>
    <definedName name="wrn.Totals." hidden="1">{#N/A,#N/A,TRUE,"TOTAL";#N/A,#N/A,TRUE,"Total Pipes"}</definedName>
    <definedName name="wrn.Transmission." localSheetId="18" hidden="1">{"Trans Summary",#N/A,FALSE,"Summary";"Trans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Retail";"Trans Input",#N/A,FALSE,"Input"}</definedName>
    <definedName name="wrn.Transmission." hidden="1">{"Trans Summary",#N/A,FALSE,"Summary";"Trans 12 CP",#N/A,FALSE,"Trans 12 CP";"Trans 4 CP",#N/A,FALSE,"Trans 4 CP";"Trans 1 CP",#N/A,FALSE,"Trans 1 CP";"Trans 4 CP A_E",#N/A,FALSE,"Trans 4 CP A&amp;E";"Trans 4 CP_Avg",#N/A,FALSE,"Trans 4 CP &amp; Avg";"Trans 4 CP Jur 4 CP_Avg Retail",#N/A,FALSE,"Trans 4 CP Jur 4 CP_Avg Retail";"Trans Input",#N/A,FALSE,"Input"}</definedName>
    <definedName name="wrn.Wacc." localSheetId="18" hidden="1">{"Area1",#N/A,FALSE,"OREWACC";"Area2",#N/A,FALSE,"OREWACC"}</definedName>
    <definedName name="wrn.Wacc." hidden="1">{"Area1",#N/A,FALSE,"OREWACC";"Area2",#N/A,FALSE,"OREWACC"}</definedName>
    <definedName name="wrn.waterfrm" localSheetId="18" hidden="1">{#N/A,#N/A,FALSE,"TD 1";#N/A,#N/A,FALSE,"TD 2";#N/A,#N/A,FALSE,"TD 3";#N/A,#N/A,FALSE,"TD 4";#N/A,#N/A,FALSE,"TD 5";#N/A,#N/A,FALSE,"TD 6";#N/A,#N/A,FALSE,"TD 7";#N/A,#N/A,FALSE,"TD 8";#N/A,#N/A,FALSE,"TD 9";#N/A,#N/A,FALSE,"TD 10A";#N/A,#N/A,FALSE,"TD 10B";#N/A,#N/A,FALSE,"TD 11";#N/A,#N/A,FALSE,"TD 13";#N/A,#N/A,FALSE,"TD 12";#N/A,#N/A,FALSE,"TD DEC"}</definedName>
    <definedName name="wrn.waterfrm" hidden="1">{#N/A,#N/A,FALSE,"TD 1";#N/A,#N/A,FALSE,"TD 2";#N/A,#N/A,FALSE,"TD 3";#N/A,#N/A,FALSE,"TD 4";#N/A,#N/A,FALSE,"TD 5";#N/A,#N/A,FALSE,"TD 6";#N/A,#N/A,FALSE,"TD 7";#N/A,#N/A,FALSE,"TD 8";#N/A,#N/A,FALSE,"TD 9";#N/A,#N/A,FALSE,"TD 10A";#N/A,#N/A,FALSE,"TD 10B";#N/A,#N/A,FALSE,"TD 11";#N/A,#N/A,FALSE,"TD 13";#N/A,#N/A,FALSE,"TD 12";#N/A,#N/A,FALSE,"TD DEC"}</definedName>
    <definedName name="wrn.WEATHER._.AND._.YR._.END._.CUST._.ADJ." localSheetId="18" hidden="1">{"WEATHER_CUSTOMERS",#N/A,FALSE,"Ok_Fuel&amp;Rev"}</definedName>
    <definedName name="wrn.WEATHER._.AND._.YR._.END._.CUST._.ADJ." hidden="1">{"WEATHER_CUSTOMERS",#N/A,FALSE,"Ok_Fuel&amp;Rev"}</definedName>
    <definedName name="WT1Salv" localSheetId="17" hidden="1">#REF!</definedName>
    <definedName name="WT1Salv" hidden="1">#REF!</definedName>
    <definedName name="WT1WorkingCap" localSheetId="17" hidden="1">#REF!</definedName>
    <definedName name="WT1WorkingCap" localSheetId="18" hidden="1">#REF!</definedName>
    <definedName name="WT1WorkingCap" hidden="1">#REF!</definedName>
    <definedName name="WTCDRATE" localSheetId="17" hidden="1">#REF!</definedName>
    <definedName name="WTCDRATE" hidden="1">#REF!</definedName>
    <definedName name="WTDEBTRES" localSheetId="17" hidden="1">#REF!</definedName>
    <definedName name="WTDEBTRES" hidden="1">#REF!</definedName>
    <definedName name="WTDEVCOSTS" localSheetId="17" hidden="1">#REF!</definedName>
    <definedName name="WTDEVCOSTS" hidden="1">#REF!</definedName>
    <definedName name="WTENERGYCPKH" localSheetId="17" hidden="1">#REF!</definedName>
    <definedName name="WTENERGYCPKH" hidden="1">#REF!</definedName>
    <definedName name="WTENERGYCPKH2" localSheetId="17" hidden="1">#REF!</definedName>
    <definedName name="WTENERGYCPKH2" hidden="1">#REF!</definedName>
    <definedName name="WTENERGYCPKH2b" localSheetId="17" hidden="1">#REF!</definedName>
    <definedName name="WTENERGYCPKH2b" hidden="1">#REF!</definedName>
    <definedName name="WTENERGYCPKH3" localSheetId="17" hidden="1">#REF!</definedName>
    <definedName name="WTENERGYCPKH3" hidden="1">#REF!</definedName>
    <definedName name="WTENERGYCPKH3b" localSheetId="17" hidden="1">#REF!</definedName>
    <definedName name="WTENERGYCPKH3b" hidden="1">#REF!</definedName>
    <definedName name="WTENERGYCPKH4" localSheetId="17" hidden="1">#REF!</definedName>
    <definedName name="WTENERGYCPKH4" hidden="1">#REF!</definedName>
    <definedName name="WTENERGYCPKH4b" localSheetId="17" hidden="1">#REF!</definedName>
    <definedName name="WTENERGYCPKH4b" hidden="1">#REF!</definedName>
    <definedName name="WTENERGYCPKHa" localSheetId="17" hidden="1">#REF!</definedName>
    <definedName name="WTENERGYCPKHa" hidden="1">#REF!</definedName>
    <definedName name="WTENERGYCPKHA2" localSheetId="17" hidden="1">#REF!</definedName>
    <definedName name="WTENERGYCPKHA2" hidden="1">#REF!</definedName>
    <definedName name="WTENERGYCPKHA3" localSheetId="17" hidden="1">#REF!</definedName>
    <definedName name="WTENERGYCPKHA3" hidden="1">#REF!</definedName>
    <definedName name="WTENERGYCPKHA4" localSheetId="17" hidden="1">#REF!</definedName>
    <definedName name="WTENERGYCPKHA4" hidden="1">#REF!</definedName>
    <definedName name="WTENERGYCPKHb" localSheetId="17" hidden="1">#REF!</definedName>
    <definedName name="WTENERGYCPKHb" hidden="1">#REF!</definedName>
    <definedName name="WTEQUITY" localSheetId="17" hidden="1">#REF!</definedName>
    <definedName name="WTEQUITY" hidden="1">#REF!</definedName>
    <definedName name="WTPCTSUBDEBT" localSheetId="17" hidden="1">#REF!</definedName>
    <definedName name="WTPCTSUBDEBT" hidden="1">#REF!</definedName>
    <definedName name="WTPRIDEBTBAL" localSheetId="17" hidden="1">#REF!</definedName>
    <definedName name="WTPRIDEBTBAL" hidden="1">#REF!</definedName>
    <definedName name="WTSTUPDATE" localSheetId="17" hidden="1">#REF!</definedName>
    <definedName name="WTSTUPDATE" hidden="1">#REF!</definedName>
    <definedName name="WTSUBDEBTBAL" localSheetId="17" hidden="1">#REF!</definedName>
    <definedName name="WTSUBDEBTBAL" hidden="1">#REF!</definedName>
    <definedName name="WTTOTALASSPENT" localSheetId="17" hidden="1">#REF!</definedName>
    <definedName name="WTTOTALASSPENT" hidden="1">#REF!</definedName>
    <definedName name="wvu.inputs._.raw._.data." localSheetId="18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18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18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18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ee" localSheetId="18" hidden="1">{"value box",#N/A,TRUE,"DPL Inc. Fin Statements";"unlevered free cash flows",#N/A,TRUE,"DPL Inc. Fin Statements"}</definedName>
    <definedName name="wwee" hidden="1">{"value box",#N/A,TRUE,"DPL Inc. Fin Statements";"unlevered free cash flows",#N/A,TRUE,"DPL Inc. Fin Statements"}</definedName>
    <definedName name="x" localSheetId="18" hidden="1">#REF!</definedName>
    <definedName name="x" hidden="1">{#N/A,#N/A,FALSE,"Aging Summary";#N/A,#N/A,FALSE,"Ratio Analysis";#N/A,#N/A,FALSE,"Test 120 Day Accts";#N/A,#N/A,FALSE,"Tickmarks"}</definedName>
    <definedName name="X__GCF1" localSheetId="17" hidden="1">#REF!</definedName>
    <definedName name="X__GCF1" localSheetId="18" hidden="1">#REF!</definedName>
    <definedName name="X__GCF1" hidden="1">#REF!</definedName>
    <definedName name="X__GCF2" localSheetId="17" hidden="1">#REF!</definedName>
    <definedName name="X__GCF2" localSheetId="18" hidden="1">#REF!</definedName>
    <definedName name="X__GCF2" hidden="1">#REF!</definedName>
    <definedName name="X__GCF3" localSheetId="17" hidden="1">#REF!</definedName>
    <definedName name="X__GCF3" hidden="1">#REF!</definedName>
    <definedName name="X__GCF4" localSheetId="17" hidden="1">#REF!</definedName>
    <definedName name="X__GCF4" hidden="1">#REF!</definedName>
    <definedName name="X__GCF5" localSheetId="17" hidden="1">#REF!</definedName>
    <definedName name="X__GCF5" hidden="1">#REF!</definedName>
    <definedName name="X__GCF6" localSheetId="17" hidden="1">#REF!</definedName>
    <definedName name="X__GCF6" hidden="1">#REF!</definedName>
    <definedName name="x5x" localSheetId="17" hidden="1">#REF!</definedName>
    <definedName name="x5x" hidden="1">#REF!</definedName>
    <definedName name="XRefColumnsCount" hidden="1">4</definedName>
    <definedName name="XRefCopyRangeCount" hidden="1">5</definedName>
    <definedName name="XRefPasteRangeCount" hidden="1">1</definedName>
    <definedName name="xx" localSheetId="18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" hidden="1">{#N/A,#N/A,FALSE,"Scenario Manager";#N/A,#N/A,FALSE,"Key Data";#N/A,#N/A,FALSE,"Cash Flow";#N/A,#N/A,FALSE,"Income Statement";#N/A,#N/A,FALSE,"Cost Model";#N/A,#N/A,FALSE,"Yearly S and U";#N/A,#N/A,FALSE,"Monthly S and U";#N/A,#N/A,FALSE,"Revenue";#N/A,#N/A,FALSE,"NonFuel Expenses";#N/A,#N/A,FALSE,"Debt ";#N/A,#N/A,FALSE,"Tax";#N/A,#N/A,FALSE,"Fuel";#N/A,#N/A,FALSE,"Depreciation";#N/A,#N/A,FALSE,"Technical";#N/A,#N/A,FALSE,"Working Capital";#N/A,#N/A,FALSE,"Returns";#N/A,#N/A,FALSE,"Energy Price";#N/A,#N/A,FALSE,"Gas Price";#N/A,#N/A,FALSE,"Graphs"}</definedName>
    <definedName name="xxx" localSheetId="18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xxx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yea" localSheetId="18" hidden="1">{#N/A,#N/A,FALSE,"Assumptions";"Model",#N/A,FALSE,"MDU";#N/A,#N/A,FALSE,"Notes"}</definedName>
    <definedName name="yea" hidden="1">{#N/A,#N/A,FALSE,"Assumptions";"Model",#N/A,FALSE,"MDU";#N/A,#N/A,FALSE,"Notes"}</definedName>
    <definedName name="Yeah8" localSheetId="17" hidden="1">#REF!</definedName>
    <definedName name="Yeah8" localSheetId="18" hidden="1">#REF!</definedName>
    <definedName name="Yeah8" hidden="1">#REF!</definedName>
    <definedName name="yuuuiuy" localSheetId="18" hidden="1">{#N/A,#N/A,FALSE,"Income Statement";#N/A,#N/A,FALSE,"Balance Sheet";#N/A,#N/A,FALSE,"Cash Flows";#N/A,#N/A,FALSE,"Ratios"}</definedName>
    <definedName name="yuuuiuy" hidden="1">{#N/A,#N/A,FALSE,"Income Statement";#N/A,#N/A,FALSE,"Balance Sheet";#N/A,#N/A,FALSE,"Cash Flows";#N/A,#N/A,FALSE,"Ratios"}</definedName>
  </definedNames>
  <calcPr calcId="145621"/>
  <fileRecoveryPr autoRecover="0"/>
</workbook>
</file>

<file path=xl/calcChain.xml><?xml version="1.0" encoding="utf-8"?>
<calcChain xmlns="http://schemas.openxmlformats.org/spreadsheetml/2006/main">
  <c r="C33" i="49" l="1"/>
  <c r="C31" i="49"/>
  <c r="C29" i="49"/>
  <c r="C25" i="49"/>
  <c r="C22" i="49"/>
  <c r="C27" i="49"/>
  <c r="U72" i="4" l="1"/>
  <c r="C37" i="59" l="1"/>
  <c r="C51" i="59" l="1"/>
  <c r="C50" i="59"/>
  <c r="G28" i="65"/>
  <c r="F28" i="65"/>
  <c r="E28" i="65"/>
  <c r="D28" i="65"/>
  <c r="H27" i="65"/>
  <c r="A27" i="65"/>
  <c r="A28" i="65" s="1"/>
  <c r="H26" i="65"/>
  <c r="G24" i="65"/>
  <c r="F24" i="65"/>
  <c r="E24" i="65"/>
  <c r="D24" i="65"/>
  <c r="H23" i="65"/>
  <c r="N23" i="65" s="1"/>
  <c r="H22" i="65"/>
  <c r="N22" i="65" s="1"/>
  <c r="H21" i="65"/>
  <c r="N21" i="65" s="1"/>
  <c r="H20" i="65"/>
  <c r="N20" i="65" s="1"/>
  <c r="H19" i="65"/>
  <c r="N19" i="65" s="1"/>
  <c r="H18" i="65"/>
  <c r="H17" i="65"/>
  <c r="N17" i="65" s="1"/>
  <c r="H16" i="65"/>
  <c r="N16" i="65" s="1"/>
  <c r="H15" i="65"/>
  <c r="H14" i="65"/>
  <c r="H13" i="65"/>
  <c r="H12" i="65"/>
  <c r="H11" i="65"/>
  <c r="N11" i="65" s="1"/>
  <c r="H10" i="65"/>
  <c r="N10" i="65" s="1"/>
  <c r="A10" i="65"/>
  <c r="A11" i="65" s="1"/>
  <c r="A12" i="65" s="1"/>
  <c r="A13" i="65" s="1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E30" i="65" l="1"/>
  <c r="F30" i="65"/>
  <c r="D30" i="65"/>
  <c r="H28" i="65"/>
  <c r="G30" i="65"/>
  <c r="H24" i="65"/>
  <c r="K10" i="65"/>
  <c r="K11" i="65"/>
  <c r="K12" i="65"/>
  <c r="K13" i="65"/>
  <c r="K14" i="65"/>
  <c r="K15" i="65"/>
  <c r="K16" i="65"/>
  <c r="K17" i="65"/>
  <c r="K18" i="65"/>
  <c r="K19" i="65"/>
  <c r="K20" i="65"/>
  <c r="K21" i="65"/>
  <c r="K22" i="65"/>
  <c r="K23" i="65"/>
  <c r="C36" i="59"/>
  <c r="Y42" i="64"/>
  <c r="U42" i="64" s="1"/>
  <c r="Y41" i="64"/>
  <c r="U41" i="64" s="1"/>
  <c r="Y40" i="64"/>
  <c r="U40" i="64" s="1"/>
  <c r="Y39" i="64"/>
  <c r="U39" i="64" s="1"/>
  <c r="Y38" i="64"/>
  <c r="U38" i="64" s="1"/>
  <c r="AF41" i="63"/>
  <c r="AE39" i="63"/>
  <c r="AE38" i="63"/>
  <c r="AE35" i="63"/>
  <c r="AE32" i="63"/>
  <c r="O51" i="64"/>
  <c r="K49" i="64"/>
  <c r="K51" i="64" s="1"/>
  <c r="M43" i="64"/>
  <c r="M45" i="64" s="1"/>
  <c r="K43" i="64"/>
  <c r="K45" i="64" s="1"/>
  <c r="O42" i="64"/>
  <c r="O41" i="64"/>
  <c r="O40" i="64"/>
  <c r="O39" i="64"/>
  <c r="O38" i="64"/>
  <c r="AB31" i="64"/>
  <c r="AB25" i="64"/>
  <c r="O31" i="64"/>
  <c r="K29" i="64"/>
  <c r="K31" i="64" s="1"/>
  <c r="H30" i="65" l="1"/>
  <c r="H32" i="65" s="1"/>
  <c r="K24" i="65"/>
  <c r="K34" i="65" s="1"/>
  <c r="Q39" i="64"/>
  <c r="S39" i="64" s="1"/>
  <c r="Q41" i="64"/>
  <c r="S41" i="64" s="1"/>
  <c r="O43" i="64"/>
  <c r="O45" i="64" s="1"/>
  <c r="Q38" i="64"/>
  <c r="Q40" i="64"/>
  <c r="S40" i="64" s="1"/>
  <c r="Q42" i="64"/>
  <c r="S42" i="64" s="1"/>
  <c r="M23" i="64"/>
  <c r="M25" i="64" s="1"/>
  <c r="K23" i="64"/>
  <c r="O22" i="64"/>
  <c r="AC22" i="64" s="1"/>
  <c r="U22" i="64" s="1"/>
  <c r="O21" i="64"/>
  <c r="AC21" i="64" s="1"/>
  <c r="U21" i="64" s="1"/>
  <c r="O20" i="64"/>
  <c r="AC20" i="64" s="1"/>
  <c r="U20" i="64" s="1"/>
  <c r="O19" i="64"/>
  <c r="AC19" i="64" s="1"/>
  <c r="U19" i="64" s="1"/>
  <c r="O18" i="64"/>
  <c r="AC18" i="64" s="1"/>
  <c r="U18" i="64" s="1"/>
  <c r="C10" i="64"/>
  <c r="C21" i="1"/>
  <c r="C22" i="59" s="1"/>
  <c r="C20" i="1"/>
  <c r="C21" i="59" s="1"/>
  <c r="C12" i="53"/>
  <c r="D15" i="40" s="1"/>
  <c r="AE40" i="63" l="1"/>
  <c r="M18" i="65"/>
  <c r="N18" i="65" s="1"/>
  <c r="AE37" i="63"/>
  <c r="M15" i="65"/>
  <c r="N15" i="65" s="1"/>
  <c r="AE36" i="63"/>
  <c r="M14" i="65"/>
  <c r="N14" i="65" s="1"/>
  <c r="AE34" i="63"/>
  <c r="M13" i="65"/>
  <c r="N13" i="65" s="1"/>
  <c r="S38" i="64"/>
  <c r="Q43" i="64"/>
  <c r="S43" i="64" s="1"/>
  <c r="Q22" i="64"/>
  <c r="S22" i="64" s="1"/>
  <c r="Q21" i="64"/>
  <c r="S21" i="64" s="1"/>
  <c r="Q18" i="64"/>
  <c r="Q19" i="64"/>
  <c r="S19" i="64" s="1"/>
  <c r="O23" i="64"/>
  <c r="O25" i="64" s="1"/>
  <c r="Q20" i="64"/>
  <c r="S20" i="64" s="1"/>
  <c r="K25" i="64"/>
  <c r="E10" i="64"/>
  <c r="E50" i="59"/>
  <c r="C42" i="59"/>
  <c r="C41" i="59"/>
  <c r="U75" i="4"/>
  <c r="U67" i="4"/>
  <c r="AE33" i="63" l="1"/>
  <c r="M12" i="65"/>
  <c r="N12" i="65" s="1"/>
  <c r="N24" i="65" s="1"/>
  <c r="N28" i="65" s="1"/>
  <c r="E36" i="1" s="1"/>
  <c r="Q45" i="64"/>
  <c r="S45" i="64" s="1"/>
  <c r="Q23" i="64"/>
  <c r="S23" i="64" s="1"/>
  <c r="S18" i="64"/>
  <c r="G10" i="64"/>
  <c r="C51" i="1"/>
  <c r="C52" i="59" s="1"/>
  <c r="I50" i="1" l="1"/>
  <c r="E51" i="59" s="1"/>
  <c r="Q25" i="64"/>
  <c r="S25" i="64" s="1"/>
  <c r="I10" i="64"/>
  <c r="K10" i="64" s="1"/>
  <c r="D16" i="40"/>
  <c r="B26" i="46"/>
  <c r="D11" i="46"/>
  <c r="E32" i="1" s="1"/>
  <c r="M10" i="64" l="1"/>
  <c r="O10" i="64" s="1"/>
  <c r="Q10" i="64" s="1"/>
  <c r="D25" i="55"/>
  <c r="D27" i="55" s="1"/>
  <c r="D28" i="55" s="1"/>
  <c r="D14" i="55"/>
  <c r="D16" i="55" s="1"/>
  <c r="D17" i="55" s="1"/>
  <c r="C38" i="59"/>
  <c r="C35" i="59"/>
  <c r="C34" i="59"/>
  <c r="C33" i="59"/>
  <c r="C32" i="59"/>
  <c r="C22" i="1"/>
  <c r="C23" i="1"/>
  <c r="C24" i="1"/>
  <c r="D30" i="55" l="1"/>
  <c r="E31" i="1" s="1"/>
  <c r="C13" i="54"/>
  <c r="C31" i="59" l="1"/>
  <c r="C30" i="59"/>
  <c r="C29" i="59"/>
  <c r="C28" i="59"/>
  <c r="F104" i="63" l="1"/>
  <c r="E104" i="63"/>
  <c r="D104" i="63"/>
  <c r="G103" i="63"/>
  <c r="G102" i="63"/>
  <c r="M102" i="63" s="1"/>
  <c r="G101" i="63"/>
  <c r="G100" i="63"/>
  <c r="M100" i="63" s="1"/>
  <c r="G99" i="63"/>
  <c r="G98" i="63"/>
  <c r="M98" i="63" s="1"/>
  <c r="G97" i="63"/>
  <c r="G96" i="63"/>
  <c r="M96" i="63" s="1"/>
  <c r="G95" i="63"/>
  <c r="G94" i="63"/>
  <c r="M94" i="63" s="1"/>
  <c r="G93" i="63"/>
  <c r="G92" i="63"/>
  <c r="M92" i="63" s="1"/>
  <c r="G91" i="63"/>
  <c r="G90" i="63"/>
  <c r="J90" i="63" s="1"/>
  <c r="G89" i="63"/>
  <c r="G88" i="63"/>
  <c r="M88" i="63" s="1"/>
  <c r="G87" i="63"/>
  <c r="G86" i="63"/>
  <c r="J86" i="63" s="1"/>
  <c r="A86" i="63"/>
  <c r="A87" i="63" s="1"/>
  <c r="A88" i="63" s="1"/>
  <c r="A89" i="63" s="1"/>
  <c r="A90" i="63" s="1"/>
  <c r="A91" i="63" s="1"/>
  <c r="A92" i="63" s="1"/>
  <c r="A93" i="63" s="1"/>
  <c r="A94" i="63" s="1"/>
  <c r="A95" i="63" s="1"/>
  <c r="A96" i="63" s="1"/>
  <c r="A97" i="63" s="1"/>
  <c r="A98" i="63" s="1"/>
  <c r="A99" i="63" s="1"/>
  <c r="A100" i="63" s="1"/>
  <c r="A101" i="63" s="1"/>
  <c r="A102" i="63" s="1"/>
  <c r="A103" i="63" s="1"/>
  <c r="A104" i="63" s="1"/>
  <c r="G85" i="63"/>
  <c r="F82" i="63"/>
  <c r="E82" i="63"/>
  <c r="D82" i="63"/>
  <c r="G81" i="63"/>
  <c r="J81" i="63" s="1"/>
  <c r="G80" i="63"/>
  <c r="G79" i="63"/>
  <c r="J79" i="63" s="1"/>
  <c r="G78" i="63"/>
  <c r="G77" i="63"/>
  <c r="J77" i="63" s="1"/>
  <c r="G76" i="63"/>
  <c r="G75" i="63"/>
  <c r="J75" i="63" s="1"/>
  <c r="G74" i="63"/>
  <c r="G73" i="63"/>
  <c r="J73" i="63" s="1"/>
  <c r="G72" i="63"/>
  <c r="G71" i="63"/>
  <c r="J71" i="63" s="1"/>
  <c r="G70" i="63"/>
  <c r="G69" i="63"/>
  <c r="J69" i="63" s="1"/>
  <c r="G68" i="63"/>
  <c r="G67" i="63"/>
  <c r="J67" i="63" s="1"/>
  <c r="G66" i="63"/>
  <c r="A66" i="63"/>
  <c r="A67" i="63" s="1"/>
  <c r="A68" i="63" s="1"/>
  <c r="A69" i="63" s="1"/>
  <c r="A70" i="63" s="1"/>
  <c r="A71" i="63" s="1"/>
  <c r="A72" i="63" s="1"/>
  <c r="A73" i="63" s="1"/>
  <c r="A74" i="63" s="1"/>
  <c r="A75" i="63" s="1"/>
  <c r="A76" i="63" s="1"/>
  <c r="A77" i="63" s="1"/>
  <c r="A78" i="63" s="1"/>
  <c r="A79" i="63" s="1"/>
  <c r="A80" i="63" s="1"/>
  <c r="A81" i="63" s="1"/>
  <c r="A82" i="63" s="1"/>
  <c r="G65" i="63"/>
  <c r="M65" i="63" s="1"/>
  <c r="F62" i="63"/>
  <c r="E62" i="63"/>
  <c r="D62" i="63"/>
  <c r="G61" i="63"/>
  <c r="G60" i="63"/>
  <c r="J60" i="63" s="1"/>
  <c r="G59" i="63"/>
  <c r="G58" i="63"/>
  <c r="J58" i="63" s="1"/>
  <c r="G57" i="63"/>
  <c r="G56" i="63"/>
  <c r="J56" i="63" s="1"/>
  <c r="G55" i="63"/>
  <c r="G54" i="63"/>
  <c r="J54" i="63" s="1"/>
  <c r="G53" i="63"/>
  <c r="G52" i="63"/>
  <c r="M52" i="63" s="1"/>
  <c r="G51" i="63"/>
  <c r="G50" i="63"/>
  <c r="J50" i="63" s="1"/>
  <c r="G49" i="63"/>
  <c r="G48" i="63"/>
  <c r="J48" i="63" s="1"/>
  <c r="G47" i="63"/>
  <c r="A47" i="63"/>
  <c r="A48" i="63" s="1"/>
  <c r="A49" i="63" s="1"/>
  <c r="A50" i="63" s="1"/>
  <c r="A51" i="63" s="1"/>
  <c r="A52" i="63" s="1"/>
  <c r="A53" i="63" s="1"/>
  <c r="A54" i="63" s="1"/>
  <c r="A55" i="63" s="1"/>
  <c r="A56" i="63" s="1"/>
  <c r="A57" i="63" s="1"/>
  <c r="A58" i="63" s="1"/>
  <c r="A59" i="63" s="1"/>
  <c r="A60" i="63" s="1"/>
  <c r="A61" i="63" s="1"/>
  <c r="A62" i="63" s="1"/>
  <c r="E42" i="63"/>
  <c r="D42" i="63"/>
  <c r="F41" i="63"/>
  <c r="F42" i="63" s="1"/>
  <c r="G40" i="63"/>
  <c r="G39" i="63"/>
  <c r="G38" i="63"/>
  <c r="G37" i="63"/>
  <c r="G36" i="63"/>
  <c r="G35" i="63"/>
  <c r="G34" i="63"/>
  <c r="G33" i="63"/>
  <c r="A33" i="63"/>
  <c r="A34" i="63" s="1"/>
  <c r="A35" i="63" s="1"/>
  <c r="A36" i="63" s="1"/>
  <c r="A37" i="63" s="1"/>
  <c r="A38" i="63" s="1"/>
  <c r="A39" i="63" s="1"/>
  <c r="A40" i="63" s="1"/>
  <c r="A41" i="63" s="1"/>
  <c r="G32" i="63"/>
  <c r="E29" i="63"/>
  <c r="D29" i="63"/>
  <c r="F28" i="63"/>
  <c r="F29" i="63" s="1"/>
  <c r="G27" i="63"/>
  <c r="M27" i="63" s="1"/>
  <c r="G26" i="63"/>
  <c r="M26" i="63" s="1"/>
  <c r="G25" i="63"/>
  <c r="M25" i="63" s="1"/>
  <c r="G24" i="63"/>
  <c r="M24" i="63" s="1"/>
  <c r="G23" i="63"/>
  <c r="M23" i="63" s="1"/>
  <c r="G22" i="63"/>
  <c r="M22" i="63" s="1"/>
  <c r="G21" i="63"/>
  <c r="M21" i="63" s="1"/>
  <c r="G20" i="63"/>
  <c r="M20" i="63" s="1"/>
  <c r="G19" i="63"/>
  <c r="V19" i="63" s="1"/>
  <c r="F12" i="63"/>
  <c r="F13" i="63" s="1"/>
  <c r="E12" i="63"/>
  <c r="E13" i="63" s="1"/>
  <c r="D12" i="63"/>
  <c r="D13" i="63" s="1"/>
  <c r="G11" i="63"/>
  <c r="J11" i="63" s="1"/>
  <c r="G10" i="63"/>
  <c r="M10" i="63" s="1"/>
  <c r="G9" i="63"/>
  <c r="M9" i="63" s="1"/>
  <c r="G8" i="63"/>
  <c r="M8" i="63" s="1"/>
  <c r="A8" i="63"/>
  <c r="A9" i="63" s="1"/>
  <c r="A10" i="63" s="1"/>
  <c r="A11" i="63" s="1"/>
  <c r="A12" i="63" s="1"/>
  <c r="A13" i="63" s="1"/>
  <c r="A19" i="63" s="1"/>
  <c r="A20" i="63" s="1"/>
  <c r="A21" i="63" s="1"/>
  <c r="A22" i="63" s="1"/>
  <c r="A23" i="63" s="1"/>
  <c r="A24" i="63" s="1"/>
  <c r="A25" i="63" s="1"/>
  <c r="A26" i="63" s="1"/>
  <c r="A27" i="63" s="1"/>
  <c r="A28" i="63" s="1"/>
  <c r="A29" i="63" s="1"/>
  <c r="M34" i="62"/>
  <c r="K34" i="62"/>
  <c r="Y33" i="62"/>
  <c r="U33" i="62" s="1"/>
  <c r="O33" i="62"/>
  <c r="U32" i="62"/>
  <c r="O32" i="62"/>
  <c r="U31" i="62"/>
  <c r="O31" i="62"/>
  <c r="Y30" i="62"/>
  <c r="U30" i="62" s="1"/>
  <c r="O30" i="62"/>
  <c r="Y29" i="62"/>
  <c r="U29" i="62" s="1"/>
  <c r="O29" i="62"/>
  <c r="Y28" i="62"/>
  <c r="U28" i="62" s="1"/>
  <c r="O28" i="62"/>
  <c r="Y27" i="62"/>
  <c r="U27" i="62" s="1"/>
  <c r="O27" i="62"/>
  <c r="M24" i="62"/>
  <c r="K24" i="62"/>
  <c r="Y23" i="62"/>
  <c r="U23" i="62" s="1"/>
  <c r="O23" i="62"/>
  <c r="U22" i="62"/>
  <c r="O22" i="62"/>
  <c r="U21" i="62"/>
  <c r="O21" i="62"/>
  <c r="Y20" i="62"/>
  <c r="U20" i="62" s="1"/>
  <c r="O20" i="62"/>
  <c r="Y19" i="62"/>
  <c r="U19" i="62" s="1"/>
  <c r="O19" i="62"/>
  <c r="Y18" i="62"/>
  <c r="U18" i="62" s="1"/>
  <c r="O18" i="62"/>
  <c r="Y17" i="62"/>
  <c r="U17" i="62" s="1"/>
  <c r="O17" i="62"/>
  <c r="C10" i="62"/>
  <c r="M34" i="61"/>
  <c r="K34" i="61"/>
  <c r="U33" i="61"/>
  <c r="O33" i="61"/>
  <c r="U32" i="61"/>
  <c r="O32" i="61"/>
  <c r="U31" i="61"/>
  <c r="O31" i="61"/>
  <c r="U30" i="61"/>
  <c r="O30" i="61"/>
  <c r="U29" i="61"/>
  <c r="O29" i="61"/>
  <c r="U28" i="61"/>
  <c r="O28" i="61"/>
  <c r="U27" i="61"/>
  <c r="O27" i="61"/>
  <c r="M24" i="61"/>
  <c r="K24" i="61"/>
  <c r="K36" i="61" s="1"/>
  <c r="U23" i="61"/>
  <c r="O23" i="61"/>
  <c r="U22" i="61"/>
  <c r="O22" i="61"/>
  <c r="U21" i="61"/>
  <c r="O21" i="61"/>
  <c r="U20" i="61"/>
  <c r="O20" i="61"/>
  <c r="U19" i="61"/>
  <c r="O19" i="61"/>
  <c r="U18" i="61"/>
  <c r="O18" i="61"/>
  <c r="U17" i="61"/>
  <c r="O17" i="61"/>
  <c r="C10" i="61"/>
  <c r="M111" i="60"/>
  <c r="K111" i="60"/>
  <c r="Q91" i="60"/>
  <c r="Q96" i="60" s="1"/>
  <c r="O91" i="60"/>
  <c r="O96" i="60" s="1"/>
  <c r="M91" i="60"/>
  <c r="M96" i="60" s="1"/>
  <c r="K91" i="60"/>
  <c r="K96" i="60" s="1"/>
  <c r="Q71" i="60"/>
  <c r="O71" i="60"/>
  <c r="M71" i="60"/>
  <c r="K71" i="60"/>
  <c r="Q51" i="60"/>
  <c r="O51" i="60"/>
  <c r="M51" i="60"/>
  <c r="K51" i="60"/>
  <c r="Q34" i="60"/>
  <c r="O34" i="60"/>
  <c r="M34" i="60"/>
  <c r="K34" i="60"/>
  <c r="Q24" i="60"/>
  <c r="O24" i="60"/>
  <c r="O36" i="60" s="1"/>
  <c r="M24" i="60"/>
  <c r="K24" i="60"/>
  <c r="C10" i="60"/>
  <c r="Q36" i="60" l="1"/>
  <c r="J35" i="63"/>
  <c r="AF35" i="63"/>
  <c r="J39" i="63"/>
  <c r="AF39" i="63"/>
  <c r="J36" i="63"/>
  <c r="AF36" i="63"/>
  <c r="J40" i="63"/>
  <c r="AF40" i="63"/>
  <c r="J33" i="63"/>
  <c r="AF33" i="63"/>
  <c r="J37" i="63"/>
  <c r="AF37" i="63"/>
  <c r="J34" i="63"/>
  <c r="AF34" i="63"/>
  <c r="J38" i="63"/>
  <c r="AF38" i="63"/>
  <c r="J32" i="63"/>
  <c r="AF32" i="63"/>
  <c r="M36" i="61"/>
  <c r="K36" i="60"/>
  <c r="S36" i="60" s="1"/>
  <c r="Q18" i="62"/>
  <c r="S18" i="62" s="1"/>
  <c r="Z22" i="63" s="1"/>
  <c r="AA22" i="63" s="1"/>
  <c r="AA19" i="63"/>
  <c r="Q18" i="61"/>
  <c r="S18" i="61" s="1"/>
  <c r="U22" i="63" s="1"/>
  <c r="V22" i="63" s="1"/>
  <c r="X22" i="63" s="1"/>
  <c r="Q31" i="62"/>
  <c r="S31" i="62" s="1"/>
  <c r="Q33" i="62"/>
  <c r="S33" i="62" s="1"/>
  <c r="J88" i="63"/>
  <c r="M90" i="63"/>
  <c r="O90" i="63" s="1"/>
  <c r="S90" i="63" s="1"/>
  <c r="M48" i="63"/>
  <c r="O48" i="63" s="1"/>
  <c r="S48" i="63" s="1"/>
  <c r="J98" i="63"/>
  <c r="O98" i="63" s="1"/>
  <c r="S98" i="63" s="1"/>
  <c r="S34" i="60"/>
  <c r="Q19" i="61"/>
  <c r="S19" i="61" s="1"/>
  <c r="U23" i="63" s="1"/>
  <c r="V23" i="63" s="1"/>
  <c r="X23" i="63" s="1"/>
  <c r="Q23" i="61"/>
  <c r="S23" i="61" s="1"/>
  <c r="U27" i="63" s="1"/>
  <c r="V27" i="63" s="1"/>
  <c r="X27" i="63" s="1"/>
  <c r="Q31" i="61"/>
  <c r="S31" i="61" s="1"/>
  <c r="Q33" i="61"/>
  <c r="S33" i="61" s="1"/>
  <c r="M36" i="62"/>
  <c r="M19" i="63"/>
  <c r="X19" i="63" s="1"/>
  <c r="M50" i="63"/>
  <c r="O50" i="63" s="1"/>
  <c r="S50" i="63" s="1"/>
  <c r="J96" i="63"/>
  <c r="O96" i="63" s="1"/>
  <c r="S96" i="63" s="1"/>
  <c r="Q19" i="62"/>
  <c r="S19" i="62" s="1"/>
  <c r="Z23" i="63" s="1"/>
  <c r="AA23" i="63" s="1"/>
  <c r="Q32" i="62"/>
  <c r="S32" i="62" s="1"/>
  <c r="S51" i="60"/>
  <c r="E10" i="61"/>
  <c r="G10" i="61" s="1"/>
  <c r="Q20" i="61"/>
  <c r="S20" i="61" s="1"/>
  <c r="U24" i="63" s="1"/>
  <c r="V24" i="63" s="1"/>
  <c r="X24" i="63" s="1"/>
  <c r="Q30" i="61"/>
  <c r="S30" i="61" s="1"/>
  <c r="Q21" i="61"/>
  <c r="S21" i="61" s="1"/>
  <c r="U25" i="63" s="1"/>
  <c r="V25" i="63" s="1"/>
  <c r="X25" i="63" s="1"/>
  <c r="Q30" i="62"/>
  <c r="S30" i="62" s="1"/>
  <c r="M35" i="63"/>
  <c r="M37" i="63"/>
  <c r="M39" i="63"/>
  <c r="J92" i="63"/>
  <c r="O92" i="63" s="1"/>
  <c r="S92" i="63" s="1"/>
  <c r="J100" i="63"/>
  <c r="O100" i="63" s="1"/>
  <c r="S100" i="63" s="1"/>
  <c r="Q22" i="61"/>
  <c r="S22" i="61" s="1"/>
  <c r="U26" i="63" s="1"/>
  <c r="V26" i="63" s="1"/>
  <c r="X26" i="63" s="1"/>
  <c r="E44" i="63"/>
  <c r="E106" i="63" s="1"/>
  <c r="J52" i="63"/>
  <c r="O52" i="63" s="1"/>
  <c r="S52" i="63" s="1"/>
  <c r="Q17" i="61"/>
  <c r="Q32" i="61"/>
  <c r="S32" i="61" s="1"/>
  <c r="G41" i="63"/>
  <c r="J65" i="63"/>
  <c r="O65" i="63" s="1"/>
  <c r="J94" i="63"/>
  <c r="O94" i="63" s="1"/>
  <c r="S94" i="63" s="1"/>
  <c r="J102" i="63"/>
  <c r="O102" i="63" s="1"/>
  <c r="S102" i="63" s="1"/>
  <c r="O24" i="61"/>
  <c r="S71" i="60"/>
  <c r="M33" i="63"/>
  <c r="M54" i="63"/>
  <c r="O54" i="63" s="1"/>
  <c r="S54" i="63" s="1"/>
  <c r="M56" i="63"/>
  <c r="O56" i="63" s="1"/>
  <c r="S56" i="63" s="1"/>
  <c r="M58" i="63"/>
  <c r="O58" i="63" s="1"/>
  <c r="S58" i="63" s="1"/>
  <c r="M60" i="63"/>
  <c r="O60" i="63" s="1"/>
  <c r="S60" i="63" s="1"/>
  <c r="M67" i="63"/>
  <c r="O67" i="63" s="1"/>
  <c r="S67" i="63" s="1"/>
  <c r="M69" i="63"/>
  <c r="O69" i="63" s="1"/>
  <c r="S69" i="63" s="1"/>
  <c r="M71" i="63"/>
  <c r="O71" i="63" s="1"/>
  <c r="S71" i="63" s="1"/>
  <c r="M73" i="63"/>
  <c r="O73" i="63" s="1"/>
  <c r="S73" i="63" s="1"/>
  <c r="M75" i="63"/>
  <c r="O75" i="63" s="1"/>
  <c r="S75" i="63" s="1"/>
  <c r="M77" i="63"/>
  <c r="O77" i="63" s="1"/>
  <c r="S77" i="63" s="1"/>
  <c r="M79" i="63"/>
  <c r="O79" i="63" s="1"/>
  <c r="S79" i="63" s="1"/>
  <c r="M81" i="63"/>
  <c r="O81" i="63" s="1"/>
  <c r="S81" i="63" s="1"/>
  <c r="M86" i="63"/>
  <c r="O86" i="63" s="1"/>
  <c r="S86" i="63" s="1"/>
  <c r="Q28" i="61"/>
  <c r="S28" i="61" s="1"/>
  <c r="Q22" i="62"/>
  <c r="S22" i="62" s="1"/>
  <c r="Z26" i="63" s="1"/>
  <c r="AA26" i="63" s="1"/>
  <c r="Q29" i="62"/>
  <c r="S29" i="62" s="1"/>
  <c r="D44" i="63"/>
  <c r="D106" i="63" s="1"/>
  <c r="G82" i="63"/>
  <c r="O88" i="63"/>
  <c r="S88" i="63" s="1"/>
  <c r="K36" i="62"/>
  <c r="Q29" i="61"/>
  <c r="S29" i="61" s="1"/>
  <c r="Q21" i="62"/>
  <c r="S21" i="62" s="1"/>
  <c r="Z25" i="63" s="1"/>
  <c r="AA25" i="63" s="1"/>
  <c r="G12" i="63"/>
  <c r="G13" i="63" s="1"/>
  <c r="M11" i="63"/>
  <c r="M12" i="63" s="1"/>
  <c r="M13" i="63" s="1"/>
  <c r="S96" i="60"/>
  <c r="Q98" i="60"/>
  <c r="M36" i="60"/>
  <c r="M98" i="60" s="1"/>
  <c r="S91" i="60"/>
  <c r="Q27" i="62"/>
  <c r="O34" i="62"/>
  <c r="S24" i="60"/>
  <c r="O34" i="61"/>
  <c r="Q20" i="62"/>
  <c r="S20" i="62" s="1"/>
  <c r="Z24" i="63" s="1"/>
  <c r="AA24" i="63" s="1"/>
  <c r="E10" i="60"/>
  <c r="O98" i="60"/>
  <c r="Q27" i="61"/>
  <c r="O24" i="62"/>
  <c r="Q23" i="62"/>
  <c r="S23" i="62" s="1"/>
  <c r="Z27" i="63" s="1"/>
  <c r="AA27" i="63" s="1"/>
  <c r="Q28" i="62"/>
  <c r="S28" i="62" s="1"/>
  <c r="Q17" i="62"/>
  <c r="E10" i="62"/>
  <c r="J9" i="63"/>
  <c r="O9" i="63" s="1"/>
  <c r="J19" i="63"/>
  <c r="AA20" i="63"/>
  <c r="J21" i="63"/>
  <c r="O21" i="63" s="1"/>
  <c r="S21" i="63" s="1"/>
  <c r="J22" i="63"/>
  <c r="O22" i="63" s="1"/>
  <c r="S22" i="63" s="1"/>
  <c r="J23" i="63"/>
  <c r="O23" i="63" s="1"/>
  <c r="S23" i="63" s="1"/>
  <c r="J24" i="63"/>
  <c r="O24" i="63" s="1"/>
  <c r="S24" i="63" s="1"/>
  <c r="J25" i="63"/>
  <c r="O25" i="63" s="1"/>
  <c r="S25" i="63" s="1"/>
  <c r="J26" i="63"/>
  <c r="O26" i="63" s="1"/>
  <c r="S26" i="63" s="1"/>
  <c r="J27" i="63"/>
  <c r="O27" i="63" s="1"/>
  <c r="S27" i="63" s="1"/>
  <c r="G28" i="63"/>
  <c r="M32" i="63"/>
  <c r="M34" i="63"/>
  <c r="O34" i="63" s="1"/>
  <c r="S34" i="63" s="1"/>
  <c r="M36" i="63"/>
  <c r="M38" i="63"/>
  <c r="M40" i="63"/>
  <c r="J49" i="63"/>
  <c r="M49" i="63"/>
  <c r="J57" i="63"/>
  <c r="M57" i="63"/>
  <c r="J70" i="63"/>
  <c r="M70" i="63"/>
  <c r="J78" i="63"/>
  <c r="M78" i="63"/>
  <c r="G104" i="63"/>
  <c r="J85" i="63"/>
  <c r="M85" i="63"/>
  <c r="J87" i="63"/>
  <c r="M87" i="63"/>
  <c r="J95" i="63"/>
  <c r="M95" i="63"/>
  <c r="J103" i="63"/>
  <c r="M103" i="63"/>
  <c r="G62" i="63"/>
  <c r="J47" i="63"/>
  <c r="M47" i="63"/>
  <c r="J55" i="63"/>
  <c r="M55" i="63"/>
  <c r="J68" i="63"/>
  <c r="M68" i="63"/>
  <c r="J76" i="63"/>
  <c r="M76" i="63"/>
  <c r="J93" i="63"/>
  <c r="M93" i="63"/>
  <c r="J101" i="63"/>
  <c r="M101" i="63"/>
  <c r="J8" i="63"/>
  <c r="O8" i="63" s="1"/>
  <c r="J10" i="63"/>
  <c r="O10" i="63" s="1"/>
  <c r="S10" i="63" s="1"/>
  <c r="J20" i="63"/>
  <c r="O20" i="63" s="1"/>
  <c r="S20" i="63" s="1"/>
  <c r="V20" i="63"/>
  <c r="X20" i="63" s="1"/>
  <c r="J53" i="63"/>
  <c r="M53" i="63"/>
  <c r="J61" i="63"/>
  <c r="M61" i="63"/>
  <c r="J66" i="63"/>
  <c r="M66" i="63"/>
  <c r="J74" i="63"/>
  <c r="M74" i="63"/>
  <c r="J91" i="63"/>
  <c r="M91" i="63"/>
  <c r="J99" i="63"/>
  <c r="M99" i="63"/>
  <c r="F44" i="63"/>
  <c r="F106" i="63" s="1"/>
  <c r="J51" i="63"/>
  <c r="M51" i="63"/>
  <c r="J59" i="63"/>
  <c r="M59" i="63"/>
  <c r="J72" i="63"/>
  <c r="M72" i="63"/>
  <c r="J80" i="63"/>
  <c r="M80" i="63"/>
  <c r="J89" i="63"/>
  <c r="M89" i="63"/>
  <c r="J97" i="63"/>
  <c r="M97" i="63"/>
  <c r="J42" i="63" l="1"/>
  <c r="O36" i="63"/>
  <c r="S36" i="63" s="1"/>
  <c r="AH38" i="63"/>
  <c r="AH37" i="63"/>
  <c r="AH40" i="63"/>
  <c r="AH39" i="63"/>
  <c r="AH34" i="63"/>
  <c r="AH33" i="63"/>
  <c r="AH36" i="63"/>
  <c r="AH35" i="63"/>
  <c r="AH32" i="63"/>
  <c r="O40" i="63"/>
  <c r="S40" i="63" s="1"/>
  <c r="O33" i="63"/>
  <c r="S33" i="63" s="1"/>
  <c r="O35" i="63"/>
  <c r="S35" i="63" s="1"/>
  <c r="O39" i="63"/>
  <c r="S39" i="63" s="1"/>
  <c r="M41" i="63"/>
  <c r="O38" i="63"/>
  <c r="S38" i="63" s="1"/>
  <c r="O37" i="63"/>
  <c r="S37" i="63" s="1"/>
  <c r="AF42" i="63"/>
  <c r="AC19" i="63"/>
  <c r="O36" i="61"/>
  <c r="K98" i="60"/>
  <c r="K113" i="60" s="1"/>
  <c r="AC23" i="63"/>
  <c r="O36" i="62"/>
  <c r="Q24" i="61"/>
  <c r="S24" i="61" s="1"/>
  <c r="O66" i="63"/>
  <c r="S66" i="63" s="1"/>
  <c r="O19" i="63"/>
  <c r="S19" i="63" s="1"/>
  <c r="AC27" i="63"/>
  <c r="O59" i="63"/>
  <c r="S59" i="63" s="1"/>
  <c r="O91" i="63"/>
  <c r="S91" i="63" s="1"/>
  <c r="O80" i="63"/>
  <c r="S80" i="63" s="1"/>
  <c r="G42" i="63"/>
  <c r="AC22" i="63"/>
  <c r="AC24" i="63"/>
  <c r="O89" i="63"/>
  <c r="S89" i="63" s="1"/>
  <c r="O93" i="63"/>
  <c r="S93" i="63" s="1"/>
  <c r="O68" i="63"/>
  <c r="S68" i="63" s="1"/>
  <c r="O103" i="63"/>
  <c r="S103" i="63" s="1"/>
  <c r="O78" i="63"/>
  <c r="S78" i="63" s="1"/>
  <c r="O11" i="63"/>
  <c r="S11" i="63" s="1"/>
  <c r="AC26" i="63"/>
  <c r="I10" i="61"/>
  <c r="K10" i="61" s="1"/>
  <c r="M10" i="61" s="1"/>
  <c r="O49" i="63"/>
  <c r="S49" i="63" s="1"/>
  <c r="S17" i="61"/>
  <c r="U21" i="63" s="1"/>
  <c r="V21" i="63" s="1"/>
  <c r="X21" i="63" s="1"/>
  <c r="O61" i="63"/>
  <c r="S61" i="63" s="1"/>
  <c r="O101" i="63"/>
  <c r="S101" i="63" s="1"/>
  <c r="O76" i="63"/>
  <c r="S76" i="63" s="1"/>
  <c r="O55" i="63"/>
  <c r="S55" i="63" s="1"/>
  <c r="AC25" i="63"/>
  <c r="M113" i="60"/>
  <c r="O51" i="63"/>
  <c r="S51" i="63" s="1"/>
  <c r="O99" i="63"/>
  <c r="S99" i="63" s="1"/>
  <c r="O74" i="63"/>
  <c r="S74" i="63" s="1"/>
  <c r="O53" i="63"/>
  <c r="S53" i="63" s="1"/>
  <c r="J62" i="63"/>
  <c r="O95" i="63"/>
  <c r="S95" i="63" s="1"/>
  <c r="O70" i="63"/>
  <c r="S70" i="63" s="1"/>
  <c r="O57" i="63"/>
  <c r="S57" i="63" s="1"/>
  <c r="S8" i="63"/>
  <c r="M104" i="63"/>
  <c r="O85" i="63"/>
  <c r="AA28" i="63"/>
  <c r="M28" i="63"/>
  <c r="V28" i="63"/>
  <c r="J28" i="63"/>
  <c r="J29" i="63" s="1"/>
  <c r="J44" i="63" s="1"/>
  <c r="AC20" i="63"/>
  <c r="S65" i="63"/>
  <c r="G10" i="60"/>
  <c r="O97" i="63"/>
  <c r="S97" i="63" s="1"/>
  <c r="O72" i="63"/>
  <c r="S72" i="63" s="1"/>
  <c r="G29" i="63"/>
  <c r="O87" i="63"/>
  <c r="S87" i="63" s="1"/>
  <c r="M82" i="63"/>
  <c r="O32" i="63"/>
  <c r="J12" i="63"/>
  <c r="J13" i="63" s="1"/>
  <c r="Q24" i="62"/>
  <c r="S24" i="62" s="1"/>
  <c r="S17" i="62"/>
  <c r="Z21" i="63" s="1"/>
  <c r="AA21" i="63" s="1"/>
  <c r="S27" i="62"/>
  <c r="Q34" i="62"/>
  <c r="S34" i="62" s="1"/>
  <c r="S27" i="61"/>
  <c r="Q34" i="61"/>
  <c r="S34" i="61" s="1"/>
  <c r="G10" i="62"/>
  <c r="I10" i="62" s="1"/>
  <c r="S9" i="63"/>
  <c r="O47" i="63"/>
  <c r="M62" i="63"/>
  <c r="J82" i="63"/>
  <c r="J104" i="63"/>
  <c r="O41" i="63" l="1"/>
  <c r="S41" i="63" s="1"/>
  <c r="AH41" i="63"/>
  <c r="AH42" i="63" s="1"/>
  <c r="E35" i="1" s="1"/>
  <c r="M42" i="63"/>
  <c r="S98" i="60"/>
  <c r="S12" i="63"/>
  <c r="S13" i="63" s="1"/>
  <c r="O12" i="63"/>
  <c r="O13" i="63" s="1"/>
  <c r="G44" i="63"/>
  <c r="G106" i="63" s="1"/>
  <c r="V29" i="63"/>
  <c r="O10" i="61"/>
  <c r="Q10" i="61" s="1"/>
  <c r="K10" i="62"/>
  <c r="M10" i="62" s="1"/>
  <c r="O82" i="63"/>
  <c r="J106" i="63"/>
  <c r="I10" i="60"/>
  <c r="K10" i="60" s="1"/>
  <c r="AC28" i="63"/>
  <c r="S47" i="63"/>
  <c r="S62" i="63" s="1"/>
  <c r="O62" i="63"/>
  <c r="AC21" i="63"/>
  <c r="AA29" i="63"/>
  <c r="S32" i="63"/>
  <c r="O104" i="63"/>
  <c r="S85" i="63"/>
  <c r="S104" i="63" s="1"/>
  <c r="Q36" i="62"/>
  <c r="S36" i="62" s="1"/>
  <c r="S82" i="63"/>
  <c r="X28" i="63"/>
  <c r="X29" i="63" s="1"/>
  <c r="E33" i="1" s="1"/>
  <c r="O28" i="63"/>
  <c r="M29" i="63"/>
  <c r="Q36" i="61"/>
  <c r="S36" i="61" s="1"/>
  <c r="S42" i="63" l="1"/>
  <c r="O42" i="63"/>
  <c r="M44" i="63"/>
  <c r="M106" i="63" s="1"/>
  <c r="AC29" i="63"/>
  <c r="E34" i="1" s="1"/>
  <c r="O10" i="62"/>
  <c r="Q10" i="62" s="1"/>
  <c r="S28" i="63"/>
  <c r="S29" i="63" s="1"/>
  <c r="O29" i="63"/>
  <c r="M10" i="60"/>
  <c r="O10" i="60" s="1"/>
  <c r="S44" i="63" l="1"/>
  <c r="S108" i="63" s="1"/>
  <c r="O44" i="63"/>
  <c r="O106" i="63" s="1"/>
  <c r="Q10" i="60"/>
  <c r="E17" i="59"/>
  <c r="C26" i="52"/>
  <c r="E28" i="52" s="1"/>
  <c r="D12" i="40" s="1"/>
  <c r="C26" i="57"/>
  <c r="E28" i="57" s="1"/>
  <c r="D13" i="40" l="1"/>
  <c r="B11" i="14" l="1"/>
  <c r="B9" i="14"/>
  <c r="C43" i="14"/>
  <c r="C47" i="14" s="1"/>
  <c r="B42" i="14"/>
  <c r="B40" i="14"/>
  <c r="B36" i="14"/>
  <c r="AE38" i="4" l="1"/>
  <c r="AC38" i="4"/>
  <c r="AC42" i="4" s="1"/>
  <c r="AD38" i="4" l="1"/>
  <c r="E28" i="1"/>
  <c r="E37" i="1" l="1"/>
  <c r="I17" i="1" l="1"/>
  <c r="C25" i="59"/>
  <c r="C24" i="59"/>
  <c r="C23" i="59"/>
  <c r="Q54" i="4" l="1"/>
  <c r="Q53" i="4"/>
  <c r="X36" i="4" l="1"/>
  <c r="U40" i="4" l="1"/>
  <c r="J35" i="4"/>
  <c r="L35" i="4" s="1"/>
  <c r="L34" i="4"/>
  <c r="F34" i="4"/>
  <c r="F37" i="4" s="1"/>
  <c r="D34" i="4"/>
  <c r="D37" i="4" s="1"/>
  <c r="J32" i="4"/>
  <c r="N32" i="4" s="1"/>
  <c r="N55" i="4" s="1"/>
  <c r="J31" i="4"/>
  <c r="N31" i="4" s="1"/>
  <c r="N54" i="4" s="1"/>
  <c r="J30" i="4"/>
  <c r="N30" i="4" s="1"/>
  <c r="N53" i="4" s="1"/>
  <c r="N34" i="4" l="1"/>
  <c r="N37" i="4" s="1"/>
  <c r="L37" i="4"/>
  <c r="J34" i="4"/>
  <c r="J37" i="4" s="1"/>
  <c r="J15" i="4" l="1"/>
  <c r="J13" i="4"/>
  <c r="J14" i="4"/>
  <c r="F17" i="4"/>
  <c r="F20" i="4" s="1"/>
  <c r="G15" i="7" l="1"/>
  <c r="G14" i="7"/>
  <c r="E21" i="54" l="1"/>
  <c r="E23" i="54" l="1"/>
  <c r="E30" i="1" s="1"/>
  <c r="D15" i="54"/>
  <c r="C15" i="54"/>
  <c r="C13" i="14" l="1"/>
  <c r="C13" i="49" l="1"/>
  <c r="D14" i="40" s="1"/>
  <c r="D18" i="40" s="1"/>
  <c r="F17" i="7" l="1"/>
  <c r="C20" i="14" l="1"/>
  <c r="C23" i="14" l="1"/>
  <c r="E43" i="7" l="1"/>
  <c r="D17" i="4" l="1"/>
  <c r="N14" i="4" l="1"/>
  <c r="N15" i="4"/>
  <c r="L17" i="4"/>
  <c r="N13" i="4"/>
  <c r="J17" i="4"/>
  <c r="D36" i="7" l="1"/>
  <c r="E38" i="7" s="1"/>
  <c r="C28" i="14"/>
  <c r="C50" i="14" s="1"/>
  <c r="E27" i="1" s="1"/>
  <c r="G17" i="7"/>
  <c r="D17" i="7"/>
  <c r="D20" i="4"/>
  <c r="J18" i="4"/>
  <c r="L18" i="4" s="1"/>
  <c r="L20" i="4" s="1"/>
  <c r="E46" i="7" l="1"/>
  <c r="G21" i="7"/>
  <c r="G25" i="7" s="1"/>
  <c r="G27" i="7" s="1"/>
  <c r="G35" i="1" l="1"/>
  <c r="I35" i="1" s="1"/>
  <c r="E36" i="59" s="1"/>
  <c r="G36" i="1"/>
  <c r="I36" i="1" s="1"/>
  <c r="E37" i="59" s="1"/>
  <c r="G31" i="1"/>
  <c r="I31" i="1" s="1"/>
  <c r="E32" i="59" s="1"/>
  <c r="G34" i="1"/>
  <c r="I34" i="1" s="1"/>
  <c r="E35" i="59" s="1"/>
  <c r="G32" i="1"/>
  <c r="I32" i="1" s="1"/>
  <c r="E33" i="59" s="1"/>
  <c r="G33" i="1"/>
  <c r="I33" i="1" s="1"/>
  <c r="E34" i="59" s="1"/>
  <c r="X37" i="4"/>
  <c r="X38" i="4" s="1"/>
  <c r="U30" i="4"/>
  <c r="G37" i="1"/>
  <c r="I37" i="1" s="1"/>
  <c r="E38" i="59" s="1"/>
  <c r="D19" i="7"/>
  <c r="D21" i="7" s="1"/>
  <c r="D23" i="7" s="1"/>
  <c r="F19" i="7"/>
  <c r="F21" i="7" s="1"/>
  <c r="G30" i="1"/>
  <c r="I30" i="1" s="1"/>
  <c r="E31" i="59" s="1"/>
  <c r="G29" i="1"/>
  <c r="I29" i="1" s="1"/>
  <c r="E30" i="59" s="1"/>
  <c r="G28" i="1"/>
  <c r="I28" i="1" s="1"/>
  <c r="E29" i="59" s="1"/>
  <c r="G27" i="1"/>
  <c r="I27" i="1" s="1"/>
  <c r="E28" i="59" s="1"/>
  <c r="J20" i="4"/>
  <c r="F23" i="7" l="1"/>
  <c r="F29" i="7" s="1"/>
  <c r="N17" i="4"/>
  <c r="N20" i="4" s="1"/>
  <c r="P31" i="4" l="1"/>
  <c r="S31" i="4" s="1"/>
  <c r="P30" i="4"/>
  <c r="P32" i="4"/>
  <c r="S32" i="4" s="1"/>
  <c r="P13" i="4"/>
  <c r="P14" i="4"/>
  <c r="P15" i="4"/>
  <c r="F25" i="7"/>
  <c r="D25" i="7"/>
  <c r="D27" i="7" s="1"/>
  <c r="AC44" i="4" s="1"/>
  <c r="U32" i="4" l="1"/>
  <c r="F27" i="7"/>
  <c r="AD40" i="4"/>
  <c r="AE40" i="4" s="1"/>
  <c r="AE42" i="4" s="1"/>
  <c r="AE44" i="4"/>
  <c r="AC46" i="4"/>
  <c r="P34" i="4"/>
  <c r="P37" i="4" s="1"/>
  <c r="S34" i="4"/>
  <c r="S37" i="4" s="1"/>
  <c r="U31" i="4"/>
  <c r="S15" i="4"/>
  <c r="S14" i="4"/>
  <c r="U14" i="4" s="1"/>
  <c r="P17" i="4"/>
  <c r="P20" i="4" s="1"/>
  <c r="U34" i="4" l="1"/>
  <c r="U37" i="4" s="1"/>
  <c r="AE46" i="4"/>
  <c r="AE48" i="4" s="1"/>
  <c r="U13" i="4"/>
  <c r="U15" i="4"/>
  <c r="S17" i="4"/>
  <c r="S20" i="4" s="1"/>
  <c r="C14" i="53" l="1"/>
  <c r="C16" i="53" s="1"/>
  <c r="I20" i="1"/>
  <c r="I21" i="1"/>
  <c r="E22" i="59" s="1"/>
  <c r="E30" i="57"/>
  <c r="E32" i="57" s="1"/>
  <c r="C15" i="49"/>
  <c r="I23" i="1"/>
  <c r="E24" i="59" s="1"/>
  <c r="I22" i="1"/>
  <c r="E30" i="52"/>
  <c r="E32" i="52" s="1"/>
  <c r="I24" i="1"/>
  <c r="E25" i="59" s="1"/>
  <c r="K25" i="59" s="1"/>
  <c r="U17" i="4"/>
  <c r="U20" i="4" s="1"/>
  <c r="E21" i="59" l="1"/>
  <c r="E23" i="59"/>
  <c r="C17" i="49"/>
  <c r="U39" i="4"/>
  <c r="U41" i="4" s="1"/>
  <c r="I40" i="1" s="1"/>
  <c r="E41" i="59" s="1"/>
  <c r="N57" i="4" l="1"/>
  <c r="P53" i="4" l="1"/>
  <c r="P54" i="4"/>
  <c r="P55" i="4"/>
  <c r="S53" i="4" l="1"/>
  <c r="U53" i="4" s="1"/>
  <c r="S54" i="4" l="1"/>
  <c r="U54" i="4" s="1"/>
  <c r="S55" i="4"/>
  <c r="U55" i="4" s="1"/>
  <c r="P57" i="4"/>
  <c r="S57" i="4" l="1"/>
  <c r="U57" i="4"/>
  <c r="U59" i="4" s="1"/>
  <c r="U68" i="4" l="1"/>
  <c r="U69" i="4" s="1"/>
  <c r="U76" i="4"/>
  <c r="I51" i="1" l="1"/>
  <c r="D20" i="40"/>
  <c r="I53" i="1" l="1"/>
  <c r="I55" i="1" s="1"/>
  <c r="E52" i="59"/>
  <c r="E54" i="59" s="1"/>
  <c r="E56" i="59" s="1"/>
  <c r="U60" i="4"/>
  <c r="U61" i="4" s="1"/>
  <c r="I41" i="1" l="1"/>
  <c r="I43" i="1" s="1"/>
  <c r="U64" i="4"/>
  <c r="U77" i="4" s="1"/>
  <c r="I45" i="1" l="1"/>
  <c r="E42" i="59"/>
  <c r="I57" i="1" l="1"/>
  <c r="E44" i="59"/>
  <c r="E46" i="59" s="1"/>
  <c r="E58" i="59" s="1"/>
</calcChain>
</file>

<file path=xl/sharedStrings.xml><?xml version="1.0" encoding="utf-8"?>
<sst xmlns="http://schemas.openxmlformats.org/spreadsheetml/2006/main" count="1078" uniqueCount="493">
  <si>
    <t>Kentucky Power Company Revenue Requirement</t>
  </si>
  <si>
    <t>Summary of AG and KIUC Recommendations</t>
  </si>
  <si>
    <t>($ Millions)</t>
  </si>
  <si>
    <t>AG and KIUC</t>
  </si>
  <si>
    <t>Adjustments</t>
  </si>
  <si>
    <t>Gross-up</t>
  </si>
  <si>
    <t>Base Rate Increase Requested by Company</t>
  </si>
  <si>
    <t>AG and KIUC Rate Base Issues</t>
  </si>
  <si>
    <t>AG and KIUC Operating Income Issues</t>
  </si>
  <si>
    <t>AG and KIUC Cost of Capital Issues</t>
  </si>
  <si>
    <t xml:space="preserve">     </t>
  </si>
  <si>
    <t>Total AG and KIUC Adjustments to KPCo Base Rate Request</t>
  </si>
  <si>
    <t>Maximum Base Rate Increase After AG and KIUC Adjustments</t>
  </si>
  <si>
    <t>Factor</t>
  </si>
  <si>
    <t>Kentucky Power Company</t>
  </si>
  <si>
    <t>Jurisdictional</t>
  </si>
  <si>
    <t xml:space="preserve">Rate Base </t>
  </si>
  <si>
    <t>Source:  Section II Exhibit L</t>
  </si>
  <si>
    <t>Adjustment</t>
  </si>
  <si>
    <t>AG-KIUC Recommended Rate Base</t>
  </si>
  <si>
    <t>I.  KPCO Capitalization, Cost of Capital, and Gross Revenue Conversion Factor Per Filing</t>
  </si>
  <si>
    <t>KPCO</t>
  </si>
  <si>
    <t>Per</t>
  </si>
  <si>
    <t>KY Retail</t>
  </si>
  <si>
    <t>Capitalization</t>
  </si>
  <si>
    <t>Book</t>
  </si>
  <si>
    <t>Per Book Balance</t>
  </si>
  <si>
    <t>Adjusted</t>
  </si>
  <si>
    <t>Capital</t>
  </si>
  <si>
    <t>Component</t>
  </si>
  <si>
    <t>Weighted</t>
  </si>
  <si>
    <t>Grossed Up</t>
  </si>
  <si>
    <t>Balance</t>
  </si>
  <si>
    <t>Ratio</t>
  </si>
  <si>
    <t>Costs</t>
  </si>
  <si>
    <t>Avg Cost</t>
  </si>
  <si>
    <t>Cost</t>
  </si>
  <si>
    <t>Short Term Debt</t>
  </si>
  <si>
    <t>Long Term Debt</t>
  </si>
  <si>
    <t>Common Equity</t>
  </si>
  <si>
    <t>Sub Total</t>
  </si>
  <si>
    <t>Job Development Tax Credit</t>
  </si>
  <si>
    <t>Total Capital</t>
  </si>
  <si>
    <t>Change in Grossed Up COC</t>
  </si>
  <si>
    <t>Rate Base Recommended by AG-KIUC</t>
  </si>
  <si>
    <t>Change in Revenue Requirement</t>
  </si>
  <si>
    <t>AG/KIUC</t>
  </si>
  <si>
    <t>KPCO Gross Revenue Conversion Factor</t>
  </si>
  <si>
    <t>As Filed and With AG-KIUC Recommendations</t>
  </si>
  <si>
    <t>Source:  Section V, Exhibit 1, Workpaper S-2 Page 2 of 3</t>
  </si>
  <si>
    <t>Debt Only</t>
  </si>
  <si>
    <t>As Filed</t>
  </si>
  <si>
    <t>By KPCO</t>
  </si>
  <si>
    <t>Additional Revenue</t>
  </si>
  <si>
    <t>Less: Uncollectible Expense</t>
  </si>
  <si>
    <t xml:space="preserve">         KPSC Maintenance Fee</t>
  </si>
  <si>
    <t>Income Before Income Taxes</t>
  </si>
  <si>
    <t>Taxable Income for Federal Income Tax</t>
  </si>
  <si>
    <t>Less: Federal Income Taxes    (21.0%)</t>
  </si>
  <si>
    <t>Operating Income Percentage</t>
  </si>
  <si>
    <t>Gross Revenue Conversion Factor</t>
  </si>
  <si>
    <t>Combined Effective Income Tax Rate</t>
  </si>
  <si>
    <t>State Income Tax Effective Rate</t>
  </si>
  <si>
    <t>Apportionment Factor</t>
  </si>
  <si>
    <t>Effective Kentucky State Income Tax Rate</t>
  </si>
  <si>
    <t>State Income Tax Rate - KY</t>
  </si>
  <si>
    <t>Less: Effect of Production Activities Deduction (100% - (6% x 36.62%))</t>
  </si>
  <si>
    <t>Adjusted Tax Rate - KY</t>
  </si>
  <si>
    <t>State Income Tax Rate - WVA</t>
  </si>
  <si>
    <t>Effective West Virginia State Income Tax Rate</t>
  </si>
  <si>
    <t>Total Effective State Income Tax Rate</t>
  </si>
  <si>
    <t>AG-KIUC Recommendation to Remove Incentive Compensation Tied to Financial Performance</t>
  </si>
  <si>
    <t>Incentive Compensation-LTIP-PSI Allocated by AEPSC for Financial Metrics to KPCo FERC Accounts 500-935</t>
  </si>
  <si>
    <t>Total LTIP-PSI Incentive Compensation in FERC Accounts 500-935 For Financial Metrics</t>
  </si>
  <si>
    <t>Incentive Compensation-LTIP-RSUs Incurred by KPCo FERC Accounts 500-935</t>
  </si>
  <si>
    <t>Incentive Compensation-LTIP-RSUs Allocated by AEPSC to KPCo FERC Accounts 500-935</t>
  </si>
  <si>
    <t>Remove Total LTIP Incentive Compensation in FERC Accounts 500-935 - Tied to</t>
  </si>
  <si>
    <t xml:space="preserve">    Financial Performance - Total Company</t>
  </si>
  <si>
    <t>KY Jurisdictional Allocation Factor - O&amp;M Labor</t>
  </si>
  <si>
    <t xml:space="preserve">    Financial Performance - KY Jurisdiction</t>
  </si>
  <si>
    <t>ICP</t>
  </si>
  <si>
    <t>Remove Total ICP Incentive Compensation Tied to Financial Performance - KY Jurisdiction</t>
  </si>
  <si>
    <t xml:space="preserve"> </t>
  </si>
  <si>
    <t>($)</t>
  </si>
  <si>
    <t>Jurisdictional Rate Base Per Filing</t>
  </si>
  <si>
    <t>$ Millions</t>
  </si>
  <si>
    <t>AG-KIUC Recommended Adjustments to Rate Base</t>
  </si>
  <si>
    <t>Effect for Every 0.1% ROE</t>
  </si>
  <si>
    <t>Income tax</t>
  </si>
  <si>
    <t>Only</t>
  </si>
  <si>
    <t>AG-KIUC Adjustments to KPCO Cost of Capital</t>
  </si>
  <si>
    <t>Amount</t>
  </si>
  <si>
    <t>Income</t>
  </si>
  <si>
    <t>Operating</t>
  </si>
  <si>
    <t>W27</t>
  </si>
  <si>
    <t>Incentive Compensation-LTIP-PSI for Financial Metrics Incurred by KPCo FERC Accounts 500-935 (1.0 Target)</t>
  </si>
  <si>
    <t>AG-KIUC Recommendation to Remove Proforma NOL Carryforward ADIT from Rate Base</t>
  </si>
  <si>
    <t>Jurisdictional Factor</t>
  </si>
  <si>
    <t xml:space="preserve">Return On Rate Base To Remove - Jursidictional Revenue Requirement </t>
  </si>
  <si>
    <t xml:space="preserve">NOL Carryforward Asset ADIT Added as Proforma Adjustment </t>
  </si>
  <si>
    <t xml:space="preserve">Less: State Income Taxes </t>
  </si>
  <si>
    <t>AG-KIUC Recommendation to Reduce Property Tax Expense</t>
  </si>
  <si>
    <t>Account</t>
  </si>
  <si>
    <t>Total Proforma Test Year Expense</t>
  </si>
  <si>
    <t>Reduction in Proforma Adjustment</t>
  </si>
  <si>
    <t>% Increase</t>
  </si>
  <si>
    <t>Amount ($)</t>
  </si>
  <si>
    <t>Correct Property Tax Expense</t>
  </si>
  <si>
    <t>Exclude Incentive Compensation Expense Tied to Financial Performance</t>
  </si>
  <si>
    <t>Exclude SERP Expense</t>
  </si>
  <si>
    <t>Annual Amortization Related to Asset Deficient EDIT - Schlessman at 33 and Exhibit LMS-10</t>
  </si>
  <si>
    <t>AG-KIUC Recommendation to Remove Non-Existent Asset Deficient NOL Carryforward ADIT from Rate Base</t>
  </si>
  <si>
    <t>Non-Existent Asset Deficient NOL Carryforward Asset ADIT - Jurisdictional</t>
  </si>
  <si>
    <t>B/D and</t>
  </si>
  <si>
    <t>PSC</t>
  </si>
  <si>
    <t>Case No.  2025-00257</t>
  </si>
  <si>
    <t>For the Test Year Ended May 31, 2025</t>
  </si>
  <si>
    <t>Test Year Ending May 31, 2025</t>
  </si>
  <si>
    <t>Allocation</t>
  </si>
  <si>
    <t>Added as a hard input to STD WACC - See Electronic Sect V Exhibit 1 at Tab 2 1</t>
  </si>
  <si>
    <t>Matches with the hard coded % Noted Above</t>
  </si>
  <si>
    <t>Rate Base Requested by Company - Used for this adjustment only</t>
  </si>
  <si>
    <t>Gross Up BD and PSC</t>
  </si>
  <si>
    <t>II.  KPCO Capitalization, Cost of Capital, and Gross Revenue Conversion Factor Per Filing - With Short Term Dent Rate Error Correction - Response to AG-KIUC 1-16 - Modified As Filed</t>
  </si>
  <si>
    <t>Correct Small Error of 0.0004% in the Short-Term Debt Rate</t>
  </si>
  <si>
    <t xml:space="preserve">Remove EEI and Kentucky Chamber of Commerce Dues </t>
  </si>
  <si>
    <t>Subtract Vendor Supplied Materials &amp; Supplies Inventory</t>
  </si>
  <si>
    <t>Subtract Vendor Supplied Fuel Inventory</t>
  </si>
  <si>
    <t>Reduce Deferred Tax Asset Federal NOL ADIT</t>
  </si>
  <si>
    <t>Reduce Asset Deficient Federal NOL ADIT</t>
  </si>
  <si>
    <t>Remove Depreciation Expense - Capital Increase for TOR Vegetation Management</t>
  </si>
  <si>
    <t>Increase Due to New Generation Rider Requested by Company - Without ELG Investment</t>
  </si>
  <si>
    <t>Rate Base (Per Sch 1, L 16, Col 5)</t>
  </si>
  <si>
    <t>Rate of Return (WP S-2, Pg 1, L 5, Col 6)</t>
  </si>
  <si>
    <t>---------------------</t>
  </si>
  <si>
    <t>Required Net Electric Operating Income (L1 X L2)</t>
  </si>
  <si>
    <t>Test Year Net Electric Operating Income (Per Sch 4, Col 6, Ln 35)</t>
  </si>
  <si>
    <t>Net Electric Operating Income Change (L3 - L4)</t>
  </si>
  <si>
    <t>Gross Revenue Conversion Factor (Per WP S-2, Pg 2, L 9)</t>
  </si>
  <si>
    <t>Change in Revenue Requirement (L5 X L6) Increase / (Decrease)</t>
  </si>
  <si>
    <t>Corrected</t>
  </si>
  <si>
    <t>Decrease</t>
  </si>
  <si>
    <t>Check 1</t>
  </si>
  <si>
    <t>Check 2</t>
  </si>
  <si>
    <t>For Increase in Income taxes</t>
  </si>
  <si>
    <t>LTI</t>
  </si>
  <si>
    <t>Incentive Compensation-Annual Incentive Comp. Plan (ICP) Shown on W30 for KPCo Employees (1.0 Target)</t>
  </si>
  <si>
    <t xml:space="preserve">Incentive Compensation-Annual Incentive Comp. Plan (ICP) Allocated by AEPSC </t>
  </si>
  <si>
    <t>W30</t>
  </si>
  <si>
    <t>Incentive Compensation-Annual Incentive Comp. Plan (ICP) Based on Financial Measures KPCo Employees (1.0 Target)</t>
  </si>
  <si>
    <t>Response to KPSC 2-85</t>
  </si>
  <si>
    <t>Incentive Compensation-Annual Incentive Comp. Plan (ICP) Allocated by AEPSC - Based on Financial Measures</t>
  </si>
  <si>
    <t>Funding Percentage Tied to Financial Measures</t>
  </si>
  <si>
    <t>Total  ICP Incentive Compensation in FERC Accounts 500-935 Included in Test Year - Total</t>
  </si>
  <si>
    <t>AG-KIUC 1-28 Att 1 Shows Breakdown by Plan</t>
  </si>
  <si>
    <t>AG-KIUC 1-29 Att 1 Shows Breakdown by Metric</t>
  </si>
  <si>
    <t>AG-KIUC 1-29 Att 2 Shows Breakdown by Metric</t>
  </si>
  <si>
    <t>AG-KIUC 1-31</t>
  </si>
  <si>
    <t>Remove Total LTI and ICP Incentive Compensation Tied to Financial Performance - KY Jurisdiction</t>
  </si>
  <si>
    <t>A/P Related to Materials and Supplies</t>
  </si>
  <si>
    <t>13-Month Avg</t>
  </si>
  <si>
    <t>Reduction in Rate Base to Remove M&amp;S Accounts Payable</t>
  </si>
  <si>
    <t>Return on Rate Base Reduction to Remove M&amp;S Accounts Payable</t>
  </si>
  <si>
    <t>AG-KIUC Recommendation to Reflect Vendor Financing of Materials and Supplies</t>
  </si>
  <si>
    <t>Source: Response to AG-KIUC 1-83</t>
  </si>
  <si>
    <t>Source: Response to AG-KIUC 1-82</t>
  </si>
  <si>
    <t>AG-KIUC Recommendation to Reflect Vendor Financing of Fuel Inventory</t>
  </si>
  <si>
    <t>A/P Related to Fuel Inventory</t>
  </si>
  <si>
    <t>Grossed Up Rate of Return Per Filing - After STD Rate Correction</t>
  </si>
  <si>
    <t>AG-KIUC</t>
  </si>
  <si>
    <t>Witness</t>
  </si>
  <si>
    <t>Kollen</t>
  </si>
  <si>
    <t>Futral</t>
  </si>
  <si>
    <t>Baudino</t>
  </si>
  <si>
    <t>KENTUCKY POWER COMPANY</t>
  </si>
  <si>
    <t>SUMMARY OF ESTIMATED SURVIVOR CURVE, NET SALVAGE PERCENT, ORIGINAL COST, BOOK DEPRECIATION RESERVE</t>
  </si>
  <si>
    <t>AND CALCULATED ANNUAL DEPRECIATION RATES RELATED TO ELECTRIC PLANT AS OF MARCH 31, 2025</t>
  </si>
  <si>
    <t>PROBABLE</t>
  </si>
  <si>
    <t>NET</t>
  </si>
  <si>
    <t>ORIGINAL COST</t>
  </si>
  <si>
    <t>BOOK</t>
  </si>
  <si>
    <t xml:space="preserve">CALCULATED ANNUAL </t>
  </si>
  <si>
    <t>COMPOSITE</t>
  </si>
  <si>
    <t>RETIREMENT</t>
  </si>
  <si>
    <t>SURVIVOR</t>
  </si>
  <si>
    <t>SALVAGE</t>
  </si>
  <si>
    <t>AS OF</t>
  </si>
  <si>
    <t>DEPRECIATION</t>
  </si>
  <si>
    <t>FUTURE</t>
  </si>
  <si>
    <t>ACCRUAL</t>
  </si>
  <si>
    <t>REMAINING</t>
  </si>
  <si>
    <t>ACCOUNT</t>
  </si>
  <si>
    <t>DATE</t>
  </si>
  <si>
    <t>CURVE</t>
  </si>
  <si>
    <t>PERCENT</t>
  </si>
  <si>
    <t>MARCH 31, 2025</t>
  </si>
  <si>
    <t>RESERVE</t>
  </si>
  <si>
    <t>ACCRUALS</t>
  </si>
  <si>
    <t>AMOUNT</t>
  </si>
  <si>
    <t>RATE</t>
  </si>
  <si>
    <t>LIFE</t>
  </si>
  <si>
    <t>(9)=(8)/(5)</t>
  </si>
  <si>
    <t>(10)=(7)/(8)</t>
  </si>
  <si>
    <t>ELECTRIC PLANT</t>
  </si>
  <si>
    <t xml:space="preserve">STEAM PRODUCTION PLANT </t>
  </si>
  <si>
    <t>BIG SANDY</t>
  </si>
  <si>
    <t>STRUCTURES AND IMPROVEMENTS</t>
  </si>
  <si>
    <t>70-R2 *</t>
  </si>
  <si>
    <t>BOILER PLANT EQUIPMENT</t>
  </si>
  <si>
    <t>60-R0.5 *</t>
  </si>
  <si>
    <t>TURBOGENERATOR UNITS</t>
  </si>
  <si>
    <t>60-R1 *</t>
  </si>
  <si>
    <t>ACCESSORY ELECTRIC EQUIPMENT</t>
  </si>
  <si>
    <t>55-R1.5 *</t>
  </si>
  <si>
    <t>ACCESSORY ELECTRIC EQUIPMENT - COMPUTER HARDWARE</t>
  </si>
  <si>
    <t xml:space="preserve">          </t>
  </si>
  <si>
    <t>5-SQ</t>
  </si>
  <si>
    <t>ACCESSORY ELECTRIC EQUIPMENT - COMMUNICATION EQUIPMENT</t>
  </si>
  <si>
    <t>15-SQ</t>
  </si>
  <si>
    <t>MISCELLANEOUS POWER PLANT EQUIPMENT</t>
  </si>
  <si>
    <t>60-R2.5 *</t>
  </si>
  <si>
    <t>TOTAL BIG SANDY</t>
  </si>
  <si>
    <t>MITCHELL</t>
  </si>
  <si>
    <t>TOTAL MITCHELL</t>
  </si>
  <si>
    <t xml:space="preserve">    TOTAL STEAM PRODUCTION PLANT </t>
  </si>
  <si>
    <t xml:space="preserve">TRANSMISSION PLANT </t>
  </si>
  <si>
    <t>LAND RIGHTS</t>
  </si>
  <si>
    <t>75-R4</t>
  </si>
  <si>
    <t>COMPUTER SOFTWARE</t>
  </si>
  <si>
    <t>COMMUNICATION EQUIPMENT</t>
  </si>
  <si>
    <t>55-S2</t>
  </si>
  <si>
    <t>STATION EQUIPMENT</t>
  </si>
  <si>
    <t>50-R1.5</t>
  </si>
  <si>
    <t>TOWERS AND FIXTURES</t>
  </si>
  <si>
    <t>70-R4</t>
  </si>
  <si>
    <t>POLES AND FIXTURES</t>
  </si>
  <si>
    <t>45-R3</t>
  </si>
  <si>
    <t>OVERHEAD CONDUCTORS AND DEVICES</t>
  </si>
  <si>
    <t>65-R3</t>
  </si>
  <si>
    <t>UNDERGROUND CONDUIT</t>
  </si>
  <si>
    <t>45-S3</t>
  </si>
  <si>
    <t>UNDERGROUND CONDUCTORS AND DEVICES</t>
  </si>
  <si>
    <t xml:space="preserve">    TOTAL TRANSMISSION PLANT </t>
  </si>
  <si>
    <t xml:space="preserve">DISTRIBUTION PLANT </t>
  </si>
  <si>
    <t>65-R2.5</t>
  </si>
  <si>
    <t>38-R1</t>
  </si>
  <si>
    <t>COMMUNICATION EQUIPMENT - AMI</t>
  </si>
  <si>
    <t>POLES, TOWERS AND FIXTURES</t>
  </si>
  <si>
    <t>42-R1.5</t>
  </si>
  <si>
    <t>LINE TRANSFORMERS</t>
  </si>
  <si>
    <t>35-R2</t>
  </si>
  <si>
    <t>SERVICES</t>
  </si>
  <si>
    <t>39-S2.5</t>
  </si>
  <si>
    <t>METERS</t>
  </si>
  <si>
    <t>26-R0.5</t>
  </si>
  <si>
    <t>INSTALLATIONS ON CUSTOMERS' PREMISES</t>
  </si>
  <si>
    <t>12-L0</t>
  </si>
  <si>
    <t>STREET LIGHTING AND SIGNAL SYSTEMS</t>
  </si>
  <si>
    <t>32-S0</t>
  </si>
  <si>
    <t xml:space="preserve">    TOTAL DISTRIBUTION PLANT </t>
  </si>
  <si>
    <t xml:space="preserve">GENERAL PLANT </t>
  </si>
  <si>
    <t>50-R2</t>
  </si>
  <si>
    <t>OFFICE FURNITURE AND EQUIPMENT</t>
  </si>
  <si>
    <t>20-SQ</t>
  </si>
  <si>
    <t>TRANSPORTATION EQUIPMENT</t>
  </si>
  <si>
    <t>STORES EQUIPMENT</t>
  </si>
  <si>
    <t>25-SQ</t>
  </si>
  <si>
    <t>TOOLS, SHOP AND GARAGE EQUIPMENT</t>
  </si>
  <si>
    <t>LABORATORY EQUIPMENT</t>
  </si>
  <si>
    <t>POWER OPERATED EQUIPMENT</t>
  </si>
  <si>
    <t>17-SQ</t>
  </si>
  <si>
    <t>COMMUNICATION EQUIPMENT - COMPUTER HARDWARE</t>
  </si>
  <si>
    <t>COMMUNICATION EQUIPMENT - COMPUTER SOFTWARE</t>
  </si>
  <si>
    <t>5 YEAR</t>
  </si>
  <si>
    <t>10 YEAR</t>
  </si>
  <si>
    <t>10-SQ</t>
  </si>
  <si>
    <t>11 YEAR</t>
  </si>
  <si>
    <t>11-SQ</t>
  </si>
  <si>
    <t>15 YEAR</t>
  </si>
  <si>
    <t>TOTAL COMMUNICATION EQUIPMENT - COMPUTER SOFTWARE</t>
  </si>
  <si>
    <t>MISCELLANEOUS EQUIPMENT</t>
  </si>
  <si>
    <t xml:space="preserve">    TOTAL GENERAL PLANT </t>
  </si>
  <si>
    <t xml:space="preserve">    TOTAL DEPRECIABLE PLANT </t>
  </si>
  <si>
    <t>NONDEPRECIABLE PLANT AND ACCOUNTS NOT STUDIED</t>
  </si>
  <si>
    <t>FRANCHISES AND CONSENTS</t>
  </si>
  <si>
    <t>LAND</t>
  </si>
  <si>
    <t>ARO STEAM PRODUCTION PLANT</t>
  </si>
  <si>
    <t>ARO GENERAL PLANT</t>
  </si>
  <si>
    <t xml:space="preserve">    TOTAL NONDEPRECIABLE PLANT AND ACCOUNTS NOT STUDIED</t>
  </si>
  <si>
    <t xml:space="preserve">    TOTAL ELECTRIC PLANT </t>
  </si>
  <si>
    <t>*</t>
  </si>
  <si>
    <t>LIFE SPAN PROCEDURE USED.  CURVE SHOWN IS INTERIM SURVIVOR CURVE.</t>
  </si>
  <si>
    <t>NOTE:</t>
  </si>
  <si>
    <t>NEW ADDITIONS FOR AMI METERS WILL HAVE A DEPRECIATION RATE OF 5.20% BASED ON A SURVIVOR CURVE OF 20-S1 AND NET SALVAGE OF (2) PERCENT.  NEW SOFTWARE AND HARDWARE ACCOUNTS WILL HAVE</t>
  </si>
  <si>
    <t>DEPRECIATION RATES AS LISTED BELOW:</t>
  </si>
  <si>
    <t>DESCRIPTION</t>
  </si>
  <si>
    <t>ACCESSORY ELECTRIC EQUIPMENT - COMPUTER SOFTWARE</t>
  </si>
  <si>
    <t>COMPUTER HARDWARE</t>
  </si>
  <si>
    <t>Square</t>
  </si>
  <si>
    <t>Remaining</t>
  </si>
  <si>
    <t>Years</t>
  </si>
  <si>
    <t>SQUARE</t>
  </si>
  <si>
    <t>May 31, 2025 Property Balances</t>
  </si>
  <si>
    <t>Depreciation Expense</t>
  </si>
  <si>
    <t>AG-KIUC Recommendation #1 - No Terminal NS for Big Sandy</t>
  </si>
  <si>
    <t>AG-KIUC Recommendation #2 - No Interim Ret or Interim NS for Big Sandy</t>
  </si>
  <si>
    <t>Line No.</t>
  </si>
  <si>
    <t>Description</t>
  </si>
  <si>
    <t>Adjustments - Removal of 
Mitchell FGD (a)</t>
  </si>
  <si>
    <t>Adjustments - Other (b) (c)</t>
  </si>
  <si>
    <t>Adjusted May 31, 2025 Property Balances</t>
  </si>
  <si>
    <t>Current Rates</t>
  </si>
  <si>
    <t>Current Annual Depreciation Expense as Proposed in Adjustment W37</t>
  </si>
  <si>
    <t>Revised Rates per Depreciation Study</t>
  </si>
  <si>
    <t>Updated Depreciation Expense</t>
  </si>
  <si>
    <t>Difference</t>
  </si>
  <si>
    <t>Jurisdictional Allocation Factor</t>
  </si>
  <si>
    <t>Revised Rates AG 1-43</t>
  </si>
  <si>
    <t>Difference for Adjustment - 100% Jurisdictional</t>
  </si>
  <si>
    <t>INTANGIBLE PLANT</t>
  </si>
  <si>
    <t>Franchises and Consents</t>
  </si>
  <si>
    <t>GP-TOT</t>
  </si>
  <si>
    <t>Intangible Property - Maximo</t>
  </si>
  <si>
    <t>Intangible Property - Oracle</t>
  </si>
  <si>
    <t>Intangible Property - All Other</t>
  </si>
  <si>
    <t>Intangible Property - Total</t>
  </si>
  <si>
    <t>TOTAL INTANGIBLE PLANT</t>
  </si>
  <si>
    <t>PRODUCTION PLANT</t>
  </si>
  <si>
    <t>BIG SANDY PLANT</t>
  </si>
  <si>
    <t>Land</t>
  </si>
  <si>
    <t>GP-PTD</t>
  </si>
  <si>
    <t>Land Rights</t>
  </si>
  <si>
    <t>Structures &amp; Improvements</t>
  </si>
  <si>
    <t>Boiler Plant Equipment</t>
  </si>
  <si>
    <t>Turbogenerator Units</t>
  </si>
  <si>
    <t>Accessory Electrical Equip.</t>
  </si>
  <si>
    <t>Computer Hardware Coal</t>
  </si>
  <si>
    <t>Comm Equipment Coal</t>
  </si>
  <si>
    <t>Misc. Power Plant Equip.</t>
  </si>
  <si>
    <t>ARO Assets</t>
  </si>
  <si>
    <t>MITCHELL PLANT</t>
  </si>
  <si>
    <t>Boiler Plant Equip SCR Catalyst</t>
  </si>
  <si>
    <t>TOTAL PRODUCTION PLANT</t>
  </si>
  <si>
    <t>TRANSMISSION PLANT</t>
  </si>
  <si>
    <t>GP-TRANS</t>
  </si>
  <si>
    <t>Computer Software</t>
  </si>
  <si>
    <t>Communication Equipment</t>
  </si>
  <si>
    <t>Structures and Improvements</t>
  </si>
  <si>
    <t>Station Equipment</t>
  </si>
  <si>
    <t>Station Equipment-SmartGrid</t>
  </si>
  <si>
    <t>Towers and Fixtures</t>
  </si>
  <si>
    <t>Poles and Fixtures</t>
  </si>
  <si>
    <t>Overhead Conductors, Device</t>
  </si>
  <si>
    <t>ROW Clearing OVH Conductors</t>
  </si>
  <si>
    <t>OVH Cond-Dev-Smart Grid</t>
  </si>
  <si>
    <t>Underground Conduit</t>
  </si>
  <si>
    <t>Undergrnd Conductors Device</t>
  </si>
  <si>
    <t>Ug Cond-Dev-Smart Grid</t>
  </si>
  <si>
    <t>TOTAL TRANSMISSION PLANT</t>
  </si>
  <si>
    <t>DISTRIBUTION PLANT</t>
  </si>
  <si>
    <t>GP-DIST</t>
  </si>
  <si>
    <t>AMI Communication Equipment</t>
  </si>
  <si>
    <t>Poles, Towers and Fixtures</t>
  </si>
  <si>
    <t>Undergrnd Conductors,Device</t>
  </si>
  <si>
    <t>Line Transformers</t>
  </si>
  <si>
    <t>Services</t>
  </si>
  <si>
    <t>Meters</t>
  </si>
  <si>
    <t>Installs Customer Premises</t>
  </si>
  <si>
    <t>Street Lghtng &amp; Signal Sys</t>
  </si>
  <si>
    <t>TOTAL DISTRIBUTION PLANT</t>
  </si>
  <si>
    <t>GENERAL PLANT</t>
  </si>
  <si>
    <t>Office Furniture, Equipment</t>
  </si>
  <si>
    <t>Office Equip - Computers</t>
  </si>
  <si>
    <t>Transportation Equipment</t>
  </si>
  <si>
    <t>Stores Equipment</t>
  </si>
  <si>
    <t>Tools</t>
  </si>
  <si>
    <t>Laboratory Equipment</t>
  </si>
  <si>
    <t>Power Operated Equipment</t>
  </si>
  <si>
    <t>Computer Hardware</t>
  </si>
  <si>
    <t>GridSmart Communic Equip</t>
  </si>
  <si>
    <t>Computer Software - Maximo</t>
  </si>
  <si>
    <t>Computer Software - Oracle</t>
  </si>
  <si>
    <t>Computer Software - All Other</t>
  </si>
  <si>
    <t>Miscellaneous Equipment</t>
  </si>
  <si>
    <t>ARO General Plant</t>
  </si>
  <si>
    <t>TOTAL GENERAL PLANT</t>
  </si>
  <si>
    <t>TOTAL</t>
  </si>
  <si>
    <t>TOTAL ADJUSTMENT TO INCREASE DEPRECIATION EXPENSE FOR RATE CHANGE</t>
  </si>
  <si>
    <t>Witness: B.C. Ciborek</t>
  </si>
  <si>
    <t>Reduce Depreciation Expense to Remove Terminal Net Salvage - Big Sandy</t>
  </si>
  <si>
    <t>Reduce Depreciation Expense to Remove Interim Retirements and Interim Net Salvage - Big Sandy</t>
  </si>
  <si>
    <t>Section V Schedule 4 Line 482</t>
  </si>
  <si>
    <t>Company's Proforma Adjustment - Remove FGD (W19)</t>
  </si>
  <si>
    <t>Total Company and Jurisdictional Per Books Real and Personal Property Taxes</t>
  </si>
  <si>
    <t>Company's Proforma Adjustment to Increase Expense (W42)</t>
  </si>
  <si>
    <t>Jurisdictional Amount Before Proforma Adjusment</t>
  </si>
  <si>
    <t>AG-KIUC Recommendation to Remove Pensions Settlement Accounting Outside Services as Non-Recurring</t>
  </si>
  <si>
    <t>December 2024 Expense</t>
  </si>
  <si>
    <t>January 2025 Expense</t>
  </si>
  <si>
    <t>Expense in Account 9260064 - Subject to Proforma 46 and 47</t>
  </si>
  <si>
    <t>Sources: Trial Balance in AG-KIUC 1-14, AG-KIUC 1-85 and Staff 1-1(a)</t>
  </si>
  <si>
    <t>Total Expense in Test Year in Account 9260064</t>
  </si>
  <si>
    <t>Account 9230064 - Def AEPSC Pension Settlement</t>
  </si>
  <si>
    <t>Account 9260064 - Def AEPSC Pension Settlement</t>
  </si>
  <si>
    <t>Pension Expense</t>
  </si>
  <si>
    <t>Outside Services</t>
  </si>
  <si>
    <t>Amount Removed from Test Year - W46 by Company</t>
  </si>
  <si>
    <t>Amount Added to Test Year - 12 Year Amortization</t>
  </si>
  <si>
    <t>Amount Recommended to be Removed from Test Year</t>
  </si>
  <si>
    <t>Amount Recommended to be Added to Test Year - 12 Year Amortization</t>
  </si>
  <si>
    <t>AG-KIUC Recommendation to Disallow Proforma Increase to TOR Program Capital Plant and Depreciation</t>
  </si>
  <si>
    <t>Remove Proforma Addition to TOR Capital Plant</t>
  </si>
  <si>
    <t>Depr Rate</t>
  </si>
  <si>
    <t>Remove As-Filed Proforma Addition Depreciation Expense for Plant Account 365</t>
  </si>
  <si>
    <t>TOR Capital Investments for Years 2017 through 2024</t>
  </si>
  <si>
    <t>Annual Average 2018 through 2024</t>
  </si>
  <si>
    <t>Figure MR-5</t>
  </si>
  <si>
    <t>2025 Capex Budget - Exhibit MR-4 page 4 of 6</t>
  </si>
  <si>
    <t>Disallowance of TOR Proforma</t>
  </si>
  <si>
    <t>Source Adjustment W50 - Rate Base &amp; Capitalization</t>
  </si>
  <si>
    <t>AG-KIUC Recommendation to Reduce Outside Services Expense</t>
  </si>
  <si>
    <t>Rate Base As Filed in Generation Rider - No ELG</t>
  </si>
  <si>
    <t>Change in Generation Rider Rev Req - Return on RB</t>
  </si>
  <si>
    <t>Rate Base As Filed in Generation Rider - With ELG See Staff 2-28</t>
  </si>
  <si>
    <t>Total AG and KIUC Adjustments to KPCo Generation Rider Rate Request</t>
  </si>
  <si>
    <t>Maximum Generation Rider Rate Increase After AG and KIUC Adjustments</t>
  </si>
  <si>
    <t>Adjustments to Generation Rider - Without ELG Investment</t>
  </si>
  <si>
    <t>Maximum Generation Rider Rate Increase After AG and KIUC Adjustments - Without ELG Investment</t>
  </si>
  <si>
    <t>Total AG and KIUC Adjustments to KPCo Generation Rider Rate Request - Without ELG Investment</t>
  </si>
  <si>
    <t>Maximum Base Rate and Generation Rider Increases After AG and KIUC Adjustments</t>
  </si>
  <si>
    <t xml:space="preserve">Remove Recovery of Property Tax Expense - To Be Recovered Through Base Rates </t>
  </si>
  <si>
    <t>Response to AG-KIUC 1-32</t>
  </si>
  <si>
    <t>Response to AG-KIUC 1-76</t>
  </si>
  <si>
    <t>Source:  Section V Schedule 4 Line 482, W42, Responses to AG-KIUC 1-44, 1-46, 1-49, 1-50, 1-51 and 2-12</t>
  </si>
  <si>
    <t>Company's Corrected Proforma Adjustment W42 - Response to AZG-KIUC 2-12</t>
  </si>
  <si>
    <t>Company's Proforma Adjustment - As Filed W42</t>
  </si>
  <si>
    <t>See response to AG-KIUC 1-52 and removal of $195K for property taxes (and Staff 2-28). No STD Rate Error.</t>
  </si>
  <si>
    <t>Defer Pension Settlement Accounting Expenses for AEPSC Employees and Amortize Over 12 Years</t>
  </si>
  <si>
    <t>Grossed Up WACC As Corrected for STD Rate Error</t>
  </si>
  <si>
    <t>Remove Post-Test Year Capital Increase to TOR Vegetation Management</t>
  </si>
  <si>
    <t>Exclude 401(k) Matching Expense for Employees Who Also Participate in Defined Pension Plan</t>
  </si>
  <si>
    <t>Kentucky Power Employees</t>
  </si>
  <si>
    <t>AEPSC Employees</t>
  </si>
  <si>
    <t>Reduce Return on Equity from 10.0% to 9.5%</t>
  </si>
  <si>
    <t>III.  KPCO Capitalization, Cost of Capital, and Gross Revenue Conversion Factor for: Cost of Capital Adjustment 2 - Adjust Return on Equity to 9.5%</t>
  </si>
  <si>
    <t>Sources:  Section V, Exhibit 3 at 15</t>
  </si>
  <si>
    <t>Tariff F.T.C.</t>
  </si>
  <si>
    <t>Remove Proforma Adjustment Addition to Rate Base Related to Deficient NOL ADIT in Acct 282</t>
  </si>
  <si>
    <t>Remove Proforma Adjustment Addition to Rate Base Related to NOL ADIT in Acct 190</t>
  </si>
  <si>
    <t>Maximum Base Rate and Generation Rider Increases After AG and KIUC Adjustments - Without ELG Investment</t>
  </si>
  <si>
    <t>AND CALCULATED ANNUAL DEPRECIATION RATES RELATED TO ELECTRIC PLANT AS OF DECEMBER 31, 2013</t>
  </si>
  <si>
    <t>DECEMBER 31, 2013</t>
  </si>
  <si>
    <t>Depr Accr</t>
  </si>
  <si>
    <t>Total Check</t>
  </si>
  <si>
    <t>Not Used Acct 312 SCR Catalyst</t>
  </si>
  <si>
    <t>Total 2017-00179 Settlement</t>
  </si>
  <si>
    <t xml:space="preserve">    TOTAL STEAM PRODUCTION PLANT - MITCHELL</t>
  </si>
  <si>
    <t>FOR CASE 2025-00257</t>
  </si>
  <si>
    <t>Calculated</t>
  </si>
  <si>
    <t>Avg Rem Life</t>
  </si>
  <si>
    <t>AG-KIUC Recommendation #3 - No Interim Ret or Interim NS for Mitchell</t>
  </si>
  <si>
    <t>from Case No. 2017-00179 Nov 22, 2017 Settlement</t>
  </si>
  <si>
    <t>Reduce Depreciation Expense to Remove Interim Retirements and Interim Net Salvage - Mitchell</t>
  </si>
  <si>
    <t>Remove Mitchell from Rate Base and Cost of Service</t>
  </si>
  <si>
    <t>Test Year Ended May 31, 2025</t>
  </si>
  <si>
    <t>W49</t>
  </si>
  <si>
    <t>As Adjusted by AG-KIUC</t>
  </si>
  <si>
    <t>Adjustments - Removal of 
Mitchell Non-FGD (b)</t>
  </si>
  <si>
    <t>Adjustments - Other (c)</t>
  </si>
  <si>
    <t>Adjusted May 31, 2025 Property Balances to be Removed from Rate Base</t>
  </si>
  <si>
    <t>KPCo Mitchell Depreciation Expense Removed from Cost of Service</t>
  </si>
  <si>
    <t>Intangible Property</t>
  </si>
  <si>
    <t>Total Electric Plant in Service</t>
  </si>
  <si>
    <t>Accumulated Depreciation (Non-ARO)</t>
  </si>
  <si>
    <t>Accumulated Depreciation (ARO)</t>
  </si>
  <si>
    <t>Total Accumulatd Depreciation</t>
  </si>
  <si>
    <t>Net Book Value (101/106/108)</t>
  </si>
  <si>
    <t>TOTAL ADJUSTMENT TO REMOVE MITCHELL PROPERTY FROM RATE BASE (101/106/108)</t>
  </si>
  <si>
    <t>TOTAL ADJUSTMENT TO DECREASE DEPRECIATION EXPENSE FOR REMOVAL OF MITCHELL</t>
  </si>
  <si>
    <t>(a) Adjustments to remove property balances and test year depreciation expense related to Mitchell Plant FGD investments included in Environmental Surcharge.</t>
  </si>
  <si>
    <t>(b) Adjustments to remove property balances and test year depreciation expense related to Mitchell Plant Non-FGD investments included in Environmental Surcharge.</t>
  </si>
  <si>
    <t>(c) Includes adjustments to remove ARO property balances and related test year depreciation expense from "ARO Assets" rows.</t>
  </si>
  <si>
    <t>Witness:</t>
  </si>
  <si>
    <t>B.C. Ciborek</t>
  </si>
  <si>
    <t>AG-KIUC Reduction</t>
  </si>
  <si>
    <t>Reduce Depreciation Expense Removal to Recover in Generation Rider - Mitchell</t>
  </si>
  <si>
    <t>Total Increase Requested by Company</t>
  </si>
  <si>
    <t>Alternative Recommendation Reduction from Rate Base - NOL Carryforward</t>
  </si>
  <si>
    <t xml:space="preserve">Return On Rate Base To Remove - NOL Carryforward Asset ADIT - Revenue Requirement </t>
  </si>
  <si>
    <t>EDIT NOL ADIT to Remove</t>
  </si>
  <si>
    <t>NOL Carryforward Asset ADIT and EDIT NOL ADIT to Remove</t>
  </si>
  <si>
    <t>NOL ADIT - Alternative Recommendation</t>
  </si>
  <si>
    <t>Alternative Recommendation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</si>
</sst>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3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0.000%"/>
    <numFmt numFmtId="167" formatCode="&quot;$&quot;#,##0.00"/>
    <numFmt numFmtId="168" formatCode="0.000000%"/>
    <numFmt numFmtId="169" formatCode="0.0000000%"/>
    <numFmt numFmtId="170" formatCode="_(* #,##0.000000_);_(* \(#,##0.000000\);_(* &quot;-&quot;??_);_(@_)"/>
    <numFmt numFmtId="171" formatCode="0.0000000000000%"/>
    <numFmt numFmtId="172" formatCode="0.0000000"/>
    <numFmt numFmtId="173" formatCode="_(* #,##0.000_);_(* \(#,##0.000\);_(* &quot;-&quot;??_);_(@_)"/>
    <numFmt numFmtId="174" formatCode="#,##0.000_);\(#,##0.000\)"/>
    <numFmt numFmtId="175" formatCode="_([$€-2]* #,##0.00_);_([$€-2]* \(#,##0.00\);_([$€-2]* &quot;-&quot;??_)"/>
    <numFmt numFmtId="176" formatCode="&quot;$&quot;#,##0\ ;\(&quot;$&quot;#,##0\)"/>
    <numFmt numFmtId="177" formatCode="&quot;$&quot;#,##0.0_);[Red]\(&quot;$&quot;#,##0.0\)"/>
    <numFmt numFmtId="178" formatCode="&quot;$&quot;\ \ #,##0_);[Red]\(&quot;$&quot;\ \ #,##0\)"/>
    <numFmt numFmtId="179" formatCode="#,##0_);[Red]\(#,##0\);\-"/>
    <numFmt numFmtId="180" formatCode="#,##0.00000___;"/>
    <numFmt numFmtId="181" formatCode="&quot;$&quot;#,##0.00;\-&quot;$&quot;#,##0.00"/>
    <numFmt numFmtId="182" formatCode="0.0_%;\(0.0\)%;\ \-\ \ \ "/>
    <numFmt numFmtId="183" formatCode="#,###.000000_);\(#,##0.000000\);\ \-\ _ "/>
    <numFmt numFmtId="184" formatCode="&quot;$&quot;\ \ #,##0.0_);[Red]\(&quot;$&quot;\ \ #,##0.0\)"/>
    <numFmt numFmtId="185" formatCode="&quot;$&quot;\ \ #,##0.00_);[Red]\(&quot;$&quot;\ \ #,##0.00\)"/>
    <numFmt numFmtId="186" formatCode="#,##0_);\(#,##0\);_ \-\ \ "/>
    <numFmt numFmtId="187" formatCode="&quot;$&quot;#,##0;[Red]\-&quot;$&quot;#,##0"/>
    <numFmt numFmtId="188" formatCode="&quot;$&quot;#,##0.00;[Red]\-&quot;$&quot;#,##0.00"/>
    <numFmt numFmtId="189" formatCode="#,##0___);\(#,##0\);___-\ \ "/>
    <numFmt numFmtId="190" formatCode="0.000000"/>
    <numFmt numFmtId="191" formatCode="General_)"/>
    <numFmt numFmtId="192" formatCode="0.0000_)"/>
    <numFmt numFmtId="193" formatCode="_(* #,##0.0_);_(* \(#,##0.0\);&quot;&quot;;_(@_)"/>
    <numFmt numFmtId="194" formatCode="mmm\-d\-yyyy"/>
    <numFmt numFmtId="195" formatCode="#,##0.0_);[Red]\(#,##0.0\)"/>
    <numFmt numFmtId="196" formatCode="mmm\-yyyy"/>
    <numFmt numFmtId="197" formatCode="m/d"/>
    <numFmt numFmtId="198" formatCode="_-* #,##0_-;\-* #,##0_-;_-* &quot;-&quot;_-;_-@_-"/>
    <numFmt numFmtId="199" formatCode="_-* #,##0.00_-;\-* #,##0.00_-;_-* &quot;-&quot;??_-;_-@_-"/>
    <numFmt numFmtId="200" formatCode="###0_);\(###0\)"/>
    <numFmt numFmtId="201" formatCode="d\ mmmm\ yyyy"/>
    <numFmt numFmtId="202" formatCode="#,##0.0\x_);\(#,##0.0\x\);#,##0.0\x_);@_)"/>
    <numFmt numFmtId="203" formatCode="#,##0.0_);[Red]\(#,##0.0\);&quot;N/A &quot;"/>
    <numFmt numFmtId="204" formatCode="#,##0.000_);[Red]\(#,##0.000\)"/>
    <numFmt numFmtId="205" formatCode="#,##0.0_)\ \ ;[Red]\(#,##0.0\)\ \ "/>
    <numFmt numFmtId="206" formatCode="0.0%&quot;NetPPE/sales&quot;"/>
    <numFmt numFmtId="207" formatCode="[Blue]#,##0,_);[Red]\(#,##0,\)"/>
    <numFmt numFmtId="208" formatCode="0.0%&quot;NWI/Sls&quot;"/>
    <numFmt numFmtId="209" formatCode="0%;[Red]\(0%\)"/>
    <numFmt numFmtId="210" formatCode="0.0%;[Red]\(0.0%\)"/>
    <numFmt numFmtId="211" formatCode="0.00%;[Red]\(0.00%\)"/>
    <numFmt numFmtId="212" formatCode="#,##0.0\%_);\(#,##0.0\%\);#,##0.0\%_);@_)"/>
    <numFmt numFmtId="213" formatCode="0.0%&quot;Sales&quot;"/>
    <numFmt numFmtId="214" formatCode="dd\ mmm\ yyyy"/>
    <numFmt numFmtId="215" formatCode="#,##0.0_);\(#,##0.0\)"/>
    <numFmt numFmtId="216" formatCode="&quot;TFCF: &quot;#,##0_);[Red]&quot;No! &quot;\(#,##0\)"/>
    <numFmt numFmtId="217" formatCode="_(&quot;$&quot;* #,##0.00_);_(&quot;$&quot;* \(#,##0.00\);_(&quot;$&quot;* &quot;-&quot;????_);_(@_)"/>
    <numFmt numFmtId="218" formatCode="_(* #,##0.00000000_);_(* \(#,##0.00000000\);_(* &quot;-&quot;??_);_(@_)"/>
    <numFmt numFmtId="219" formatCode="0.00000%"/>
    <numFmt numFmtId="220" formatCode="0.0%"/>
    <numFmt numFmtId="221" formatCode="_(* #,##0.0_);_(* \(#,##0.0\);_(* &quot;-&quot;??_);_(@_)"/>
    <numFmt numFmtId="222" formatCode="#,##0.00000000_);\(#,##0.00000000\)"/>
    <numFmt numFmtId="223" formatCode="0.000"/>
    <numFmt numFmtId="224" formatCode="0.00000000%"/>
    <numFmt numFmtId="225" formatCode="0_);\(0\)"/>
    <numFmt numFmtId="226" formatCode="\(0\)"/>
    <numFmt numFmtId="227" formatCode="mm\-yyyy"/>
    <numFmt numFmtId="228" formatCode="0.0"/>
    <numFmt numFmtId="229" formatCode="_(* #,##0.00_);_(* \(#,##0.00\);_(* &quot;&quot;??_);_(@_)"/>
    <numFmt numFmtId="230" formatCode="#,##0;\(#,##0\);#,##0;_(@_)"/>
    <numFmt numFmtId="231" formatCode="#0;\(#0\);#0;_(@_)"/>
    <numFmt numFmtId="232" formatCode="&quot;$&quot;#,##0;&quot;-&quot;&quot;$&quot;#,##0;&quot;$&quot;#,##0;_(@_)"/>
    <numFmt numFmtId="233" formatCode="#0.00%;&quot;-&quot;#0.00%;#0.00%;_(@_)"/>
    <numFmt numFmtId="234" formatCode="#,##0.000;\(#,##0.000\);&quot;—&quot;;_(@_)"/>
    <numFmt numFmtId="235" formatCode="#,##0;&quot;-&quot;#,##0;#,##0;_(@_)"/>
    <numFmt numFmtId="236" formatCode="&quot;$&quot;#,##0.00;&quot;-&quot;&quot;$&quot;#,##0.00;&quot;$&quot;#,##0.00;_(@_)"/>
    <numFmt numFmtId="237" formatCode="0.0000"/>
    <numFmt numFmtId="238" formatCode="&quot;$&quot;#,##0_);&quot;$&quot;\(#,##0\);&quot;$&quot;#,##0_);_(@_)"/>
    <numFmt numFmtId="239" formatCode="* #,##0;* \(#,##0\);* #,##0;_(@_)"/>
    <numFmt numFmtId="240" formatCode="&quot;$&quot;* #,##0_);&quot;$&quot;* \(#,##0\);&quot;$&quot;* #,##0_);_(@_)"/>
  </numFmts>
  <fonts count="17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12"/>
      <name val="Tms Rmn"/>
    </font>
    <font>
      <b/>
      <sz val="12"/>
      <name val="Tms Rmn"/>
    </font>
    <font>
      <sz val="10"/>
      <color indexed="8"/>
      <name val="Arial"/>
      <family val="2"/>
    </font>
    <font>
      <sz val="12"/>
      <color indexed="13"/>
      <name val="Tms Rmn"/>
    </font>
    <font>
      <b/>
      <sz val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i/>
      <sz val="11"/>
      <color indexed="23"/>
      <name val="Calibri"/>
      <family val="2"/>
    </font>
    <font>
      <sz val="10"/>
      <name val="Times New Roman"/>
      <family val="1"/>
    </font>
    <font>
      <b/>
      <sz val="14"/>
      <name val="Arial"/>
      <family val="2"/>
    </font>
    <font>
      <sz val="6"/>
      <name val="Arial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b/>
      <sz val="10"/>
      <color indexed="8"/>
      <name val="Arial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i/>
      <sz val="22"/>
      <color indexed="8"/>
      <name val="Times New Roman"/>
      <family val="1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b/>
      <sz val="18"/>
      <color indexed="62"/>
      <name val="Cambria"/>
      <family val="2"/>
    </font>
    <font>
      <sz val="8"/>
      <color indexed="8"/>
      <name val="Wingdings"/>
      <charset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Courier"/>
      <family val="3"/>
    </font>
    <font>
      <sz val="12"/>
      <name val="Arial"/>
      <family val="2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2"/>
      <name val="Arial MT"/>
    </font>
    <font>
      <sz val="11"/>
      <name val="Arial"/>
      <family val="2"/>
    </font>
    <font>
      <b/>
      <sz val="11"/>
      <name val="Arial"/>
      <family val="2"/>
    </font>
    <font>
      <sz val="10"/>
      <name val="Helv"/>
      <family val="2"/>
    </font>
    <font>
      <sz val="12"/>
      <name val="___"/>
      <family val="1"/>
      <charset val="129"/>
    </font>
    <font>
      <sz val="12"/>
      <name val="___"/>
      <family val="3"/>
      <charset val="129"/>
    </font>
    <font>
      <sz val="11"/>
      <name val="__"/>
      <family val="3"/>
      <charset val="129"/>
    </font>
    <font>
      <sz val="10"/>
      <name val="___"/>
      <family val="3"/>
      <charset val="129"/>
    </font>
    <font>
      <sz val="11"/>
      <name val="___"/>
      <family val="1"/>
      <charset val="129"/>
    </font>
    <font>
      <sz val="11"/>
      <name val="___"/>
      <family val="3"/>
      <charset val="129"/>
    </font>
    <font>
      <sz val="10"/>
      <color theme="1"/>
      <name val="Arial"/>
      <family val="2"/>
    </font>
    <font>
      <sz val="10"/>
      <color indexed="8"/>
      <name val="Tahoma"/>
      <family val="2"/>
    </font>
    <font>
      <sz val="10"/>
      <color indexed="9"/>
      <name val="Arial"/>
      <family val="2"/>
    </font>
    <font>
      <sz val="10"/>
      <color indexed="9"/>
      <name val="Tahoma"/>
      <family val="2"/>
    </font>
    <font>
      <sz val="10"/>
      <color indexed="20"/>
      <name val="Arial"/>
      <family val="2"/>
    </font>
    <font>
      <sz val="10"/>
      <color indexed="20"/>
      <name val="Tahoma"/>
      <family val="2"/>
    </font>
    <font>
      <sz val="9"/>
      <name val="Arial"/>
      <family val="2"/>
    </font>
    <font>
      <sz val="9"/>
      <name val="Helv"/>
    </font>
    <font>
      <sz val="8"/>
      <name val="Times New Roman"/>
      <family val="1"/>
    </font>
    <font>
      <b/>
      <i/>
      <sz val="14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52"/>
      <name val="Tahoma"/>
      <family val="2"/>
    </font>
    <font>
      <b/>
      <sz val="10"/>
      <color indexed="9"/>
      <name val="Tahoma"/>
      <family val="2"/>
    </font>
    <font>
      <b/>
      <sz val="10"/>
      <name val="Arial Unicode MS"/>
      <family val="2"/>
    </font>
    <font>
      <sz val="10"/>
      <color indexed="8"/>
      <name val="MS Sans Serif"/>
      <family val="2"/>
    </font>
    <font>
      <b/>
      <sz val="10"/>
      <color indexed="64"/>
      <name val="Arial"/>
      <family val="2"/>
    </font>
    <font>
      <sz val="12"/>
      <name val="Helv"/>
    </font>
    <font>
      <sz val="10"/>
      <name val="Helv"/>
    </font>
    <font>
      <sz val="10"/>
      <name val="Arial Unicode MS"/>
      <family val="2"/>
    </font>
    <font>
      <b/>
      <sz val="12"/>
      <color indexed="9"/>
      <name val="Arial"/>
      <family val="2"/>
    </font>
    <font>
      <b/>
      <sz val="8"/>
      <name val="Arial"/>
      <family val="2"/>
    </font>
    <font>
      <b/>
      <sz val="11"/>
      <name val="Optimum"/>
    </font>
    <font>
      <b/>
      <sz val="12"/>
      <name val="MS Sans Serif"/>
      <family val="2"/>
    </font>
    <font>
      <b/>
      <sz val="9"/>
      <color indexed="12"/>
      <name val="Arial"/>
      <family val="2"/>
    </font>
    <font>
      <i/>
      <sz val="10"/>
      <color indexed="23"/>
      <name val="Arial"/>
      <family val="2"/>
    </font>
    <font>
      <i/>
      <sz val="10"/>
      <color indexed="23"/>
      <name val="Tahoma"/>
      <family val="2"/>
    </font>
    <font>
      <b/>
      <i/>
      <sz val="10"/>
      <name val="Arial"/>
      <family val="2"/>
    </font>
    <font>
      <sz val="10"/>
      <color indexed="17"/>
      <name val="Arial"/>
      <family val="2"/>
    </font>
    <font>
      <sz val="10"/>
      <color indexed="17"/>
      <name val="Tahoma"/>
      <family val="2"/>
    </font>
    <font>
      <b/>
      <u/>
      <sz val="11"/>
      <color indexed="37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Arial"/>
      <family val="2"/>
    </font>
    <font>
      <b/>
      <sz val="15"/>
      <color indexed="56"/>
      <name val="Tahoma"/>
      <family val="2"/>
    </font>
    <font>
      <b/>
      <sz val="15"/>
      <color indexed="56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Arial"/>
      <family val="2"/>
    </font>
    <font>
      <b/>
      <sz val="13"/>
      <color indexed="56"/>
      <name val="Tahoma"/>
      <family val="2"/>
    </font>
    <font>
      <b/>
      <sz val="13"/>
      <color indexed="56"/>
      <name val="Arial"/>
      <family val="2"/>
    </font>
    <font>
      <b/>
      <sz val="11"/>
      <color indexed="56"/>
      <name val="Calibri"/>
      <family val="2"/>
    </font>
    <font>
      <b/>
      <sz val="11"/>
      <color indexed="62"/>
      <name val="Arial"/>
      <family val="2"/>
    </font>
    <font>
      <b/>
      <sz val="11"/>
      <color indexed="56"/>
      <name val="Tahoma"/>
      <family val="2"/>
    </font>
    <font>
      <b/>
      <sz val="11"/>
      <color indexed="56"/>
      <name val="Arial"/>
      <family val="2"/>
    </font>
    <font>
      <b/>
      <sz val="14"/>
      <name val="Book Antiqua"/>
      <family val="1"/>
    </font>
    <font>
      <i/>
      <sz val="10"/>
      <name val="Book Antiqua"/>
      <family val="1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62"/>
      <name val="Arial"/>
      <family val="2"/>
    </font>
    <font>
      <sz val="10"/>
      <color indexed="62"/>
      <name val="Tahoma"/>
      <family val="2"/>
    </font>
    <font>
      <b/>
      <sz val="12"/>
      <color indexed="12"/>
      <name val="Arial"/>
      <family val="2"/>
    </font>
    <font>
      <sz val="11"/>
      <color indexed="52"/>
      <name val="Calibri"/>
      <family val="2"/>
    </font>
    <font>
      <sz val="10"/>
      <color indexed="10"/>
      <name val="Arial"/>
      <family val="2"/>
    </font>
    <font>
      <sz val="10"/>
      <color indexed="52"/>
      <name val="Arial"/>
      <family val="2"/>
    </font>
    <font>
      <sz val="10"/>
      <color indexed="52"/>
      <name val="Tahoma"/>
      <family val="2"/>
    </font>
    <font>
      <sz val="8"/>
      <name val="Palatino"/>
      <family val="1"/>
    </font>
    <font>
      <sz val="11"/>
      <color indexed="60"/>
      <name val="Calibri"/>
      <family val="2"/>
    </font>
    <font>
      <sz val="10"/>
      <color indexed="19"/>
      <name val="Arial"/>
      <family val="2"/>
    </font>
    <font>
      <sz val="10"/>
      <color indexed="60"/>
      <name val="Arial"/>
      <family val="2"/>
    </font>
    <font>
      <sz val="10"/>
      <color indexed="60"/>
      <name val="Tahoma"/>
      <family val="2"/>
    </font>
    <font>
      <sz val="7"/>
      <name val="Small Fonts"/>
      <family val="2"/>
    </font>
    <font>
      <sz val="10"/>
      <name val="Zurich BT"/>
    </font>
    <font>
      <sz val="10"/>
      <color theme="1"/>
      <name val="MS Sans Serif"/>
      <family val="2"/>
    </font>
    <font>
      <sz val="10"/>
      <color indexed="64"/>
      <name val="Arial"/>
      <family val="2"/>
    </font>
    <font>
      <sz val="8"/>
      <color indexed="48"/>
      <name val="Arial"/>
      <family val="2"/>
    </font>
    <font>
      <b/>
      <sz val="10"/>
      <color indexed="63"/>
      <name val="Arial"/>
      <family val="2"/>
    </font>
    <font>
      <b/>
      <sz val="10"/>
      <color indexed="63"/>
      <name val="Tahoma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8"/>
      <color indexed="38"/>
      <name val="Arial"/>
      <family val="2"/>
    </font>
    <font>
      <b/>
      <sz val="9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8"/>
      <color indexed="10"/>
      <name val="Arial"/>
      <family val="2"/>
    </font>
    <font>
      <sz val="8"/>
      <name val="Helvetica-Narrow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2"/>
      <color indexed="17"/>
      <name val="SWISS"/>
      <family val="2"/>
    </font>
    <font>
      <sz val="7"/>
      <name val="Times New Roman"/>
      <family val="1"/>
    </font>
    <font>
      <sz val="7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Tahoma"/>
      <family val="2"/>
    </font>
    <font>
      <sz val="10"/>
      <color indexed="10"/>
      <name val="Tahoma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i/>
      <sz val="8"/>
      <color indexed="12"/>
      <name val="Arial"/>
      <family val="2"/>
    </font>
    <font>
      <sz val="8"/>
      <color indexed="11"/>
      <name val="Arial"/>
      <family val="2"/>
    </font>
    <font>
      <i/>
      <sz val="8"/>
      <color indexed="11"/>
      <name val="Arial"/>
      <family val="2"/>
    </font>
    <font>
      <u/>
      <sz val="8"/>
      <color indexed="17"/>
      <name val="Arial"/>
      <family val="2"/>
    </font>
    <font>
      <u/>
      <sz val="8"/>
      <color indexed="12"/>
      <name val="Arial"/>
      <family val="2"/>
    </font>
    <font>
      <b/>
      <sz val="10"/>
      <color indexed="12"/>
      <name val="Times New Roman"/>
      <family val="1"/>
    </font>
    <font>
      <sz val="12"/>
      <name val="Arial"/>
      <family val="2"/>
    </font>
    <font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u/>
      <sz val="10"/>
      <color rgb="FF000000"/>
      <name val="Times New Roman"/>
      <family val="1"/>
    </font>
  </fonts>
  <fills count="5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13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indexed="4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23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indexed="11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1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mediumGray">
        <fgColor indexed="22"/>
      </patternFill>
    </fill>
    <fill>
      <patternFill patternType="solid">
        <fgColor indexed="63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medium">
        <color indexed="9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</borders>
  <cellStyleXfs count="7672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1" fillId="16" borderId="1" applyNumberFormat="0" applyAlignment="0" applyProtection="0"/>
    <xf numFmtId="0" fontId="22" fillId="17" borderId="2" applyNumberFormat="0" applyAlignment="0" applyProtection="0"/>
    <xf numFmtId="0" fontId="23" fillId="18" borderId="0">
      <alignment horizontal="left"/>
    </xf>
    <xf numFmtId="0" fontId="24" fillId="18" borderId="0">
      <alignment horizontal="right"/>
    </xf>
    <xf numFmtId="0" fontId="25" fillId="16" borderId="0">
      <alignment horizontal="center"/>
    </xf>
    <xf numFmtId="0" fontId="24" fillId="18" borderId="0">
      <alignment horizontal="right"/>
    </xf>
    <xf numFmtId="0" fontId="26" fillId="16" borderId="0">
      <alignment horizontal="left"/>
    </xf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3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10" fillId="0" borderId="0"/>
    <xf numFmtId="0" fontId="10" fillId="0" borderId="3"/>
    <xf numFmtId="0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 applyProtection="0"/>
    <xf numFmtId="0" fontId="28" fillId="0" borderId="0" applyProtection="0"/>
    <xf numFmtId="0" fontId="29" fillId="0" borderId="0" applyProtection="0"/>
    <xf numFmtId="0" fontId="15" fillId="0" borderId="0" applyProtection="0"/>
    <xf numFmtId="0" fontId="5" fillId="0" borderId="0" applyProtection="0"/>
    <xf numFmtId="0" fontId="16" fillId="0" borderId="0" applyProtection="0"/>
    <xf numFmtId="0" fontId="30" fillId="0" borderId="0" applyProtection="0"/>
    <xf numFmtId="2" fontId="5" fillId="0" borderId="0" applyFont="0" applyFill="0" applyBorder="0" applyAlignment="0" applyProtection="0"/>
    <xf numFmtId="0" fontId="31" fillId="6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4" applyNumberFormat="0" applyFill="0" applyAlignment="0" applyProtection="0"/>
    <xf numFmtId="0" fontId="34" fillId="0" borderId="0" applyNumberFormat="0" applyFill="0" applyBorder="0" applyAlignment="0" applyProtection="0"/>
    <xf numFmtId="0" fontId="35" fillId="7" borderId="1" applyNumberFormat="0" applyAlignment="0" applyProtection="0"/>
    <xf numFmtId="0" fontId="11" fillId="19" borderId="3"/>
    <xf numFmtId="0" fontId="23" fillId="18" borderId="0">
      <alignment horizontal="left"/>
    </xf>
    <xf numFmtId="0" fontId="36" fillId="16" borderId="0">
      <alignment horizontal="left"/>
    </xf>
    <xf numFmtId="0" fontId="37" fillId="0" borderId="5" applyNumberFormat="0" applyFill="0" applyAlignment="0" applyProtection="0"/>
    <xf numFmtId="0" fontId="38" fillId="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5" fillId="0" borderId="0"/>
    <xf numFmtId="0" fontId="53" fillId="0" borderId="0"/>
    <xf numFmtId="0" fontId="7" fillId="0" borderId="0"/>
    <xf numFmtId="0" fontId="51" fillId="0" borderId="0"/>
    <xf numFmtId="37" fontId="50" fillId="0" borderId="0"/>
    <xf numFmtId="0" fontId="39" fillId="4" borderId="6" applyNumberFormat="0" applyFont="0" applyAlignment="0" applyProtection="0"/>
    <xf numFmtId="0" fontId="40" fillId="16" borderId="7" applyNumberFormat="0" applyAlignment="0" applyProtection="0"/>
    <xf numFmtId="4" fontId="12" fillId="20" borderId="0">
      <alignment horizontal="right"/>
    </xf>
    <xf numFmtId="0" fontId="41" fillId="20" borderId="0">
      <alignment horizontal="center" vertical="center"/>
    </xf>
    <xf numFmtId="0" fontId="36" fillId="20" borderId="8"/>
    <xf numFmtId="0" fontId="41" fillId="20" borderId="0" applyBorder="0">
      <alignment horizontal="centerContinuous"/>
    </xf>
    <xf numFmtId="0" fontId="42" fillId="20" borderId="0" applyBorder="0">
      <alignment horizontal="centerContinuous"/>
    </xf>
    <xf numFmtId="9" fontId="5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9" fillId="0" borderId="0" applyNumberFormat="0" applyFont="0" applyFill="0" applyBorder="0" applyAlignment="0" applyProtection="0">
      <alignment horizontal="left"/>
    </xf>
    <xf numFmtId="15" fontId="48" fillId="0" borderId="0" applyFont="0" applyFill="0" applyBorder="0" applyAlignment="0" applyProtection="0"/>
    <xf numFmtId="4" fontId="48" fillId="0" borderId="0" applyFont="0" applyFill="0" applyBorder="0" applyAlignment="0" applyProtection="0"/>
    <xf numFmtId="0" fontId="49" fillId="0" borderId="9">
      <alignment horizontal="center"/>
    </xf>
    <xf numFmtId="0" fontId="36" fillId="7" borderId="0">
      <alignment horizontal="center"/>
    </xf>
    <xf numFmtId="49" fontId="43" fillId="16" borderId="0">
      <alignment horizontal="center"/>
    </xf>
    <xf numFmtId="0" fontId="10" fillId="0" borderId="0"/>
    <xf numFmtId="0" fontId="24" fillId="18" borderId="0">
      <alignment horizontal="center"/>
    </xf>
    <xf numFmtId="0" fontId="24" fillId="18" borderId="0">
      <alignment horizontal="centerContinuous"/>
    </xf>
    <xf numFmtId="0" fontId="44" fillId="16" borderId="0">
      <alignment horizontal="left"/>
    </xf>
    <xf numFmtId="49" fontId="44" fillId="16" borderId="0">
      <alignment horizontal="center"/>
    </xf>
    <xf numFmtId="0" fontId="23" fillId="18" borderId="0">
      <alignment horizontal="left"/>
    </xf>
    <xf numFmtId="49" fontId="44" fillId="16" borderId="0">
      <alignment horizontal="left"/>
    </xf>
    <xf numFmtId="0" fontId="23" fillId="18" borderId="0">
      <alignment horizontal="centerContinuous"/>
    </xf>
    <xf numFmtId="0" fontId="23" fillId="18" borderId="0">
      <alignment horizontal="right"/>
    </xf>
    <xf numFmtId="49" fontId="36" fillId="16" borderId="0">
      <alignment horizontal="left"/>
    </xf>
    <xf numFmtId="0" fontId="24" fillId="18" borderId="0">
      <alignment horizontal="right"/>
    </xf>
    <xf numFmtId="0" fontId="44" fillId="5" borderId="0">
      <alignment horizontal="center"/>
    </xf>
    <xf numFmtId="0" fontId="45" fillId="5" borderId="0">
      <alignment horizont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3"/>
    <xf numFmtId="0" fontId="46" fillId="0" borderId="0" applyNumberFormat="0" applyFill="0" applyBorder="0" applyAlignment="0" applyProtection="0"/>
    <xf numFmtId="0" fontId="13" fillId="18" borderId="0"/>
    <xf numFmtId="0" fontId="5" fillId="0" borderId="10" applyNumberFormat="0" applyFont="0" applyFill="0" applyAlignment="0" applyProtection="0"/>
    <xf numFmtId="0" fontId="11" fillId="0" borderId="11"/>
    <xf numFmtId="0" fontId="11" fillId="0" borderId="3"/>
    <xf numFmtId="0" fontId="47" fillId="16" borderId="0">
      <alignment horizontal="center"/>
    </xf>
    <xf numFmtId="0" fontId="37" fillId="0" borderId="0" applyNumberFormat="0" applyFill="0" applyBorder="0" applyAlignment="0" applyProtection="0"/>
    <xf numFmtId="38" fontId="5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6" fontId="57" fillId="0" borderId="0" applyFont="0" applyFill="0" applyBorder="0" applyAlignment="0" applyProtection="0"/>
    <xf numFmtId="38" fontId="57" fillId="0" borderId="0" applyFont="0" applyFill="0" applyBorder="0" applyAlignment="0" applyProtection="0"/>
    <xf numFmtId="38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38" fontId="57" fillId="0" borderId="0" applyFont="0" applyFill="0" applyBorder="0" applyAlignment="0" applyProtection="0"/>
    <xf numFmtId="38" fontId="57" fillId="0" borderId="0" applyFont="0" applyFill="0" applyBorder="0" applyAlignment="0" applyProtection="0"/>
    <xf numFmtId="6" fontId="57" fillId="0" borderId="0" applyFont="0" applyFill="0" applyBorder="0" applyAlignment="0" applyProtection="0"/>
    <xf numFmtId="38" fontId="57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9" fillId="0" borderId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0" fillId="0" borderId="0"/>
    <xf numFmtId="0" fontId="61" fillId="0" borderId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1" fillId="0" borderId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1" fillId="0" borderId="0"/>
    <xf numFmtId="0" fontId="61" fillId="0" borderId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59" fillId="0" borderId="0"/>
    <xf numFmtId="0" fontId="59" fillId="0" borderId="0"/>
    <xf numFmtId="0" fontId="60" fillId="0" borderId="0"/>
    <xf numFmtId="0" fontId="59" fillId="0" borderId="0"/>
    <xf numFmtId="0" fontId="60" fillId="0" borderId="0"/>
    <xf numFmtId="0" fontId="60" fillId="0" borderId="0"/>
    <xf numFmtId="0" fontId="60" fillId="0" borderId="0"/>
    <xf numFmtId="0" fontId="58" fillId="0" borderId="0"/>
    <xf numFmtId="0" fontId="61" fillId="0" borderId="0"/>
    <xf numFmtId="0" fontId="58" fillId="0" borderId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58" fillId="0" borderId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58" fillId="0" borderId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58" fillId="0" borderId="0"/>
    <xf numFmtId="0" fontId="58" fillId="0" borderId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0" fillId="0" borderId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59" fillId="0" borderId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0" fillId="0" borderId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0" fillId="0" borderId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0" fillId="0" borderId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60" fillId="0" borderId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59" fillId="0" borderId="0"/>
    <xf numFmtId="0" fontId="9" fillId="0" borderId="0"/>
    <xf numFmtId="0" fontId="59" fillId="0" borderId="0"/>
    <xf numFmtId="0" fontId="5" fillId="0" borderId="0"/>
    <xf numFmtId="0" fontId="5" fillId="0" borderId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5" fillId="0" borderId="0"/>
    <xf numFmtId="0" fontId="5" fillId="0" borderId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58" fillId="0" borderId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58" fillId="0" borderId="0"/>
    <xf numFmtId="0" fontId="58" fillId="0" borderId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59" fillId="0" borderId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8" fontId="57" fillId="0" borderId="0" applyFont="0" applyFill="0" applyBorder="0" applyAlignment="0" applyProtection="0"/>
    <xf numFmtId="0" fontId="58" fillId="0" borderId="0"/>
    <xf numFmtId="40" fontId="57" fillId="0" borderId="0" applyFont="0" applyFill="0" applyBorder="0" applyAlignment="0" applyProtection="0"/>
    <xf numFmtId="0" fontId="58" fillId="0" borderId="0"/>
    <xf numFmtId="40" fontId="57" fillId="0" borderId="0" applyFont="0" applyFill="0" applyBorder="0" applyAlignment="0" applyProtection="0"/>
    <xf numFmtId="8" fontId="57" fillId="0" borderId="0" applyFont="0" applyFill="0" applyBorder="0" applyAlignment="0" applyProtection="0"/>
    <xf numFmtId="8" fontId="57" fillId="0" borderId="0" applyFont="0" applyFill="0" applyBorder="0" applyAlignment="0" applyProtection="0"/>
    <xf numFmtId="8" fontId="57" fillId="0" borderId="0" applyFont="0" applyFill="0" applyBorder="0" applyAlignment="0" applyProtection="0"/>
    <xf numFmtId="0" fontId="58" fillId="0" borderId="0"/>
    <xf numFmtId="40" fontId="57" fillId="0" borderId="0" applyFont="0" applyFill="0" applyBorder="0" applyAlignment="0" applyProtection="0"/>
    <xf numFmtId="0" fontId="58" fillId="0" borderId="0"/>
    <xf numFmtId="0" fontId="58" fillId="0" borderId="0"/>
    <xf numFmtId="8" fontId="57" fillId="0" borderId="0" applyFont="0" applyFill="0" applyBorder="0" applyAlignment="0" applyProtection="0"/>
    <xf numFmtId="0" fontId="59" fillId="0" borderId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59" fillId="0" borderId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59" fillId="0" borderId="0"/>
    <xf numFmtId="0" fontId="59" fillId="0" borderId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59" fillId="0" borderId="0"/>
    <xf numFmtId="188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61" fillId="0" borderId="0"/>
    <xf numFmtId="0" fontId="59" fillId="0" borderId="0"/>
    <xf numFmtId="0" fontId="57" fillId="0" borderId="0"/>
    <xf numFmtId="0" fontId="62" fillId="0" borderId="0"/>
    <xf numFmtId="0" fontId="63" fillId="0" borderId="0"/>
    <xf numFmtId="0" fontId="5" fillId="0" borderId="0"/>
    <xf numFmtId="0" fontId="5" fillId="0" borderId="0"/>
    <xf numFmtId="0" fontId="60" fillId="0" borderId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0" fillId="0" borderId="0"/>
    <xf numFmtId="0" fontId="60" fillId="0" borderId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60" fillId="0" borderId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60" fillId="0" borderId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60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60" fillId="0" borderId="0"/>
    <xf numFmtId="0" fontId="60" fillId="0" borderId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60" fillId="0" borderId="0"/>
    <xf numFmtId="0" fontId="5" fillId="0" borderId="0"/>
    <xf numFmtId="0" fontId="5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5" fillId="0" borderId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58" fillId="0" borderId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58" fillId="0" borderId="0"/>
    <xf numFmtId="0" fontId="58" fillId="0" borderId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58" fillId="0" borderId="0"/>
    <xf numFmtId="0" fontId="59" fillId="0" borderId="0"/>
    <xf numFmtId="0" fontId="9" fillId="0" borderId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9" fillId="0" borderId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9" fillId="0" borderId="0"/>
    <xf numFmtId="0" fontId="9" fillId="0" borderId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9" fillId="0" borderId="0"/>
    <xf numFmtId="0" fontId="9" fillId="0" borderId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9" fillId="0" borderId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5" fillId="0" borderId="0"/>
    <xf numFmtId="0" fontId="5" fillId="0" borderId="0"/>
    <xf numFmtId="0" fontId="62" fillId="0" borderId="0"/>
    <xf numFmtId="0" fontId="60" fillId="0" borderId="0"/>
    <xf numFmtId="0" fontId="59" fillId="0" borderId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59" fillId="0" borderId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59" fillId="0" borderId="0"/>
    <xf numFmtId="0" fontId="59" fillId="0" borderId="0"/>
    <xf numFmtId="0" fontId="59" fillId="0" borderId="0"/>
    <xf numFmtId="190" fontId="5" fillId="0" borderId="0">
      <alignment horizontal="left" wrapText="1"/>
    </xf>
    <xf numFmtId="190" fontId="5" fillId="0" borderId="0">
      <alignment horizontal="left" wrapText="1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5" fillId="0" borderId="0">
      <alignment horizontal="left" wrapText="1"/>
    </xf>
    <xf numFmtId="0" fontId="5" fillId="0" borderId="0">
      <alignment horizontal="left" wrapText="1"/>
    </xf>
    <xf numFmtId="190" fontId="5" fillId="0" borderId="0">
      <alignment horizontal="left" wrapText="1"/>
    </xf>
    <xf numFmtId="190" fontId="5" fillId="0" borderId="0">
      <alignment horizontal="left" wrapText="1"/>
    </xf>
    <xf numFmtId="190" fontId="5" fillId="0" borderId="0">
      <alignment horizontal="left" wrapText="1"/>
    </xf>
    <xf numFmtId="190" fontId="5" fillId="0" borderId="0">
      <alignment horizontal="left" wrapText="1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2" fillId="2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64" fillId="23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64" fillId="23" borderId="0" applyNumberFormat="0" applyBorder="0" applyAlignment="0" applyProtection="0"/>
    <xf numFmtId="0" fontId="18" fillId="21" borderId="0" applyNumberFormat="0" applyBorder="0" applyAlignment="0" applyProtection="0"/>
    <xf numFmtId="0" fontId="12" fillId="22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12" fillId="22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2" fillId="22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65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2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1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2" fillId="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64" fillId="24" borderId="0" applyNumberFormat="0" applyBorder="0" applyAlignment="0" applyProtection="0"/>
    <xf numFmtId="0" fontId="18" fillId="8" borderId="0" applyNumberFormat="0" applyBorder="0" applyAlignment="0" applyProtection="0"/>
    <xf numFmtId="0" fontId="64" fillId="24" borderId="0" applyNumberFormat="0" applyBorder="0" applyAlignment="0" applyProtection="0"/>
    <xf numFmtId="0" fontId="18" fillId="8" borderId="0" applyNumberFormat="0" applyBorder="0" applyAlignment="0" applyProtection="0"/>
    <xf numFmtId="0" fontId="12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12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2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65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4" borderId="0" applyNumberFormat="0" applyBorder="0" applyAlignment="0" applyProtection="0"/>
    <xf numFmtId="0" fontId="64" fillId="26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64" fillId="26" borderId="0" applyNumberFormat="0" applyBorder="0" applyAlignment="0" applyProtection="0"/>
    <xf numFmtId="0" fontId="18" fillId="25" borderId="0" applyNumberFormat="0" applyBorder="0" applyAlignment="0" applyProtection="0"/>
    <xf numFmtId="0" fontId="12" fillId="4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12" fillId="4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2" fillId="4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65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2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25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2" fillId="5" borderId="0" applyNumberFormat="0" applyBorder="0" applyAlignment="0" applyProtection="0"/>
    <xf numFmtId="0" fontId="18" fillId="15" borderId="0" applyNumberFormat="0" applyBorder="0" applyAlignment="0" applyProtection="0"/>
    <xf numFmtId="0" fontId="18" fillId="22" borderId="0" applyNumberFormat="0" applyBorder="0" applyAlignment="0" applyProtection="0"/>
    <xf numFmtId="0" fontId="64" fillId="2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64" fillId="27" borderId="0" applyNumberFormat="0" applyBorder="0" applyAlignment="0" applyProtection="0"/>
    <xf numFmtId="0" fontId="18" fillId="15" borderId="0" applyNumberFormat="0" applyBorder="0" applyAlignment="0" applyProtection="0"/>
    <xf numFmtId="0" fontId="12" fillId="2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12" fillId="2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2" fillId="2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65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2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1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64" fillId="28" borderId="0" applyNumberFormat="0" applyBorder="0" applyAlignment="0" applyProtection="0"/>
    <xf numFmtId="0" fontId="18" fillId="6" borderId="0" applyNumberFormat="0" applyBorder="0" applyAlignment="0" applyProtection="0"/>
    <xf numFmtId="0" fontId="64" fillId="28" borderId="0" applyNumberFormat="0" applyBorder="0" applyAlignment="0" applyProtection="0"/>
    <xf numFmtId="0" fontId="18" fillId="6" borderId="0" applyNumberFormat="0" applyBorder="0" applyAlignment="0" applyProtection="0"/>
    <xf numFmtId="0" fontId="12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12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2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65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2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64" fillId="29" borderId="0" applyNumberFormat="0" applyBorder="0" applyAlignment="0" applyProtection="0"/>
    <xf numFmtId="0" fontId="18" fillId="5" borderId="0" applyNumberFormat="0" applyBorder="0" applyAlignment="0" applyProtection="0"/>
    <xf numFmtId="0" fontId="64" fillId="29" borderId="0" applyNumberFormat="0" applyBorder="0" applyAlignment="0" applyProtection="0"/>
    <xf numFmtId="0" fontId="18" fillId="5" borderId="0" applyNumberFormat="0" applyBorder="0" applyAlignment="0" applyProtection="0"/>
    <xf numFmtId="0" fontId="12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12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2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65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2" fillId="6" borderId="0" applyNumberFormat="0" applyBorder="0" applyAlignment="0" applyProtection="0"/>
    <xf numFmtId="0" fontId="18" fillId="2" borderId="0" applyNumberFormat="0" applyBorder="0" applyAlignment="0" applyProtection="0"/>
    <xf numFmtId="0" fontId="18" fillId="30" borderId="0" applyNumberFormat="0" applyBorder="0" applyAlignment="0" applyProtection="0"/>
    <xf numFmtId="0" fontId="64" fillId="31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64" fillId="31" borderId="0" applyNumberFormat="0" applyBorder="0" applyAlignment="0" applyProtection="0"/>
    <xf numFmtId="0" fontId="18" fillId="2" borderId="0" applyNumberFormat="0" applyBorder="0" applyAlignment="0" applyProtection="0"/>
    <xf numFmtId="0" fontId="12" fillId="30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12" fillId="30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2" fillId="30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65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2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64" fillId="32" borderId="0" applyNumberFormat="0" applyBorder="0" applyAlignment="0" applyProtection="0"/>
    <xf numFmtId="0" fontId="18" fillId="3" borderId="0" applyNumberFormat="0" applyBorder="0" applyAlignment="0" applyProtection="0"/>
    <xf numFmtId="0" fontId="64" fillId="32" borderId="0" applyNumberFormat="0" applyBorder="0" applyAlignment="0" applyProtection="0"/>
    <xf numFmtId="0" fontId="18" fillId="3" borderId="0" applyNumberFormat="0" applyBorder="0" applyAlignment="0" applyProtection="0"/>
    <xf numFmtId="0" fontId="12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12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2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65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7" borderId="0" applyNumberFormat="0" applyBorder="0" applyAlignment="0" applyProtection="0"/>
    <xf numFmtId="0" fontId="64" fillId="34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64" fillId="34" borderId="0" applyNumberFormat="0" applyBorder="0" applyAlignment="0" applyProtection="0"/>
    <xf numFmtId="0" fontId="18" fillId="33" borderId="0" applyNumberFormat="0" applyBorder="0" applyAlignment="0" applyProtection="0"/>
    <xf numFmtId="0" fontId="12" fillId="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12" fillId="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2" fillId="7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65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2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33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2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30" borderId="0" applyNumberFormat="0" applyBorder="0" applyAlignment="0" applyProtection="0"/>
    <xf numFmtId="0" fontId="64" fillId="3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64" fillId="35" borderId="0" applyNumberFormat="0" applyBorder="0" applyAlignment="0" applyProtection="0"/>
    <xf numFmtId="0" fontId="18" fillId="15" borderId="0" applyNumberFormat="0" applyBorder="0" applyAlignment="0" applyProtection="0"/>
    <xf numFmtId="0" fontId="12" fillId="30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12" fillId="30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2" fillId="30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65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2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1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2" fillId="6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64" fillId="36" borderId="0" applyNumberFormat="0" applyBorder="0" applyAlignment="0" applyProtection="0"/>
    <xf numFmtId="0" fontId="18" fillId="2" borderId="0" applyNumberFormat="0" applyBorder="0" applyAlignment="0" applyProtection="0"/>
    <xf numFmtId="0" fontId="64" fillId="36" borderId="0" applyNumberFormat="0" applyBorder="0" applyAlignment="0" applyProtection="0"/>
    <xf numFmtId="0" fontId="18" fillId="2" borderId="0" applyNumberFormat="0" applyBorder="0" applyAlignment="0" applyProtection="0"/>
    <xf numFmtId="0" fontId="12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12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2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65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2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64" fillId="37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64" fillId="37" borderId="0" applyNumberFormat="0" applyBorder="0" applyAlignment="0" applyProtection="0"/>
    <xf numFmtId="0" fontId="18" fillId="10" borderId="0" applyNumberFormat="0" applyBorder="0" applyAlignment="0" applyProtection="0"/>
    <xf numFmtId="0" fontId="12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12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2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65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2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38" borderId="0" applyNumberFormat="0" applyBorder="0" applyAlignment="0" applyProtection="0"/>
    <xf numFmtId="0" fontId="66" fillId="6" borderId="0" applyNumberFormat="0" applyBorder="0" applyAlignment="0" applyProtection="0"/>
    <xf numFmtId="0" fontId="19" fillId="38" borderId="0" applyNumberFormat="0" applyBorder="0" applyAlignment="0" applyProtection="0"/>
    <xf numFmtId="0" fontId="19" fillId="13" borderId="0" applyNumberFormat="0" applyBorder="0" applyAlignment="0" applyProtection="0"/>
    <xf numFmtId="0" fontId="19" fillId="38" borderId="0" applyNumberFormat="0" applyBorder="0" applyAlignment="0" applyProtection="0"/>
    <xf numFmtId="0" fontId="66" fillId="13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66" fillId="13" borderId="0" applyNumberFormat="0" applyBorder="0" applyAlignment="0" applyProtection="0"/>
    <xf numFmtId="0" fontId="19" fillId="38" borderId="0" applyNumberFormat="0" applyBorder="0" applyAlignment="0" applyProtection="0"/>
    <xf numFmtId="0" fontId="66" fillId="13" borderId="0" applyNumberFormat="0" applyBorder="0" applyAlignment="0" applyProtection="0"/>
    <xf numFmtId="0" fontId="19" fillId="38" borderId="0" applyNumberFormat="0" applyBorder="0" applyAlignment="0" applyProtection="0"/>
    <xf numFmtId="0" fontId="67" fillId="38" borderId="0" applyNumberFormat="0" applyBorder="0" applyAlignment="0" applyProtection="0"/>
    <xf numFmtId="0" fontId="19" fillId="38" borderId="0" applyNumberFormat="0" applyBorder="0" applyAlignment="0" applyProtection="0"/>
    <xf numFmtId="0" fontId="66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66" fillId="9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66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66" fillId="3" borderId="0" applyNumberFormat="0" applyBorder="0" applyAlignment="0" applyProtection="0"/>
    <xf numFmtId="0" fontId="19" fillId="3" borderId="0" applyNumberFormat="0" applyBorder="0" applyAlignment="0" applyProtection="0"/>
    <xf numFmtId="0" fontId="66" fillId="3" borderId="0" applyNumberFormat="0" applyBorder="0" applyAlignment="0" applyProtection="0"/>
    <xf numFmtId="0" fontId="19" fillId="3" borderId="0" applyNumberFormat="0" applyBorder="0" applyAlignment="0" applyProtection="0"/>
    <xf numFmtId="0" fontId="67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33" borderId="0" applyNumberFormat="0" applyBorder="0" applyAlignment="0" applyProtection="0"/>
    <xf numFmtId="0" fontId="66" fillId="10" borderId="0" applyNumberFormat="0" applyBorder="0" applyAlignment="0" applyProtection="0"/>
    <xf numFmtId="0" fontId="19" fillId="33" borderId="0" applyNumberFormat="0" applyBorder="0" applyAlignment="0" applyProtection="0"/>
    <xf numFmtId="0" fontId="19" fillId="7" borderId="0" applyNumberFormat="0" applyBorder="0" applyAlignment="0" applyProtection="0"/>
    <xf numFmtId="0" fontId="19" fillId="33" borderId="0" applyNumberFormat="0" applyBorder="0" applyAlignment="0" applyProtection="0"/>
    <xf numFmtId="0" fontId="66" fillId="7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66" fillId="7" borderId="0" applyNumberFormat="0" applyBorder="0" applyAlignment="0" applyProtection="0"/>
    <xf numFmtId="0" fontId="19" fillId="33" borderId="0" applyNumberFormat="0" applyBorder="0" applyAlignment="0" applyProtection="0"/>
    <xf numFmtId="0" fontId="66" fillId="7" borderId="0" applyNumberFormat="0" applyBorder="0" applyAlignment="0" applyProtection="0"/>
    <xf numFmtId="0" fontId="19" fillId="33" borderId="0" applyNumberFormat="0" applyBorder="0" applyAlignment="0" applyProtection="0"/>
    <xf numFmtId="0" fontId="67" fillId="33" borderId="0" applyNumberFormat="0" applyBorder="0" applyAlignment="0" applyProtection="0"/>
    <xf numFmtId="0" fontId="19" fillId="33" borderId="0" applyNumberFormat="0" applyBorder="0" applyAlignment="0" applyProtection="0"/>
    <xf numFmtId="0" fontId="66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33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39" borderId="0" applyNumberFormat="0" applyBorder="0" applyAlignment="0" applyProtection="0"/>
    <xf numFmtId="0" fontId="66" fillId="8" borderId="0" applyNumberFormat="0" applyBorder="0" applyAlignment="0" applyProtection="0"/>
    <xf numFmtId="0" fontId="19" fillId="39" borderId="0" applyNumberFormat="0" applyBorder="0" applyAlignment="0" applyProtection="0"/>
    <xf numFmtId="0" fontId="19" fillId="30" borderId="0" applyNumberFormat="0" applyBorder="0" applyAlignment="0" applyProtection="0"/>
    <xf numFmtId="0" fontId="19" fillId="39" borderId="0" applyNumberFormat="0" applyBorder="0" applyAlignment="0" applyProtection="0"/>
    <xf numFmtId="0" fontId="66" fillId="30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66" fillId="30" borderId="0" applyNumberFormat="0" applyBorder="0" applyAlignment="0" applyProtection="0"/>
    <xf numFmtId="0" fontId="19" fillId="39" borderId="0" applyNumberFormat="0" applyBorder="0" applyAlignment="0" applyProtection="0"/>
    <xf numFmtId="0" fontId="66" fillId="30" borderId="0" applyNumberFormat="0" applyBorder="0" applyAlignment="0" applyProtection="0"/>
    <xf numFmtId="0" fontId="19" fillId="39" borderId="0" applyNumberFormat="0" applyBorder="0" applyAlignment="0" applyProtection="0"/>
    <xf numFmtId="0" fontId="67" fillId="39" borderId="0" applyNumberFormat="0" applyBorder="0" applyAlignment="0" applyProtection="0"/>
    <xf numFmtId="0" fontId="19" fillId="39" borderId="0" applyNumberFormat="0" applyBorder="0" applyAlignment="0" applyProtection="0"/>
    <xf numFmtId="0" fontId="66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66" fillId="6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66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66" fillId="13" borderId="0" applyNumberFormat="0" applyBorder="0" applyAlignment="0" applyProtection="0"/>
    <xf numFmtId="0" fontId="19" fillId="13" borderId="0" applyNumberFormat="0" applyBorder="0" applyAlignment="0" applyProtection="0"/>
    <xf numFmtId="0" fontId="66" fillId="13" borderId="0" applyNumberFormat="0" applyBorder="0" applyAlignment="0" applyProtection="0"/>
    <xf numFmtId="0" fontId="19" fillId="13" borderId="0" applyNumberFormat="0" applyBorder="0" applyAlignment="0" applyProtection="0"/>
    <xf numFmtId="0" fontId="67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3" borderId="0" applyNumberFormat="0" applyBorder="0" applyAlignment="0" applyProtection="0"/>
    <xf numFmtId="0" fontId="19" fillId="40" borderId="0" applyNumberFormat="0" applyBorder="0" applyAlignment="0" applyProtection="0"/>
    <xf numFmtId="0" fontId="66" fillId="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66" fillId="3" borderId="0" applyNumberFormat="0" applyBorder="0" applyAlignment="0" applyProtection="0"/>
    <xf numFmtId="0" fontId="19" fillId="40" borderId="0" applyNumberFormat="0" applyBorder="0" applyAlignment="0" applyProtection="0"/>
    <xf numFmtId="0" fontId="66" fillId="3" borderId="0" applyNumberFormat="0" applyBorder="0" applyAlignment="0" applyProtection="0"/>
    <xf numFmtId="0" fontId="19" fillId="40" borderId="0" applyNumberFormat="0" applyBorder="0" applyAlignment="0" applyProtection="0"/>
    <xf numFmtId="0" fontId="67" fillId="40" borderId="0" applyNumberFormat="0" applyBorder="0" applyAlignment="0" applyProtection="0"/>
    <xf numFmtId="0" fontId="19" fillId="40" borderId="0" applyNumberFormat="0" applyBorder="0" applyAlignment="0" applyProtection="0"/>
    <xf numFmtId="0" fontId="66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41" borderId="0" applyNumberFormat="0" applyBorder="0" applyAlignment="0" applyProtection="0"/>
    <xf numFmtId="0" fontId="66" fillId="11" borderId="0" applyNumberFormat="0" applyBorder="0" applyAlignment="0" applyProtection="0"/>
    <xf numFmtId="0" fontId="19" fillId="41" borderId="0" applyNumberFormat="0" applyBorder="0" applyAlignment="0" applyProtection="0"/>
    <xf numFmtId="0" fontId="19" fillId="13" borderId="0" applyNumberFormat="0" applyBorder="0" applyAlignment="0" applyProtection="0"/>
    <xf numFmtId="0" fontId="19" fillId="41" borderId="0" applyNumberFormat="0" applyBorder="0" applyAlignment="0" applyProtection="0"/>
    <xf numFmtId="0" fontId="66" fillId="13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66" fillId="13" borderId="0" applyNumberFormat="0" applyBorder="0" applyAlignment="0" applyProtection="0"/>
    <xf numFmtId="0" fontId="19" fillId="41" borderId="0" applyNumberFormat="0" applyBorder="0" applyAlignment="0" applyProtection="0"/>
    <xf numFmtId="0" fontId="66" fillId="13" borderId="0" applyNumberFormat="0" applyBorder="0" applyAlignment="0" applyProtection="0"/>
    <xf numFmtId="0" fontId="19" fillId="41" borderId="0" applyNumberFormat="0" applyBorder="0" applyAlignment="0" applyProtection="0"/>
    <xf numFmtId="0" fontId="67" fillId="41" borderId="0" applyNumberFormat="0" applyBorder="0" applyAlignment="0" applyProtection="0"/>
    <xf numFmtId="0" fontId="19" fillId="41" borderId="0" applyNumberFormat="0" applyBorder="0" applyAlignment="0" applyProtection="0"/>
    <xf numFmtId="0" fontId="66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66" fillId="9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66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66" fillId="14" borderId="0" applyNumberFormat="0" applyBorder="0" applyAlignment="0" applyProtection="0"/>
    <xf numFmtId="0" fontId="19" fillId="14" borderId="0" applyNumberFormat="0" applyBorder="0" applyAlignment="0" applyProtection="0"/>
    <xf numFmtId="0" fontId="66" fillId="14" borderId="0" applyNumberFormat="0" applyBorder="0" applyAlignment="0" applyProtection="0"/>
    <xf numFmtId="0" fontId="19" fillId="14" borderId="0" applyNumberFormat="0" applyBorder="0" applyAlignment="0" applyProtection="0"/>
    <xf numFmtId="0" fontId="67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66" fillId="10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66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66" fillId="42" borderId="0" applyNumberFormat="0" applyBorder="0" applyAlignment="0" applyProtection="0"/>
    <xf numFmtId="0" fontId="19" fillId="42" borderId="0" applyNumberFormat="0" applyBorder="0" applyAlignment="0" applyProtection="0"/>
    <xf numFmtId="0" fontId="66" fillId="42" borderId="0" applyNumberFormat="0" applyBorder="0" applyAlignment="0" applyProtection="0"/>
    <xf numFmtId="0" fontId="19" fillId="42" borderId="0" applyNumberFormat="0" applyBorder="0" applyAlignment="0" applyProtection="0"/>
    <xf numFmtId="0" fontId="67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12" borderId="0" applyNumberFormat="0" applyBorder="0" applyAlignment="0" applyProtection="0"/>
    <xf numFmtId="0" fontId="19" fillId="39" borderId="0" applyNumberFormat="0" applyBorder="0" applyAlignment="0" applyProtection="0"/>
    <xf numFmtId="0" fontId="66" fillId="12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66" fillId="12" borderId="0" applyNumberFormat="0" applyBorder="0" applyAlignment="0" applyProtection="0"/>
    <xf numFmtId="0" fontId="19" fillId="39" borderId="0" applyNumberFormat="0" applyBorder="0" applyAlignment="0" applyProtection="0"/>
    <xf numFmtId="0" fontId="66" fillId="12" borderId="0" applyNumberFormat="0" applyBorder="0" applyAlignment="0" applyProtection="0"/>
    <xf numFmtId="0" fontId="19" fillId="39" borderId="0" applyNumberFormat="0" applyBorder="0" applyAlignment="0" applyProtection="0"/>
    <xf numFmtId="0" fontId="67" fillId="39" borderId="0" applyNumberFormat="0" applyBorder="0" applyAlignment="0" applyProtection="0"/>
    <xf numFmtId="0" fontId="19" fillId="39" borderId="0" applyNumberFormat="0" applyBorder="0" applyAlignment="0" applyProtection="0"/>
    <xf numFmtId="0" fontId="66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66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66" fillId="13" borderId="0" applyNumberFormat="0" applyBorder="0" applyAlignment="0" applyProtection="0"/>
    <xf numFmtId="0" fontId="19" fillId="13" borderId="0" applyNumberFormat="0" applyBorder="0" applyAlignment="0" applyProtection="0"/>
    <xf numFmtId="0" fontId="66" fillId="13" borderId="0" applyNumberFormat="0" applyBorder="0" applyAlignment="0" applyProtection="0"/>
    <xf numFmtId="0" fontId="19" fillId="13" borderId="0" applyNumberFormat="0" applyBorder="0" applyAlignment="0" applyProtection="0"/>
    <xf numFmtId="0" fontId="67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66" fillId="14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66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66" fillId="9" borderId="0" applyNumberFormat="0" applyBorder="0" applyAlignment="0" applyProtection="0"/>
    <xf numFmtId="0" fontId="19" fillId="9" borderId="0" applyNumberFormat="0" applyBorder="0" applyAlignment="0" applyProtection="0"/>
    <xf numFmtId="0" fontId="66" fillId="9" borderId="0" applyNumberFormat="0" applyBorder="0" applyAlignment="0" applyProtection="0"/>
    <xf numFmtId="0" fontId="19" fillId="9" borderId="0" applyNumberFormat="0" applyBorder="0" applyAlignment="0" applyProtection="0"/>
    <xf numFmtId="0" fontId="67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68" fillId="15" borderId="0" applyNumberFormat="0" applyBorder="0" applyAlignment="0" applyProtection="0"/>
    <xf numFmtId="0" fontId="20" fillId="8" borderId="0" applyNumberFormat="0" applyBorder="0" applyAlignment="0" applyProtection="0"/>
    <xf numFmtId="0" fontId="20" fillId="43" borderId="0" applyNumberFormat="0" applyBorder="0" applyAlignment="0" applyProtection="0"/>
    <xf numFmtId="0" fontId="20" fillId="8" borderId="0" applyNumberFormat="0" applyBorder="0" applyAlignment="0" applyProtection="0"/>
    <xf numFmtId="0" fontId="68" fillId="43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68" fillId="43" borderId="0" applyNumberFormat="0" applyBorder="0" applyAlignment="0" applyProtection="0"/>
    <xf numFmtId="0" fontId="20" fillId="8" borderId="0" applyNumberFormat="0" applyBorder="0" applyAlignment="0" applyProtection="0"/>
    <xf numFmtId="0" fontId="68" fillId="43" borderId="0" applyNumberFormat="0" applyBorder="0" applyAlignment="0" applyProtection="0"/>
    <xf numFmtId="0" fontId="20" fillId="8" borderId="0" applyNumberFormat="0" applyBorder="0" applyAlignment="0" applyProtection="0"/>
    <xf numFmtId="0" fontId="69" fillId="8" borderId="0" applyNumberFormat="0" applyBorder="0" applyAlignment="0" applyProtection="0"/>
    <xf numFmtId="0" fontId="20" fillId="8" borderId="0" applyNumberFormat="0" applyBorder="0" applyAlignment="0" applyProtection="0"/>
    <xf numFmtId="0" fontId="68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37" fontId="70" fillId="0" borderId="0" applyFill="0" applyBorder="0" applyProtection="0"/>
    <xf numFmtId="0" fontId="71" fillId="0" borderId="0"/>
    <xf numFmtId="0" fontId="72" fillId="0" borderId="9" applyNumberFormat="0" applyFont="0" applyFill="0" applyAlignment="0" applyProtection="0"/>
    <xf numFmtId="0" fontId="72" fillId="0" borderId="17" applyNumberFormat="0" applyFont="0" applyFill="0" applyAlignment="0" applyProtection="0"/>
    <xf numFmtId="167" fontId="15" fillId="0" borderId="0" applyFill="0"/>
    <xf numFmtId="167" fontId="15" fillId="0" borderId="0">
      <alignment horizontal="center"/>
    </xf>
    <xf numFmtId="0" fontId="15" fillId="0" borderId="0" applyFill="0">
      <alignment horizontal="center"/>
    </xf>
    <xf numFmtId="167" fontId="29" fillId="0" borderId="10" applyFill="0"/>
    <xf numFmtId="0" fontId="5" fillId="0" borderId="0" applyFont="0" applyAlignment="0"/>
    <xf numFmtId="0" fontId="5" fillId="0" borderId="0" applyFont="0" applyAlignment="0"/>
    <xf numFmtId="0" fontId="73" fillId="0" borderId="0" applyFill="0">
      <alignment vertical="top"/>
    </xf>
    <xf numFmtId="0" fontId="29" fillId="0" borderId="0" applyFill="0">
      <alignment horizontal="left" vertical="top"/>
    </xf>
    <xf numFmtId="167" fontId="17" fillId="0" borderId="18" applyFill="0"/>
    <xf numFmtId="0" fontId="5" fillId="0" borderId="0" applyNumberFormat="0" applyFont="0" applyAlignment="0"/>
    <xf numFmtId="0" fontId="5" fillId="0" borderId="0" applyNumberFormat="0" applyFont="0" applyAlignment="0"/>
    <xf numFmtId="0" fontId="73" fillId="0" borderId="0" applyFill="0">
      <alignment wrapText="1"/>
    </xf>
    <xf numFmtId="0" fontId="29" fillId="0" borderId="0" applyFill="0">
      <alignment horizontal="left" vertical="top" wrapText="1"/>
    </xf>
    <xf numFmtId="167" fontId="56" fillId="0" borderId="0" applyFill="0"/>
    <xf numFmtId="0" fontId="74" fillId="0" borderId="0" applyNumberFormat="0" applyFont="0" applyAlignment="0">
      <alignment horizontal="center"/>
    </xf>
    <xf numFmtId="0" fontId="75" fillId="0" borderId="0" applyFill="0">
      <alignment vertical="top" wrapText="1"/>
    </xf>
    <xf numFmtId="0" fontId="17" fillId="0" borderId="0" applyFill="0">
      <alignment horizontal="left" vertical="top" wrapText="1"/>
    </xf>
    <xf numFmtId="167" fontId="5" fillId="0" borderId="0" applyFill="0"/>
    <xf numFmtId="167" fontId="5" fillId="0" borderId="0" applyFill="0"/>
    <xf numFmtId="0" fontId="74" fillId="0" borderId="0" applyNumberFormat="0" applyFont="0" applyAlignment="0">
      <alignment horizontal="center"/>
    </xf>
    <xf numFmtId="0" fontId="76" fillId="0" borderId="0" applyFill="0">
      <alignment vertical="center" wrapText="1"/>
    </xf>
    <xf numFmtId="0" fontId="51" fillId="0" borderId="0">
      <alignment horizontal="left" vertical="center" wrapText="1"/>
    </xf>
    <xf numFmtId="167" fontId="70" fillId="0" borderId="0" applyFill="0"/>
    <xf numFmtId="0" fontId="74" fillId="0" borderId="0" applyNumberFormat="0" applyFont="0" applyAlignment="0">
      <alignment horizontal="center"/>
    </xf>
    <xf numFmtId="0" fontId="77" fillId="0" borderId="0" applyFill="0">
      <alignment horizontal="center" vertical="center" wrapText="1"/>
    </xf>
    <xf numFmtId="0" fontId="5" fillId="0" borderId="0" applyFill="0">
      <alignment horizontal="center" vertical="center" wrapText="1"/>
    </xf>
    <xf numFmtId="0" fontId="5" fillId="0" borderId="0" applyFill="0">
      <alignment horizontal="center" vertical="center" wrapText="1"/>
    </xf>
    <xf numFmtId="167" fontId="78" fillId="0" borderId="0" applyFill="0"/>
    <xf numFmtId="0" fontId="74" fillId="0" borderId="0" applyNumberFormat="0" applyFont="0" applyAlignment="0">
      <alignment horizontal="center"/>
    </xf>
    <xf numFmtId="0" fontId="79" fillId="0" borderId="0" applyFill="0">
      <alignment horizontal="center" vertical="center" wrapText="1"/>
    </xf>
    <xf numFmtId="0" fontId="80" fillId="0" borderId="0" applyFill="0">
      <alignment horizontal="center" vertical="center" wrapText="1"/>
    </xf>
    <xf numFmtId="167" fontId="81" fillId="0" borderId="0" applyFill="0"/>
    <xf numFmtId="0" fontId="74" fillId="0" borderId="0" applyNumberFormat="0" applyFont="0" applyAlignment="0">
      <alignment horizontal="center"/>
    </xf>
    <xf numFmtId="0" fontId="82" fillId="0" borderId="0">
      <alignment horizontal="center" wrapText="1"/>
    </xf>
    <xf numFmtId="0" fontId="78" fillId="0" borderId="0" applyFill="0">
      <alignment horizontal="center" wrapText="1"/>
    </xf>
    <xf numFmtId="191" fontId="50" fillId="0" borderId="0" applyNumberFormat="0" applyFont="0" applyAlignment="0" applyProtection="0"/>
    <xf numFmtId="0" fontId="83" fillId="16" borderId="1" applyNumberFormat="0" applyAlignment="0" applyProtection="0"/>
    <xf numFmtId="0" fontId="83" fillId="16" borderId="1" applyNumberFormat="0" applyAlignment="0" applyProtection="0"/>
    <xf numFmtId="0" fontId="83" fillId="16" borderId="1" applyNumberFormat="0" applyAlignment="0" applyProtection="0"/>
    <xf numFmtId="0" fontId="83" fillId="22" borderId="1" applyNumberFormat="0" applyAlignment="0" applyProtection="0"/>
    <xf numFmtId="0" fontId="52" fillId="16" borderId="1" applyNumberFormat="0" applyAlignment="0" applyProtection="0"/>
    <xf numFmtId="0" fontId="83" fillId="22" borderId="1" applyNumberFormat="0" applyAlignment="0" applyProtection="0"/>
    <xf numFmtId="0" fontId="83" fillId="22" borderId="1" applyNumberFormat="0" applyAlignment="0" applyProtection="0"/>
    <xf numFmtId="0" fontId="84" fillId="22" borderId="1" applyNumberFormat="0" applyAlignment="0" applyProtection="0"/>
    <xf numFmtId="0" fontId="83" fillId="22" borderId="1" applyNumberFormat="0" applyAlignment="0" applyProtection="0"/>
    <xf numFmtId="0" fontId="83" fillId="22" borderId="1" applyNumberFormat="0" applyAlignment="0" applyProtection="0"/>
    <xf numFmtId="0" fontId="84" fillId="22" borderId="1" applyNumberFormat="0" applyAlignment="0" applyProtection="0"/>
    <xf numFmtId="0" fontId="83" fillId="22" borderId="1" applyNumberFormat="0" applyAlignment="0" applyProtection="0"/>
    <xf numFmtId="0" fontId="84" fillId="22" borderId="1" applyNumberFormat="0" applyAlignment="0" applyProtection="0"/>
    <xf numFmtId="0" fontId="83" fillId="22" borderId="1" applyNumberFormat="0" applyAlignment="0" applyProtection="0"/>
    <xf numFmtId="0" fontId="85" fillId="22" borderId="1" applyNumberFormat="0" applyAlignment="0" applyProtection="0"/>
    <xf numFmtId="0" fontId="83" fillId="22" borderId="1" applyNumberFormat="0" applyAlignment="0" applyProtection="0"/>
    <xf numFmtId="0" fontId="83" fillId="22" borderId="1" applyNumberFormat="0" applyAlignment="0" applyProtection="0"/>
    <xf numFmtId="0" fontId="83" fillId="16" borderId="1" applyNumberFormat="0" applyAlignment="0" applyProtection="0"/>
    <xf numFmtId="0" fontId="83" fillId="16" borderId="1" applyNumberFormat="0" applyAlignment="0" applyProtection="0"/>
    <xf numFmtId="0" fontId="9" fillId="0" borderId="0">
      <alignment horizontal="centerContinuous"/>
    </xf>
    <xf numFmtId="0" fontId="22" fillId="17" borderId="2" applyNumberFormat="0" applyAlignment="0" applyProtection="0"/>
    <xf numFmtId="0" fontId="22" fillId="17" borderId="2" applyNumberFormat="0" applyAlignment="0" applyProtection="0"/>
    <xf numFmtId="0" fontId="22" fillId="17" borderId="2" applyNumberFormat="0" applyAlignment="0" applyProtection="0"/>
    <xf numFmtId="0" fontId="22" fillId="17" borderId="2" applyNumberFormat="0" applyAlignment="0" applyProtection="0"/>
    <xf numFmtId="0" fontId="22" fillId="17" borderId="2" applyNumberFormat="0" applyAlignment="0" applyProtection="0"/>
    <xf numFmtId="0" fontId="22" fillId="30" borderId="2" applyNumberFormat="0" applyAlignment="0" applyProtection="0"/>
    <xf numFmtId="0" fontId="22" fillId="17" borderId="2" applyNumberFormat="0" applyAlignment="0" applyProtection="0"/>
    <xf numFmtId="0" fontId="23" fillId="30" borderId="2" applyNumberFormat="0" applyAlignment="0" applyProtection="0"/>
    <xf numFmtId="0" fontId="22" fillId="17" borderId="2" applyNumberFormat="0" applyAlignment="0" applyProtection="0"/>
    <xf numFmtId="0" fontId="22" fillId="17" borderId="2" applyNumberFormat="0" applyAlignment="0" applyProtection="0"/>
    <xf numFmtId="0" fontId="23" fillId="30" borderId="2" applyNumberFormat="0" applyAlignment="0" applyProtection="0"/>
    <xf numFmtId="0" fontId="22" fillId="17" borderId="2" applyNumberFormat="0" applyAlignment="0" applyProtection="0"/>
    <xf numFmtId="0" fontId="23" fillId="30" borderId="2" applyNumberFormat="0" applyAlignment="0" applyProtection="0"/>
    <xf numFmtId="0" fontId="22" fillId="17" borderId="2" applyNumberFormat="0" applyAlignment="0" applyProtection="0"/>
    <xf numFmtId="0" fontId="86" fillId="17" borderId="2" applyNumberFormat="0" applyAlignment="0" applyProtection="0"/>
    <xf numFmtId="0" fontId="22" fillId="17" borderId="2" applyNumberFormat="0" applyAlignment="0" applyProtection="0"/>
    <xf numFmtId="0" fontId="23" fillId="17" borderId="2" applyNumberFormat="0" applyAlignment="0" applyProtection="0"/>
    <xf numFmtId="0" fontId="22" fillId="17" borderId="2" applyNumberFormat="0" applyAlignment="0" applyProtection="0"/>
    <xf numFmtId="0" fontId="22" fillId="17" borderId="2" applyNumberFormat="0" applyAlignment="0" applyProtection="0"/>
    <xf numFmtId="0" fontId="22" fillId="17" borderId="2" applyNumberFormat="0" applyAlignment="0" applyProtection="0"/>
    <xf numFmtId="192" fontId="54" fillId="0" borderId="0" applyFont="0" applyFill="0" applyBorder="0" applyAlignment="0" applyProtection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0" fillId="0" borderId="0"/>
    <xf numFmtId="0" fontId="91" fillId="0" borderId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91" fillId="0" borderId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77" fontId="15" fillId="0" borderId="0" applyFont="0" applyFill="0" applyBorder="0" applyAlignment="0"/>
    <xf numFmtId="8" fontId="5" fillId="0" borderId="0" applyFont="0" applyFill="0" applyBorder="0" applyAlignment="0"/>
    <xf numFmtId="8" fontId="5" fillId="0" borderId="0" applyFont="0" applyFill="0" applyBorder="0" applyAlignment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8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2" fillId="0" borderId="0" applyFont="0" applyFill="0" applyBorder="0" applyAlignment="0" applyProtection="0"/>
    <xf numFmtId="44" fontId="9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9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8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8" fontId="9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93" fillId="0" borderId="0" applyNumberFormat="0" applyFill="0" applyBorder="0"/>
    <xf numFmtId="194" fontId="45" fillId="44" borderId="16" applyFont="0" applyFill="0" applyBorder="0" applyAlignment="0" applyProtection="0"/>
    <xf numFmtId="195" fontId="15" fillId="44" borderId="0" applyFont="0" applyFill="0" applyBorder="0" applyAlignment="0" applyProtection="0"/>
    <xf numFmtId="196" fontId="94" fillId="0" borderId="12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7" fontId="5" fillId="0" borderId="0" applyFont="0" applyFill="0" applyBorder="0" applyAlignment="0" applyProtection="0"/>
    <xf numFmtId="194" fontId="94" fillId="0" borderId="0" applyFill="0" applyBorder="0">
      <alignment horizontal="right"/>
    </xf>
    <xf numFmtId="198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0" fontId="95" fillId="0" borderId="0" applyNumberFormat="0"/>
    <xf numFmtId="0" fontId="96" fillId="0" borderId="0">
      <alignment horizontal="centerContinuous"/>
    </xf>
    <xf numFmtId="0" fontId="96" fillId="0" borderId="0" applyNumberFormat="0"/>
    <xf numFmtId="0" fontId="97" fillId="0" borderId="12" applyFont="0" applyFill="0" applyBorder="0" applyAlignment="0" applyProtection="0"/>
    <xf numFmtId="175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200" fontId="5" fillId="44" borderId="0" applyFont="0" applyFill="0" applyBorder="0" applyAlignment="0"/>
    <xf numFmtId="200" fontId="5" fillId="44" borderId="0" applyFont="0" applyFill="0" applyBorder="0" applyAlignment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90" fillId="0" borderId="0"/>
    <xf numFmtId="0" fontId="91" fillId="0" borderId="0"/>
    <xf numFmtId="0" fontId="100" fillId="0" borderId="0">
      <alignment horizontal="right"/>
    </xf>
    <xf numFmtId="0" fontId="100" fillId="0" borderId="0"/>
    <xf numFmtId="37" fontId="15" fillId="0" borderId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01" fillId="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0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01" fillId="25" borderId="0" applyNumberFormat="0" applyBorder="0" applyAlignment="0" applyProtection="0"/>
    <xf numFmtId="0" fontId="31" fillId="25" borderId="0" applyNumberFormat="0" applyBorder="0" applyAlignment="0" applyProtection="0"/>
    <xf numFmtId="0" fontId="101" fillId="25" borderId="0" applyNumberFormat="0" applyBorder="0" applyAlignment="0" applyProtection="0"/>
    <xf numFmtId="0" fontId="31" fillId="25" borderId="0" applyNumberFormat="0" applyBorder="0" applyAlignment="0" applyProtection="0"/>
    <xf numFmtId="0" fontId="102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38" fontId="15" fillId="45" borderId="0" applyNumberFormat="0" applyBorder="0" applyAlignment="0" applyProtection="0"/>
    <xf numFmtId="0" fontId="103" fillId="0" borderId="0" applyNumberFormat="0" applyFill="0" applyBorder="0" applyAlignment="0" applyProtection="0"/>
    <xf numFmtId="0" fontId="17" fillId="0" borderId="19" applyNumberFormat="0" applyAlignment="0" applyProtection="0">
      <alignment horizontal="left" vertical="center"/>
    </xf>
    <xf numFmtId="0" fontId="17" fillId="0" borderId="14">
      <alignment horizontal="left" vertical="center"/>
    </xf>
    <xf numFmtId="0" fontId="104" fillId="0" borderId="20" applyNumberFormat="0" applyFill="0" applyAlignment="0" applyProtection="0"/>
    <xf numFmtId="0" fontId="104" fillId="0" borderId="20" applyNumberFormat="0" applyFill="0" applyAlignment="0" applyProtection="0"/>
    <xf numFmtId="0" fontId="104" fillId="0" borderId="20" applyNumberFormat="0" applyFill="0" applyAlignment="0" applyProtection="0"/>
    <xf numFmtId="0" fontId="105" fillId="0" borderId="21" applyNumberFormat="0" applyFill="0" applyAlignment="0" applyProtection="0"/>
    <xf numFmtId="0" fontId="106" fillId="0" borderId="22" applyNumberFormat="0" applyFill="0" applyAlignment="0" applyProtection="0"/>
    <xf numFmtId="0" fontId="105" fillId="0" borderId="21" applyNumberFormat="0" applyFill="0" applyAlignment="0" applyProtection="0"/>
    <xf numFmtId="0" fontId="104" fillId="0" borderId="20" applyNumberFormat="0" applyFill="0" applyAlignment="0" applyProtection="0"/>
    <xf numFmtId="0" fontId="105" fillId="0" borderId="21" applyNumberFormat="0" applyFill="0" applyAlignment="0" applyProtection="0"/>
    <xf numFmtId="0" fontId="106" fillId="0" borderId="20" applyNumberFormat="0" applyFill="0" applyAlignment="0" applyProtection="0"/>
    <xf numFmtId="0" fontId="105" fillId="0" borderId="21" applyNumberFormat="0" applyFill="0" applyAlignment="0" applyProtection="0"/>
    <xf numFmtId="0" fontId="105" fillId="0" borderId="21" applyNumberFormat="0" applyFill="0" applyAlignment="0" applyProtection="0"/>
    <xf numFmtId="0" fontId="106" fillId="0" borderId="20" applyNumberFormat="0" applyFill="0" applyAlignment="0" applyProtection="0"/>
    <xf numFmtId="0" fontId="105" fillId="0" borderId="21" applyNumberFormat="0" applyFill="0" applyAlignment="0" applyProtection="0"/>
    <xf numFmtId="0" fontId="106" fillId="0" borderId="20" applyNumberFormat="0" applyFill="0" applyAlignment="0" applyProtection="0"/>
    <xf numFmtId="0" fontId="105" fillId="0" borderId="21" applyNumberFormat="0" applyFill="0" applyAlignment="0" applyProtection="0"/>
    <xf numFmtId="0" fontId="107" fillId="0" borderId="21" applyNumberFormat="0" applyFill="0" applyAlignment="0" applyProtection="0"/>
    <xf numFmtId="0" fontId="105" fillId="0" borderId="21" applyNumberFormat="0" applyFill="0" applyAlignment="0" applyProtection="0"/>
    <xf numFmtId="0" fontId="108" fillId="0" borderId="21" applyNumberFormat="0" applyFill="0" applyAlignment="0" applyProtection="0"/>
    <xf numFmtId="0" fontId="105" fillId="0" borderId="21" applyNumberFormat="0" applyFill="0" applyAlignment="0" applyProtection="0"/>
    <xf numFmtId="0" fontId="105" fillId="0" borderId="21" applyNumberFormat="0" applyFill="0" applyAlignment="0" applyProtection="0"/>
    <xf numFmtId="0" fontId="104" fillId="0" borderId="20" applyNumberFormat="0" applyFill="0" applyAlignment="0" applyProtection="0"/>
    <xf numFmtId="0" fontId="104" fillId="0" borderId="20" applyNumberFormat="0" applyFill="0" applyAlignment="0" applyProtection="0"/>
    <xf numFmtId="0" fontId="109" fillId="0" borderId="23" applyNumberFormat="0" applyFill="0" applyAlignment="0" applyProtection="0"/>
    <xf numFmtId="0" fontId="109" fillId="0" borderId="23" applyNumberFormat="0" applyFill="0" applyAlignment="0" applyProtection="0"/>
    <xf numFmtId="0" fontId="109" fillId="0" borderId="23" applyNumberFormat="0" applyFill="0" applyAlignment="0" applyProtection="0"/>
    <xf numFmtId="0" fontId="110" fillId="0" borderId="23" applyNumberFormat="0" applyFill="0" applyAlignment="0" applyProtection="0"/>
    <xf numFmtId="0" fontId="111" fillId="0" borderId="24" applyNumberFormat="0" applyFill="0" applyAlignment="0" applyProtection="0"/>
    <xf numFmtId="0" fontId="110" fillId="0" borderId="23" applyNumberFormat="0" applyFill="0" applyAlignment="0" applyProtection="0"/>
    <xf numFmtId="0" fontId="109" fillId="0" borderId="25" applyNumberFormat="0" applyFill="0" applyAlignment="0" applyProtection="0"/>
    <xf numFmtId="0" fontId="110" fillId="0" borderId="23" applyNumberFormat="0" applyFill="0" applyAlignment="0" applyProtection="0"/>
    <xf numFmtId="0" fontId="111" fillId="0" borderId="25" applyNumberFormat="0" applyFill="0" applyAlignment="0" applyProtection="0"/>
    <xf numFmtId="0" fontId="110" fillId="0" borderId="23" applyNumberFormat="0" applyFill="0" applyAlignment="0" applyProtection="0"/>
    <xf numFmtId="0" fontId="110" fillId="0" borderId="23" applyNumberFormat="0" applyFill="0" applyAlignment="0" applyProtection="0"/>
    <xf numFmtId="0" fontId="111" fillId="0" borderId="25" applyNumberFormat="0" applyFill="0" applyAlignment="0" applyProtection="0"/>
    <xf numFmtId="0" fontId="110" fillId="0" borderId="23" applyNumberFormat="0" applyFill="0" applyAlignment="0" applyProtection="0"/>
    <xf numFmtId="0" fontId="111" fillId="0" borderId="25" applyNumberFormat="0" applyFill="0" applyAlignment="0" applyProtection="0"/>
    <xf numFmtId="0" fontId="110" fillId="0" borderId="23" applyNumberFormat="0" applyFill="0" applyAlignment="0" applyProtection="0"/>
    <xf numFmtId="0" fontId="112" fillId="0" borderId="23" applyNumberFormat="0" applyFill="0" applyAlignment="0" applyProtection="0"/>
    <xf numFmtId="0" fontId="110" fillId="0" borderId="23" applyNumberFormat="0" applyFill="0" applyAlignment="0" applyProtection="0"/>
    <xf numFmtId="0" fontId="113" fillId="0" borderId="23" applyNumberFormat="0" applyFill="0" applyAlignment="0" applyProtection="0"/>
    <xf numFmtId="0" fontId="110" fillId="0" borderId="23" applyNumberFormat="0" applyFill="0" applyAlignment="0" applyProtection="0"/>
    <xf numFmtId="0" fontId="110" fillId="0" borderId="23" applyNumberFormat="0" applyFill="0" applyAlignment="0" applyProtection="0"/>
    <xf numFmtId="0" fontId="109" fillId="0" borderId="23" applyNumberFormat="0" applyFill="0" applyAlignment="0" applyProtection="0"/>
    <xf numFmtId="0" fontId="109" fillId="0" borderId="23" applyNumberFormat="0" applyFill="0" applyAlignment="0" applyProtection="0"/>
    <xf numFmtId="0" fontId="34" fillId="0" borderId="26" applyNumberFormat="0" applyFill="0" applyAlignment="0" applyProtection="0"/>
    <xf numFmtId="0" fontId="34" fillId="0" borderId="26" applyNumberFormat="0" applyFill="0" applyAlignment="0" applyProtection="0"/>
    <xf numFmtId="0" fontId="34" fillId="0" borderId="26" applyNumberFormat="0" applyFill="0" applyAlignment="0" applyProtection="0"/>
    <xf numFmtId="0" fontId="114" fillId="0" borderId="27" applyNumberFormat="0" applyFill="0" applyAlignment="0" applyProtection="0"/>
    <xf numFmtId="0" fontId="115" fillId="0" borderId="4" applyNumberFormat="0" applyFill="0" applyAlignment="0" applyProtection="0"/>
    <xf numFmtId="0" fontId="114" fillId="0" borderId="27" applyNumberFormat="0" applyFill="0" applyAlignment="0" applyProtection="0"/>
    <xf numFmtId="0" fontId="34" fillId="0" borderId="26" applyNumberFormat="0" applyFill="0" applyAlignment="0" applyProtection="0"/>
    <xf numFmtId="0" fontId="114" fillId="0" borderId="27" applyNumberFormat="0" applyFill="0" applyAlignment="0" applyProtection="0"/>
    <xf numFmtId="0" fontId="115" fillId="0" borderId="26" applyNumberFormat="0" applyFill="0" applyAlignment="0" applyProtection="0"/>
    <xf numFmtId="0" fontId="114" fillId="0" borderId="27" applyNumberFormat="0" applyFill="0" applyAlignment="0" applyProtection="0"/>
    <xf numFmtId="0" fontId="114" fillId="0" borderId="27" applyNumberFormat="0" applyFill="0" applyAlignment="0" applyProtection="0"/>
    <xf numFmtId="0" fontId="115" fillId="0" borderId="26" applyNumberFormat="0" applyFill="0" applyAlignment="0" applyProtection="0"/>
    <xf numFmtId="0" fontId="114" fillId="0" borderId="27" applyNumberFormat="0" applyFill="0" applyAlignment="0" applyProtection="0"/>
    <xf numFmtId="0" fontId="115" fillId="0" borderId="26" applyNumberFormat="0" applyFill="0" applyAlignment="0" applyProtection="0"/>
    <xf numFmtId="0" fontId="114" fillId="0" borderId="27" applyNumberFormat="0" applyFill="0" applyAlignment="0" applyProtection="0"/>
    <xf numFmtId="0" fontId="116" fillId="0" borderId="27" applyNumberFormat="0" applyFill="0" applyAlignment="0" applyProtection="0"/>
    <xf numFmtId="0" fontId="114" fillId="0" borderId="27" applyNumberFormat="0" applyFill="0" applyAlignment="0" applyProtection="0"/>
    <xf numFmtId="0" fontId="117" fillId="0" borderId="27" applyNumberFormat="0" applyFill="0" applyAlignment="0" applyProtection="0"/>
    <xf numFmtId="0" fontId="114" fillId="0" borderId="27" applyNumberFormat="0" applyFill="0" applyAlignment="0" applyProtection="0"/>
    <xf numFmtId="0" fontId="114" fillId="0" borderId="27" applyNumberFormat="0" applyFill="0" applyAlignment="0" applyProtection="0"/>
    <xf numFmtId="0" fontId="34" fillId="0" borderId="26" applyNumberFormat="0" applyFill="0" applyAlignment="0" applyProtection="0"/>
    <xf numFmtId="0" fontId="34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18" fillId="0" borderId="9"/>
    <xf numFmtId="0" fontId="119" fillId="0" borderId="0"/>
    <xf numFmtId="0" fontId="120" fillId="0" borderId="28" applyNumberFormat="0" applyFill="0" applyAlignment="0" applyProtection="0"/>
    <xf numFmtId="0" fontId="121" fillId="0" borderId="0" applyNumberFormat="0" applyFill="0" applyBorder="0" applyAlignment="0" applyProtection="0">
      <alignment vertical="top"/>
      <protection locked="0"/>
    </xf>
    <xf numFmtId="10" fontId="15" fillId="44" borderId="29" applyNumberFormat="0" applyBorder="0" applyAlignment="0" applyProtection="0"/>
    <xf numFmtId="0" fontId="35" fillId="7" borderId="1" applyNumberFormat="0" applyAlignment="0" applyProtection="0"/>
    <xf numFmtId="0" fontId="35" fillId="7" borderId="1" applyNumberFormat="0" applyAlignment="0" applyProtection="0"/>
    <xf numFmtId="0" fontId="35" fillId="7" borderId="1" applyNumberFormat="0" applyAlignment="0" applyProtection="0"/>
    <xf numFmtId="0" fontId="35" fillId="5" borderId="1" applyNumberFormat="0" applyAlignment="0" applyProtection="0"/>
    <xf numFmtId="0" fontId="35" fillId="5" borderId="1" applyNumberFormat="0" applyAlignment="0" applyProtection="0"/>
    <xf numFmtId="0" fontId="122" fillId="7" borderId="1" applyNumberFormat="0" applyAlignment="0" applyProtection="0"/>
    <xf numFmtId="0" fontId="122" fillId="7" borderId="1" applyNumberFormat="0" applyAlignment="0" applyProtection="0"/>
    <xf numFmtId="0" fontId="35" fillId="5" borderId="1" applyNumberFormat="0" applyAlignment="0" applyProtection="0"/>
    <xf numFmtId="0" fontId="35" fillId="5" borderId="1" applyNumberFormat="0" applyAlignment="0" applyProtection="0"/>
    <xf numFmtId="0" fontId="122" fillId="5" borderId="1" applyNumberFormat="0" applyAlignment="0" applyProtection="0"/>
    <xf numFmtId="0" fontId="35" fillId="5" borderId="1" applyNumberFormat="0" applyAlignment="0" applyProtection="0"/>
    <xf numFmtId="0" fontId="35" fillId="5" borderId="1" applyNumberFormat="0" applyAlignment="0" applyProtection="0"/>
    <xf numFmtId="0" fontId="122" fillId="5" borderId="1" applyNumberFormat="0" applyAlignment="0" applyProtection="0"/>
    <xf numFmtId="0" fontId="35" fillId="5" borderId="1" applyNumberFormat="0" applyAlignment="0" applyProtection="0"/>
    <xf numFmtId="0" fontId="122" fillId="5" borderId="1" applyNumberFormat="0" applyAlignment="0" applyProtection="0"/>
    <xf numFmtId="0" fontId="35" fillId="5" borderId="1" applyNumberFormat="0" applyAlignment="0" applyProtection="0"/>
    <xf numFmtId="0" fontId="123" fillId="5" borderId="1" applyNumberFormat="0" applyAlignment="0" applyProtection="0"/>
    <xf numFmtId="0" fontId="35" fillId="5" borderId="1" applyNumberFormat="0" applyAlignment="0" applyProtection="0"/>
    <xf numFmtId="0" fontId="35" fillId="5" borderId="1" applyNumberFormat="0" applyAlignment="0" applyProtection="0"/>
    <xf numFmtId="0" fontId="35" fillId="7" borderId="1" applyNumberFormat="0" applyAlignment="0" applyProtection="0"/>
    <xf numFmtId="0" fontId="35" fillId="7" borderId="1" applyNumberFormat="0" applyAlignment="0" applyProtection="0"/>
    <xf numFmtId="41" fontId="124" fillId="0" borderId="0">
      <alignment horizontal="left"/>
    </xf>
    <xf numFmtId="0" fontId="15" fillId="45" borderId="0"/>
    <xf numFmtId="0" fontId="125" fillId="0" borderId="30" applyNumberFormat="0" applyFill="0" applyAlignment="0" applyProtection="0"/>
    <xf numFmtId="0" fontId="125" fillId="0" borderId="30" applyNumberFormat="0" applyFill="0" applyAlignment="0" applyProtection="0"/>
    <xf numFmtId="0" fontId="125" fillId="0" borderId="30" applyNumberFormat="0" applyFill="0" applyAlignment="0" applyProtection="0"/>
    <xf numFmtId="0" fontId="125" fillId="0" borderId="30" applyNumberFormat="0" applyFill="0" applyAlignment="0" applyProtection="0"/>
    <xf numFmtId="0" fontId="126" fillId="0" borderId="5" applyNumberFormat="0" applyFill="0" applyAlignment="0" applyProtection="0"/>
    <xf numFmtId="0" fontId="125" fillId="0" borderId="30" applyNumberFormat="0" applyFill="0" applyAlignment="0" applyProtection="0"/>
    <xf numFmtId="0" fontId="125" fillId="0" borderId="30" applyNumberFormat="0" applyFill="0" applyAlignment="0" applyProtection="0"/>
    <xf numFmtId="0" fontId="127" fillId="0" borderId="30" applyNumberFormat="0" applyFill="0" applyAlignment="0" applyProtection="0"/>
    <xf numFmtId="0" fontId="125" fillId="0" borderId="30" applyNumberFormat="0" applyFill="0" applyAlignment="0" applyProtection="0"/>
    <xf numFmtId="0" fontId="125" fillId="0" borderId="30" applyNumberFormat="0" applyFill="0" applyAlignment="0" applyProtection="0"/>
    <xf numFmtId="0" fontId="127" fillId="0" borderId="30" applyNumberFormat="0" applyFill="0" applyAlignment="0" applyProtection="0"/>
    <xf numFmtId="0" fontId="125" fillId="0" borderId="30" applyNumberFormat="0" applyFill="0" applyAlignment="0" applyProtection="0"/>
    <xf numFmtId="0" fontId="127" fillId="0" borderId="30" applyNumberFormat="0" applyFill="0" applyAlignment="0" applyProtection="0"/>
    <xf numFmtId="0" fontId="125" fillId="0" borderId="30" applyNumberFormat="0" applyFill="0" applyAlignment="0" applyProtection="0"/>
    <xf numFmtId="0" fontId="128" fillId="0" borderId="30" applyNumberFormat="0" applyFill="0" applyAlignment="0" applyProtection="0"/>
    <xf numFmtId="0" fontId="125" fillId="0" borderId="30" applyNumberFormat="0" applyFill="0" applyAlignment="0" applyProtection="0"/>
    <xf numFmtId="0" fontId="125" fillId="0" borderId="30" applyNumberFormat="0" applyFill="0" applyAlignment="0" applyProtection="0"/>
    <xf numFmtId="0" fontId="125" fillId="0" borderId="30" applyNumberFormat="0" applyFill="0" applyAlignment="0" applyProtection="0"/>
    <xf numFmtId="0" fontId="125" fillId="0" borderId="30" applyNumberFormat="0" applyFill="0" applyAlignment="0" applyProtection="0"/>
    <xf numFmtId="201" fontId="15" fillId="0" borderId="0" applyFont="0" applyFill="0" applyBorder="0" applyAlignment="0" applyProtection="0"/>
    <xf numFmtId="202" fontId="129" fillId="0" borderId="0" applyFont="0" applyFill="0" applyBorder="0" applyProtection="0">
      <alignment horizontal="right"/>
    </xf>
    <xf numFmtId="0" fontId="70" fillId="0" borderId="0" applyFont="0" applyFill="0" applyBorder="0" applyAlignment="0" applyProtection="0"/>
    <xf numFmtId="203" fontId="15" fillId="45" borderId="0" applyFont="0" applyBorder="0" applyAlignment="0" applyProtection="0">
      <alignment horizontal="right"/>
      <protection hidden="1"/>
    </xf>
    <xf numFmtId="0" fontId="130" fillId="7" borderId="0" applyNumberFormat="0" applyBorder="0" applyAlignment="0" applyProtection="0"/>
    <xf numFmtId="0" fontId="130" fillId="7" borderId="0" applyNumberFormat="0" applyBorder="0" applyAlignment="0" applyProtection="0"/>
    <xf numFmtId="0" fontId="130" fillId="7" borderId="0" applyNumberFormat="0" applyBorder="0" applyAlignment="0" applyProtection="0"/>
    <xf numFmtId="0" fontId="130" fillId="7" borderId="0" applyNumberFormat="0" applyBorder="0" applyAlignment="0" applyProtection="0"/>
    <xf numFmtId="0" fontId="131" fillId="7" borderId="0" applyNumberFormat="0" applyBorder="0" applyAlignment="0" applyProtection="0"/>
    <xf numFmtId="0" fontId="130" fillId="7" borderId="0" applyNumberFormat="0" applyBorder="0" applyAlignment="0" applyProtection="0"/>
    <xf numFmtId="0" fontId="130" fillId="7" borderId="0" applyNumberFormat="0" applyBorder="0" applyAlignment="0" applyProtection="0"/>
    <xf numFmtId="0" fontId="132" fillId="7" borderId="0" applyNumberFormat="0" applyBorder="0" applyAlignment="0" applyProtection="0"/>
    <xf numFmtId="0" fontId="130" fillId="7" borderId="0" applyNumberFormat="0" applyBorder="0" applyAlignment="0" applyProtection="0"/>
    <xf numFmtId="0" fontId="130" fillId="7" borderId="0" applyNumberFormat="0" applyBorder="0" applyAlignment="0" applyProtection="0"/>
    <xf numFmtId="0" fontId="132" fillId="7" borderId="0" applyNumberFormat="0" applyBorder="0" applyAlignment="0" applyProtection="0"/>
    <xf numFmtId="0" fontId="130" fillId="7" borderId="0" applyNumberFormat="0" applyBorder="0" applyAlignment="0" applyProtection="0"/>
    <xf numFmtId="0" fontId="132" fillId="7" borderId="0" applyNumberFormat="0" applyBorder="0" applyAlignment="0" applyProtection="0"/>
    <xf numFmtId="0" fontId="130" fillId="7" borderId="0" applyNumberFormat="0" applyBorder="0" applyAlignment="0" applyProtection="0"/>
    <xf numFmtId="0" fontId="133" fillId="7" borderId="0" applyNumberFormat="0" applyBorder="0" applyAlignment="0" applyProtection="0"/>
    <xf numFmtId="0" fontId="130" fillId="7" borderId="0" applyNumberFormat="0" applyBorder="0" applyAlignment="0" applyProtection="0"/>
    <xf numFmtId="0" fontId="130" fillId="7" borderId="0" applyNumberFormat="0" applyBorder="0" applyAlignment="0" applyProtection="0"/>
    <xf numFmtId="0" fontId="130" fillId="7" borderId="0" applyNumberFormat="0" applyBorder="0" applyAlignment="0" applyProtection="0"/>
    <xf numFmtId="0" fontId="130" fillId="7" borderId="0" applyNumberFormat="0" applyBorder="0" applyAlignment="0" applyProtection="0"/>
    <xf numFmtId="37" fontId="134" fillId="0" borderId="0"/>
    <xf numFmtId="38" fontId="15" fillId="0" borderId="0" applyFont="0" applyFill="0" applyBorder="0" applyAlignment="0"/>
    <xf numFmtId="195" fontId="5" fillId="0" borderId="0" applyFont="0" applyFill="0" applyBorder="0" applyAlignment="0"/>
    <xf numFmtId="195" fontId="5" fillId="0" borderId="0" applyFont="0" applyFill="0" applyBorder="0" applyAlignment="0"/>
    <xf numFmtId="40" fontId="15" fillId="0" borderId="0" applyFont="0" applyFill="0" applyBorder="0" applyAlignment="0"/>
    <xf numFmtId="204" fontId="15" fillId="0" borderId="0" applyFont="0" applyFill="0" applyBorder="0" applyAlignment="0"/>
    <xf numFmtId="0" fontId="64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92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37" fontId="54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4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6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4" fillId="0" borderId="0"/>
    <xf numFmtId="0" fontId="5" fillId="0" borderId="0"/>
    <xf numFmtId="38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9" fillId="0" borderId="0"/>
    <xf numFmtId="38" fontId="5" fillId="0" borderId="0"/>
    <xf numFmtId="0" fontId="4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/>
    <xf numFmtId="0" fontId="5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8" fontId="5" fillId="0" borderId="0"/>
    <xf numFmtId="38" fontId="5" fillId="0" borderId="0"/>
    <xf numFmtId="38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8" fontId="5" fillId="0" borderId="0"/>
    <xf numFmtId="38" fontId="5" fillId="0" borderId="0"/>
    <xf numFmtId="38" fontId="5" fillId="0" borderId="0"/>
    <xf numFmtId="5" fontId="5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8" fontId="5" fillId="0" borderId="0"/>
    <xf numFmtId="38" fontId="5" fillId="0" borderId="0"/>
    <xf numFmtId="38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8" fontId="5" fillId="0" borderId="0"/>
    <xf numFmtId="38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0"/>
    <xf numFmtId="0" fontId="18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2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4" fillId="0" borderId="0"/>
    <xf numFmtId="0" fontId="5" fillId="0" borderId="0"/>
    <xf numFmtId="0" fontId="5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37" fontId="54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135" fillId="0" borderId="0"/>
    <xf numFmtId="0" fontId="5" fillId="0" borderId="0"/>
    <xf numFmtId="0" fontId="5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6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38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8" fontId="5" fillId="0" borderId="0"/>
    <xf numFmtId="38" fontId="5" fillId="0" borderId="0"/>
    <xf numFmtId="38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38" fontId="5" fillId="0" borderId="0"/>
    <xf numFmtId="38" fontId="5" fillId="0" borderId="0"/>
    <xf numFmtId="38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38" fontId="5" fillId="0" borderId="0"/>
    <xf numFmtId="38" fontId="5" fillId="0" borderId="0"/>
    <xf numFmtId="38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38" fontId="5" fillId="0" borderId="0"/>
    <xf numFmtId="38" fontId="5" fillId="0" borderId="0"/>
    <xf numFmtId="38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8" fontId="5" fillId="0" borderId="0"/>
    <xf numFmtId="38" fontId="5" fillId="0" borderId="0"/>
    <xf numFmtId="38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8" fontId="5" fillId="0" borderId="0"/>
    <xf numFmtId="38" fontId="5" fillId="0" borderId="0"/>
    <xf numFmtId="38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38" fontId="5" fillId="0" borderId="0"/>
    <xf numFmtId="38" fontId="5" fillId="0" borderId="0"/>
    <xf numFmtId="38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8" fontId="5" fillId="0" borderId="0"/>
    <xf numFmtId="38" fontId="5" fillId="0" borderId="0"/>
    <xf numFmtId="38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38" fontId="5" fillId="0" borderId="0"/>
    <xf numFmtId="38" fontId="5" fillId="0" borderId="0"/>
    <xf numFmtId="38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38" fontId="5" fillId="0" borderId="0"/>
    <xf numFmtId="38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2" fillId="0" borderId="0"/>
    <xf numFmtId="0" fontId="5" fillId="0" borderId="0"/>
    <xf numFmtId="0" fontId="137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9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9" fillId="0" borderId="0"/>
    <xf numFmtId="0" fontId="137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37" fontId="54" fillId="0" borderId="0"/>
    <xf numFmtId="0" fontId="92" fillId="0" borderId="0"/>
    <xf numFmtId="0" fontId="4" fillId="0" borderId="0"/>
    <xf numFmtId="0" fontId="9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2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2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137" fillId="0" borderId="0"/>
    <xf numFmtId="38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8" fontId="5" fillId="0" borderId="0"/>
    <xf numFmtId="38" fontId="5" fillId="0" borderId="0"/>
    <xf numFmtId="38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8" fontId="5" fillId="0" borderId="0"/>
    <xf numFmtId="38" fontId="5" fillId="0" borderId="0"/>
    <xf numFmtId="38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8" fontId="5" fillId="0" borderId="0"/>
    <xf numFmtId="38" fontId="5" fillId="0" borderId="0"/>
    <xf numFmtId="38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8" fontId="5" fillId="0" borderId="0"/>
    <xf numFmtId="38" fontId="5" fillId="0" borderId="0"/>
    <xf numFmtId="38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8" fontId="5" fillId="0" borderId="0"/>
    <xf numFmtId="38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64" fillId="0" borderId="0"/>
    <xf numFmtId="0" fontId="5" fillId="0" borderId="0"/>
    <xf numFmtId="0" fontId="5" fillId="0" borderId="0"/>
    <xf numFmtId="0" fontId="4" fillId="0" borderId="0"/>
    <xf numFmtId="0" fontId="9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9" fillId="0" borderId="0"/>
    <xf numFmtId="0" fontId="5" fillId="0" borderId="0"/>
    <xf numFmtId="0" fontId="92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92" fillId="0" borderId="0"/>
    <xf numFmtId="0" fontId="64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9" fillId="0" borderId="0"/>
    <xf numFmtId="0" fontId="54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54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4" fillId="0" borderId="0"/>
    <xf numFmtId="0" fontId="9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91" fillId="0" borderId="0" applyNumberFormat="0" applyFill="0" applyBorder="0" applyAlignment="0" applyProtection="0"/>
    <xf numFmtId="0" fontId="64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64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9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/>
    <xf numFmtId="0" fontId="64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9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4" fillId="0" borderId="0"/>
    <xf numFmtId="0" fontId="5" fillId="0" borderId="0"/>
    <xf numFmtId="0" fontId="64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4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195" fontId="94" fillId="0" borderId="0" applyNumberFormat="0" applyFill="0" applyBorder="0" applyAlignment="0" applyProtection="0"/>
    <xf numFmtId="205" fontId="15" fillId="0" borderId="0" applyFont="0" applyFill="0" applyBorder="0" applyAlignment="0" applyProtection="0"/>
    <xf numFmtId="0" fontId="5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5" fillId="4" borderId="6" applyNumberFormat="0" applyFont="0" applyAlignment="0" applyProtection="0"/>
    <xf numFmtId="0" fontId="5" fillId="4" borderId="6" applyNumberFormat="0" applyFont="0" applyAlignment="0" applyProtection="0"/>
    <xf numFmtId="0" fontId="5" fillId="4" borderId="6" applyNumberFormat="0" applyFont="0" applyAlignment="0" applyProtection="0"/>
    <xf numFmtId="0" fontId="5" fillId="4" borderId="6" applyNumberFormat="0" applyFont="0" applyAlignment="0" applyProtection="0"/>
    <xf numFmtId="0" fontId="5" fillId="4" borderId="1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5" fillId="4" borderId="6" applyNumberFormat="0" applyFont="0" applyAlignment="0" applyProtection="0"/>
    <xf numFmtId="0" fontId="5" fillId="4" borderId="6" applyNumberFormat="0" applyFont="0" applyAlignment="0" applyProtection="0"/>
    <xf numFmtId="0" fontId="5" fillId="4" borderId="6" applyNumberFormat="0" applyFont="0" applyAlignment="0" applyProtection="0"/>
    <xf numFmtId="0" fontId="5" fillId="4" borderId="6" applyNumberFormat="0" applyFont="0" applyAlignment="0" applyProtection="0"/>
    <xf numFmtId="0" fontId="5" fillId="4" borderId="1" applyNumberFormat="0" applyFont="0" applyAlignment="0" applyProtection="0"/>
    <xf numFmtId="0" fontId="5" fillId="4" borderId="1" applyNumberFormat="0" applyFont="0" applyAlignment="0" applyProtection="0"/>
    <xf numFmtId="0" fontId="5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5" fillId="4" borderId="6" applyNumberFormat="0" applyFont="0" applyAlignment="0" applyProtection="0"/>
    <xf numFmtId="0" fontId="5" fillId="4" borderId="6" applyNumberFormat="0" applyFont="0" applyAlignment="0" applyProtection="0"/>
    <xf numFmtId="0" fontId="5" fillId="4" borderId="6" applyNumberFormat="0" applyFont="0" applyAlignment="0" applyProtection="0"/>
    <xf numFmtId="0" fontId="5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5" fillId="4" borderId="6" applyNumberFormat="0" applyFont="0" applyAlignment="0" applyProtection="0"/>
    <xf numFmtId="0" fontId="18" fillId="46" borderId="31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6" borderId="31" applyNumberFormat="0" applyFont="0" applyAlignment="0" applyProtection="0"/>
    <xf numFmtId="0" fontId="5" fillId="4" borderId="6" applyNumberFormat="0" applyFont="0" applyAlignment="0" applyProtection="0"/>
    <xf numFmtId="0" fontId="5" fillId="4" borderId="6" applyNumberFormat="0" applyFont="0" applyAlignment="0" applyProtection="0"/>
    <xf numFmtId="0" fontId="5" fillId="4" borderId="6" applyNumberFormat="0" applyFont="0" applyAlignment="0" applyProtection="0"/>
    <xf numFmtId="0" fontId="5" fillId="4" borderId="1" applyNumberFormat="0" applyFont="0" applyAlignment="0" applyProtection="0"/>
    <xf numFmtId="0" fontId="12" fillId="46" borderId="31" applyNumberFormat="0" applyFont="0" applyAlignment="0" applyProtection="0"/>
    <xf numFmtId="0" fontId="5" fillId="4" borderId="1" applyNumberFormat="0" applyFont="0" applyAlignment="0" applyProtection="0"/>
    <xf numFmtId="0" fontId="12" fillId="46" borderId="31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5" fillId="4" borderId="1" applyNumberFormat="0" applyFont="0" applyAlignment="0" applyProtection="0"/>
    <xf numFmtId="0" fontId="5" fillId="4" borderId="6" applyNumberFormat="0" applyFont="0" applyAlignment="0" applyProtection="0"/>
    <xf numFmtId="0" fontId="5" fillId="4" borderId="1" applyNumberFormat="0" applyFont="0" applyAlignment="0" applyProtection="0"/>
    <xf numFmtId="0" fontId="12" fillId="46" borderId="31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5" fillId="4" borderId="1" applyNumberFormat="0" applyFont="0" applyAlignment="0" applyProtection="0"/>
    <xf numFmtId="0" fontId="12" fillId="46" borderId="31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5" fillId="4" borderId="1" applyNumberFormat="0" applyFont="0" applyAlignment="0" applyProtection="0"/>
    <xf numFmtId="0" fontId="5" fillId="4" borderId="6" applyNumberFormat="0" applyFont="0" applyAlignment="0" applyProtection="0"/>
    <xf numFmtId="0" fontId="5" fillId="4" borderId="1" applyNumberFormat="0" applyFont="0" applyAlignment="0" applyProtection="0"/>
    <xf numFmtId="0" fontId="5" fillId="4" borderId="6" applyNumberFormat="0" applyFont="0" applyAlignment="0" applyProtection="0"/>
    <xf numFmtId="0" fontId="5" fillId="4" borderId="6" applyNumberFormat="0" applyFont="0" applyAlignment="0" applyProtection="0"/>
    <xf numFmtId="0" fontId="5" fillId="4" borderId="1" applyNumberFormat="0" applyFont="0" applyAlignment="0" applyProtection="0"/>
    <xf numFmtId="0" fontId="5" fillId="4" borderId="6" applyNumberFormat="0" applyFont="0" applyAlignment="0" applyProtection="0"/>
    <xf numFmtId="0" fontId="5" fillId="4" borderId="1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5" fillId="4" borderId="1" applyNumberFormat="0" applyFont="0" applyAlignment="0" applyProtection="0"/>
    <xf numFmtId="0" fontId="5" fillId="4" borderId="1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5" fillId="4" borderId="1" applyNumberFormat="0" applyFont="0" applyAlignment="0" applyProtection="0"/>
    <xf numFmtId="0" fontId="5" fillId="4" borderId="1" applyNumberFormat="0" applyFont="0" applyAlignment="0" applyProtection="0"/>
    <xf numFmtId="0" fontId="5" fillId="4" borderId="1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5" fillId="4" borderId="1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5" fillId="4" borderId="1" applyNumberFormat="0" applyFont="0" applyAlignment="0" applyProtection="0"/>
    <xf numFmtId="0" fontId="5" fillId="4" borderId="1" applyNumberFormat="0" applyFont="0" applyAlignment="0" applyProtection="0"/>
    <xf numFmtId="0" fontId="5" fillId="4" borderId="6" applyNumberFormat="0" applyFont="0" applyAlignment="0" applyProtection="0"/>
    <xf numFmtId="0" fontId="5" fillId="4" borderId="6" applyNumberFormat="0" applyFont="0" applyAlignment="0" applyProtection="0"/>
    <xf numFmtId="0" fontId="5" fillId="4" borderId="1" applyNumberFormat="0" applyFont="0" applyAlignment="0" applyProtection="0"/>
    <xf numFmtId="0" fontId="5" fillId="4" borderId="6" applyNumberFormat="0" applyFont="0" applyAlignment="0" applyProtection="0"/>
    <xf numFmtId="0" fontId="5" fillId="4" borderId="1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5" fillId="4" borderId="1" applyNumberFormat="0" applyFont="0" applyAlignment="0" applyProtection="0"/>
    <xf numFmtId="0" fontId="5" fillId="4" borderId="1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5" fillId="4" borderId="1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5" fillId="4" borderId="1" applyNumberFormat="0" applyFont="0" applyAlignment="0" applyProtection="0"/>
    <xf numFmtId="0" fontId="5" fillId="4" borderId="1" applyNumberFormat="0" applyFont="0" applyAlignment="0" applyProtection="0"/>
    <xf numFmtId="0" fontId="5" fillId="4" borderId="6" applyNumberFormat="0" applyFont="0" applyAlignment="0" applyProtection="0"/>
    <xf numFmtId="0" fontId="5" fillId="4" borderId="1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5" fillId="4" borderId="1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5" fillId="4" borderId="1" applyNumberFormat="0" applyFont="0" applyAlignment="0" applyProtection="0"/>
    <xf numFmtId="0" fontId="5" fillId="4" borderId="6" applyNumberFormat="0" applyFont="0" applyAlignment="0" applyProtection="0"/>
    <xf numFmtId="0" fontId="5" fillId="4" borderId="1" applyNumberFormat="0" applyFont="0" applyAlignment="0" applyProtection="0"/>
    <xf numFmtId="0" fontId="5" fillId="4" borderId="1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5" fillId="4" borderId="1" applyNumberFormat="0" applyFont="0" applyAlignment="0" applyProtection="0"/>
    <xf numFmtId="0" fontId="4" fillId="46" borderId="31" applyNumberFormat="0" applyFont="0" applyAlignment="0" applyProtection="0"/>
    <xf numFmtId="0" fontId="4" fillId="46" borderId="31" applyNumberFormat="0" applyFont="0" applyAlignment="0" applyProtection="0"/>
    <xf numFmtId="0" fontId="5" fillId="4" borderId="1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5" fillId="4" borderId="1" applyNumberFormat="0" applyFont="0" applyAlignment="0" applyProtection="0"/>
    <xf numFmtId="0" fontId="5" fillId="4" borderId="1" applyNumberFormat="0" applyFont="0" applyAlignment="0" applyProtection="0"/>
    <xf numFmtId="0" fontId="5" fillId="4" borderId="1" applyNumberFormat="0" applyFont="0" applyAlignment="0" applyProtection="0"/>
    <xf numFmtId="0" fontId="5" fillId="4" borderId="1" applyNumberFormat="0" applyFont="0" applyAlignment="0" applyProtection="0"/>
    <xf numFmtId="0" fontId="5" fillId="4" borderId="1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5" fillId="4" borderId="1" applyNumberFormat="0" applyFont="0" applyAlignment="0" applyProtection="0"/>
    <xf numFmtId="0" fontId="5" fillId="4" borderId="1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5" fillId="4" borderId="1" applyNumberFormat="0" applyFont="0" applyAlignment="0" applyProtection="0"/>
    <xf numFmtId="0" fontId="5" fillId="4" borderId="1" applyNumberFormat="0" applyFont="0" applyAlignment="0" applyProtection="0"/>
    <xf numFmtId="0" fontId="5" fillId="4" borderId="1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5" fillId="4" borderId="6" applyNumberFormat="0" applyFont="0" applyAlignment="0" applyProtection="0"/>
    <xf numFmtId="0" fontId="5" fillId="4" borderId="6" applyNumberFormat="0" applyFont="0" applyAlignment="0" applyProtection="0"/>
    <xf numFmtId="0" fontId="5" fillId="4" borderId="6" applyNumberFormat="0" applyFont="0" applyAlignment="0" applyProtection="0"/>
    <xf numFmtId="0" fontId="5" fillId="4" borderId="6" applyNumberFormat="0" applyFont="0" applyAlignment="0" applyProtection="0"/>
    <xf numFmtId="0" fontId="5" fillId="4" borderId="1" applyNumberFormat="0" applyFont="0" applyAlignment="0" applyProtection="0"/>
    <xf numFmtId="0" fontId="5" fillId="4" borderId="1" applyNumberFormat="0" applyFont="0" applyAlignment="0" applyProtection="0"/>
    <xf numFmtId="0" fontId="5" fillId="4" borderId="1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18" fillId="4" borderId="6" applyNumberFormat="0" applyFont="0" applyAlignment="0" applyProtection="0"/>
    <xf numFmtId="0" fontId="5" fillId="4" borderId="6" applyNumberFormat="0" applyFont="0" applyAlignment="0" applyProtection="0"/>
    <xf numFmtId="0" fontId="5" fillId="4" borderId="6" applyNumberFormat="0" applyFont="0" applyAlignment="0" applyProtection="0"/>
    <xf numFmtId="0" fontId="5" fillId="4" borderId="6" applyNumberFormat="0" applyFont="0" applyAlignment="0" applyProtection="0"/>
    <xf numFmtId="0" fontId="5" fillId="4" borderId="6" applyNumberFormat="0" applyFont="0" applyAlignment="0" applyProtection="0"/>
    <xf numFmtId="0" fontId="5" fillId="4" borderId="1" applyNumberFormat="0" applyFont="0" applyAlignment="0" applyProtection="0"/>
    <xf numFmtId="0" fontId="5" fillId="4" borderId="1" applyNumberFormat="0" applyFont="0" applyAlignment="0" applyProtection="0"/>
    <xf numFmtId="43" fontId="122" fillId="0" borderId="0"/>
    <xf numFmtId="206" fontId="15" fillId="0" borderId="0" applyFont="0" applyFill="0" applyBorder="0" applyAlignment="0" applyProtection="0"/>
    <xf numFmtId="191" fontId="91" fillId="0" borderId="0" applyProtection="0"/>
    <xf numFmtId="207" fontId="138" fillId="0" borderId="0"/>
    <xf numFmtId="208" fontId="15" fillId="0" borderId="0" applyFont="0" applyFill="0" applyBorder="0" applyAlignment="0" applyProtection="0"/>
    <xf numFmtId="0" fontId="40" fillId="16" borderId="7" applyNumberFormat="0" applyAlignment="0" applyProtection="0"/>
    <xf numFmtId="0" fontId="40" fillId="16" borderId="7" applyNumberFormat="0" applyAlignment="0" applyProtection="0"/>
    <xf numFmtId="0" fontId="40" fillId="16" borderId="7" applyNumberFormat="0" applyAlignment="0" applyProtection="0"/>
    <xf numFmtId="0" fontId="40" fillId="22" borderId="7" applyNumberFormat="0" applyAlignment="0" applyProtection="0"/>
    <xf numFmtId="0" fontId="139" fillId="16" borderId="7" applyNumberFormat="0" applyAlignment="0" applyProtection="0"/>
    <xf numFmtId="0" fontId="40" fillId="22" borderId="7" applyNumberFormat="0" applyAlignment="0" applyProtection="0"/>
    <xf numFmtId="0" fontId="40" fillId="22" borderId="7" applyNumberFormat="0" applyAlignment="0" applyProtection="0"/>
    <xf numFmtId="0" fontId="139" fillId="22" borderId="7" applyNumberFormat="0" applyAlignment="0" applyProtection="0"/>
    <xf numFmtId="0" fontId="40" fillId="22" borderId="7" applyNumberFormat="0" applyAlignment="0" applyProtection="0"/>
    <xf numFmtId="0" fontId="40" fillId="22" borderId="7" applyNumberFormat="0" applyAlignment="0" applyProtection="0"/>
    <xf numFmtId="0" fontId="139" fillId="22" borderId="7" applyNumberFormat="0" applyAlignment="0" applyProtection="0"/>
    <xf numFmtId="0" fontId="40" fillId="22" borderId="7" applyNumberFormat="0" applyAlignment="0" applyProtection="0"/>
    <xf numFmtId="0" fontId="139" fillId="22" borderId="7" applyNumberFormat="0" applyAlignment="0" applyProtection="0"/>
    <xf numFmtId="0" fontId="40" fillId="22" borderId="7" applyNumberFormat="0" applyAlignment="0" applyProtection="0"/>
    <xf numFmtId="0" fontId="140" fillId="22" borderId="7" applyNumberFormat="0" applyAlignment="0" applyProtection="0"/>
    <xf numFmtId="0" fontId="40" fillId="22" borderId="7" applyNumberFormat="0" applyAlignment="0" applyProtection="0"/>
    <xf numFmtId="0" fontId="40" fillId="22" borderId="7" applyNumberFormat="0" applyAlignment="0" applyProtection="0"/>
    <xf numFmtId="0" fontId="40" fillId="16" borderId="7" applyNumberFormat="0" applyAlignment="0" applyProtection="0"/>
    <xf numFmtId="0" fontId="40" fillId="16" borderId="7" applyNumberFormat="0" applyAlignment="0" applyProtection="0"/>
    <xf numFmtId="0" fontId="141" fillId="0" borderId="0" applyFill="0" applyBorder="0" applyProtection="0">
      <alignment horizontal="left"/>
    </xf>
    <xf numFmtId="0" fontId="142" fillId="0" borderId="0" applyFill="0" applyBorder="0" applyProtection="0">
      <alignment horizontal="left"/>
    </xf>
    <xf numFmtId="0" fontId="90" fillId="0" borderId="0"/>
    <xf numFmtId="0" fontId="91" fillId="0" borderId="0"/>
    <xf numFmtId="209" fontId="5" fillId="0" borderId="0" applyFont="0" applyFill="0" applyBorder="0" applyAlignment="0"/>
    <xf numFmtId="209" fontId="5" fillId="0" borderId="0" applyFont="0" applyFill="0" applyBorder="0" applyAlignment="0"/>
    <xf numFmtId="210" fontId="15" fillId="0" borderId="0" applyFont="0" applyFill="0" applyBorder="0" applyAlignment="0"/>
    <xf numFmtId="211" fontId="5" fillId="0" borderId="0" applyFont="0" applyFill="0" applyBorder="0" applyAlignment="0"/>
    <xf numFmtId="211" fontId="5" fillId="0" borderId="0" applyFont="0" applyFill="0" applyBorder="0" applyAlignment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8" fontId="91" fillId="0" borderId="0" applyNumberForma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12" fontId="72" fillId="0" borderId="0" applyFont="0" applyFill="0" applyBorder="0" applyProtection="0">
      <alignment horizontal="right"/>
    </xf>
    <xf numFmtId="213" fontId="15" fillId="0" borderId="0" applyFont="0" applyFill="0" applyBorder="0" applyAlignment="0" applyProtection="0"/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0" fontId="9" fillId="0" borderId="0" applyNumberFormat="0" applyFont="0" applyFill="0" applyBorder="0" applyAlignment="0" applyProtection="0">
      <alignment horizontal="left"/>
    </xf>
    <xf numFmtId="15" fontId="9" fillId="0" borderId="0" applyFont="0" applyFill="0" applyBorder="0" applyAlignment="0" applyProtection="0"/>
    <xf numFmtId="15" fontId="9" fillId="0" borderId="0" applyFont="0" applyFill="0" applyBorder="0" applyAlignment="0" applyProtection="0"/>
    <xf numFmtId="15" fontId="9" fillId="0" borderId="0" applyFont="0" applyFill="0" applyBorder="0" applyAlignment="0" applyProtection="0"/>
    <xf numFmtId="15" fontId="9" fillId="0" borderId="0" applyFont="0" applyFill="0" applyBorder="0" applyAlignment="0" applyProtection="0"/>
    <xf numFmtId="15" fontId="9" fillId="0" borderId="0" applyFont="0" applyFill="0" applyBorder="0" applyAlignment="0" applyProtection="0"/>
    <xf numFmtId="15" fontId="9" fillId="0" borderId="0" applyFont="0" applyFill="0" applyBorder="0" applyAlignment="0" applyProtection="0"/>
    <xf numFmtId="15" fontId="9" fillId="0" borderId="0" applyFont="0" applyFill="0" applyBorder="0" applyAlignment="0" applyProtection="0"/>
    <xf numFmtId="15" fontId="9" fillId="0" borderId="0" applyFont="0" applyFill="0" applyBorder="0" applyAlignment="0" applyProtection="0"/>
    <xf numFmtId="15" fontId="9" fillId="0" borderId="0" applyFont="0" applyFill="0" applyBorder="0" applyAlignment="0" applyProtection="0"/>
    <xf numFmtId="15" fontId="9" fillId="0" borderId="0" applyFont="0" applyFill="0" applyBorder="0" applyAlignment="0" applyProtection="0"/>
    <xf numFmtId="15" fontId="9" fillId="0" borderId="0" applyFont="0" applyFill="0" applyBorder="0" applyAlignment="0" applyProtection="0"/>
    <xf numFmtId="15" fontId="9" fillId="0" borderId="0" applyFont="0" applyFill="0" applyBorder="0" applyAlignment="0" applyProtection="0"/>
    <xf numFmtId="15" fontId="9" fillId="0" borderId="0" applyFont="0" applyFill="0" applyBorder="0" applyAlignment="0" applyProtection="0"/>
    <xf numFmtId="15" fontId="9" fillId="0" borderId="0" applyFont="0" applyFill="0" applyBorder="0" applyAlignment="0" applyProtection="0"/>
    <xf numFmtId="15" fontId="9" fillId="0" borderId="0" applyFont="0" applyFill="0" applyBorder="0" applyAlignment="0" applyProtection="0"/>
    <xf numFmtId="15" fontId="9" fillId="0" borderId="0" applyFont="0" applyFill="0" applyBorder="0" applyAlignment="0" applyProtection="0"/>
    <xf numFmtId="15" fontId="9" fillId="0" borderId="0" applyFont="0" applyFill="0" applyBorder="0" applyAlignment="0" applyProtection="0"/>
    <xf numFmtId="15" fontId="9" fillId="0" borderId="0" applyFont="0" applyFill="0" applyBorder="0" applyAlignment="0" applyProtection="0"/>
    <xf numFmtId="15" fontId="9" fillId="0" borderId="0" applyFont="0" applyFill="0" applyBorder="0" applyAlignment="0" applyProtection="0"/>
    <xf numFmtId="15" fontId="9" fillId="0" borderId="0" applyFont="0" applyFill="0" applyBorder="0" applyAlignment="0" applyProtection="0"/>
    <xf numFmtId="15" fontId="9" fillId="0" borderId="0" applyFont="0" applyFill="0" applyBorder="0" applyAlignment="0" applyProtection="0"/>
    <xf numFmtId="15" fontId="9" fillId="0" borderId="0" applyFont="0" applyFill="0" applyBorder="0" applyAlignment="0" applyProtection="0"/>
    <xf numFmtId="15" fontId="9" fillId="0" borderId="0" applyFont="0" applyFill="0" applyBorder="0" applyAlignment="0" applyProtection="0"/>
    <xf numFmtId="15" fontId="9" fillId="0" borderId="0" applyFont="0" applyFill="0" applyBorder="0" applyAlignment="0" applyProtection="0"/>
    <xf numFmtId="15" fontId="9" fillId="0" borderId="0" applyFont="0" applyFill="0" applyBorder="0" applyAlignment="0" applyProtection="0"/>
    <xf numFmtId="15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4" fontId="9" fillId="0" borderId="0" applyFont="0" applyFill="0" applyBorder="0" applyAlignment="0" applyProtection="0"/>
    <xf numFmtId="3" fontId="5" fillId="0" borderId="0">
      <alignment horizontal="left" vertical="top"/>
    </xf>
    <xf numFmtId="3" fontId="5" fillId="0" borderId="0">
      <alignment horizontal="left" vertical="top"/>
    </xf>
    <xf numFmtId="0" fontId="49" fillId="0" borderId="9">
      <alignment horizontal="center"/>
    </xf>
    <xf numFmtId="0" fontId="49" fillId="0" borderId="9">
      <alignment horizontal="center"/>
    </xf>
    <xf numFmtId="0" fontId="49" fillId="0" borderId="9">
      <alignment horizontal="center"/>
    </xf>
    <xf numFmtId="0" fontId="49" fillId="0" borderId="9">
      <alignment horizontal="center"/>
    </xf>
    <xf numFmtId="0" fontId="49" fillId="0" borderId="9">
      <alignment horizontal="center"/>
    </xf>
    <xf numFmtId="0" fontId="49" fillId="0" borderId="9">
      <alignment horizontal="center"/>
    </xf>
    <xf numFmtId="0" fontId="49" fillId="0" borderId="9">
      <alignment horizontal="center"/>
    </xf>
    <xf numFmtId="0" fontId="49" fillId="0" borderId="9">
      <alignment horizontal="center"/>
    </xf>
    <xf numFmtId="0" fontId="49" fillId="0" borderId="9">
      <alignment horizontal="center"/>
    </xf>
    <xf numFmtId="0" fontId="49" fillId="0" borderId="9">
      <alignment horizontal="center"/>
    </xf>
    <xf numFmtId="0" fontId="49" fillId="0" borderId="9">
      <alignment horizontal="center"/>
    </xf>
    <xf numFmtId="0" fontId="49" fillId="0" borderId="9">
      <alignment horizontal="center"/>
    </xf>
    <xf numFmtId="0" fontId="49" fillId="0" borderId="9">
      <alignment horizontal="center"/>
    </xf>
    <xf numFmtId="0" fontId="49" fillId="0" borderId="9">
      <alignment horizontal="center"/>
    </xf>
    <xf numFmtId="0" fontId="49" fillId="0" borderId="9">
      <alignment horizontal="center"/>
    </xf>
    <xf numFmtId="0" fontId="49" fillId="0" borderId="9">
      <alignment horizontal="center"/>
    </xf>
    <xf numFmtId="0" fontId="49" fillId="0" borderId="9">
      <alignment horizontal="center"/>
    </xf>
    <xf numFmtId="0" fontId="49" fillId="0" borderId="9">
      <alignment horizontal="center"/>
    </xf>
    <xf numFmtId="0" fontId="49" fillId="0" borderId="9">
      <alignment horizontal="center"/>
    </xf>
    <xf numFmtId="0" fontId="49" fillId="0" borderId="9">
      <alignment horizontal="center"/>
    </xf>
    <xf numFmtId="0" fontId="49" fillId="0" borderId="9">
      <alignment horizontal="center"/>
    </xf>
    <xf numFmtId="0" fontId="49" fillId="0" borderId="9">
      <alignment horizontal="center"/>
    </xf>
    <xf numFmtId="0" fontId="49" fillId="0" borderId="9">
      <alignment horizontal="center"/>
    </xf>
    <xf numFmtId="0" fontId="49" fillId="0" borderId="9">
      <alignment horizontal="center"/>
    </xf>
    <xf numFmtId="0" fontId="49" fillId="0" borderId="9">
      <alignment horizontal="center"/>
    </xf>
    <xf numFmtId="0" fontId="49" fillId="0" borderId="9">
      <alignment horizontal="center"/>
    </xf>
    <xf numFmtId="0" fontId="49" fillId="0" borderId="9">
      <alignment horizontal="center"/>
    </xf>
    <xf numFmtId="0" fontId="49" fillId="0" borderId="9">
      <alignment horizontal="center"/>
    </xf>
    <xf numFmtId="0" fontId="49" fillId="0" borderId="9">
      <alignment horizontal="center"/>
    </xf>
    <xf numFmtId="0" fontId="49" fillId="0" borderId="9">
      <alignment horizontal="center"/>
    </xf>
    <xf numFmtId="0" fontId="49" fillId="0" borderId="9">
      <alignment horizontal="center"/>
    </xf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9" fillId="47" borderId="0" applyNumberFormat="0" applyFont="0" applyBorder="0" applyAlignment="0" applyProtection="0"/>
    <xf numFmtId="0" fontId="9" fillId="47" borderId="0" applyNumberFormat="0" applyFont="0" applyBorder="0" applyAlignment="0" applyProtection="0"/>
    <xf numFmtId="0" fontId="9" fillId="47" borderId="0" applyNumberFormat="0" applyFont="0" applyBorder="0" applyAlignment="0" applyProtection="0"/>
    <xf numFmtId="0" fontId="9" fillId="47" borderId="0" applyNumberFormat="0" applyFont="0" applyBorder="0" applyAlignment="0" applyProtection="0"/>
    <xf numFmtId="0" fontId="9" fillId="47" borderId="0" applyNumberFormat="0" applyFont="0" applyBorder="0" applyAlignment="0" applyProtection="0"/>
    <xf numFmtId="0" fontId="9" fillId="47" borderId="0" applyNumberFormat="0" applyFont="0" applyBorder="0" applyAlignment="0" applyProtection="0"/>
    <xf numFmtId="0" fontId="9" fillId="47" borderId="0" applyNumberFormat="0" applyFont="0" applyBorder="0" applyAlignment="0" applyProtection="0"/>
    <xf numFmtId="0" fontId="9" fillId="47" borderId="0" applyNumberFormat="0" applyFont="0" applyBorder="0" applyAlignment="0" applyProtection="0"/>
    <xf numFmtId="0" fontId="9" fillId="47" borderId="0" applyNumberFormat="0" applyFont="0" applyBorder="0" applyAlignment="0" applyProtection="0"/>
    <xf numFmtId="0" fontId="9" fillId="47" borderId="0" applyNumberFormat="0" applyFont="0" applyBorder="0" applyAlignment="0" applyProtection="0"/>
    <xf numFmtId="0" fontId="9" fillId="47" borderId="0" applyNumberFormat="0" applyFont="0" applyBorder="0" applyAlignment="0" applyProtection="0"/>
    <xf numFmtId="0" fontId="9" fillId="47" borderId="0" applyNumberFormat="0" applyFont="0" applyBorder="0" applyAlignment="0" applyProtection="0"/>
    <xf numFmtId="0" fontId="9" fillId="47" borderId="0" applyNumberFormat="0" applyFont="0" applyBorder="0" applyAlignment="0" applyProtection="0"/>
    <xf numFmtId="0" fontId="9" fillId="47" borderId="0" applyNumberFormat="0" applyFont="0" applyBorder="0" applyAlignment="0" applyProtection="0"/>
    <xf numFmtId="0" fontId="9" fillId="47" borderId="0" applyNumberFormat="0" applyFont="0" applyBorder="0" applyAlignment="0" applyProtection="0"/>
    <xf numFmtId="0" fontId="9" fillId="47" borderId="0" applyNumberFormat="0" applyFont="0" applyBorder="0" applyAlignment="0" applyProtection="0"/>
    <xf numFmtId="0" fontId="9" fillId="47" borderId="0" applyNumberFormat="0" applyFont="0" applyBorder="0" applyAlignment="0" applyProtection="0"/>
    <xf numFmtId="0" fontId="9" fillId="47" borderId="0" applyNumberFormat="0" applyFont="0" applyBorder="0" applyAlignment="0" applyProtection="0"/>
    <xf numFmtId="0" fontId="9" fillId="47" borderId="0" applyNumberFormat="0" applyFont="0" applyBorder="0" applyAlignment="0" applyProtection="0"/>
    <xf numFmtId="0" fontId="9" fillId="47" borderId="0" applyNumberFormat="0" applyFont="0" applyBorder="0" applyAlignment="0" applyProtection="0"/>
    <xf numFmtId="0" fontId="9" fillId="47" borderId="0" applyNumberFormat="0" applyFont="0" applyBorder="0" applyAlignment="0" applyProtection="0"/>
    <xf numFmtId="0" fontId="9" fillId="47" borderId="0" applyNumberFormat="0" applyFont="0" applyBorder="0" applyAlignment="0" applyProtection="0"/>
    <xf numFmtId="0" fontId="9" fillId="47" borderId="0" applyNumberFormat="0" applyFont="0" applyBorder="0" applyAlignment="0" applyProtection="0"/>
    <xf numFmtId="0" fontId="9" fillId="47" borderId="0" applyNumberFormat="0" applyFont="0" applyBorder="0" applyAlignment="0" applyProtection="0"/>
    <xf numFmtId="0" fontId="9" fillId="47" borderId="0" applyNumberFormat="0" applyFont="0" applyBorder="0" applyAlignment="0" applyProtection="0"/>
    <xf numFmtId="0" fontId="9" fillId="47" borderId="0" applyNumberFormat="0" applyFont="0" applyBorder="0" applyAlignment="0" applyProtection="0"/>
    <xf numFmtId="3" fontId="5" fillId="0" borderId="0">
      <alignment horizontal="right" vertical="top"/>
    </xf>
    <xf numFmtId="3" fontId="5" fillId="0" borderId="0">
      <alignment horizontal="right" vertical="top"/>
    </xf>
    <xf numFmtId="41" fontId="51" fillId="45" borderId="15" applyFill="0"/>
    <xf numFmtId="0" fontId="143" fillId="0" borderId="0">
      <alignment horizontal="left" indent="7"/>
    </xf>
    <xf numFmtId="41" fontId="51" fillId="0" borderId="15" applyFill="0">
      <alignment horizontal="left" indent="2"/>
    </xf>
    <xf numFmtId="167" fontId="144" fillId="0" borderId="12" applyFill="0">
      <alignment horizontal="right"/>
    </xf>
    <xf numFmtId="0" fontId="6" fillId="0" borderId="29" applyNumberFormat="0" applyFont="0" applyBorder="0">
      <alignment horizontal="right"/>
    </xf>
    <xf numFmtId="0" fontId="145" fillId="0" borderId="0" applyFill="0"/>
    <xf numFmtId="0" fontId="17" fillId="0" borderId="0" applyFill="0"/>
    <xf numFmtId="4" fontId="144" fillId="0" borderId="12" applyFill="0"/>
    <xf numFmtId="0" fontId="5" fillId="0" borderId="0" applyNumberFormat="0" applyFont="0" applyBorder="0" applyAlignment="0"/>
    <xf numFmtId="0" fontId="5" fillId="0" borderId="0" applyNumberFormat="0" applyFont="0" applyBorder="0" applyAlignment="0"/>
    <xf numFmtId="0" fontId="75" fillId="0" borderId="0" applyFill="0">
      <alignment horizontal="left" indent="1"/>
    </xf>
    <xf numFmtId="0" fontId="146" fillId="0" borderId="0" applyFill="0">
      <alignment horizontal="left" indent="1"/>
    </xf>
    <xf numFmtId="4" fontId="70" fillId="0" borderId="0" applyFill="0"/>
    <xf numFmtId="0" fontId="5" fillId="0" borderId="0" applyNumberFormat="0" applyFont="0" applyFill="0" applyBorder="0" applyAlignment="0"/>
    <xf numFmtId="0" fontId="5" fillId="0" borderId="0" applyNumberFormat="0" applyFont="0" applyFill="0" applyBorder="0" applyAlignment="0"/>
    <xf numFmtId="0" fontId="75" fillId="0" borderId="0" applyFill="0">
      <alignment horizontal="left" indent="2"/>
    </xf>
    <xf numFmtId="0" fontId="17" fillId="0" borderId="0" applyFill="0">
      <alignment horizontal="left" indent="2"/>
    </xf>
    <xf numFmtId="4" fontId="70" fillId="0" borderId="0" applyFill="0"/>
    <xf numFmtId="0" fontId="5" fillId="0" borderId="0" applyNumberFormat="0" applyFont="0" applyBorder="0" applyAlignment="0"/>
    <xf numFmtId="0" fontId="5" fillId="0" borderId="0" applyNumberFormat="0" applyFont="0" applyBorder="0" applyAlignment="0"/>
    <xf numFmtId="0" fontId="147" fillId="0" borderId="0">
      <alignment horizontal="left" indent="3"/>
    </xf>
    <xf numFmtId="0" fontId="55" fillId="0" borderId="0" applyFill="0">
      <alignment horizontal="left" indent="3"/>
    </xf>
    <xf numFmtId="4" fontId="70" fillId="0" borderId="0" applyFill="0"/>
    <xf numFmtId="0" fontId="5" fillId="0" borderId="0" applyNumberFormat="0" applyFont="0" applyBorder="0" applyAlignment="0"/>
    <xf numFmtId="0" fontId="5" fillId="0" borderId="0" applyNumberFormat="0" applyFont="0" applyBorder="0" applyAlignment="0"/>
    <xf numFmtId="0" fontId="77" fillId="0" borderId="0">
      <alignment horizontal="left" indent="4"/>
    </xf>
    <xf numFmtId="0" fontId="5" fillId="0" borderId="0" applyFill="0">
      <alignment horizontal="left" indent="4"/>
    </xf>
    <xf numFmtId="0" fontId="5" fillId="0" borderId="0" applyFill="0">
      <alignment horizontal="left" indent="4"/>
    </xf>
    <xf numFmtId="4" fontId="78" fillId="0" borderId="0" applyFill="0"/>
    <xf numFmtId="0" fontId="5" fillId="0" borderId="0" applyNumberFormat="0" applyFont="0" applyBorder="0" applyAlignment="0"/>
    <xf numFmtId="0" fontId="5" fillId="0" borderId="0" applyNumberFormat="0" applyFont="0" applyBorder="0" applyAlignment="0"/>
    <xf numFmtId="0" fontId="79" fillId="0" borderId="0">
      <alignment horizontal="left" indent="5"/>
    </xf>
    <xf numFmtId="0" fontId="80" fillId="0" borderId="0" applyFill="0">
      <alignment horizontal="left" indent="5"/>
    </xf>
    <xf numFmtId="4" fontId="81" fillId="0" borderId="0" applyFill="0"/>
    <xf numFmtId="0" fontId="5" fillId="0" borderId="0" applyNumberFormat="0" applyFont="0" applyFill="0" applyBorder="0" applyAlignment="0"/>
    <xf numFmtId="0" fontId="5" fillId="0" borderId="0" applyNumberFormat="0" applyFont="0" applyFill="0" applyBorder="0" applyAlignment="0"/>
    <xf numFmtId="0" fontId="82" fillId="0" borderId="0" applyFill="0">
      <alignment horizontal="left" indent="6"/>
    </xf>
    <xf numFmtId="0" fontId="78" fillId="0" borderId="0" applyFill="0">
      <alignment horizontal="left" indent="6"/>
    </xf>
    <xf numFmtId="195" fontId="148" fillId="0" borderId="0" applyNumberFormat="0" applyFill="0" applyBorder="0" applyAlignment="0" applyProtection="0">
      <alignment horizontal="left"/>
    </xf>
    <xf numFmtId="0" fontId="15" fillId="0" borderId="0" applyNumberFormat="0" applyBorder="0" applyAlignment="0" applyProtection="0"/>
    <xf numFmtId="0" fontId="8" fillId="48" borderId="0" applyNumberFormat="0" applyFont="0" applyBorder="0" applyAlignment="0" applyProtection="0"/>
    <xf numFmtId="214" fontId="15" fillId="0" borderId="0" applyFont="0" applyFill="0" applyBorder="0" applyAlignment="0" applyProtection="0"/>
    <xf numFmtId="37" fontId="149" fillId="0" borderId="32">
      <alignment horizontal="left"/>
    </xf>
    <xf numFmtId="0" fontId="5" fillId="49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2" fontId="5" fillId="0" borderId="0" applyFont="0" applyFill="0" applyBorder="0" applyProtection="0">
      <alignment horizontal="right"/>
    </xf>
    <xf numFmtId="2" fontId="5" fillId="0" borderId="0" applyFont="0" applyFill="0" applyBorder="0" applyProtection="0">
      <alignment horizontal="right"/>
    </xf>
    <xf numFmtId="2" fontId="5" fillId="0" borderId="0" applyFont="0" applyFill="0" applyBorder="0" applyProtection="0">
      <alignment horizontal="right"/>
    </xf>
    <xf numFmtId="2" fontId="5" fillId="0" borderId="0" applyFont="0" applyFill="0" applyBorder="0" applyProtection="0">
      <alignment horizontal="right"/>
    </xf>
    <xf numFmtId="0" fontId="6" fillId="0" borderId="0" applyNumberFormat="0" applyFill="0" applyBorder="0" applyProtection="0">
      <alignment horizontal="right"/>
    </xf>
    <xf numFmtId="0" fontId="6" fillId="0" borderId="0" applyNumberFormat="0" applyFill="0" applyBorder="0" applyProtection="0">
      <alignment horizontal="right"/>
    </xf>
    <xf numFmtId="0" fontId="150" fillId="0" borderId="0" applyNumberFormat="0" applyBorder="0" applyAlignment="0"/>
    <xf numFmtId="0" fontId="44" fillId="0" borderId="0" applyNumberFormat="0" applyBorder="0" applyAlignment="0"/>
    <xf numFmtId="0" fontId="151" fillId="0" borderId="0" applyNumberFormat="0" applyBorder="0" applyAlignment="0"/>
    <xf numFmtId="0" fontId="36" fillId="0" borderId="0" applyNumberFormat="0" applyBorder="0" applyAlignment="0"/>
    <xf numFmtId="215" fontId="152" fillId="0" borderId="0"/>
    <xf numFmtId="0" fontId="144" fillId="0" borderId="0" applyFill="0" applyBorder="0" applyProtection="0">
      <alignment horizontal="center" vertical="center"/>
    </xf>
    <xf numFmtId="0" fontId="144" fillId="0" borderId="0" applyFill="0" applyBorder="0" applyProtection="0"/>
    <xf numFmtId="0" fontId="6" fillId="0" borderId="0" applyFill="0" applyBorder="0" applyProtection="0">
      <alignment horizontal="left"/>
    </xf>
    <xf numFmtId="0" fontId="153" fillId="0" borderId="0" applyFill="0" applyBorder="0" applyProtection="0">
      <alignment horizontal="left" vertical="top"/>
    </xf>
    <xf numFmtId="216" fontId="154" fillId="0" borderId="0" applyFill="0" applyBorder="0" applyAlignment="0" applyProtection="0">
      <alignment horizontal="right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56" fillId="0" borderId="33" applyNumberFormat="0" applyFill="0" applyAlignment="0" applyProtection="0"/>
    <xf numFmtId="0" fontId="156" fillId="0" borderId="33" applyNumberFormat="0" applyFill="0" applyAlignment="0" applyProtection="0"/>
    <xf numFmtId="0" fontId="156" fillId="0" borderId="33" applyNumberFormat="0" applyFill="0" applyAlignment="0" applyProtection="0"/>
    <xf numFmtId="0" fontId="156" fillId="0" borderId="33" applyNumberFormat="0" applyFill="0" applyAlignment="0" applyProtection="0"/>
    <xf numFmtId="0" fontId="156" fillId="0" borderId="33" applyNumberFormat="0" applyFill="0" applyAlignment="0" applyProtection="0"/>
    <xf numFmtId="0" fontId="156" fillId="0" borderId="33" applyNumberFormat="0" applyFill="0" applyAlignment="0" applyProtection="0"/>
    <xf numFmtId="0" fontId="156" fillId="0" borderId="34" applyNumberFormat="0" applyFill="0" applyAlignment="0" applyProtection="0"/>
    <xf numFmtId="0" fontId="156" fillId="0" borderId="34" applyNumberFormat="0" applyFill="0" applyAlignment="0" applyProtection="0"/>
    <xf numFmtId="0" fontId="36" fillId="0" borderId="35" applyNumberFormat="0" applyFill="0" applyAlignment="0" applyProtection="0"/>
    <xf numFmtId="0" fontId="156" fillId="0" borderId="34" applyNumberFormat="0" applyFill="0" applyAlignment="0" applyProtection="0"/>
    <xf numFmtId="0" fontId="156" fillId="0" borderId="33" applyNumberFormat="0" applyFill="0" applyAlignment="0" applyProtection="0"/>
    <xf numFmtId="0" fontId="156" fillId="0" borderId="34" applyNumberFormat="0" applyFill="0" applyAlignment="0" applyProtection="0"/>
    <xf numFmtId="0" fontId="156" fillId="0" borderId="34" applyNumberFormat="0" applyFill="0" applyAlignment="0" applyProtection="0"/>
    <xf numFmtId="0" fontId="156" fillId="0" borderId="33" applyNumberFormat="0" applyFill="0" applyAlignment="0" applyProtection="0"/>
    <xf numFmtId="0" fontId="156" fillId="0" borderId="34" applyNumberFormat="0" applyFill="0" applyAlignment="0" applyProtection="0"/>
    <xf numFmtId="0" fontId="36" fillId="0" borderId="33" applyNumberFormat="0" applyFill="0" applyAlignment="0" applyProtection="0"/>
    <xf numFmtId="0" fontId="156" fillId="0" borderId="34" applyNumberFormat="0" applyFill="0" applyAlignment="0" applyProtection="0"/>
    <xf numFmtId="0" fontId="156" fillId="0" borderId="34" applyNumberFormat="0" applyFill="0" applyAlignment="0" applyProtection="0"/>
    <xf numFmtId="0" fontId="156" fillId="0" borderId="34" applyNumberFormat="0" applyFill="0" applyAlignment="0" applyProtection="0"/>
    <xf numFmtId="0" fontId="156" fillId="0" borderId="34" applyNumberFormat="0" applyFill="0" applyAlignment="0" applyProtection="0"/>
    <xf numFmtId="0" fontId="36" fillId="0" borderId="33" applyNumberFormat="0" applyFill="0" applyAlignment="0" applyProtection="0"/>
    <xf numFmtId="0" fontId="156" fillId="0" borderId="34" applyNumberFormat="0" applyFill="0" applyAlignment="0" applyProtection="0"/>
    <xf numFmtId="0" fontId="156" fillId="0" borderId="34" applyNumberFormat="0" applyFill="0" applyAlignment="0" applyProtection="0"/>
    <xf numFmtId="0" fontId="36" fillId="0" borderId="33" applyNumberFormat="0" applyFill="0" applyAlignment="0" applyProtection="0"/>
    <xf numFmtId="0" fontId="156" fillId="0" borderId="34" applyNumberFormat="0" applyFill="0" applyAlignment="0" applyProtection="0"/>
    <xf numFmtId="0" fontId="156" fillId="0" borderId="34" applyNumberFormat="0" applyFill="0" applyAlignment="0" applyProtection="0"/>
    <xf numFmtId="0" fontId="157" fillId="0" borderId="34" applyNumberFormat="0" applyFill="0" applyAlignment="0" applyProtection="0"/>
    <xf numFmtId="0" fontId="156" fillId="0" borderId="34" applyNumberFormat="0" applyFill="0" applyAlignment="0" applyProtection="0"/>
    <xf numFmtId="0" fontId="156" fillId="0" borderId="34" applyNumberFormat="0" applyFill="0" applyAlignment="0" applyProtection="0"/>
    <xf numFmtId="0" fontId="36" fillId="0" borderId="34" applyNumberFormat="0" applyFill="0" applyAlignment="0" applyProtection="0"/>
    <xf numFmtId="0" fontId="156" fillId="0" borderId="34" applyNumberFormat="0" applyFill="0" applyAlignment="0" applyProtection="0"/>
    <xf numFmtId="0" fontId="156" fillId="0" borderId="34" applyNumberFormat="0" applyFill="0" applyAlignment="0" applyProtection="0"/>
    <xf numFmtId="0" fontId="156" fillId="0" borderId="34" applyNumberFormat="0" applyFill="0" applyAlignment="0" applyProtection="0"/>
    <xf numFmtId="0" fontId="156" fillId="0" borderId="33" applyNumberFormat="0" applyFill="0" applyAlignment="0" applyProtection="0"/>
    <xf numFmtId="0" fontId="156" fillId="0" borderId="33" applyNumberFormat="0" applyFill="0" applyAlignment="0" applyProtection="0"/>
    <xf numFmtId="0" fontId="156" fillId="0" borderId="34" applyNumberFormat="0" applyFill="0" applyAlignment="0" applyProtection="0"/>
    <xf numFmtId="0" fontId="156" fillId="0" borderId="33" applyNumberFormat="0" applyFill="0" applyAlignment="0" applyProtection="0"/>
    <xf numFmtId="0" fontId="156" fillId="0" borderId="33" applyNumberFormat="0" applyFill="0" applyAlignment="0" applyProtection="0"/>
    <xf numFmtId="217" fontId="5" fillId="0" borderId="0"/>
    <xf numFmtId="217" fontId="5" fillId="0" borderId="0"/>
    <xf numFmtId="38" fontId="15" fillId="50" borderId="0" applyNumberFormat="0" applyBorder="0" applyAlignment="0" applyProtection="0"/>
    <xf numFmtId="37" fontId="15" fillId="45" borderId="0" applyNumberFormat="0" applyBorder="0" applyAlignment="0" applyProtection="0"/>
    <xf numFmtId="37" fontId="15" fillId="0" borderId="0"/>
    <xf numFmtId="37" fontId="15" fillId="50" borderId="0" applyNumberFormat="0" applyBorder="0" applyAlignment="0" applyProtection="0"/>
    <xf numFmtId="3" fontId="45" fillId="0" borderId="28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5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91" fontId="72" fillId="0" borderId="0" applyFont="0" applyFill="0" applyBorder="0" applyProtection="0">
      <alignment horizontal="right"/>
    </xf>
    <xf numFmtId="0" fontId="93" fillId="51" borderId="36">
      <alignment horizontal="center" vertical="top"/>
    </xf>
    <xf numFmtId="180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5" fillId="0" borderId="0"/>
    <xf numFmtId="41" fontId="5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0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1" fillId="0" borderId="0" applyBorder="0">
      <alignment wrapText="1"/>
    </xf>
    <xf numFmtId="0" fontId="2" fillId="0" borderId="0"/>
    <xf numFmtId="0" fontId="5" fillId="0" borderId="0"/>
    <xf numFmtId="9" fontId="2" fillId="0" borderId="0" applyFont="0" applyFill="0" applyBorder="0" applyAlignment="0" applyProtection="0"/>
    <xf numFmtId="37" fontId="45" fillId="22" borderId="0"/>
    <xf numFmtId="224" fontId="5" fillId="22" borderId="0"/>
    <xf numFmtId="224" fontId="5" fillId="22" borderId="0"/>
    <xf numFmtId="37" fontId="45" fillId="22" borderId="0"/>
    <xf numFmtId="224" fontId="5" fillId="22" borderId="0"/>
    <xf numFmtId="224" fontId="5" fillId="22" borderId="0"/>
    <xf numFmtId="37" fontId="164" fillId="22" borderId="0"/>
    <xf numFmtId="224" fontId="5" fillId="22" borderId="0"/>
    <xf numFmtId="224" fontId="5" fillId="22" borderId="0"/>
    <xf numFmtId="37" fontId="165" fillId="22" borderId="0"/>
    <xf numFmtId="224" fontId="5" fillId="22" borderId="0"/>
    <xf numFmtId="224" fontId="5" fillId="22" borderId="0"/>
    <xf numFmtId="37" fontId="165" fillId="22" borderId="0"/>
    <xf numFmtId="224" fontId="5" fillId="22" borderId="0"/>
    <xf numFmtId="224" fontId="5" fillId="22" borderId="0"/>
    <xf numFmtId="37" fontId="166" fillId="22" borderId="0"/>
    <xf numFmtId="224" fontId="5" fillId="22" borderId="0"/>
    <xf numFmtId="224" fontId="5" fillId="22" borderId="0"/>
    <xf numFmtId="37" fontId="15" fillId="22" borderId="0"/>
    <xf numFmtId="224" fontId="5" fillId="22" borderId="0"/>
    <xf numFmtId="224" fontId="5" fillId="22" borderId="0"/>
    <xf numFmtId="0" fontId="94" fillId="4" borderId="0">
      <alignment horizontal="center" wrapText="1"/>
    </xf>
    <xf numFmtId="224" fontId="5" fillId="4" borderId="0">
      <alignment horizontal="center" wrapText="1"/>
    </xf>
    <xf numFmtId="224" fontId="5" fillId="4" borderId="0">
      <alignment horizontal="center" wrapText="1"/>
    </xf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8" fontId="9" fillId="0" borderId="0" applyFont="0" applyFill="0" applyBorder="0" applyAlignment="0" applyProtection="0"/>
    <xf numFmtId="37" fontId="15" fillId="22" borderId="0"/>
    <xf numFmtId="224" fontId="5" fillId="22" borderId="0"/>
    <xf numFmtId="224" fontId="5" fillId="22" borderId="0"/>
    <xf numFmtId="39" fontId="15" fillId="22" borderId="0"/>
    <xf numFmtId="224" fontId="5" fillId="22" borderId="0"/>
    <xf numFmtId="224" fontId="5" fillId="22" borderId="0"/>
    <xf numFmtId="37" fontId="94" fillId="22" borderId="0"/>
    <xf numFmtId="224" fontId="5" fillId="22" borderId="0"/>
    <xf numFmtId="224" fontId="5" fillId="22" borderId="0"/>
    <xf numFmtId="165" fontId="6" fillId="0" borderId="0">
      <alignment horizontal="center"/>
    </xf>
    <xf numFmtId="0" fontId="5" fillId="0" borderId="0"/>
    <xf numFmtId="0" fontId="9" fillId="0" borderId="0"/>
    <xf numFmtId="0" fontId="5" fillId="0" borderId="0"/>
    <xf numFmtId="43" fontId="15" fillId="0" borderId="0" applyFont="0" applyFill="0" applyBorder="0" applyAlignment="0" applyProtection="0"/>
    <xf numFmtId="0" fontId="5" fillId="0" borderId="0"/>
    <xf numFmtId="0" fontId="5" fillId="0" borderId="0"/>
    <xf numFmtId="4" fontId="15" fillId="50" borderId="48" applyNumberFormat="0" applyProtection="0">
      <alignment horizontal="left" vertical="center" inden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15" fillId="13" borderId="48" applyNumberFormat="0" applyProtection="0">
      <alignment horizontal="left" vertical="center" indent="1"/>
    </xf>
    <xf numFmtId="0" fontId="5" fillId="0" borderId="0"/>
    <xf numFmtId="0" fontId="5" fillId="0" borderId="0"/>
    <xf numFmtId="0" fontId="5" fillId="0" borderId="0"/>
    <xf numFmtId="37" fontId="15" fillId="16" borderId="13"/>
    <xf numFmtId="224" fontId="5" fillId="16" borderId="13"/>
    <xf numFmtId="224" fontId="5" fillId="16" borderId="13"/>
    <xf numFmtId="224" fontId="5" fillId="16" borderId="13"/>
    <xf numFmtId="37" fontId="15" fillId="16" borderId="13"/>
    <xf numFmtId="0" fontId="94" fillId="4" borderId="13">
      <alignment horizontal="center"/>
    </xf>
    <xf numFmtId="224" fontId="5" fillId="4" borderId="13">
      <alignment horizontal="center"/>
    </xf>
    <xf numFmtId="224" fontId="5" fillId="4" borderId="13">
      <alignment horizontal="center"/>
    </xf>
    <xf numFmtId="224" fontId="5" fillId="4" borderId="13">
      <alignment horizontal="center"/>
    </xf>
    <xf numFmtId="0" fontId="94" fillId="4" borderId="13">
      <alignment horizontal="center"/>
    </xf>
    <xf numFmtId="37" fontId="167" fillId="16" borderId="0">
      <alignment horizontal="right"/>
    </xf>
    <xf numFmtId="224" fontId="5" fillId="16" borderId="0">
      <alignment horizontal="right"/>
    </xf>
    <xf numFmtId="224" fontId="5" fillId="16" borderId="0">
      <alignment horizontal="right"/>
    </xf>
    <xf numFmtId="37" fontId="168" fillId="16" borderId="0">
      <alignment horizontal="right"/>
    </xf>
    <xf numFmtId="224" fontId="5" fillId="16" borderId="0">
      <alignment horizontal="right"/>
    </xf>
    <xf numFmtId="224" fontId="5" fillId="16" borderId="0">
      <alignment horizontal="right"/>
    </xf>
    <xf numFmtId="0" fontId="169" fillId="0" borderId="0" applyNumberFormat="0" applyBorder="0" applyAlignment="0"/>
    <xf numFmtId="39" fontId="94" fillId="22" borderId="0"/>
    <xf numFmtId="224" fontId="5" fillId="22" borderId="0"/>
    <xf numFmtId="224" fontId="5" fillId="22" borderId="0"/>
    <xf numFmtId="0" fontId="15" fillId="16" borderId="0"/>
    <xf numFmtId="224" fontId="5" fillId="16" borderId="0"/>
    <xf numFmtId="224" fontId="5" fillId="16" borderId="0"/>
    <xf numFmtId="0" fontId="94" fillId="16" borderId="0"/>
    <xf numFmtId="224" fontId="5" fillId="16" borderId="0"/>
    <xf numFmtId="224" fontId="5" fillId="16" borderId="0"/>
    <xf numFmtId="37" fontId="15" fillId="22" borderId="0"/>
    <xf numFmtId="224" fontId="5" fillId="22" borderId="0"/>
    <xf numFmtId="224" fontId="5" fillId="22" borderId="0"/>
    <xf numFmtId="37" fontId="15" fillId="4" borderId="0">
      <protection locked="0"/>
    </xf>
    <xf numFmtId="37" fontId="15" fillId="22" borderId="0"/>
    <xf numFmtId="224" fontId="5" fillId="4" borderId="0">
      <protection locked="0"/>
    </xf>
    <xf numFmtId="224" fontId="5" fillId="4" borderId="0">
      <protection locked="0"/>
    </xf>
    <xf numFmtId="224" fontId="5" fillId="22" borderId="0"/>
    <xf numFmtId="224" fontId="5" fillId="22" borderId="0"/>
    <xf numFmtId="224" fontId="5" fillId="4" borderId="0">
      <protection locked="0"/>
    </xf>
    <xf numFmtId="0" fontId="170" fillId="0" borderId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5" fillId="0" borderId="0"/>
    <xf numFmtId="0" fontId="161" fillId="0" borderId="0" applyBorder="0">
      <alignment wrapText="1"/>
    </xf>
  </cellStyleXfs>
  <cellXfs count="476">
    <xf numFmtId="0" fontId="0" fillId="0" borderId="0" xfId="0"/>
    <xf numFmtId="0" fontId="6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6" fillId="0" borderId="0" xfId="0" applyFont="1"/>
    <xf numFmtId="0" fontId="8" fillId="0" borderId="0" xfId="0" applyFont="1"/>
    <xf numFmtId="0" fontId="14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164" fontId="8" fillId="0" borderId="0" xfId="82" applyNumberFormat="1" applyFont="1"/>
    <xf numFmtId="165" fontId="0" fillId="0" borderId="0" xfId="0" applyNumberFormat="1"/>
    <xf numFmtId="171" fontId="0" fillId="0" borderId="0" xfId="0" applyNumberFormat="1"/>
    <xf numFmtId="168" fontId="8" fillId="0" borderId="0" xfId="0" applyNumberFormat="1" applyFont="1"/>
    <xf numFmtId="164" fontId="0" fillId="0" borderId="0" xfId="0" applyNumberFormat="1"/>
    <xf numFmtId="164" fontId="8" fillId="0" borderId="0" xfId="0" applyNumberFormat="1" applyFont="1"/>
    <xf numFmtId="0" fontId="6" fillId="0" borderId="0" xfId="0" applyFont="1" applyAlignment="1">
      <alignment horizontal="left"/>
    </xf>
    <xf numFmtId="165" fontId="0" fillId="0" borderId="0" xfId="33" applyNumberFormat="1" applyFont="1"/>
    <xf numFmtId="172" fontId="0" fillId="0" borderId="0" xfId="0" applyNumberFormat="1"/>
    <xf numFmtId="173" fontId="0" fillId="0" borderId="12" xfId="33" applyNumberFormat="1" applyFont="1" applyFill="1" applyBorder="1"/>
    <xf numFmtId="0" fontId="6" fillId="0" borderId="0" xfId="0" quotePrefix="1" applyFont="1" applyAlignment="1">
      <alignment horizontal="centerContinuous"/>
    </xf>
    <xf numFmtId="174" fontId="6" fillId="0" borderId="0" xfId="33" applyNumberFormat="1" applyFont="1" applyFill="1" applyBorder="1"/>
    <xf numFmtId="174" fontId="0" fillId="0" borderId="0" xfId="0" applyNumberFormat="1"/>
    <xf numFmtId="173" fontId="0" fillId="0" borderId="0" xfId="33" applyNumberFormat="1" applyFont="1" applyBorder="1"/>
    <xf numFmtId="166" fontId="0" fillId="0" borderId="0" xfId="82" applyNumberFormat="1" applyFont="1" applyFill="1"/>
    <xf numFmtId="173" fontId="0" fillId="0" borderId="0" xfId="33" applyNumberFormat="1" applyFont="1" applyFill="1" applyBorder="1"/>
    <xf numFmtId="0" fontId="5" fillId="0" borderId="0" xfId="0" applyFont="1"/>
    <xf numFmtId="0" fontId="5" fillId="0" borderId="0" xfId="0" applyFont="1" applyAlignment="1">
      <alignment horizontal="center"/>
    </xf>
    <xf numFmtId="173" fontId="6" fillId="0" borderId="0" xfId="33" applyNumberFormat="1" applyFont="1" applyFill="1" applyBorder="1"/>
    <xf numFmtId="10" fontId="5" fillId="0" borderId="0" xfId="82" applyNumberFormat="1" applyFont="1" applyAlignment="1"/>
    <xf numFmtId="0" fontId="5" fillId="0" borderId="12" xfId="0" applyFont="1" applyBorder="1" applyAlignment="1">
      <alignment horizontal="center"/>
    </xf>
    <xf numFmtId="10" fontId="8" fillId="0" borderId="0" xfId="82" applyNumberFormat="1" applyFont="1"/>
    <xf numFmtId="0" fontId="5" fillId="0" borderId="0" xfId="0" applyFont="1" applyAlignment="1">
      <alignment horizontal="left"/>
    </xf>
    <xf numFmtId="0" fontId="5" fillId="0" borderId="0" xfId="33" applyNumberFormat="1" applyFont="1" applyAlignment="1"/>
    <xf numFmtId="9" fontId="6" fillId="0" borderId="0" xfId="82" applyFont="1" applyFill="1" applyBorder="1"/>
    <xf numFmtId="165" fontId="0" fillId="0" borderId="0" xfId="33" applyNumberFormat="1" applyFont="1" applyBorder="1"/>
    <xf numFmtId="165" fontId="5" fillId="0" borderId="0" xfId="33" applyNumberFormat="1" applyFont="1" applyFill="1" applyBorder="1"/>
    <xf numFmtId="43" fontId="0" fillId="0" borderId="0" xfId="0" applyNumberFormat="1"/>
    <xf numFmtId="43" fontId="0" fillId="0" borderId="0" xfId="33" applyFont="1" applyBorder="1"/>
    <xf numFmtId="0" fontId="12" fillId="0" borderId="38" xfId="3869" applyFont="1" applyBorder="1" applyAlignment="1">
      <alignment horizontal="right"/>
    </xf>
    <xf numFmtId="0" fontId="12" fillId="0" borderId="0" xfId="3869" applyFont="1" applyAlignment="1">
      <alignment horizontal="right"/>
    </xf>
    <xf numFmtId="165" fontId="5" fillId="0" borderId="0" xfId="33" applyNumberFormat="1" applyFont="1" applyBorder="1"/>
    <xf numFmtId="0" fontId="6" fillId="0" borderId="0" xfId="0" applyFont="1" applyAlignment="1">
      <alignment horizontal="center"/>
    </xf>
    <xf numFmtId="173" fontId="5" fillId="0" borderId="0" xfId="33" applyNumberFormat="1" applyFont="1" applyFill="1" applyBorder="1"/>
    <xf numFmtId="165" fontId="5" fillId="0" borderId="0" xfId="33" applyNumberFormat="1" applyFont="1" applyFill="1"/>
    <xf numFmtId="165" fontId="5" fillId="0" borderId="0" xfId="33" applyNumberFormat="1" applyFont="1" applyFill="1" applyAlignment="1"/>
    <xf numFmtId="165" fontId="5" fillId="0" borderId="0" xfId="33" applyNumberFormat="1" applyFont="1" applyFill="1" applyBorder="1" applyAlignment="1"/>
    <xf numFmtId="0" fontId="5" fillId="0" borderId="0" xfId="33" applyNumberFormat="1" applyFont="1" applyFill="1" applyBorder="1" applyAlignment="1">
      <alignment horizontal="left"/>
    </xf>
    <xf numFmtId="165" fontId="5" fillId="0" borderId="0" xfId="33" applyNumberFormat="1" applyFont="1" applyAlignment="1"/>
    <xf numFmtId="164" fontId="5" fillId="0" borderId="0" xfId="82" applyNumberFormat="1" applyFont="1" applyBorder="1"/>
    <xf numFmtId="164" fontId="5" fillId="0" borderId="0" xfId="0" applyNumberFormat="1" applyFont="1"/>
    <xf numFmtId="0" fontId="5" fillId="0" borderId="12" xfId="0" quotePrefix="1" applyFont="1" applyBorder="1" applyAlignment="1">
      <alignment horizontal="center"/>
    </xf>
    <xf numFmtId="165" fontId="5" fillId="0" borderId="0" xfId="33" applyNumberFormat="1" applyFont="1"/>
    <xf numFmtId="10" fontId="5" fillId="0" borderId="0" xfId="82" applyNumberFormat="1" applyFont="1" applyFill="1"/>
    <xf numFmtId="165" fontId="5" fillId="0" borderId="0" xfId="0" applyNumberFormat="1" applyFont="1"/>
    <xf numFmtId="10" fontId="5" fillId="0" borderId="0" xfId="82" applyNumberFormat="1" applyFont="1" applyFill="1" applyBorder="1"/>
    <xf numFmtId="10" fontId="5" fillId="0" borderId="0" xfId="0" applyNumberFormat="1" applyFont="1"/>
    <xf numFmtId="165" fontId="5" fillId="0" borderId="12" xfId="33" applyNumberFormat="1" applyFont="1" applyBorder="1"/>
    <xf numFmtId="165" fontId="5" fillId="0" borderId="12" xfId="0" applyNumberFormat="1" applyFont="1" applyBorder="1"/>
    <xf numFmtId="10" fontId="5" fillId="0" borderId="12" xfId="0" applyNumberFormat="1" applyFont="1" applyBorder="1"/>
    <xf numFmtId="5" fontId="5" fillId="0" borderId="0" xfId="0" applyNumberFormat="1" applyFont="1"/>
    <xf numFmtId="10" fontId="5" fillId="0" borderId="0" xfId="82" applyNumberFormat="1" applyFont="1"/>
    <xf numFmtId="0" fontId="5" fillId="0" borderId="12" xfId="0" applyFont="1" applyBorder="1"/>
    <xf numFmtId="164" fontId="5" fillId="0" borderId="12" xfId="0" applyNumberFormat="1" applyFont="1" applyBorder="1"/>
    <xf numFmtId="0" fontId="5" fillId="0" borderId="0" xfId="0" quotePrefix="1" applyFont="1" applyAlignment="1">
      <alignment horizontal="left"/>
    </xf>
    <xf numFmtId="165" fontId="5" fillId="0" borderId="13" xfId="33" applyNumberFormat="1" applyFont="1" applyBorder="1"/>
    <xf numFmtId="10" fontId="5" fillId="0" borderId="13" xfId="82" applyNumberFormat="1" applyFont="1" applyBorder="1"/>
    <xf numFmtId="10" fontId="5" fillId="0" borderId="13" xfId="82" applyNumberFormat="1" applyFont="1" applyFill="1" applyBorder="1"/>
    <xf numFmtId="10" fontId="5" fillId="0" borderId="0" xfId="82" applyNumberFormat="1" applyFont="1" applyBorder="1"/>
    <xf numFmtId="168" fontId="5" fillId="0" borderId="0" xfId="82" applyNumberFormat="1" applyFont="1" applyFill="1" applyBorder="1"/>
    <xf numFmtId="169" fontId="5" fillId="0" borderId="0" xfId="0" applyNumberFormat="1" applyFont="1"/>
    <xf numFmtId="165" fontId="5" fillId="0" borderId="13" xfId="33" applyNumberFormat="1" applyFont="1" applyFill="1" applyBorder="1"/>
    <xf numFmtId="219" fontId="5" fillId="0" borderId="12" xfId="0" applyNumberFormat="1" applyFont="1" applyBorder="1"/>
    <xf numFmtId="37" fontId="5" fillId="0" borderId="0" xfId="74" applyFont="1" applyAlignment="1">
      <alignment horizontal="left"/>
    </xf>
    <xf numFmtId="164" fontId="5" fillId="0" borderId="0" xfId="82" applyNumberFormat="1" applyFont="1" applyFill="1" applyBorder="1" applyAlignment="1"/>
    <xf numFmtId="10" fontId="5" fillId="0" borderId="0" xfId="82" applyNumberFormat="1" applyFont="1" applyFill="1" applyBorder="1" applyAlignment="1"/>
    <xf numFmtId="164" fontId="5" fillId="0" borderId="12" xfId="82" applyNumberFormat="1" applyFont="1" applyFill="1" applyBorder="1" applyAlignment="1"/>
    <xf numFmtId="10" fontId="5" fillId="0" borderId="12" xfId="82" applyNumberFormat="1" applyFont="1" applyFill="1" applyBorder="1" applyAlignment="1"/>
    <xf numFmtId="218" fontId="5" fillId="0" borderId="13" xfId="33" applyNumberFormat="1" applyFont="1" applyFill="1" applyBorder="1" applyAlignment="1"/>
    <xf numFmtId="170" fontId="5" fillId="0" borderId="13" xfId="33" applyNumberFormat="1" applyFont="1" applyBorder="1" applyAlignment="1"/>
    <xf numFmtId="164" fontId="5" fillId="0" borderId="0" xfId="82" applyNumberFormat="1" applyFont="1"/>
    <xf numFmtId="164" fontId="5" fillId="0" borderId="12" xfId="82" applyNumberFormat="1" applyFont="1" applyBorder="1"/>
    <xf numFmtId="164" fontId="5" fillId="0" borderId="13" xfId="0" applyNumberFormat="1" applyFont="1" applyBorder="1"/>
    <xf numFmtId="174" fontId="5" fillId="0" borderId="0" xfId="33" applyNumberFormat="1" applyFont="1" applyFill="1" applyBorder="1"/>
    <xf numFmtId="173" fontId="5" fillId="0" borderId="12" xfId="33" applyNumberFormat="1" applyFont="1" applyFill="1" applyBorder="1"/>
    <xf numFmtId="9" fontId="5" fillId="0" borderId="12" xfId="82" applyFont="1" applyFill="1" applyBorder="1"/>
    <xf numFmtId="9" fontId="5" fillId="0" borderId="0" xfId="82" applyFont="1" applyFill="1" applyBorder="1"/>
    <xf numFmtId="0" fontId="5" fillId="0" borderId="0" xfId="0" quotePrefix="1" applyFont="1"/>
    <xf numFmtId="10" fontId="5" fillId="0" borderId="12" xfId="82" applyNumberFormat="1" applyFont="1" applyFill="1" applyBorder="1"/>
    <xf numFmtId="0" fontId="5" fillId="0" borderId="0" xfId="0" applyFont="1" applyAlignment="1">
      <alignment horizontal="centerContinuous"/>
    </xf>
    <xf numFmtId="173" fontId="5" fillId="0" borderId="0" xfId="33" applyNumberFormat="1" applyFont="1" applyBorder="1" applyAlignment="1">
      <alignment horizontal="center"/>
    </xf>
    <xf numFmtId="173" fontId="5" fillId="0" borderId="0" xfId="33" applyNumberFormat="1" applyFont="1" applyFill="1" applyBorder="1" applyAlignment="1"/>
    <xf numFmtId="173" fontId="5" fillId="0" borderId="12" xfId="33" applyNumberFormat="1" applyFont="1" applyFill="1" applyBorder="1" applyAlignment="1"/>
    <xf numFmtId="173" fontId="5" fillId="0" borderId="13" xfId="33" applyNumberFormat="1" applyFont="1" applyFill="1" applyBorder="1" applyAlignment="1"/>
    <xf numFmtId="173" fontId="5" fillId="0" borderId="0" xfId="33" quotePrefix="1" applyNumberFormat="1" applyFont="1" applyFill="1" applyBorder="1" applyAlignment="1">
      <alignment horizontal="right"/>
    </xf>
    <xf numFmtId="10" fontId="0" fillId="0" borderId="0" xfId="0" applyNumberFormat="1"/>
    <xf numFmtId="165" fontId="0" fillId="0" borderId="13" xfId="0" applyNumberFormat="1" applyBorder="1"/>
    <xf numFmtId="0" fontId="5" fillId="0" borderId="0" xfId="0" quotePrefix="1" applyFont="1" applyAlignment="1">
      <alignment horizontal="center"/>
    </xf>
    <xf numFmtId="10" fontId="0" fillId="0" borderId="12" xfId="82" applyNumberFormat="1" applyFont="1" applyBorder="1"/>
    <xf numFmtId="173" fontId="0" fillId="0" borderId="13" xfId="33" applyNumberFormat="1" applyFont="1" applyBorder="1"/>
    <xf numFmtId="0" fontId="6" fillId="0" borderId="0" xfId="7549" applyFont="1"/>
    <xf numFmtId="173" fontId="0" fillId="0" borderId="37" xfId="33" applyNumberFormat="1" applyFont="1" applyFill="1" applyBorder="1"/>
    <xf numFmtId="165" fontId="5" fillId="0" borderId="0" xfId="33" applyNumberFormat="1" applyFont="1" applyFill="1" applyBorder="1" applyAlignment="1">
      <alignment horizontal="left"/>
    </xf>
    <xf numFmtId="164" fontId="5" fillId="0" borderId="12" xfId="82" applyNumberFormat="1" applyFont="1" applyFill="1" applyBorder="1"/>
    <xf numFmtId="164" fontId="5" fillId="0" borderId="0" xfId="82" applyNumberFormat="1" applyFont="1" applyFill="1"/>
    <xf numFmtId="0" fontId="162" fillId="0" borderId="0" xfId="0" applyFont="1" applyAlignment="1">
      <alignment horizontal="center"/>
    </xf>
    <xf numFmtId="0" fontId="163" fillId="0" borderId="0" xfId="0" applyFont="1"/>
    <xf numFmtId="165" fontId="163" fillId="0" borderId="0" xfId="0" applyNumberFormat="1" applyFont="1"/>
    <xf numFmtId="0" fontId="39" fillId="0" borderId="0" xfId="0" applyFont="1"/>
    <xf numFmtId="49" fontId="162" fillId="0" borderId="0" xfId="0" applyNumberFormat="1" applyFont="1" applyAlignment="1">
      <alignment horizontal="left"/>
    </xf>
    <xf numFmtId="165" fontId="162" fillId="0" borderId="0" xfId="0" applyNumberFormat="1" applyFont="1" applyAlignment="1">
      <alignment horizontal="center"/>
    </xf>
    <xf numFmtId="0" fontId="162" fillId="0" borderId="0" xfId="1639" applyNumberFormat="1" applyFont="1" applyFill="1" applyBorder="1" applyAlignment="1">
      <alignment horizontal="center"/>
    </xf>
    <xf numFmtId="165" fontId="39" fillId="0" borderId="0" xfId="0" applyNumberFormat="1" applyFont="1"/>
    <xf numFmtId="220" fontId="39" fillId="0" borderId="0" xfId="82" applyNumberFormat="1" applyFont="1" applyBorder="1"/>
    <xf numFmtId="0" fontId="39" fillId="0" borderId="40" xfId="0" applyFont="1" applyBorder="1"/>
    <xf numFmtId="165" fontId="39" fillId="0" borderId="46" xfId="33" applyNumberFormat="1" applyFont="1" applyBorder="1" applyAlignment="1">
      <alignment horizontal="center"/>
    </xf>
    <xf numFmtId="165" fontId="39" fillId="0" borderId="47" xfId="33" applyNumberFormat="1" applyFont="1" applyBorder="1" applyAlignment="1">
      <alignment horizontal="center"/>
    </xf>
    <xf numFmtId="165" fontId="39" fillId="0" borderId="0" xfId="33" applyNumberFormat="1" applyFont="1" applyBorder="1"/>
    <xf numFmtId="165" fontId="39" fillId="0" borderId="0" xfId="33" applyNumberFormat="1" applyFont="1"/>
    <xf numFmtId="0" fontId="39" fillId="0" borderId="38" xfId="0" applyFont="1" applyBorder="1"/>
    <xf numFmtId="165" fontId="39" fillId="0" borderId="42" xfId="33" applyNumberFormat="1" applyFont="1" applyBorder="1"/>
    <xf numFmtId="165" fontId="39" fillId="0" borderId="12" xfId="33" applyNumberFormat="1" applyFont="1" applyBorder="1"/>
    <xf numFmtId="165" fontId="39" fillId="0" borderId="37" xfId="33" applyNumberFormat="1" applyFont="1" applyBorder="1"/>
    <xf numFmtId="220" fontId="39" fillId="0" borderId="45" xfId="82" applyNumberFormat="1" applyFont="1" applyBorder="1"/>
    <xf numFmtId="0" fontId="39" fillId="0" borderId="43" xfId="0" applyFont="1" applyBorder="1"/>
    <xf numFmtId="0" fontId="39" fillId="0" borderId="9" xfId="0" applyFont="1" applyBorder="1"/>
    <xf numFmtId="165" fontId="39" fillId="0" borderId="9" xfId="33" applyNumberFormat="1" applyFont="1" applyBorder="1"/>
    <xf numFmtId="165" fontId="39" fillId="0" borderId="44" xfId="33" applyNumberFormat="1" applyFont="1" applyBorder="1"/>
    <xf numFmtId="165" fontId="39" fillId="0" borderId="13" xfId="33" applyNumberFormat="1" applyFont="1" applyBorder="1"/>
    <xf numFmtId="0" fontId="162" fillId="0" borderId="39" xfId="0" applyFont="1" applyBorder="1"/>
    <xf numFmtId="37" fontId="5" fillId="0" borderId="0" xfId="0" applyNumberFormat="1" applyFont="1"/>
    <xf numFmtId="37" fontId="5" fillId="0" borderId="12" xfId="0" applyNumberFormat="1" applyFont="1" applyBorder="1"/>
    <xf numFmtId="0" fontId="6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221" fontId="5" fillId="0" borderId="0" xfId="33" applyNumberFormat="1" applyFont="1"/>
    <xf numFmtId="0" fontId="0" fillId="52" borderId="0" xfId="0" applyFill="1"/>
    <xf numFmtId="164" fontId="5" fillId="52" borderId="0" xfId="82" applyNumberFormat="1" applyFont="1" applyFill="1"/>
    <xf numFmtId="164" fontId="5" fillId="0" borderId="13" xfId="82" applyNumberFormat="1" applyFont="1" applyFill="1" applyBorder="1"/>
    <xf numFmtId="164" fontId="5" fillId="0" borderId="0" xfId="33" applyNumberFormat="1" applyFont="1" applyBorder="1"/>
    <xf numFmtId="164" fontId="5" fillId="0" borderId="0" xfId="0" applyNumberFormat="1" applyFont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52" borderId="0" xfId="0" applyNumberFormat="1" applyFont="1" applyFill="1"/>
    <xf numFmtId="0" fontId="162" fillId="0" borderId="0" xfId="0" applyFont="1" applyAlignment="1">
      <alignment horizontal="center"/>
    </xf>
    <xf numFmtId="0" fontId="162" fillId="0" borderId="0" xfId="0" applyFont="1" applyAlignment="1">
      <alignment horizontal="center"/>
    </xf>
    <xf numFmtId="166" fontId="5" fillId="0" borderId="0" xfId="82" applyNumberFormat="1" applyFont="1" applyFill="1" applyBorder="1"/>
    <xf numFmtId="0" fontId="39" fillId="0" borderId="39" xfId="0" applyFont="1" applyBorder="1"/>
    <xf numFmtId="0" fontId="39" fillId="0" borderId="41" xfId="0" applyFont="1" applyBorder="1"/>
    <xf numFmtId="0" fontId="39" fillId="0" borderId="42" xfId="0" applyFont="1" applyBorder="1" applyAlignment="1">
      <alignment horizontal="centerContinuous"/>
    </xf>
    <xf numFmtId="0" fontId="39" fillId="0" borderId="0" xfId="0" applyFont="1" applyAlignment="1">
      <alignment horizontal="centerContinuous"/>
    </xf>
    <xf numFmtId="0" fontId="162" fillId="0" borderId="42" xfId="0" applyFont="1" applyBorder="1" applyAlignment="1">
      <alignment horizontal="centerContinuous"/>
    </xf>
    <xf numFmtId="0" fontId="162" fillId="0" borderId="0" xfId="0" applyFont="1" applyAlignment="1">
      <alignment horizontal="centerContinuous"/>
    </xf>
    <xf numFmtId="0" fontId="162" fillId="0" borderId="42" xfId="0" applyFont="1" applyBorder="1" applyAlignment="1">
      <alignment horizontal="center"/>
    </xf>
    <xf numFmtId="0" fontId="162" fillId="0" borderId="0" xfId="0" applyFont="1" applyAlignment="1">
      <alignment horizontal="left"/>
    </xf>
    <xf numFmtId="0" fontId="39" fillId="0" borderId="0" xfId="0" applyFont="1" applyAlignment="1">
      <alignment horizontal="center"/>
    </xf>
    <xf numFmtId="0" fontId="162" fillId="0" borderId="12" xfId="0" applyFont="1" applyBorder="1" applyAlignment="1">
      <alignment horizontal="center"/>
    </xf>
    <xf numFmtId="173" fontId="39" fillId="0" borderId="0" xfId="33" applyNumberFormat="1" applyFont="1" applyFill="1" applyBorder="1"/>
    <xf numFmtId="173" fontId="162" fillId="0" borderId="0" xfId="33" applyNumberFormat="1" applyFont="1" applyFill="1" applyBorder="1"/>
    <xf numFmtId="173" fontId="162" fillId="0" borderId="0" xfId="33" applyNumberFormat="1" applyFont="1" applyFill="1" applyBorder="1" applyAlignment="1">
      <alignment horizontal="center"/>
    </xf>
    <xf numFmtId="0" fontId="162" fillId="0" borderId="0" xfId="0" applyFont="1"/>
    <xf numFmtId="173" fontId="39" fillId="0" borderId="0" xfId="33" applyNumberFormat="1" applyFont="1" applyFill="1" applyBorder="1" applyAlignment="1">
      <alignment horizontal="center"/>
    </xf>
    <xf numFmtId="174" fontId="39" fillId="0" borderId="42" xfId="33" applyNumberFormat="1" applyFont="1" applyFill="1" applyBorder="1"/>
    <xf numFmtId="174" fontId="39" fillId="0" borderId="0" xfId="33" applyNumberFormat="1" applyFont="1" applyFill="1"/>
    <xf numFmtId="173" fontId="39" fillId="0" borderId="0" xfId="33" applyNumberFormat="1" applyFont="1" applyFill="1" applyBorder="1" applyAlignment="1">
      <alignment horizontal="right"/>
    </xf>
    <xf numFmtId="190" fontId="39" fillId="0" borderId="0" xfId="0" applyNumberFormat="1" applyFont="1"/>
    <xf numFmtId="174" fontId="39" fillId="0" borderId="42" xfId="33" applyNumberFormat="1" applyFont="1" applyFill="1" applyBorder="1" applyAlignment="1">
      <alignment horizontal="right"/>
    </xf>
    <xf numFmtId="174" fontId="39" fillId="0" borderId="0" xfId="33" applyNumberFormat="1" applyFont="1" applyFill="1" applyAlignment="1">
      <alignment horizontal="right"/>
    </xf>
    <xf numFmtId="174" fontId="39" fillId="0" borderId="0" xfId="33" applyNumberFormat="1" applyFont="1" applyFill="1" applyBorder="1" applyAlignment="1">
      <alignment horizontal="right"/>
    </xf>
    <xf numFmtId="174" fontId="39" fillId="0" borderId="0" xfId="33" applyNumberFormat="1" applyFont="1" applyFill="1" applyAlignment="1">
      <alignment horizontal="left"/>
    </xf>
    <xf numFmtId="0" fontId="39" fillId="0" borderId="42" xfId="0" applyFont="1" applyBorder="1" applyAlignment="1">
      <alignment horizontal="center"/>
    </xf>
    <xf numFmtId="165" fontId="39" fillId="0" borderId="0" xfId="33" applyNumberFormat="1" applyFont="1" applyFill="1" applyBorder="1"/>
    <xf numFmtId="0" fontId="39" fillId="0" borderId="0" xfId="0" applyFont="1" applyAlignment="1">
      <alignment horizontal="left"/>
    </xf>
    <xf numFmtId="173" fontId="39" fillId="0" borderId="12" xfId="33" applyNumberFormat="1" applyFont="1" applyFill="1" applyBorder="1" applyAlignment="1">
      <alignment horizontal="right"/>
    </xf>
    <xf numFmtId="165" fontId="39" fillId="0" borderId="0" xfId="33" applyNumberFormat="1" applyFont="1" applyFill="1" applyBorder="1" applyAlignment="1">
      <alignment horizontal="center"/>
    </xf>
    <xf numFmtId="173" fontId="39" fillId="0" borderId="0" xfId="33" applyNumberFormat="1" applyFont="1" applyBorder="1"/>
    <xf numFmtId="174" fontId="39" fillId="0" borderId="42" xfId="0" applyNumberFormat="1" applyFont="1" applyBorder="1"/>
    <xf numFmtId="174" fontId="39" fillId="0" borderId="0" xfId="0" applyNumberFormat="1" applyFont="1"/>
    <xf numFmtId="0" fontId="162" fillId="0" borderId="0" xfId="0" quotePrefix="1" applyFont="1" applyAlignment="1">
      <alignment horizontal="left"/>
    </xf>
    <xf numFmtId="173" fontId="162" fillId="0" borderId="0" xfId="33" applyNumberFormat="1" applyFont="1" applyBorder="1"/>
    <xf numFmtId="173" fontId="162" fillId="0" borderId="13" xfId="33" applyNumberFormat="1" applyFont="1" applyBorder="1"/>
    <xf numFmtId="174" fontId="162" fillId="0" borderId="42" xfId="33" applyNumberFormat="1" applyFont="1" applyBorder="1"/>
    <xf numFmtId="174" fontId="162" fillId="0" borderId="0" xfId="33" applyNumberFormat="1" applyFont="1" applyBorder="1"/>
    <xf numFmtId="174" fontId="39" fillId="0" borderId="42" xfId="33" applyNumberFormat="1" applyFont="1" applyBorder="1"/>
    <xf numFmtId="174" fontId="39" fillId="0" borderId="0" xfId="33" applyNumberFormat="1" applyFont="1" applyBorder="1"/>
    <xf numFmtId="174" fontId="162" fillId="0" borderId="42" xfId="0" applyNumberFormat="1" applyFont="1" applyBorder="1"/>
    <xf numFmtId="174" fontId="162" fillId="0" borderId="0" xfId="0" applyNumberFormat="1" applyFont="1"/>
    <xf numFmtId="0" fontId="162" fillId="0" borderId="9" xfId="0" quotePrefix="1" applyFont="1" applyBorder="1" applyAlignment="1">
      <alignment horizontal="left"/>
    </xf>
    <xf numFmtId="174" fontId="39" fillId="0" borderId="9" xfId="33" applyNumberFormat="1" applyFont="1" applyBorder="1"/>
    <xf numFmtId="0" fontId="39" fillId="0" borderId="44" xfId="0" applyFont="1" applyBorder="1"/>
    <xf numFmtId="0" fontId="39" fillId="0" borderId="0" xfId="0" applyFont="1" applyBorder="1"/>
    <xf numFmtId="173" fontId="162" fillId="0" borderId="12" xfId="33" applyNumberFormat="1" applyFont="1" applyBorder="1"/>
    <xf numFmtId="0" fontId="162" fillId="0" borderId="0" xfId="0" applyFont="1" applyAlignment="1">
      <alignment horizontal="center"/>
    </xf>
    <xf numFmtId="0" fontId="5" fillId="52" borderId="0" xfId="0" applyFont="1" applyFill="1"/>
    <xf numFmtId="49" fontId="5" fillId="52" borderId="0" xfId="0" applyNumberFormat="1" applyFont="1" applyFill="1"/>
    <xf numFmtId="5" fontId="5" fillId="52" borderId="0" xfId="0" applyNumberFormat="1" applyFont="1" applyFill="1"/>
    <xf numFmtId="166" fontId="6" fillId="52" borderId="0" xfId="0" applyNumberFormat="1" applyFont="1" applyFill="1"/>
    <xf numFmtId="10" fontId="6" fillId="52" borderId="0" xfId="0" applyNumberFormat="1" applyFont="1" applyFill="1"/>
    <xf numFmtId="10" fontId="5" fillId="52" borderId="0" xfId="0" applyNumberFormat="1" applyFont="1" applyFill="1" applyAlignment="1">
      <alignment horizontal="right"/>
    </xf>
    <xf numFmtId="5" fontId="0" fillId="52" borderId="0" xfId="0" applyNumberFormat="1" applyFill="1"/>
    <xf numFmtId="5" fontId="5" fillId="52" borderId="0" xfId="0" applyNumberFormat="1" applyFont="1" applyFill="1" applyAlignment="1">
      <alignment horizontal="right"/>
    </xf>
    <xf numFmtId="165" fontId="0" fillId="52" borderId="0" xfId="33" applyNumberFormat="1" applyFont="1" applyFill="1"/>
    <xf numFmtId="222" fontId="5" fillId="52" borderId="0" xfId="0" applyNumberFormat="1" applyFont="1" applyFill="1"/>
    <xf numFmtId="166" fontId="0" fillId="52" borderId="0" xfId="0" applyNumberFormat="1" applyFill="1"/>
    <xf numFmtId="170" fontId="0" fillId="52" borderId="0" xfId="33" applyNumberFormat="1" applyFont="1" applyFill="1"/>
    <xf numFmtId="43" fontId="0" fillId="52" borderId="0" xfId="33" applyFont="1" applyFill="1"/>
    <xf numFmtId="171" fontId="0" fillId="52" borderId="0" xfId="0" applyNumberFormat="1" applyFill="1"/>
    <xf numFmtId="173" fontId="0" fillId="0" borderId="13" xfId="0" applyNumberFormat="1" applyBorder="1"/>
    <xf numFmtId="0" fontId="5" fillId="0" borderId="0" xfId="7549"/>
    <xf numFmtId="0" fontId="17" fillId="0" borderId="0" xfId="7549" applyFont="1" applyAlignment="1">
      <alignment horizontal="center"/>
    </xf>
    <xf numFmtId="223" fontId="5" fillId="0" borderId="0" xfId="7549" applyNumberFormat="1"/>
    <xf numFmtId="17" fontId="5" fillId="0" borderId="0" xfId="7549" applyNumberFormat="1" applyFont="1" applyAlignment="1">
      <alignment horizontal="left"/>
    </xf>
    <xf numFmtId="0" fontId="5" fillId="0" borderId="0" xfId="7549" applyFont="1"/>
    <xf numFmtId="173" fontId="5" fillId="0" borderId="0" xfId="7549" applyNumberFormat="1"/>
    <xf numFmtId="10" fontId="5" fillId="0" borderId="12" xfId="7549" applyNumberFormat="1" applyBorder="1"/>
    <xf numFmtId="173" fontId="0" fillId="0" borderId="13" xfId="33" applyNumberFormat="1" applyFont="1" applyFill="1" applyBorder="1"/>
    <xf numFmtId="173" fontId="5" fillId="0" borderId="0" xfId="33" applyNumberFormat="1"/>
    <xf numFmtId="173" fontId="5" fillId="0" borderId="12" xfId="33" applyNumberFormat="1" applyBorder="1"/>
    <xf numFmtId="0" fontId="5" fillId="0" borderId="0" xfId="7549" applyBorder="1"/>
    <xf numFmtId="0" fontId="5" fillId="0" borderId="0" xfId="7549" applyBorder="1" applyAlignment="1">
      <alignment horizontal="center"/>
    </xf>
    <xf numFmtId="223" fontId="5" fillId="0" borderId="0" xfId="7549" applyNumberFormat="1" applyBorder="1"/>
    <xf numFmtId="173" fontId="5" fillId="0" borderId="0" xfId="33" applyNumberFormat="1" applyBorder="1"/>
    <xf numFmtId="173" fontId="5" fillId="0" borderId="13" xfId="7549" applyNumberFormat="1" applyBorder="1"/>
    <xf numFmtId="0" fontId="17" fillId="0" borderId="0" xfId="7667" applyFont="1" applyAlignment="1">
      <alignment horizontal="centerContinuous"/>
    </xf>
    <xf numFmtId="0" fontId="17" fillId="0" borderId="0" xfId="7667" applyFont="1" applyAlignment="1">
      <alignment horizontal="centerContinuous" wrapText="1"/>
    </xf>
    <xf numFmtId="0" fontId="170" fillId="0" borderId="0" xfId="7667"/>
    <xf numFmtId="0" fontId="51" fillId="0" borderId="0" xfId="7667" applyFont="1" applyAlignment="1">
      <alignment horizontal="centerContinuous"/>
    </xf>
    <xf numFmtId="225" fontId="51" fillId="0" borderId="0" xfId="7667" applyNumberFormat="1" applyFont="1" applyAlignment="1">
      <alignment horizontal="centerContinuous" wrapText="1"/>
    </xf>
    <xf numFmtId="37" fontId="51" fillId="0" borderId="0" xfId="7667" applyNumberFormat="1" applyFont="1" applyAlignment="1">
      <alignment horizontal="centerContinuous"/>
    </xf>
    <xf numFmtId="0" fontId="170" fillId="0" borderId="0" xfId="7667" applyAlignment="1">
      <alignment horizontal="centerContinuous"/>
    </xf>
    <xf numFmtId="225" fontId="170" fillId="0" borderId="0" xfId="7667" applyNumberFormat="1" applyAlignment="1">
      <alignment horizontal="centerContinuous" wrapText="1"/>
    </xf>
    <xf numFmtId="37" fontId="170" fillId="0" borderId="0" xfId="7667" applyNumberFormat="1" applyAlignment="1">
      <alignment horizontal="centerContinuous"/>
    </xf>
    <xf numFmtId="37" fontId="170" fillId="0" borderId="0" xfId="7667" applyNumberFormat="1"/>
    <xf numFmtId="0" fontId="17" fillId="0" borderId="0" xfId="7667" applyFont="1"/>
    <xf numFmtId="0" fontId="17" fillId="0" borderId="0" xfId="7667" applyFont="1" applyAlignment="1">
      <alignment horizontal="center"/>
    </xf>
    <xf numFmtId="225" fontId="17" fillId="0" borderId="0" xfId="7667" applyNumberFormat="1" applyFont="1" applyAlignment="1">
      <alignment horizontal="center" wrapText="1"/>
    </xf>
    <xf numFmtId="37" fontId="17" fillId="0" borderId="0" xfId="7667" applyNumberFormat="1" applyFont="1" applyAlignment="1">
      <alignment horizontal="center"/>
    </xf>
    <xf numFmtId="37" fontId="17" fillId="0" borderId="0" xfId="7667" applyNumberFormat="1" applyFont="1" applyAlignment="1">
      <alignment horizontal="centerContinuous"/>
    </xf>
    <xf numFmtId="0" fontId="51" fillId="0" borderId="0" xfId="7667" applyFont="1" applyAlignment="1">
      <alignment horizontal="center"/>
    </xf>
    <xf numFmtId="37" fontId="17" fillId="0" borderId="49" xfId="7667" applyNumberFormat="1" applyFont="1" applyBorder="1" applyAlignment="1">
      <alignment horizontal="center"/>
    </xf>
    <xf numFmtId="0" fontId="17" fillId="0" borderId="49" xfId="7667" applyFont="1" applyBorder="1" applyAlignment="1">
      <alignment horizontal="center"/>
    </xf>
    <xf numFmtId="225" fontId="17" fillId="0" borderId="0" xfId="7667" applyNumberFormat="1" applyFont="1" applyAlignment="1">
      <alignment horizontal="center"/>
    </xf>
    <xf numFmtId="0" fontId="17" fillId="0" borderId="0" xfId="7667" quotePrefix="1" applyFont="1" applyAlignment="1">
      <alignment horizontal="center"/>
    </xf>
    <xf numFmtId="226" fontId="17" fillId="0" borderId="49" xfId="7667" applyNumberFormat="1" applyFont="1" applyBorder="1" applyAlignment="1">
      <alignment horizontal="center"/>
    </xf>
    <xf numFmtId="3" fontId="17" fillId="0" borderId="0" xfId="7667" applyNumberFormat="1" applyFont="1" applyAlignment="1">
      <alignment horizontal="center"/>
    </xf>
    <xf numFmtId="3" fontId="17" fillId="0" borderId="49" xfId="7667" applyNumberFormat="1" applyFont="1" applyBorder="1" applyAlignment="1">
      <alignment horizontal="center"/>
    </xf>
    <xf numFmtId="43" fontId="17" fillId="0" borderId="0" xfId="7668" applyFont="1" applyFill="1" applyAlignment="1">
      <alignment horizontal="center"/>
    </xf>
    <xf numFmtId="225" fontId="170" fillId="0" borderId="0" xfId="7667" applyNumberFormat="1" applyAlignment="1">
      <alignment wrapText="1"/>
    </xf>
    <xf numFmtId="43" fontId="0" fillId="0" borderId="0" xfId="7668" applyFont="1" applyFill="1"/>
    <xf numFmtId="2" fontId="170" fillId="0" borderId="0" xfId="7667" applyNumberFormat="1"/>
    <xf numFmtId="2" fontId="51" fillId="0" borderId="0" xfId="7667" applyNumberFormat="1" applyFont="1"/>
    <xf numFmtId="0" fontId="76" fillId="0" borderId="0" xfId="7667" applyFont="1"/>
    <xf numFmtId="0" fontId="51" fillId="0" borderId="0" xfId="7667" applyFont="1"/>
    <xf numFmtId="225" fontId="51" fillId="0" borderId="0" xfId="7667" applyNumberFormat="1" applyFont="1" applyAlignment="1">
      <alignment wrapText="1"/>
    </xf>
    <xf numFmtId="37" fontId="51" fillId="0" borderId="0" xfId="7667" applyNumberFormat="1" applyFont="1"/>
    <xf numFmtId="43" fontId="51" fillId="0" borderId="0" xfId="7668" applyFont="1" applyFill="1" applyAlignment="1"/>
    <xf numFmtId="227" fontId="51" fillId="0" borderId="0" xfId="7667" applyNumberFormat="1" applyFont="1" applyAlignment="1">
      <alignment horizontal="center"/>
    </xf>
    <xf numFmtId="225" fontId="51" fillId="0" borderId="0" xfId="7667" applyNumberFormat="1" applyFont="1" applyAlignment="1">
      <alignment horizontal="center" wrapText="1"/>
    </xf>
    <xf numFmtId="43" fontId="51" fillId="0" borderId="0" xfId="7668" applyFont="1" applyFill="1" applyBorder="1"/>
    <xf numFmtId="165" fontId="51" fillId="0" borderId="0" xfId="7668" applyNumberFormat="1" applyFont="1" applyFill="1" applyBorder="1"/>
    <xf numFmtId="43" fontId="51" fillId="0" borderId="0" xfId="7668" applyFont="1" applyFill="1"/>
    <xf numFmtId="228" fontId="51" fillId="0" borderId="0" xfId="7667" applyNumberFormat="1" applyFont="1"/>
    <xf numFmtId="43" fontId="76" fillId="0" borderId="18" xfId="7668" applyFont="1" applyFill="1" applyBorder="1"/>
    <xf numFmtId="165" fontId="76" fillId="0" borderId="18" xfId="7668" applyNumberFormat="1" applyFont="1" applyFill="1" applyBorder="1"/>
    <xf numFmtId="43" fontId="51" fillId="0" borderId="0" xfId="7668" applyFont="1" applyFill="1" applyBorder="1" applyAlignment="1"/>
    <xf numFmtId="0" fontId="51" fillId="0" borderId="18" xfId="7667" applyFont="1" applyBorder="1"/>
    <xf numFmtId="37" fontId="51" fillId="0" borderId="18" xfId="7667" applyNumberFormat="1" applyFont="1" applyBorder="1"/>
    <xf numFmtId="0" fontId="17" fillId="0" borderId="0" xfId="7667" applyFont="1" applyAlignment="1">
      <alignment horizontal="left"/>
    </xf>
    <xf numFmtId="43" fontId="17" fillId="0" borderId="0" xfId="7668" applyFont="1" applyFill="1"/>
    <xf numFmtId="43" fontId="17" fillId="0" borderId="0" xfId="7668" applyFont="1" applyFill="1" applyAlignment="1"/>
    <xf numFmtId="165" fontId="17" fillId="0" borderId="0" xfId="7668" applyNumberFormat="1" applyFont="1" applyFill="1" applyAlignment="1"/>
    <xf numFmtId="228" fontId="17" fillId="0" borderId="0" xfId="7667" applyNumberFormat="1" applyFont="1"/>
    <xf numFmtId="228" fontId="170" fillId="0" borderId="0" xfId="7667" applyNumberFormat="1"/>
    <xf numFmtId="165" fontId="0" fillId="0" borderId="0" xfId="7668" applyNumberFormat="1" applyFont="1" applyFill="1"/>
    <xf numFmtId="43" fontId="0" fillId="0" borderId="0" xfId="7668" applyFont="1" applyFill="1" applyAlignment="1"/>
    <xf numFmtId="43" fontId="51" fillId="0" borderId="18" xfId="7668" applyFont="1" applyFill="1" applyBorder="1"/>
    <xf numFmtId="165" fontId="0" fillId="0" borderId="49" xfId="7668" applyNumberFormat="1" applyFont="1" applyFill="1" applyBorder="1"/>
    <xf numFmtId="0" fontId="51" fillId="0" borderId="0" xfId="7667" applyFont="1" applyAlignment="1">
      <alignment horizontal="left" indent="1"/>
    </xf>
    <xf numFmtId="165" fontId="51" fillId="0" borderId="18" xfId="7668" applyNumberFormat="1" applyFont="1" applyFill="1" applyBorder="1"/>
    <xf numFmtId="43" fontId="51" fillId="0" borderId="12" xfId="7668" applyFont="1" applyFill="1" applyBorder="1"/>
    <xf numFmtId="165" fontId="51" fillId="0" borderId="12" xfId="7668" applyNumberFormat="1" applyFont="1" applyFill="1" applyBorder="1"/>
    <xf numFmtId="165" fontId="0" fillId="0" borderId="0" xfId="7668" applyNumberFormat="1" applyFont="1" applyFill="1" applyBorder="1"/>
    <xf numFmtId="43" fontId="17" fillId="0" borderId="12" xfId="7668" applyFont="1" applyFill="1" applyBorder="1"/>
    <xf numFmtId="165" fontId="17" fillId="0" borderId="12" xfId="7668" applyNumberFormat="1" applyFont="1" applyFill="1" applyBorder="1" applyAlignment="1"/>
    <xf numFmtId="165" fontId="17" fillId="0" borderId="18" xfId="7668" applyNumberFormat="1" applyFont="1" applyFill="1" applyBorder="1" applyAlignment="1"/>
    <xf numFmtId="43" fontId="17" fillId="0" borderId="13" xfId="7668" applyFont="1" applyFill="1" applyBorder="1"/>
    <xf numFmtId="165" fontId="17" fillId="0" borderId="13" xfId="7668" applyNumberFormat="1" applyFont="1" applyFill="1" applyBorder="1" applyAlignment="1"/>
    <xf numFmtId="0" fontId="17" fillId="0" borderId="12" xfId="7667" applyFont="1" applyBorder="1" applyAlignment="1">
      <alignment horizontal="center"/>
    </xf>
    <xf numFmtId="229" fontId="17" fillId="0" borderId="18" xfId="7668" applyNumberFormat="1" applyFont="1" applyFill="1" applyBorder="1"/>
    <xf numFmtId="229" fontId="17" fillId="0" borderId="0" xfId="7668" applyNumberFormat="1" applyFont="1" applyFill="1" applyAlignment="1"/>
    <xf numFmtId="229" fontId="51" fillId="0" borderId="0" xfId="7668" applyNumberFormat="1" applyFont="1" applyFill="1" applyAlignment="1"/>
    <xf numFmtId="165" fontId="17" fillId="0" borderId="0" xfId="7668" applyNumberFormat="1" applyFont="1" applyFill="1"/>
    <xf numFmtId="229" fontId="17" fillId="0" borderId="18" xfId="7668" applyNumberFormat="1" applyFont="1" applyFill="1" applyBorder="1" applyAlignment="1"/>
    <xf numFmtId="0" fontId="17" fillId="0" borderId="0" xfId="7667" applyFont="1" applyAlignment="1">
      <alignment horizontal="right"/>
    </xf>
    <xf numFmtId="43" fontId="0" fillId="0" borderId="0" xfId="7668" applyFont="1"/>
    <xf numFmtId="0" fontId="17" fillId="0" borderId="18" xfId="7667" applyFont="1" applyBorder="1" applyAlignment="1">
      <alignment horizontal="left"/>
    </xf>
    <xf numFmtId="0" fontId="170" fillId="0" borderId="18" xfId="7667" applyBorder="1"/>
    <xf numFmtId="43" fontId="51" fillId="0" borderId="0" xfId="7669" applyFont="1" applyFill="1"/>
    <xf numFmtId="43" fontId="17" fillId="0" borderId="0" xfId="7669" applyFont="1" applyFill="1" applyAlignment="1">
      <alignment horizontal="center"/>
    </xf>
    <xf numFmtId="43" fontId="0" fillId="0" borderId="0" xfId="7669" applyFont="1" applyFill="1"/>
    <xf numFmtId="43" fontId="51" fillId="0" borderId="0" xfId="7669" applyFont="1" applyFill="1" applyAlignment="1"/>
    <xf numFmtId="43" fontId="51" fillId="0" borderId="0" xfId="7669" applyFont="1" applyFill="1" applyBorder="1"/>
    <xf numFmtId="165" fontId="51" fillId="0" borderId="0" xfId="7669" applyNumberFormat="1" applyFont="1" applyFill="1" applyBorder="1"/>
    <xf numFmtId="165" fontId="51" fillId="0" borderId="0" xfId="1922" applyNumberFormat="1" applyFont="1" applyBorder="1" applyAlignment="1"/>
    <xf numFmtId="37" fontId="51" fillId="0" borderId="0" xfId="7670" applyNumberFormat="1" applyFont="1"/>
    <xf numFmtId="0" fontId="51" fillId="0" borderId="0" xfId="3659" applyFont="1"/>
    <xf numFmtId="43" fontId="51" fillId="0" borderId="0" xfId="3659" applyNumberFormat="1" applyFont="1"/>
    <xf numFmtId="43" fontId="76" fillId="0" borderId="18" xfId="7669" applyFont="1" applyFill="1" applyBorder="1"/>
    <xf numFmtId="165" fontId="76" fillId="0" borderId="18" xfId="7669" applyNumberFormat="1" applyFont="1" applyFill="1" applyBorder="1"/>
    <xf numFmtId="43" fontId="51" fillId="0" borderId="0" xfId="7669" applyFont="1" applyFill="1" applyBorder="1" applyAlignment="1"/>
    <xf numFmtId="43" fontId="17" fillId="0" borderId="0" xfId="7669" applyFont="1" applyFill="1"/>
    <xf numFmtId="43" fontId="17" fillId="0" borderId="0" xfId="7669" applyFont="1" applyFill="1" applyAlignment="1"/>
    <xf numFmtId="165" fontId="17" fillId="0" borderId="0" xfId="7669" applyNumberFormat="1" applyFont="1" applyFill="1" applyAlignment="1"/>
    <xf numFmtId="43" fontId="0" fillId="0" borderId="0" xfId="7669" applyFont="1" applyFill="1" applyAlignment="1"/>
    <xf numFmtId="0" fontId="5" fillId="0" borderId="0" xfId="3659" applyAlignment="1">
      <alignment horizontal="center"/>
    </xf>
    <xf numFmtId="223" fontId="5" fillId="53" borderId="0" xfId="3659" applyNumberFormat="1" applyFill="1"/>
    <xf numFmtId="227" fontId="5" fillId="53" borderId="0" xfId="3659" applyNumberFormat="1" applyFill="1" applyAlignment="1">
      <alignment horizontal="center"/>
    </xf>
    <xf numFmtId="223" fontId="5" fillId="0" borderId="0" xfId="3659" applyNumberFormat="1" applyFill="1"/>
    <xf numFmtId="227" fontId="5" fillId="0" borderId="0" xfId="3659" applyNumberFormat="1" applyFill="1" applyAlignment="1">
      <alignment horizontal="center"/>
    </xf>
    <xf numFmtId="0" fontId="51" fillId="0" borderId="0" xfId="7667" applyFont="1" applyFill="1"/>
    <xf numFmtId="223" fontId="51" fillId="0" borderId="0" xfId="7667" applyNumberFormat="1" applyFont="1"/>
    <xf numFmtId="0" fontId="171" fillId="0" borderId="0" xfId="3435" applyFont="1"/>
    <xf numFmtId="0" fontId="171" fillId="0" borderId="0" xfId="3435" applyFont="1" applyFill="1"/>
    <xf numFmtId="0" fontId="174" fillId="0" borderId="0" xfId="3435" applyFont="1" applyAlignment="1">
      <alignment horizontal="center" wrapText="1"/>
    </xf>
    <xf numFmtId="0" fontId="174" fillId="0" borderId="0" xfId="3435" applyFont="1" applyFill="1" applyAlignment="1">
      <alignment wrapText="1"/>
    </xf>
    <xf numFmtId="0" fontId="174" fillId="0" borderId="0" xfId="3435" applyFont="1" applyAlignment="1">
      <alignment wrapText="1"/>
    </xf>
    <xf numFmtId="0" fontId="174" fillId="0" borderId="50" xfId="3435" applyFont="1" applyBorder="1" applyAlignment="1">
      <alignment horizontal="center" wrapText="1"/>
    </xf>
    <xf numFmtId="0" fontId="174" fillId="0" borderId="51" xfId="3435" applyFont="1" applyBorder="1" applyAlignment="1">
      <alignment horizontal="center" wrapText="1"/>
    </xf>
    <xf numFmtId="0" fontId="174" fillId="0" borderId="52" xfId="3435" applyFont="1" applyBorder="1" applyAlignment="1">
      <alignment horizontal="center" wrapText="1"/>
    </xf>
    <xf numFmtId="0" fontId="174" fillId="0" borderId="51" xfId="3435" applyFont="1" applyFill="1" applyBorder="1" applyAlignment="1">
      <alignment horizontal="center" wrapText="1"/>
    </xf>
    <xf numFmtId="0" fontId="174" fillId="0" borderId="52" xfId="3435" applyFont="1" applyBorder="1" applyAlignment="1">
      <alignment wrapText="1"/>
    </xf>
    <xf numFmtId="0" fontId="174" fillId="0" borderId="0" xfId="7547" applyFont="1">
      <alignment wrapText="1"/>
    </xf>
    <xf numFmtId="0" fontId="174" fillId="0" borderId="52" xfId="3435" applyFont="1" applyFill="1" applyBorder="1" applyAlignment="1">
      <alignment wrapText="1"/>
    </xf>
    <xf numFmtId="230" fontId="174" fillId="0" borderId="0" xfId="3435" applyNumberFormat="1" applyFont="1" applyAlignment="1">
      <alignment horizontal="center" wrapText="1"/>
    </xf>
    <xf numFmtId="0" fontId="174" fillId="0" borderId="0" xfId="3435" applyFont="1" applyBorder="1" applyAlignment="1">
      <alignment wrapText="1"/>
    </xf>
    <xf numFmtId="0" fontId="171" fillId="0" borderId="0" xfId="3435" applyFont="1" applyBorder="1"/>
    <xf numFmtId="231" fontId="174" fillId="0" borderId="0" xfId="3435" applyNumberFormat="1" applyFont="1" applyAlignment="1">
      <alignment horizontal="center" wrapText="1"/>
    </xf>
    <xf numFmtId="0" fontId="174" fillId="0" borderId="0" xfId="3435" applyFont="1" applyAlignment="1">
      <alignment horizontal="left" wrapText="1" indent="1"/>
    </xf>
    <xf numFmtId="232" fontId="174" fillId="0" borderId="0" xfId="3435" applyNumberFormat="1" applyFont="1" applyAlignment="1">
      <alignment wrapText="1"/>
    </xf>
    <xf numFmtId="233" fontId="174" fillId="0" borderId="0" xfId="3435" applyNumberFormat="1" applyFont="1" applyAlignment="1">
      <alignment horizontal="center" wrapText="1"/>
    </xf>
    <xf numFmtId="234" fontId="174" fillId="0" borderId="0" xfId="3435" applyNumberFormat="1" applyFont="1" applyAlignment="1">
      <alignment horizontal="center" wrapText="1"/>
    </xf>
    <xf numFmtId="235" fontId="174" fillId="0" borderId="0" xfId="3435" applyNumberFormat="1" applyFont="1" applyFill="1" applyAlignment="1">
      <alignment wrapText="1"/>
    </xf>
    <xf numFmtId="233" fontId="174" fillId="0" borderId="0" xfId="3435" applyNumberFormat="1" applyFont="1" applyBorder="1" applyAlignment="1">
      <alignment horizontal="center" wrapText="1"/>
    </xf>
    <xf numFmtId="232" fontId="174" fillId="0" borderId="0" xfId="3435" applyNumberFormat="1" applyFont="1" applyBorder="1" applyAlignment="1">
      <alignment wrapText="1"/>
    </xf>
    <xf numFmtId="232" fontId="174" fillId="0" borderId="50" xfId="3435" applyNumberFormat="1" applyFont="1" applyBorder="1" applyAlignment="1">
      <alignment wrapText="1"/>
    </xf>
    <xf numFmtId="235" fontId="174" fillId="0" borderId="50" xfId="3435" applyNumberFormat="1" applyFont="1" applyFill="1" applyBorder="1" applyAlignment="1">
      <alignment wrapText="1"/>
    </xf>
    <xf numFmtId="232" fontId="174" fillId="0" borderId="51" xfId="3435" applyNumberFormat="1" applyFont="1" applyBorder="1" applyAlignment="1">
      <alignment wrapText="1"/>
    </xf>
    <xf numFmtId="235" fontId="174" fillId="0" borderId="51" xfId="3435" applyNumberFormat="1" applyFont="1" applyFill="1" applyBorder="1" applyAlignment="1">
      <alignment wrapText="1"/>
    </xf>
    <xf numFmtId="232" fontId="172" fillId="0" borderId="52" xfId="3435" applyNumberFormat="1" applyFont="1" applyBorder="1" applyAlignment="1">
      <alignment wrapText="1"/>
    </xf>
    <xf numFmtId="0" fontId="172" fillId="0" borderId="0" xfId="3435" applyFont="1" applyAlignment="1">
      <alignment wrapText="1"/>
    </xf>
    <xf numFmtId="0" fontId="172" fillId="0" borderId="0" xfId="3435" applyFont="1" applyAlignment="1">
      <alignment horizontal="center" wrapText="1"/>
    </xf>
    <xf numFmtId="235" fontId="172" fillId="0" borderId="52" xfId="3435" applyNumberFormat="1" applyFont="1" applyFill="1" applyBorder="1" applyAlignment="1">
      <alignment wrapText="1"/>
    </xf>
    <xf numFmtId="0" fontId="174" fillId="0" borderId="0" xfId="3435" applyFont="1" applyBorder="1" applyAlignment="1">
      <alignment horizontal="center" wrapText="1"/>
    </xf>
    <xf numFmtId="232" fontId="172" fillId="0" borderId="0" xfId="3435" applyNumberFormat="1" applyFont="1" applyBorder="1" applyAlignment="1">
      <alignment wrapText="1"/>
    </xf>
    <xf numFmtId="0" fontId="172" fillId="0" borderId="0" xfId="3435" applyFont="1" applyBorder="1" applyAlignment="1">
      <alignment wrapText="1"/>
    </xf>
    <xf numFmtId="0" fontId="174" fillId="0" borderId="0" xfId="7547" applyFont="1" applyBorder="1">
      <alignment wrapText="1"/>
    </xf>
    <xf numFmtId="0" fontId="175" fillId="0" borderId="0" xfId="3435" applyFont="1" applyAlignment="1">
      <alignment horizontal="left" wrapText="1"/>
    </xf>
    <xf numFmtId="232" fontId="174" fillId="0" borderId="0" xfId="3435" applyNumberFormat="1" applyFont="1" applyFill="1" applyAlignment="1">
      <alignment wrapText="1"/>
    </xf>
    <xf numFmtId="0" fontId="176" fillId="0" borderId="0" xfId="3435" applyFont="1" applyAlignment="1">
      <alignment wrapText="1"/>
    </xf>
    <xf numFmtId="232" fontId="174" fillId="0" borderId="50" xfId="3435" applyNumberFormat="1" applyFont="1" applyFill="1" applyBorder="1" applyAlignment="1">
      <alignment wrapText="1"/>
    </xf>
    <xf numFmtId="0" fontId="172" fillId="0" borderId="0" xfId="3435" applyFont="1" applyAlignment="1">
      <alignment horizontal="left" wrapText="1"/>
    </xf>
    <xf numFmtId="232" fontId="172" fillId="0" borderId="52" xfId="3435" applyNumberFormat="1" applyFont="1" applyFill="1" applyBorder="1" applyAlignment="1">
      <alignment wrapText="1"/>
    </xf>
    <xf numFmtId="0" fontId="174" fillId="0" borderId="0" xfId="3435" applyFont="1" applyFill="1" applyAlignment="1">
      <alignment horizontal="center" wrapText="1"/>
    </xf>
    <xf numFmtId="233" fontId="174" fillId="0" borderId="0" xfId="3435" applyNumberFormat="1" applyFont="1" applyFill="1" applyAlignment="1">
      <alignment horizontal="center" wrapText="1"/>
    </xf>
    <xf numFmtId="0" fontId="172" fillId="0" borderId="0" xfId="3435" applyFont="1" applyFill="1" applyAlignment="1">
      <alignment wrapText="1"/>
    </xf>
    <xf numFmtId="232" fontId="172" fillId="0" borderId="0" xfId="3435" applyNumberFormat="1" applyFont="1" applyAlignment="1">
      <alignment wrapText="1"/>
    </xf>
    <xf numFmtId="232" fontId="172" fillId="0" borderId="0" xfId="3435" applyNumberFormat="1" applyFont="1" applyFill="1" applyAlignment="1">
      <alignment wrapText="1"/>
    </xf>
    <xf numFmtId="236" fontId="172" fillId="0" borderId="52" xfId="3435" applyNumberFormat="1" applyFont="1" applyBorder="1" applyAlignment="1">
      <alignment wrapText="1"/>
    </xf>
    <xf numFmtId="0" fontId="174" fillId="0" borderId="0" xfId="3435" applyFont="1" applyAlignment="1">
      <alignment horizontal="left" wrapText="1"/>
    </xf>
    <xf numFmtId="0" fontId="174" fillId="0" borderId="50" xfId="3435" applyFont="1" applyFill="1" applyBorder="1" applyAlignment="1">
      <alignment wrapText="1"/>
    </xf>
    <xf numFmtId="232" fontId="172" fillId="0" borderId="53" xfId="3435" applyNumberFormat="1" applyFont="1" applyFill="1" applyBorder="1" applyAlignment="1">
      <alignment wrapText="1"/>
    </xf>
    <xf numFmtId="232" fontId="174" fillId="0" borderId="54" xfId="3435" applyNumberFormat="1" applyFont="1" applyFill="1" applyBorder="1" applyAlignment="1">
      <alignment wrapText="1"/>
    </xf>
    <xf numFmtId="0" fontId="174" fillId="0" borderId="0" xfId="3435" applyFont="1" applyAlignment="1">
      <alignment horizontal="left" vertical="top" wrapText="1"/>
    </xf>
    <xf numFmtId="0" fontId="174" fillId="0" borderId="0" xfId="3435" applyFont="1" applyAlignment="1">
      <alignment horizontal="center" vertical="top" wrapText="1"/>
    </xf>
    <xf numFmtId="232" fontId="174" fillId="0" borderId="0" xfId="3435" applyNumberFormat="1" applyFont="1" applyFill="1" applyAlignment="1">
      <alignment horizontal="left" vertical="top" wrapText="1"/>
    </xf>
    <xf numFmtId="0" fontId="174" fillId="0" borderId="0" xfId="3435" applyFont="1" applyFill="1" applyAlignment="1">
      <alignment horizontal="left" wrapText="1"/>
    </xf>
    <xf numFmtId="165" fontId="5" fillId="0" borderId="0" xfId="0" quotePrefix="1" applyNumberFormat="1" applyFont="1"/>
    <xf numFmtId="0" fontId="1" fillId="0" borderId="0" xfId="0" applyFont="1"/>
    <xf numFmtId="165" fontId="0" fillId="0" borderId="12" xfId="33" applyNumberFormat="1" applyFont="1" applyBorder="1"/>
    <xf numFmtId="0" fontId="162" fillId="0" borderId="0" xfId="0" applyFont="1" applyAlignment="1">
      <alignment horizontal="center"/>
    </xf>
    <xf numFmtId="0" fontId="171" fillId="0" borderId="0" xfId="3435" applyFont="1"/>
    <xf numFmtId="0" fontId="174" fillId="0" borderId="51" xfId="3435" applyFont="1" applyBorder="1" applyAlignment="1">
      <alignment horizontal="center" wrapText="1"/>
    </xf>
    <xf numFmtId="10" fontId="5" fillId="0" borderId="0" xfId="82" applyNumberFormat="1" applyFont="1" applyAlignment="1">
      <alignment horizontal="center"/>
    </xf>
    <xf numFmtId="165" fontId="0" fillId="0" borderId="13" xfId="33" applyNumberFormat="1" applyFont="1" applyBorder="1"/>
    <xf numFmtId="173" fontId="39" fillId="0" borderId="0" xfId="0" applyNumberFormat="1" applyFont="1"/>
    <xf numFmtId="0" fontId="0" fillId="0" borderId="0" xfId="0" applyBorder="1"/>
    <xf numFmtId="0" fontId="12" fillId="0" borderId="0" xfId="3869" applyFont="1" applyBorder="1" applyAlignment="1">
      <alignment horizontal="right"/>
    </xf>
    <xf numFmtId="0" fontId="39" fillId="0" borderId="0" xfId="0" applyFont="1" applyFill="1"/>
    <xf numFmtId="0" fontId="0" fillId="0" borderId="0" xfId="0" applyFill="1"/>
    <xf numFmtId="173" fontId="0" fillId="0" borderId="0" xfId="33" applyNumberFormat="1" applyFont="1"/>
    <xf numFmtId="173" fontId="0" fillId="0" borderId="37" xfId="0" applyNumberFormat="1" applyBorder="1"/>
    <xf numFmtId="173" fontId="39" fillId="0" borderId="12" xfId="33" applyNumberFormat="1" applyFont="1" applyBorder="1"/>
    <xf numFmtId="0" fontId="162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162" fillId="0" borderId="0" xfId="0" applyFont="1" applyBorder="1" applyAlignment="1">
      <alignment horizontal="left"/>
    </xf>
    <xf numFmtId="0" fontId="162" fillId="0" borderId="0" xfId="0" applyFont="1" applyBorder="1"/>
    <xf numFmtId="0" fontId="39" fillId="0" borderId="0" xfId="0" applyFont="1" applyFill="1" applyBorder="1" applyAlignment="1">
      <alignment horizontal="left"/>
    </xf>
    <xf numFmtId="190" fontId="39" fillId="0" borderId="0" xfId="0" applyNumberFormat="1" applyFont="1" applyBorder="1"/>
    <xf numFmtId="0" fontId="162" fillId="0" borderId="0" xfId="0" quotePrefix="1" applyFont="1" applyBorder="1" applyAlignment="1">
      <alignment horizontal="left"/>
    </xf>
    <xf numFmtId="173" fontId="162" fillId="0" borderId="42" xfId="33" applyNumberFormat="1" applyFont="1" applyBorder="1"/>
    <xf numFmtId="0" fontId="39" fillId="0" borderId="0" xfId="0" applyFont="1" applyFill="1" applyBorder="1"/>
    <xf numFmtId="0" fontId="6" fillId="0" borderId="0" xfId="0" quotePrefix="1" applyFont="1" applyFill="1" applyAlignment="1">
      <alignment horizontal="left"/>
    </xf>
    <xf numFmtId="0" fontId="162" fillId="0" borderId="42" xfId="0" applyFont="1" applyFill="1" applyBorder="1" applyAlignment="1">
      <alignment horizontal="center"/>
    </xf>
    <xf numFmtId="165" fontId="170" fillId="0" borderId="0" xfId="33" applyNumberFormat="1" applyFont="1"/>
    <xf numFmtId="165" fontId="0" fillId="0" borderId="0" xfId="33" applyNumberFormat="1" applyFont="1" applyFill="1" applyAlignment="1"/>
    <xf numFmtId="165" fontId="51" fillId="0" borderId="18" xfId="7667" applyNumberFormat="1" applyFont="1" applyBorder="1"/>
    <xf numFmtId="165" fontId="17" fillId="0" borderId="0" xfId="7669" applyNumberFormat="1" applyFont="1" applyFill="1"/>
    <xf numFmtId="165" fontId="51" fillId="0" borderId="0" xfId="33" applyNumberFormat="1" applyFont="1"/>
    <xf numFmtId="237" fontId="51" fillId="0" borderId="0" xfId="7667" applyNumberFormat="1" applyFont="1"/>
    <xf numFmtId="190" fontId="51" fillId="0" borderId="0" xfId="7667" applyNumberFormat="1" applyFont="1"/>
    <xf numFmtId="43" fontId="5" fillId="53" borderId="0" xfId="33" applyNumberFormat="1" applyFill="1"/>
    <xf numFmtId="233" fontId="174" fillId="54" borderId="0" xfId="3435" applyNumberFormat="1" applyFont="1" applyFill="1" applyAlignment="1">
      <alignment horizontal="center" wrapText="1"/>
    </xf>
    <xf numFmtId="0" fontId="176" fillId="0" borderId="0" xfId="3435" applyFont="1" applyBorder="1" applyAlignment="1">
      <alignment wrapText="1"/>
    </xf>
    <xf numFmtId="43" fontId="5" fillId="0" borderId="0" xfId="33" applyFill="1"/>
    <xf numFmtId="0" fontId="170" fillId="0" borderId="0" xfId="7667" applyFill="1"/>
    <xf numFmtId="0" fontId="171" fillId="0" borderId="0" xfId="3117" applyFont="1" applyFill="1"/>
    <xf numFmtId="0" fontId="174" fillId="0" borderId="12" xfId="3117" applyFont="1" applyFill="1" applyBorder="1" applyAlignment="1">
      <alignment horizontal="center" wrapText="1"/>
    </xf>
    <xf numFmtId="0" fontId="174" fillId="0" borderId="50" xfId="3117" applyFont="1" applyFill="1" applyBorder="1" applyAlignment="1">
      <alignment horizontal="center" wrapText="1"/>
    </xf>
    <xf numFmtId="0" fontId="174" fillId="0" borderId="0" xfId="3117" applyFont="1" applyFill="1" applyAlignment="1">
      <alignment horizontal="center" wrapText="1"/>
    </xf>
    <xf numFmtId="0" fontId="174" fillId="0" borderId="51" xfId="3117" applyFont="1" applyFill="1" applyBorder="1" applyAlignment="1">
      <alignment horizontal="center" wrapText="1"/>
    </xf>
    <xf numFmtId="0" fontId="174" fillId="0" borderId="0" xfId="3117" applyFont="1" applyFill="1" applyAlignment="1">
      <alignment wrapText="1"/>
    </xf>
    <xf numFmtId="0" fontId="174" fillId="0" borderId="52" xfId="3117" applyFont="1" applyFill="1" applyBorder="1" applyAlignment="1">
      <alignment horizontal="center" wrapText="1"/>
    </xf>
    <xf numFmtId="0" fontId="174" fillId="0" borderId="52" xfId="3117" applyFont="1" applyFill="1" applyBorder="1" applyAlignment="1">
      <alignment wrapText="1"/>
    </xf>
    <xf numFmtId="230" fontId="174" fillId="0" borderId="0" xfId="3117" applyNumberFormat="1" applyFont="1" applyFill="1" applyAlignment="1">
      <alignment horizontal="center" wrapText="1"/>
    </xf>
    <xf numFmtId="231" fontId="174" fillId="0" borderId="0" xfId="3117" applyNumberFormat="1" applyFont="1" applyFill="1" applyAlignment="1">
      <alignment horizontal="center" wrapText="1"/>
    </xf>
    <xf numFmtId="0" fontId="174" fillId="0" borderId="0" xfId="3117" applyFont="1" applyFill="1" applyAlignment="1">
      <alignment horizontal="left" wrapText="1" indent="1"/>
    </xf>
    <xf numFmtId="238" fontId="174" fillId="0" borderId="0" xfId="3117" applyNumberFormat="1" applyFont="1" applyFill="1" applyAlignment="1">
      <alignment wrapText="1"/>
    </xf>
    <xf numFmtId="233" fontId="174" fillId="0" borderId="0" xfId="3117" applyNumberFormat="1" applyFont="1" applyFill="1" applyAlignment="1">
      <alignment horizontal="center" wrapText="1"/>
    </xf>
    <xf numFmtId="230" fontId="174" fillId="0" borderId="0" xfId="3117" applyNumberFormat="1" applyFont="1" applyFill="1" applyAlignment="1">
      <alignment wrapText="1"/>
    </xf>
    <xf numFmtId="0" fontId="174" fillId="0" borderId="0" xfId="7547" applyFont="1" applyFill="1">
      <alignment wrapText="1"/>
    </xf>
    <xf numFmtId="230" fontId="174" fillId="0" borderId="50" xfId="3117" applyNumberFormat="1" applyFont="1" applyFill="1" applyBorder="1" applyAlignment="1">
      <alignment wrapText="1"/>
    </xf>
    <xf numFmtId="238" fontId="174" fillId="0" borderId="50" xfId="3117" applyNumberFormat="1" applyFont="1" applyFill="1" applyBorder="1" applyAlignment="1">
      <alignment wrapText="1"/>
    </xf>
    <xf numFmtId="0" fontId="172" fillId="0" borderId="0" xfId="3117" applyFont="1" applyFill="1" applyAlignment="1">
      <alignment horizontal="left" wrapText="1"/>
    </xf>
    <xf numFmtId="0" fontId="172" fillId="0" borderId="0" xfId="3117" applyFont="1" applyFill="1" applyAlignment="1">
      <alignment horizontal="left" wrapText="1" indent="1"/>
    </xf>
    <xf numFmtId="230" fontId="172" fillId="0" borderId="52" xfId="3117" applyNumberFormat="1" applyFont="1" applyFill="1" applyBorder="1" applyAlignment="1">
      <alignment wrapText="1"/>
    </xf>
    <xf numFmtId="0" fontId="172" fillId="0" borderId="0" xfId="3117" applyFont="1" applyFill="1" applyAlignment="1">
      <alignment wrapText="1"/>
    </xf>
    <xf numFmtId="238" fontId="172" fillId="0" borderId="52" xfId="3117" applyNumberFormat="1" applyFont="1" applyFill="1" applyBorder="1" applyAlignment="1">
      <alignment wrapText="1"/>
    </xf>
    <xf numFmtId="239" fontId="174" fillId="0" borderId="0" xfId="3117" applyNumberFormat="1" applyFont="1" applyFill="1" applyAlignment="1">
      <alignment wrapText="1"/>
    </xf>
    <xf numFmtId="239" fontId="174" fillId="0" borderId="50" xfId="3117" applyNumberFormat="1" applyFont="1" applyFill="1" applyBorder="1" applyAlignment="1">
      <alignment wrapText="1"/>
    </xf>
    <xf numFmtId="240" fontId="172" fillId="0" borderId="0" xfId="3117" applyNumberFormat="1" applyFont="1" applyFill="1" applyAlignment="1">
      <alignment wrapText="1"/>
    </xf>
    <xf numFmtId="240" fontId="172" fillId="0" borderId="53" xfId="3117" applyNumberFormat="1" applyFont="1" applyFill="1" applyBorder="1" applyAlignment="1">
      <alignment wrapText="1"/>
    </xf>
    <xf numFmtId="0" fontId="172" fillId="0" borderId="54" xfId="3117" applyFont="1" applyFill="1" applyBorder="1" applyAlignment="1">
      <alignment horizontal="left" wrapText="1"/>
    </xf>
    <xf numFmtId="0" fontId="174" fillId="0" borderId="54" xfId="3117" applyFont="1" applyFill="1" applyBorder="1" applyAlignment="1">
      <alignment wrapText="1"/>
    </xf>
    <xf numFmtId="0" fontId="174" fillId="0" borderId="0" xfId="3117" applyFont="1" applyFill="1" applyAlignment="1">
      <alignment horizontal="left" vertical="top" wrapText="1"/>
    </xf>
    <xf numFmtId="0" fontId="174" fillId="0" borderId="0" xfId="3117" applyFont="1" applyFill="1" applyAlignment="1">
      <alignment horizontal="left" wrapText="1"/>
    </xf>
    <xf numFmtId="0" fontId="174" fillId="0" borderId="0" xfId="3117" applyFont="1" applyFill="1" applyAlignment="1"/>
    <xf numFmtId="238" fontId="171" fillId="0" borderId="13" xfId="3117" applyNumberFormat="1" applyFont="1" applyFill="1" applyBorder="1"/>
    <xf numFmtId="43" fontId="39" fillId="0" borderId="0" xfId="0" applyNumberFormat="1" applyFont="1"/>
    <xf numFmtId="0" fontId="6" fillId="0" borderId="0" xfId="0" applyFont="1" applyAlignment="1">
      <alignment horizontal="center"/>
    </xf>
    <xf numFmtId="173" fontId="0" fillId="0" borderId="0" xfId="0" applyNumberFormat="1"/>
    <xf numFmtId="173" fontId="0" fillId="0" borderId="12" xfId="33" applyNumberFormat="1" applyFont="1" applyBorder="1"/>
    <xf numFmtId="0" fontId="162" fillId="0" borderId="0" xfId="0" quotePrefix="1" applyFont="1" applyBorder="1" applyAlignment="1">
      <alignment horizontal="center"/>
    </xf>
    <xf numFmtId="0" fontId="162" fillId="0" borderId="0" xfId="0" applyFont="1" applyBorder="1" applyAlignment="1">
      <alignment horizontal="center"/>
    </xf>
    <xf numFmtId="0" fontId="162" fillId="0" borderId="0" xfId="0" quotePrefix="1" applyFont="1" applyAlignment="1">
      <alignment horizontal="center"/>
    </xf>
    <xf numFmtId="0" fontId="16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6" fillId="0" borderId="0" xfId="7549" applyFont="1" applyAlignment="1">
      <alignment horizontal="center"/>
    </xf>
    <xf numFmtId="0" fontId="172" fillId="0" borderId="0" xfId="3435" applyFont="1" applyAlignment="1">
      <alignment horizontal="left" wrapText="1"/>
    </xf>
    <xf numFmtId="0" fontId="172" fillId="0" borderId="0" xfId="3435" applyFont="1" applyAlignment="1">
      <alignment horizontal="center" wrapText="1"/>
    </xf>
    <xf numFmtId="0" fontId="173" fillId="0" borderId="0" xfId="3435" applyFont="1"/>
    <xf numFmtId="0" fontId="172" fillId="0" borderId="50" xfId="3435" applyFont="1" applyBorder="1" applyAlignment="1">
      <alignment horizontal="center" wrapText="1"/>
    </xf>
    <xf numFmtId="0" fontId="171" fillId="0" borderId="0" xfId="3435" applyFont="1"/>
    <xf numFmtId="0" fontId="174" fillId="0" borderId="51" xfId="3435" applyFont="1" applyBorder="1" applyAlignment="1">
      <alignment horizontal="center" wrapText="1"/>
    </xf>
    <xf numFmtId="0" fontId="175" fillId="0" borderId="0" xfId="3435" applyFont="1" applyAlignment="1">
      <alignment horizontal="left" wrapText="1"/>
    </xf>
    <xf numFmtId="0" fontId="174" fillId="0" borderId="0" xfId="3117" applyFont="1" applyFill="1" applyAlignment="1">
      <alignment horizontal="left" wrapText="1"/>
    </xf>
    <xf numFmtId="0" fontId="175" fillId="0" borderId="0" xfId="3117" applyFont="1" applyFill="1" applyAlignment="1">
      <alignment horizontal="left" wrapText="1"/>
    </xf>
    <xf numFmtId="0" fontId="172" fillId="0" borderId="0" xfId="3117" applyFont="1" applyFill="1" applyAlignment="1">
      <alignment horizontal="left" wrapText="1" indent="1"/>
    </xf>
    <xf numFmtId="0" fontId="172" fillId="0" borderId="0" xfId="3117" applyFont="1" applyFill="1" applyAlignment="1">
      <alignment horizontal="left" wrapText="1"/>
    </xf>
    <xf numFmtId="0" fontId="171" fillId="0" borderId="0" xfId="3117" applyFont="1" applyFill="1"/>
    <xf numFmtId="0" fontId="171" fillId="0" borderId="0" xfId="3117" applyFont="1" applyFill="1" applyAlignment="1">
      <alignment horizontal="center"/>
    </xf>
    <xf numFmtId="0" fontId="172" fillId="0" borderId="0" xfId="3117" applyFont="1" applyFill="1" applyAlignment="1">
      <alignment horizontal="center" wrapText="1"/>
    </xf>
    <xf numFmtId="0" fontId="173" fillId="0" borderId="0" xfId="3117" applyFont="1" applyFill="1"/>
    <xf numFmtId="173" fontId="5" fillId="0" borderId="13" xfId="33" applyNumberFormat="1" applyFont="1" applyFill="1" applyBorder="1"/>
    <xf numFmtId="173" fontId="0" fillId="0" borderId="0" xfId="33" applyNumberFormat="1" applyFont="1" applyFill="1"/>
    <xf numFmtId="173" fontId="0" fillId="0" borderId="37" xfId="0" applyNumberFormat="1" applyFill="1" applyBorder="1"/>
    <xf numFmtId="173" fontId="0" fillId="0" borderId="0" xfId="0" applyNumberFormat="1" applyFill="1" applyBorder="1"/>
  </cellXfs>
  <cellStyles count="7672">
    <cellStyle name="__ [0]___" xfId="121"/>
    <cellStyle name="__ [0]___ 2" xfId="122"/>
    <cellStyle name="__ [0]____" xfId="123"/>
    <cellStyle name="__ [0]____ 2" xfId="124"/>
    <cellStyle name="__ [0]______" xfId="125"/>
    <cellStyle name="__ [0]______ 2" xfId="126"/>
    <cellStyle name="__ [0]__________" xfId="127"/>
    <cellStyle name="__ [0]__________ 2" xfId="128"/>
    <cellStyle name="__ [0]___________ClearSky_AEP_Min_04.04.02_Bank" xfId="129"/>
    <cellStyle name="__ [0]___________ClearSky_AEP_Min_04.04.02_Bank 2" xfId="130"/>
    <cellStyle name="__ [0]___________Clearsky_internal_050301" xfId="131"/>
    <cellStyle name="__ [0]___________Clearsky_internal_050301 2" xfId="132"/>
    <cellStyle name="__ [0]___________Clearsky_internal_050301_1" xfId="133"/>
    <cellStyle name="__ [0]___________Clearsky_internal_050301_1 2" xfId="134"/>
    <cellStyle name="__ [0]___________Clearsky_internal_070201" xfId="135"/>
    <cellStyle name="__ [0]___________Clearsky_internal_070201 2" xfId="136"/>
    <cellStyle name="__ [0]___________Clearsky_internal_070201.xls Chart 2" xfId="137"/>
    <cellStyle name="__ [0]___________Clearsky_internal_070201.xls Chart 2 2" xfId="138"/>
    <cellStyle name="__ [0]___________Clearsky_internal_070201_1" xfId="139"/>
    <cellStyle name="__ [0]___________Clearsky_internal_070201_1 2" xfId="140"/>
    <cellStyle name="__ [0]___________Clearsky_internal_070201_Clearsky_internal_070201" xfId="141"/>
    <cellStyle name="__ [0]___________Clearsky_internal_070201_Clearsky_internal_070201 2" xfId="142"/>
    <cellStyle name="__ [0]___________Clearsky_internal_070201_Clearsky_Outside_070201.xls Chart 2" xfId="143"/>
    <cellStyle name="__ [0]___________Clearsky_internal_070201_Clearsky_Outside_070201.xls Chart 2 2" xfId="144"/>
    <cellStyle name="__ [0]___________Clearsky_Outside_070201.xls Chart 2" xfId="145"/>
    <cellStyle name="__ [0]___________Clearsky_Outside_070201.xls Chart 2 2" xfId="146"/>
    <cellStyle name="__ [0]_______ClearSky_AEP_Min_04.04.02_Bank" xfId="147"/>
    <cellStyle name="__ [0]_______ClearSky_AEP_Min_04.04.02_Bank 2" xfId="148"/>
    <cellStyle name="__ [0]_______Clearsky_internal_050301" xfId="149"/>
    <cellStyle name="__ [0]_______Clearsky_internal_050301 2" xfId="150"/>
    <cellStyle name="__ [0]_______Clearsky_internal_070201" xfId="151"/>
    <cellStyle name="__ [0]_______Clearsky_internal_070201 2" xfId="152"/>
    <cellStyle name="__ [0]_______Clearsky_internal_070201.xls Chart 2" xfId="153"/>
    <cellStyle name="__ [0]_______Clearsky_internal_070201.xls Chart 2 2" xfId="154"/>
    <cellStyle name="__ [0]_______Clearsky_Outside_070201.xls Chart 2" xfId="155"/>
    <cellStyle name="__ [0]_______Clearsky_Outside_070201.xls Chart 2 2" xfId="156"/>
    <cellStyle name="__ [0]_____ClearSky_AEP_Min_04.04.02_Bank" xfId="157"/>
    <cellStyle name="__ [0]_____ClearSky_AEP_Min_04.04.02_Bank 2" xfId="158"/>
    <cellStyle name="__ [0]_____Clearsky_internal_050301" xfId="159"/>
    <cellStyle name="__ [0]_____Clearsky_internal_050301 2" xfId="160"/>
    <cellStyle name="__ [0]_____Clearsky_internal_050301_1" xfId="161"/>
    <cellStyle name="__ [0]_____Clearsky_internal_050301_1 2" xfId="162"/>
    <cellStyle name="__ [0]_____Clearsky_internal_070201" xfId="163"/>
    <cellStyle name="__ [0]_____Clearsky_internal_070201 2" xfId="164"/>
    <cellStyle name="__ [0]_____Clearsky_internal_070201.xls Chart 2" xfId="165"/>
    <cellStyle name="__ [0]_____Clearsky_internal_070201.xls Chart 2 2" xfId="166"/>
    <cellStyle name="__ [0]_____Clearsky_internal_070201_1" xfId="167"/>
    <cellStyle name="__ [0]_____Clearsky_internal_070201_1 2" xfId="168"/>
    <cellStyle name="__ [0]_____Clearsky_internal_070201_Clearsky_internal_070201" xfId="169"/>
    <cellStyle name="__ [0]_____Clearsky_internal_070201_Clearsky_internal_070201 2" xfId="170"/>
    <cellStyle name="__ [0]_____Clearsky_internal_070201_Clearsky_Outside_070201.xls Chart 2" xfId="171"/>
    <cellStyle name="__ [0]_____Clearsky_internal_070201_Clearsky_Outside_070201.xls Chart 2 2" xfId="172"/>
    <cellStyle name="__ [0]_____Clearsky_Outside_070201.xls Chart 2" xfId="173"/>
    <cellStyle name="__ [0]_____Clearsky_Outside_070201.xls Chart 2 2" xfId="174"/>
    <cellStyle name="__ [0]____ClearSky_AEP_Min_04.04.02_Bank" xfId="175"/>
    <cellStyle name="__ [0]____ClearSky_AEP_Min_04.04.02_Bank 2" xfId="176"/>
    <cellStyle name="__ [0]____Clearsky_internal_050301" xfId="177"/>
    <cellStyle name="__ [0]____Clearsky_internal_050301 2" xfId="178"/>
    <cellStyle name="__ [0]____Clearsky_internal_070201" xfId="179"/>
    <cellStyle name="__ [0]____Clearsky_internal_070201 2" xfId="180"/>
    <cellStyle name="__ [0]____Clearsky_internal_070201.xls Chart 2" xfId="181"/>
    <cellStyle name="__ [0]____Clearsky_internal_070201.xls Chart 2 2" xfId="182"/>
    <cellStyle name="__ [0]____Clearsky_Outside_070201.xls Chart 2" xfId="183"/>
    <cellStyle name="__ [0]____Clearsky_Outside_070201.xls Chart 2 2" xfId="184"/>
    <cellStyle name="__ [0]_94___" xfId="185"/>
    <cellStyle name="__ [0]_94___ 2" xfId="186"/>
    <cellStyle name="__ [0]_94____ClearSky_AEP_Min_04.04.02_Bank" xfId="187"/>
    <cellStyle name="__ [0]_94____ClearSky_AEP_Min_04.04.02_Bank 2" xfId="188"/>
    <cellStyle name="__ [0]_94____Clearsky_internal_050301" xfId="189"/>
    <cellStyle name="__ [0]_94____Clearsky_internal_050301 2" xfId="190"/>
    <cellStyle name="__ [0]_94____Clearsky_internal_070201" xfId="191"/>
    <cellStyle name="__ [0]_94____Clearsky_internal_070201 2" xfId="192"/>
    <cellStyle name="__ [0]_94____Clearsky_internal_070201.xls Chart 2" xfId="193"/>
    <cellStyle name="__ [0]_94____Clearsky_internal_070201.xls Chart 2 2" xfId="194"/>
    <cellStyle name="__ [0]_94____Clearsky_internal_070201_Clearsky_Outside_070201.xls Chart 2" xfId="195"/>
    <cellStyle name="__ [0]_94____Clearsky_internal_070201_Clearsky_Outside_070201.xls Chart 2 2" xfId="196"/>
    <cellStyle name="__ [0]_94____Clearsky_Outside_070201.xls Chart 2" xfId="197"/>
    <cellStyle name="__ [0]_94____Clearsky_Outside_070201.xls Chart 2 2" xfId="198"/>
    <cellStyle name="__ [0]_dimon" xfId="199"/>
    <cellStyle name="__ [0]_dimon 2" xfId="200"/>
    <cellStyle name="__ [0]_form" xfId="201"/>
    <cellStyle name="__ [0]_form 2" xfId="202"/>
    <cellStyle name="__ [0]_form_ClearSky_AEP_Min_04.04.02_Bank" xfId="203"/>
    <cellStyle name="__ [0]_form_ClearSky_AEP_Min_04.04.02_Bank 2" xfId="204"/>
    <cellStyle name="__ [0]_form_Clearsky_internal_050301" xfId="205"/>
    <cellStyle name="__ [0]_form_Clearsky_internal_050301 2" xfId="206"/>
    <cellStyle name="__ [0]_form_Clearsky_internal_050301_1" xfId="207"/>
    <cellStyle name="__ [0]_form_Clearsky_internal_050301_1 2" xfId="208"/>
    <cellStyle name="__ [0]_form_Clearsky_internal_070201" xfId="209"/>
    <cellStyle name="__ [0]_form_Clearsky_internal_070201 2" xfId="210"/>
    <cellStyle name="__ [0]_form_Clearsky_internal_070201.xls Chart 2" xfId="211"/>
    <cellStyle name="__ [0]_form_Clearsky_internal_070201.xls Chart 2 2" xfId="212"/>
    <cellStyle name="__ [0]_form_Clearsky_internal_070201_Clearsky_Outside_070201.xls Chart 2" xfId="213"/>
    <cellStyle name="__ [0]_form_Clearsky_internal_070201_Clearsky_Outside_070201.xls Chart 2 2" xfId="214"/>
    <cellStyle name="__ [0]_form_Clearsky_Outside_070201.xls Chart 2" xfId="215"/>
    <cellStyle name="__ [0]_form_Clearsky_Outside_070201.xls Chart 2 2" xfId="216"/>
    <cellStyle name="__ [0]_laroux" xfId="217"/>
    <cellStyle name="__ [0]_laroux 2" xfId="218"/>
    <cellStyle name="__ [0]_laroux_1" xfId="219"/>
    <cellStyle name="__ [0]_laroux_1_ClearSky_AEP_Min_04.04.02_Bank" xfId="220"/>
    <cellStyle name="__ [0]_laroux_1_Clearsky_internal_050301" xfId="221"/>
    <cellStyle name="__ [0]_laroux_1_Clearsky_internal_050301_1" xfId="222"/>
    <cellStyle name="__ [0]_laroux_1_Clearsky_internal_070201" xfId="223"/>
    <cellStyle name="__ [0]_laroux_1_Clearsky_internal_070201.xls Chart 2" xfId="224"/>
    <cellStyle name="__ [0]_laroux_1_Clearsky_internal_070201_1" xfId="225"/>
    <cellStyle name="__ [0]_laroux_1_Clearsky_Outside_070201.xls Chart 2" xfId="226"/>
    <cellStyle name="__ [0]_laroux_2" xfId="227"/>
    <cellStyle name="__ [0]_laroux_2 2" xfId="228"/>
    <cellStyle name="__ [0]_laroux_ClearSky_AEP_Min_04.04.02_Bank" xfId="229"/>
    <cellStyle name="__ [0]_laroux_ClearSky_AEP_Min_04.04.02_Bank 2" xfId="230"/>
    <cellStyle name="__ [0]_laroux_Clearsky_internal_050301" xfId="231"/>
    <cellStyle name="__ [0]_laroux_Clearsky_internal_050301 2" xfId="232"/>
    <cellStyle name="__ [0]_laroux_Clearsky_internal_070201" xfId="233"/>
    <cellStyle name="__ [0]_laroux_Clearsky_internal_070201 2" xfId="234"/>
    <cellStyle name="__ [0]_laroux_Clearsky_internal_070201.xls Chart 2" xfId="235"/>
    <cellStyle name="__ [0]_laroux_Clearsky_internal_070201.xls Chart 2 2" xfId="236"/>
    <cellStyle name="__ [0]_laroux_Clearsky_internal_070201_1" xfId="237"/>
    <cellStyle name="__ [0]_laroux_Clearsky_internal_070201_1 2" xfId="238"/>
    <cellStyle name="__ [0]_laroux_Clearsky_internal_070201_Clearsky_Outside_070201.xls Chart 2" xfId="239"/>
    <cellStyle name="__ [0]_laroux_Clearsky_internal_070201_Clearsky_Outside_070201.xls Chart 2 2" xfId="240"/>
    <cellStyle name="__ [0]_laroux_Clearsky_Outside_070201.xls Chart 2" xfId="241"/>
    <cellStyle name="__ [0]_laroux_Clearsky_Outside_070201.xls Chart 2 2" xfId="242"/>
    <cellStyle name="__ [0]_PERSONAL" xfId="243"/>
    <cellStyle name="__ [0]_PERSONAL 2" xfId="244"/>
    <cellStyle name="__ [0]_PERSONAL_1" xfId="245"/>
    <cellStyle name="__ [0]_PERSONAL_1 2" xfId="246"/>
    <cellStyle name="__ [0]_PERSONAL_1_ClearSky_AEP_Min_04.04.02_Bank" xfId="247"/>
    <cellStyle name="__ [0]_PERSONAL_1_ClearSky_AEP_Min_04.04.02_Bank 2" xfId="248"/>
    <cellStyle name="__ [0]_PERSONAL_1_Clearsky_internal_050301" xfId="249"/>
    <cellStyle name="__ [0]_PERSONAL_1_Clearsky_internal_050301 2" xfId="250"/>
    <cellStyle name="__ [0]_PERSONAL_1_Clearsky_internal_070201" xfId="251"/>
    <cellStyle name="__ [0]_PERSONAL_1_Clearsky_internal_070201 2" xfId="252"/>
    <cellStyle name="__ [0]_PERSONAL_1_Clearsky_internal_070201.xls Chart 2" xfId="253"/>
    <cellStyle name="__ [0]_PERSONAL_1_Clearsky_internal_070201.xls Chart 2 2" xfId="254"/>
    <cellStyle name="__ [0]_PERSONAL_1_Clearsky_internal_070201_1" xfId="255"/>
    <cellStyle name="__ [0]_PERSONAL_1_Clearsky_internal_070201_1 2" xfId="256"/>
    <cellStyle name="__ [0]_PERSONAL_1_Clearsky_internal_070201_Clearsky_internal_070201" xfId="257"/>
    <cellStyle name="__ [0]_PERSONAL_1_Clearsky_internal_070201_Clearsky_internal_070201 2" xfId="258"/>
    <cellStyle name="__ [0]_PERSONAL_1_Clearsky_internal_070201_Clearsky_Outside_070201.xls Chart 2" xfId="259"/>
    <cellStyle name="__ [0]_PERSONAL_1_Clearsky_internal_070201_Clearsky_Outside_070201.xls Chart 2 2" xfId="260"/>
    <cellStyle name="__ [0]_PERSONAL_1_Clearsky_Outside_070201.xls Chart 2" xfId="261"/>
    <cellStyle name="__ [0]_PERSONAL_1_Clearsky_Outside_070201.xls Chart 2 2" xfId="262"/>
    <cellStyle name="__ [0]_PERSONAL_2" xfId="263"/>
    <cellStyle name="__ [0]_PERSONAL_2 2" xfId="264"/>
    <cellStyle name="__ [0]_PERSONAL_2_ClearSky_AEP_Min_04.04.02_Bank" xfId="265"/>
    <cellStyle name="__ [0]_PERSONAL_2_ClearSky_AEP_Min_04.04.02_Bank 2" xfId="266"/>
    <cellStyle name="__ [0]_PERSONAL_2_Clearsky_internal_050301" xfId="267"/>
    <cellStyle name="__ [0]_PERSONAL_2_Clearsky_internal_050301 2" xfId="268"/>
    <cellStyle name="__ [0]_PERSONAL_2_Clearsky_internal_070201" xfId="269"/>
    <cellStyle name="__ [0]_PERSONAL_2_Clearsky_internal_070201 2" xfId="270"/>
    <cellStyle name="__ [0]_PERSONAL_2_Clearsky_internal_070201.xls Chart 2" xfId="271"/>
    <cellStyle name="__ [0]_PERSONAL_2_Clearsky_internal_070201.xls Chart 2 2" xfId="272"/>
    <cellStyle name="__ [0]_PERSONAL_2_Clearsky_internal_070201_1" xfId="273"/>
    <cellStyle name="__ [0]_PERSONAL_2_Clearsky_internal_070201_1 2" xfId="274"/>
    <cellStyle name="__ [0]_PERSONAL_2_Clearsky_internal_070201_Clearsky_internal_070201" xfId="275"/>
    <cellStyle name="__ [0]_PERSONAL_2_Clearsky_internal_070201_Clearsky_internal_070201 2" xfId="276"/>
    <cellStyle name="__ [0]_PERSONAL_2_Clearsky_internal_070201_Clearsky_Outside_070201.xls Chart 2" xfId="277"/>
    <cellStyle name="__ [0]_PERSONAL_2_Clearsky_internal_070201_Clearsky_Outside_070201.xls Chart 2 2" xfId="278"/>
    <cellStyle name="__ [0]_PERSONAL_2_Clearsky_Outside_070201.xls Chart 2" xfId="279"/>
    <cellStyle name="__ [0]_PERSONAL_2_Clearsky_Outside_070201.xls Chart 2 2" xfId="280"/>
    <cellStyle name="__ [0]_PERSONAL_3" xfId="281"/>
    <cellStyle name="__ [0]_PERSONAL_3 2" xfId="282"/>
    <cellStyle name="__ [0]_PERSONAL_ClearSky_AEP_Min_04.04.02_Bank" xfId="283"/>
    <cellStyle name="__ [0]_PERSONAL_ClearSky_AEP_Min_04.04.02_Bank 2" xfId="284"/>
    <cellStyle name="__ [0]_PERSONAL_Clearsky_internal_050301" xfId="285"/>
    <cellStyle name="__ [0]_PERSONAL_Clearsky_internal_050301 2" xfId="286"/>
    <cellStyle name="__ [0]_PERSONAL_Clearsky_internal_070201" xfId="287"/>
    <cellStyle name="__ [0]_PERSONAL_Clearsky_internal_070201 2" xfId="288"/>
    <cellStyle name="__ [0]_PERSONAL_Clearsky_internal_070201.xls Chart 2" xfId="289"/>
    <cellStyle name="__ [0]_PERSONAL_Clearsky_internal_070201.xls Chart 2 2" xfId="290"/>
    <cellStyle name="__ [0]_PERSONAL_Clearsky_internal_070201_1" xfId="291"/>
    <cellStyle name="__ [0]_PERSONAL_Clearsky_internal_070201_1 2" xfId="292"/>
    <cellStyle name="__ [0]_PERSONAL_Clearsky_internal_070201_Clearsky_Outside_070201.xls Chart 2" xfId="293"/>
    <cellStyle name="__ [0]_PERSONAL_Clearsky_internal_070201_Clearsky_Outside_070201.xls Chart 2 2" xfId="294"/>
    <cellStyle name="__ [0]_PERSONAL_Clearsky_Outside_070201.xls Chart 2" xfId="295"/>
    <cellStyle name="__ [0]_PERSONAL_Clearsky_Outside_070201.xls Chart 2 2" xfId="296"/>
    <cellStyle name="__ [0]_Sheet2" xfId="297"/>
    <cellStyle name="__ [0]_Sheet2 2" xfId="298"/>
    <cellStyle name="____.____" xfId="299"/>
    <cellStyle name="_____" xfId="300"/>
    <cellStyle name="______" xfId="301"/>
    <cellStyle name="_______" xfId="302"/>
    <cellStyle name="________" xfId="303"/>
    <cellStyle name="________ 2" xfId="304"/>
    <cellStyle name="__________" xfId="305"/>
    <cellStyle name="____________" xfId="306"/>
    <cellStyle name="_____________ClearSky_AEP_Min_04.04.02_Bank" xfId="307"/>
    <cellStyle name="_____________ClearSky_AEP_Min_04.04.02_Bank 2" xfId="308"/>
    <cellStyle name="_____________ClearSky_AEP_Min_04.04.02_Bank_1" xfId="309"/>
    <cellStyle name="_____________ClearSky_AEP_Min_04.04.02_Bank_1 2" xfId="310"/>
    <cellStyle name="_____________Clearsky_internal_050301" xfId="311"/>
    <cellStyle name="_____________Clearsky_internal_050301_1" xfId="312"/>
    <cellStyle name="_____________Clearsky_internal_050301_1 2" xfId="313"/>
    <cellStyle name="_____________Clearsky_internal_050301_2" xfId="314"/>
    <cellStyle name="_____________Clearsky_internal_050301_2 2" xfId="315"/>
    <cellStyle name="_____________Clearsky_internal_070201" xfId="316"/>
    <cellStyle name="_____________Clearsky_internal_070201.xls Chart 2" xfId="317"/>
    <cellStyle name="_____________Clearsky_internal_070201.xls Chart 2_1" xfId="318"/>
    <cellStyle name="_____________Clearsky_internal_070201.xls Chart 2_1 2" xfId="319"/>
    <cellStyle name="_____________Clearsky_internal_070201_1" xfId="320"/>
    <cellStyle name="_____________Clearsky_internal_070201_1 2" xfId="321"/>
    <cellStyle name="_____________Clearsky_internal_070201_2" xfId="322"/>
    <cellStyle name="_____________Clearsky_internal_070201_2 2" xfId="323"/>
    <cellStyle name="_____________Clearsky_Outside_070201.xls Chart 2" xfId="324"/>
    <cellStyle name="_____________Clearsky_Outside_070201.xls Chart 2 2" xfId="325"/>
    <cellStyle name="_____________Clearsky_Outside_070201.xls Chart 2_1" xfId="326"/>
    <cellStyle name="_____________Clearsky_Outside_070201.xls Chart 2_1 2" xfId="327"/>
    <cellStyle name="___________ClearSky_AEP_Min_04.04.02_Bank" xfId="328"/>
    <cellStyle name="___________Clearsky_internal_050301" xfId="329"/>
    <cellStyle name="___________Clearsky_internal_050301_1" xfId="330"/>
    <cellStyle name="___________Clearsky_internal_070201" xfId="331"/>
    <cellStyle name="___________Clearsky_internal_070201.xls Chart 2" xfId="332"/>
    <cellStyle name="___________Clearsky_internal_070201_1" xfId="333"/>
    <cellStyle name="___________Clearsky_Outside_070201.xls Chart 2" xfId="334"/>
    <cellStyle name="_________1" xfId="335"/>
    <cellStyle name="_________2" xfId="336"/>
    <cellStyle name="_________ClearSky_AEP_Min_04.04.02_Bank" xfId="337"/>
    <cellStyle name="_________ClearSky_AEP_Min_04.04.02_Bank_1" xfId="338"/>
    <cellStyle name="_________ClearSky_AEP_Min_04.04.02_Bank_1 2" xfId="339"/>
    <cellStyle name="_________Clearsky_internal_050301" xfId="340"/>
    <cellStyle name="_________Clearsky_internal_050301_1" xfId="341"/>
    <cellStyle name="_________Clearsky_internal_050301_1 2" xfId="342"/>
    <cellStyle name="_________Clearsky_internal_050301_2" xfId="343"/>
    <cellStyle name="_________Clearsky_internal_050301_2 2" xfId="344"/>
    <cellStyle name="_________Clearsky_internal_070201" xfId="345"/>
    <cellStyle name="_________Clearsky_internal_070201 2" xfId="346"/>
    <cellStyle name="_________Clearsky_internal_070201.xls Chart 2" xfId="347"/>
    <cellStyle name="_________Clearsky_internal_070201.xls Chart 2_1" xfId="348"/>
    <cellStyle name="_________Clearsky_internal_070201.xls Chart 2_1 2" xfId="349"/>
    <cellStyle name="_________Clearsky_internal_070201_1" xfId="350"/>
    <cellStyle name="_________Clearsky_internal_070201_1 2" xfId="351"/>
    <cellStyle name="_________Clearsky_internal_070201_2" xfId="352"/>
    <cellStyle name="_________Clearsky_Outside_070201.xls Chart 2" xfId="353"/>
    <cellStyle name="_________Clearsky_Outside_070201.xls Chart 2_1" xfId="354"/>
    <cellStyle name="_________Clearsky_Outside_070201.xls Chart 2_1 2" xfId="355"/>
    <cellStyle name="________1" xfId="356"/>
    <cellStyle name="_______ClearSky_AEP_Min_04.04.02_Bank" xfId="357"/>
    <cellStyle name="_______ClearSky_AEP_Min_04.04.02_Bank 2" xfId="358"/>
    <cellStyle name="_______ClearSky_AEP_Min_04.04.02_Bank_1" xfId="359"/>
    <cellStyle name="_______ClearSky_AEP_Min_04.04.02_Bank_1 2" xfId="360"/>
    <cellStyle name="_______Clearsky_internal_050301" xfId="361"/>
    <cellStyle name="_______Clearsky_internal_050301 2" xfId="362"/>
    <cellStyle name="_______Clearsky_internal_050301_1" xfId="363"/>
    <cellStyle name="_______Clearsky_internal_050301_1 2" xfId="364"/>
    <cellStyle name="_______Clearsky_internal_070201" xfId="365"/>
    <cellStyle name="_______Clearsky_internal_070201 2" xfId="366"/>
    <cellStyle name="_______Clearsky_internal_070201.xls Chart 2" xfId="367"/>
    <cellStyle name="_______Clearsky_internal_070201.xls Chart 2 2" xfId="368"/>
    <cellStyle name="_______Clearsky_internal_070201.xls Chart 2_1" xfId="369"/>
    <cellStyle name="_______Clearsky_internal_070201.xls Chart 2_1 2" xfId="370"/>
    <cellStyle name="_______Clearsky_internal_070201_1" xfId="371"/>
    <cellStyle name="_______Clearsky_internal_070201_1 2" xfId="372"/>
    <cellStyle name="_______Clearsky_Outside_070201.xls Chart 2" xfId="373"/>
    <cellStyle name="_______Clearsky_Outside_070201.xls Chart 2 2" xfId="374"/>
    <cellStyle name="_______Clearsky_Outside_070201.xls Chart 2_1" xfId="375"/>
    <cellStyle name="_______Clearsky_Outside_070201.xls Chart 2_1 2" xfId="376"/>
    <cellStyle name="______1" xfId="377"/>
    <cellStyle name="______ClearSky_AEP_Min_04.04.02_Bank" xfId="378"/>
    <cellStyle name="______ClearSky_AEP_Min_04.04.02_Bank 2" xfId="379"/>
    <cellStyle name="______ClearSky_AEP_Min_04.04.02_Bank_1" xfId="380"/>
    <cellStyle name="______ClearSky_AEP_Min_04.04.02_Bank_2" xfId="381"/>
    <cellStyle name="______ClearSky_AEP_Min_04.04.02_Bank_2 2" xfId="382"/>
    <cellStyle name="______Clearsky_internal_050301" xfId="383"/>
    <cellStyle name="______Clearsky_internal_050301 2" xfId="384"/>
    <cellStyle name="______Clearsky_internal_050301_1" xfId="385"/>
    <cellStyle name="______Clearsky_internal_050301_2" xfId="386"/>
    <cellStyle name="______Clearsky_internal_050301_2 2" xfId="387"/>
    <cellStyle name="______Clearsky_internal_050301_3" xfId="388"/>
    <cellStyle name="______Clearsky_internal_070201" xfId="389"/>
    <cellStyle name="______Clearsky_internal_070201.xls Chart 2" xfId="390"/>
    <cellStyle name="______Clearsky_internal_070201.xls Chart 2_1" xfId="391"/>
    <cellStyle name="______Clearsky_internal_070201.xls Chart 2_1 2" xfId="392"/>
    <cellStyle name="______Clearsky_internal_070201.xls Chart 2_2" xfId="393"/>
    <cellStyle name="______Clearsky_internal_070201_1" xfId="394"/>
    <cellStyle name="______Clearsky_internal_070201_1 2" xfId="395"/>
    <cellStyle name="______Clearsky_internal_070201_2" xfId="396"/>
    <cellStyle name="______Clearsky_internal_070201_2_Clearsky_Outside_070201.xls Chart 2" xfId="397"/>
    <cellStyle name="______Clearsky_internal_070201_2_Clearsky_Outside_070201.xls Chart 2 2" xfId="398"/>
    <cellStyle name="______Clearsky_internal_070201_3" xfId="399"/>
    <cellStyle name="______Clearsky_internal_070201_3 2" xfId="400"/>
    <cellStyle name="______Clearsky_internal_070201_Clearsky_internal_070201" xfId="401"/>
    <cellStyle name="______Clearsky_internal_070201_Clearsky_Outside_070201.xls Chart 2" xfId="402"/>
    <cellStyle name="______Clearsky_Outside_070201.xls Chart 2" xfId="403"/>
    <cellStyle name="______Clearsky_Outside_070201.xls Chart 2_1" xfId="404"/>
    <cellStyle name="______Clearsky_Outside_070201.xls Chart 2_1 2" xfId="405"/>
    <cellStyle name="______Clearsky_Outside_070201.xls Chart 2_2" xfId="406"/>
    <cellStyle name="______Clearsky_Outside_070201.xls Chart 2_2 2" xfId="407"/>
    <cellStyle name="___94___" xfId="408"/>
    <cellStyle name="___94___ 2" xfId="409"/>
    <cellStyle name="___94____ClearSky_AEP_Min_04.04.02_Bank" xfId="410"/>
    <cellStyle name="___94____ClearSky_AEP_Min_04.04.02_Bank 2" xfId="411"/>
    <cellStyle name="___94____Clearsky_internal_050301" xfId="412"/>
    <cellStyle name="___94____Clearsky_internal_050301 2" xfId="413"/>
    <cellStyle name="___94____Clearsky_internal_050301_1" xfId="414"/>
    <cellStyle name="___94____Clearsky_internal_050301_1 2" xfId="415"/>
    <cellStyle name="___94____Clearsky_internal_070201" xfId="416"/>
    <cellStyle name="___94____Clearsky_internal_070201 2" xfId="417"/>
    <cellStyle name="___94____Clearsky_internal_070201.xls Chart 2" xfId="418"/>
    <cellStyle name="___94____Clearsky_internal_070201.xls Chart 2 2" xfId="419"/>
    <cellStyle name="___94____Clearsky_internal_070201_1" xfId="420"/>
    <cellStyle name="___94____Clearsky_internal_070201_1 2" xfId="421"/>
    <cellStyle name="___94____Clearsky_internal_070201_Clearsky_Outside_070201.xls Chart 2" xfId="422"/>
    <cellStyle name="___94____Clearsky_internal_070201_Clearsky_Outside_070201.xls Chart 2 2" xfId="423"/>
    <cellStyle name="___94____Clearsky_Outside_070201.xls Chart 2" xfId="424"/>
    <cellStyle name="___94____Clearsky_Outside_070201.xls Chart 2 2" xfId="425"/>
    <cellStyle name="___97___" xfId="426"/>
    <cellStyle name="___970120" xfId="427"/>
    <cellStyle name="___BEBU_GI" xfId="428"/>
    <cellStyle name="___dimon" xfId="429"/>
    <cellStyle name="___dimon 2" xfId="430"/>
    <cellStyle name="___dimon_ClearSky_AEP_Min_04.04.02_Bank" xfId="431"/>
    <cellStyle name="___dimon_ClearSky_AEP_Min_04.04.02_Bank 2" xfId="432"/>
    <cellStyle name="___dimon_Clearsky_internal_050301" xfId="433"/>
    <cellStyle name="___dimon_Clearsky_internal_050301 2" xfId="434"/>
    <cellStyle name="___dimon_Clearsky_internal_070201" xfId="435"/>
    <cellStyle name="___dimon_Clearsky_internal_070201 2" xfId="436"/>
    <cellStyle name="___dimon_Clearsky_internal_070201.xls Chart 2" xfId="437"/>
    <cellStyle name="___dimon_Clearsky_internal_070201.xls Chart 2 2" xfId="438"/>
    <cellStyle name="___dimon_Clearsky_internal_070201_1" xfId="439"/>
    <cellStyle name="___dimon_Clearsky_internal_070201_1 2" xfId="440"/>
    <cellStyle name="___dimon_Clearsky_Outside_070201.xls Chart 2" xfId="441"/>
    <cellStyle name="___dimon_Clearsky_Outside_070201.xls Chart 2 2" xfId="442"/>
    <cellStyle name="___form" xfId="443"/>
    <cellStyle name="___form_ClearSky_AEP_Min_04.04.02_Bank" xfId="444"/>
    <cellStyle name="___form_ClearSky_AEP_Min_04.04.02_Bank 2" xfId="445"/>
    <cellStyle name="___form_ClearSky_AEP_Min_04.04.02_Bank_1" xfId="446"/>
    <cellStyle name="___form_ClearSky_AEP_Min_04.04.02_Bank_1 2" xfId="447"/>
    <cellStyle name="___form_Clearsky_internal_050301" xfId="448"/>
    <cellStyle name="___form_Clearsky_internal_050301 2" xfId="449"/>
    <cellStyle name="___form_Clearsky_internal_050301_1" xfId="450"/>
    <cellStyle name="___form_Clearsky_internal_050301_1 2" xfId="451"/>
    <cellStyle name="___form_Clearsky_internal_070201" xfId="452"/>
    <cellStyle name="___form_Clearsky_internal_070201 2" xfId="453"/>
    <cellStyle name="___form_Clearsky_internal_070201.xls Chart 2" xfId="454"/>
    <cellStyle name="___form_Clearsky_internal_070201.xls Chart 2 2" xfId="455"/>
    <cellStyle name="___form_Clearsky_internal_070201.xls Chart 2_1" xfId="456"/>
    <cellStyle name="___form_Clearsky_internal_070201_1" xfId="457"/>
    <cellStyle name="___form_Clearsky_internal_070201_2" xfId="458"/>
    <cellStyle name="___form_Clearsky_internal_070201_2 2" xfId="459"/>
    <cellStyle name="___form_Clearsky_Outside_070201.xls Chart 2" xfId="460"/>
    <cellStyle name="___form_Clearsky_Outside_070201.xls Chart 2 2" xfId="461"/>
    <cellStyle name="___form_Clearsky_Outside_070201.xls Chart 2_1" xfId="462"/>
    <cellStyle name="___form_Clearsky_Outside_070201.xls Chart 2_1 2" xfId="463"/>
    <cellStyle name="___ga_PB" xfId="464"/>
    <cellStyle name="___laroux" xfId="465"/>
    <cellStyle name="___laroux 2" xfId="466"/>
    <cellStyle name="___laroux_1" xfId="467"/>
    <cellStyle name="___laroux_1_ClearSky_AEP_Min_04.04.02_Bank" xfId="468"/>
    <cellStyle name="___laroux_1_ClearSky_AEP_Min_04.04.02_Bank_1" xfId="469"/>
    <cellStyle name="___laroux_1_Clearsky_internal_050301" xfId="470"/>
    <cellStyle name="___laroux_1_Clearsky_internal_050301_1" xfId="471"/>
    <cellStyle name="___laroux_1_Clearsky_internal_050301_2" xfId="472"/>
    <cellStyle name="___laroux_1_Clearsky_internal_070201" xfId="473"/>
    <cellStyle name="___laroux_1_Clearsky_internal_070201.xls Chart 2" xfId="474"/>
    <cellStyle name="___laroux_1_Clearsky_internal_070201.xls Chart 2_1" xfId="475"/>
    <cellStyle name="___laroux_1_Clearsky_internal_070201_1" xfId="476"/>
    <cellStyle name="___laroux_1_Clearsky_internal_070201_2" xfId="477"/>
    <cellStyle name="___laroux_1_Clearsky_Outside_070201.xls Chart 2" xfId="478"/>
    <cellStyle name="___laroux_1_Clearsky_Outside_070201.xls Chart 2_1" xfId="479"/>
    <cellStyle name="___laroux_2" xfId="480"/>
    <cellStyle name="___laroux_2_ClearSky_AEP_Min_04.04.02_Bank" xfId="481"/>
    <cellStyle name="___laroux_2_ClearSky_AEP_Min_04.04.02_Bank 2" xfId="482"/>
    <cellStyle name="___laroux_2_Clearsky_internal_050301" xfId="483"/>
    <cellStyle name="___laroux_2_Clearsky_internal_050301_1" xfId="484"/>
    <cellStyle name="___laroux_2_Clearsky_internal_050301_1 2" xfId="485"/>
    <cellStyle name="___laroux_2_Clearsky_internal_070201" xfId="486"/>
    <cellStyle name="___laroux_2_Clearsky_internal_070201.xls Chart 2" xfId="487"/>
    <cellStyle name="___laroux_2_Clearsky_internal_070201.xls Chart 2_1" xfId="488"/>
    <cellStyle name="___laroux_2_Clearsky_internal_070201.xls Chart 2_1 2" xfId="489"/>
    <cellStyle name="___laroux_2_Clearsky_internal_070201_1" xfId="490"/>
    <cellStyle name="___laroux_2_Clearsky_internal_070201_1 2" xfId="491"/>
    <cellStyle name="___laroux_2_Clearsky_Outside_070201.xls Chart 2" xfId="492"/>
    <cellStyle name="___laroux_2_Clearsky_Outside_070201.xls Chart 2_1" xfId="493"/>
    <cellStyle name="___laroux_2_Clearsky_Outside_070201.xls Chart 2_1 2" xfId="494"/>
    <cellStyle name="___laroux_3" xfId="495"/>
    <cellStyle name="___laroux_4" xfId="496"/>
    <cellStyle name="___laroux_5" xfId="497"/>
    <cellStyle name="___laroux_6" xfId="498"/>
    <cellStyle name="___laroux_7" xfId="499"/>
    <cellStyle name="___laroux_8" xfId="500"/>
    <cellStyle name="___laroux_8 2" xfId="501"/>
    <cellStyle name="___laroux_ClearSky_AEP_Min_04.04.02_Bank" xfId="502"/>
    <cellStyle name="___laroux_ClearSky_AEP_Min_04.04.02_Bank_1" xfId="503"/>
    <cellStyle name="___laroux_ClearSky_AEP_Min_04.04.02_Bank_1 2" xfId="504"/>
    <cellStyle name="___laroux_Clearsky_internal_050301" xfId="505"/>
    <cellStyle name="___laroux_Clearsky_internal_050301 2" xfId="506"/>
    <cellStyle name="___laroux_Clearsky_internal_050301_1" xfId="507"/>
    <cellStyle name="___laroux_Clearsky_internal_050301_1 2" xfId="508"/>
    <cellStyle name="___laroux_Clearsky_internal_070201" xfId="509"/>
    <cellStyle name="___laroux_Clearsky_internal_070201 2" xfId="510"/>
    <cellStyle name="___laroux_Clearsky_internal_070201.xls Chart 2" xfId="511"/>
    <cellStyle name="___laroux_Clearsky_internal_070201.xls Chart 2 2" xfId="512"/>
    <cellStyle name="___laroux_Clearsky_internal_070201.xls Chart 2_1" xfId="513"/>
    <cellStyle name="___laroux_Clearsky_internal_070201.xls Chart 2_1 2" xfId="514"/>
    <cellStyle name="___laroux_Clearsky_internal_070201.xls Chart 2_2" xfId="515"/>
    <cellStyle name="___laroux_Clearsky_internal_070201_1" xfId="516"/>
    <cellStyle name="___laroux_Clearsky_internal_070201_2" xfId="517"/>
    <cellStyle name="___laroux_Clearsky_internal_070201_2 2" xfId="518"/>
    <cellStyle name="___laroux_Clearsky_Outside_070201.xls Chart 2" xfId="519"/>
    <cellStyle name="___laroux_Clearsky_Outside_070201.xls Chart 2 2" xfId="520"/>
    <cellStyle name="___laroux_Clearsky_Outside_070201.xls Chart 2_1" xfId="521"/>
    <cellStyle name="___PERSONAL" xfId="522"/>
    <cellStyle name="___PERSONAL 2" xfId="523"/>
    <cellStyle name="___PERSONAL_1" xfId="524"/>
    <cellStyle name="___PERSONAL_1_ClearSky_AEP_Min_04.04.02_Bank" xfId="525"/>
    <cellStyle name="___PERSONAL_1_ClearSky_AEP_Min_04.04.02_Bank 2" xfId="526"/>
    <cellStyle name="___PERSONAL_1_ClearSky_AEP_Min_04.04.02_Bank_1" xfId="527"/>
    <cellStyle name="___PERSONAL_1_ClearSky_AEP_Min_04.04.02_Bank_1 2" xfId="528"/>
    <cellStyle name="___PERSONAL_1_Clearsky_internal_050301" xfId="529"/>
    <cellStyle name="___PERSONAL_1_Clearsky_internal_050301 2" xfId="530"/>
    <cellStyle name="___PERSONAL_1_Clearsky_internal_050301_1" xfId="531"/>
    <cellStyle name="___PERSONAL_1_Clearsky_internal_050301_1 2" xfId="532"/>
    <cellStyle name="___PERSONAL_1_Clearsky_internal_070201" xfId="533"/>
    <cellStyle name="___PERSONAL_1_Clearsky_internal_070201 2" xfId="534"/>
    <cellStyle name="___PERSONAL_1_Clearsky_internal_070201.xls Chart 2" xfId="535"/>
    <cellStyle name="___PERSONAL_1_Clearsky_internal_070201.xls Chart 2_1" xfId="536"/>
    <cellStyle name="___PERSONAL_1_Clearsky_internal_070201.xls Chart 2_1 2" xfId="537"/>
    <cellStyle name="___PERSONAL_1_Clearsky_internal_070201_1" xfId="538"/>
    <cellStyle name="___PERSONAL_1_Clearsky_internal_070201_1 2" xfId="539"/>
    <cellStyle name="___PERSONAL_1_Clearsky_internal_070201_1_Clearsky_Outside_070201.xls Chart 2" xfId="540"/>
    <cellStyle name="___PERSONAL_1_Clearsky_internal_070201_1_Clearsky_Outside_070201.xls Chart 2 2" xfId="541"/>
    <cellStyle name="___PERSONAL_1_Clearsky_internal_070201_2" xfId="542"/>
    <cellStyle name="___PERSONAL_1_Clearsky_internal_070201_Clearsky_Outside_070201.xls Chart 2" xfId="543"/>
    <cellStyle name="___PERSONAL_1_Clearsky_Outside_070201.xls Chart 2" xfId="544"/>
    <cellStyle name="___PERSONAL_1_Clearsky_Outside_070201.xls Chart 2 2" xfId="545"/>
    <cellStyle name="___PERSONAL_1_Clearsky_Outside_070201.xls Chart 2_1" xfId="546"/>
    <cellStyle name="___PERSONAL_2" xfId="547"/>
    <cellStyle name="___PERSONAL_2 2" xfId="548"/>
    <cellStyle name="___PERSONAL_2_ClearSky_AEP_Min_04.04.02_Bank" xfId="549"/>
    <cellStyle name="___PERSONAL_2_ClearSky_AEP_Min_04.04.02_Bank 2" xfId="550"/>
    <cellStyle name="___PERSONAL_2_ClearSky_AEP_Min_04.04.02_Bank_1" xfId="551"/>
    <cellStyle name="___PERSONAL_2_ClearSky_AEP_Min_04.04.02_Bank_1 2" xfId="552"/>
    <cellStyle name="___PERSONAL_2_Clearsky_internal_050301" xfId="553"/>
    <cellStyle name="___PERSONAL_2_Clearsky_internal_050301 2" xfId="554"/>
    <cellStyle name="___PERSONAL_2_Clearsky_internal_050301_1" xfId="555"/>
    <cellStyle name="___PERSONAL_2_Clearsky_internal_050301_1 2" xfId="556"/>
    <cellStyle name="___PERSONAL_2_Clearsky_internal_070201" xfId="557"/>
    <cellStyle name="___PERSONAL_2_Clearsky_internal_070201 2" xfId="558"/>
    <cellStyle name="___PERSONAL_2_Clearsky_internal_070201.xls Chart 2" xfId="559"/>
    <cellStyle name="___PERSONAL_2_Clearsky_internal_070201.xls Chart 2 2" xfId="560"/>
    <cellStyle name="___PERSONAL_2_Clearsky_internal_070201.xls Chart 2_1" xfId="561"/>
    <cellStyle name="___PERSONAL_2_Clearsky_internal_070201.xls Chart 2_1 2" xfId="562"/>
    <cellStyle name="___PERSONAL_2_Clearsky_internal_070201_1" xfId="563"/>
    <cellStyle name="___PERSONAL_2_Clearsky_internal_070201_1 2" xfId="564"/>
    <cellStyle name="___PERSONAL_2_Clearsky_internal_070201_1_Clearsky_internal_070201" xfId="565"/>
    <cellStyle name="___PERSONAL_2_Clearsky_internal_070201_1_Clearsky_internal_070201 2" xfId="566"/>
    <cellStyle name="___PERSONAL_2_Clearsky_internal_070201_1_Clearsky_Outside_070201.xls Chart 2" xfId="567"/>
    <cellStyle name="___PERSONAL_2_Clearsky_internal_070201_1_Clearsky_Outside_070201.xls Chart 2 2" xfId="568"/>
    <cellStyle name="___PERSONAL_2_Clearsky_internal_070201_2" xfId="569"/>
    <cellStyle name="___PERSONAL_2_Clearsky_internal_070201_2 2" xfId="570"/>
    <cellStyle name="___PERSONAL_2_Clearsky_internal_070201_Clearsky_Outside_070201.xls Chart 2" xfId="571"/>
    <cellStyle name="___PERSONAL_2_Clearsky_internal_070201_Clearsky_Outside_070201.xls Chart 2 2" xfId="572"/>
    <cellStyle name="___PERSONAL_2_Clearsky_Outside_070201.xls Chart 2" xfId="573"/>
    <cellStyle name="___PERSONAL_2_Clearsky_Outside_070201.xls Chart 2 2" xfId="574"/>
    <cellStyle name="___PERSONAL_2_Clearsky_Outside_070201.xls Chart 2_1" xfId="575"/>
    <cellStyle name="___PERSONAL_2_Clearsky_Outside_070201.xls Chart 2_1 2" xfId="576"/>
    <cellStyle name="___PERSONAL_2_Clearsky_Outside_070201.xls Chart 2_2" xfId="577"/>
    <cellStyle name="___PERSONAL_2_Clearsky_Outside_070201.xls Chart 2_2 2" xfId="578"/>
    <cellStyle name="___PERSONAL_3" xfId="579"/>
    <cellStyle name="___PERSONAL_3_ClearSky_AEP_Min_04.04.02_Bank" xfId="580"/>
    <cellStyle name="___PERSONAL_3_ClearSky_AEP_Min_04.04.02_Bank 2" xfId="581"/>
    <cellStyle name="___PERSONAL_3_Clearsky_internal_050301" xfId="582"/>
    <cellStyle name="___PERSONAL_3_Clearsky_internal_070201" xfId="583"/>
    <cellStyle name="___PERSONAL_3_Clearsky_internal_070201.xls Chart 2" xfId="584"/>
    <cellStyle name="___PERSONAL_3_Clearsky_internal_070201.xls Chart 2 2" xfId="585"/>
    <cellStyle name="___PERSONAL_3_Clearsky_internal_070201_1" xfId="586"/>
    <cellStyle name="___PERSONAL_3_Clearsky_internal_070201_1 2" xfId="587"/>
    <cellStyle name="___PERSONAL_3_Clearsky_internal_070201_Clearsky_Outside_070201.xls Chart 2" xfId="588"/>
    <cellStyle name="___PERSONAL_3_Clearsky_internal_070201_Clearsky_Outside_070201.xls Chart 2 2" xfId="589"/>
    <cellStyle name="___PERSONAL_3_Clearsky_Outside_070201.xls Chart 2" xfId="590"/>
    <cellStyle name="___PERSONAL_4" xfId="591"/>
    <cellStyle name="___PERSONAL_ClearSky_AEP_Min_04.04.02_Bank" xfId="592"/>
    <cellStyle name="___PERSONAL_ClearSky_AEP_Min_04.04.02_Bank_1" xfId="593"/>
    <cellStyle name="___PERSONAL_ClearSky_AEP_Min_04.04.02_Bank_1 2" xfId="594"/>
    <cellStyle name="___PERSONAL_Clearsky_internal_050301" xfId="595"/>
    <cellStyle name="___PERSONAL_Clearsky_internal_050301_1" xfId="596"/>
    <cellStyle name="___PERSONAL_Clearsky_internal_050301_1 2" xfId="597"/>
    <cellStyle name="___PERSONAL_Clearsky_internal_070201" xfId="598"/>
    <cellStyle name="___PERSONAL_Clearsky_internal_070201.xls Chart 2" xfId="599"/>
    <cellStyle name="___PERSONAL_Clearsky_internal_070201.xls Chart 2_1" xfId="600"/>
    <cellStyle name="___PERSONAL_Clearsky_internal_070201.xls Chart 2_1 2" xfId="601"/>
    <cellStyle name="___PERSONAL_Clearsky_internal_070201_1" xfId="602"/>
    <cellStyle name="___PERSONAL_Clearsky_internal_070201_1 2" xfId="603"/>
    <cellStyle name="___PERSONAL_Clearsky_internal_070201_1_Clearsky_internal_070201" xfId="604"/>
    <cellStyle name="___PERSONAL_Clearsky_internal_070201_1_Clearsky_Outside_070201.xls Chart 2" xfId="605"/>
    <cellStyle name="___PERSONAL_Clearsky_internal_070201_2" xfId="606"/>
    <cellStyle name="___PERSONAL_Clearsky_internal_070201_2 2" xfId="607"/>
    <cellStyle name="___PERSONAL_Clearsky_internal_070201_Clearsky_Outside_070201.xls Chart 2" xfId="608"/>
    <cellStyle name="___PERSONAL_Clearsky_internal_070201_Clearsky_Outside_070201.xls Chart 2 2" xfId="609"/>
    <cellStyle name="___PERSONAL_Clearsky_Outside_070201.xls Chart 2" xfId="610"/>
    <cellStyle name="___PERSONAL_Clearsky_Outside_070201.xls Chart 2_1" xfId="611"/>
    <cellStyle name="___PERSONAL_Clearsky_Outside_070201.xls Chart 2_1 2" xfId="612"/>
    <cellStyle name="___Query11" xfId="613"/>
    <cellStyle name="___Query11 2" xfId="614"/>
    <cellStyle name="___Sheet1" xfId="615"/>
    <cellStyle name="___Sheet1 (2)" xfId="616"/>
    <cellStyle name="___Sheet2" xfId="617"/>
    <cellStyle name="___Sheet2_ClearSky_AEP_Min_04.04.02_Bank" xfId="618"/>
    <cellStyle name="___Sheet2_ClearSky_AEP_Min_04.04.02_Bank 2" xfId="619"/>
    <cellStyle name="___Sheet2_Clearsky_internal_050301" xfId="620"/>
    <cellStyle name="___Sheet2_Clearsky_internal_070201" xfId="621"/>
    <cellStyle name="___Sheet2_Clearsky_internal_070201 2" xfId="622"/>
    <cellStyle name="___Sheet2_Clearsky_internal_070201.xls Chart 2" xfId="623"/>
    <cellStyle name="___Sheet2_Clearsky_internal_070201.xls Chart 2 2" xfId="624"/>
    <cellStyle name="___Sheet2_Clearsky_internal_070201_1" xfId="625"/>
    <cellStyle name="___Sheet2_Clearsky_internal_070201_Clearsky_Outside_070201.xls Chart 2" xfId="626"/>
    <cellStyle name="___Sheet2_Clearsky_Outside_070201.xls Chart 2" xfId="627"/>
    <cellStyle name="_020122 TIM MITCHELL" xfId="628"/>
    <cellStyle name="_020122 TIM MITCHELL 2" xfId="629"/>
    <cellStyle name="_APS Financial Model v1.0" xfId="630"/>
    <cellStyle name="_Cumberland Coal Financial Model v2.1" xfId="631"/>
    <cellStyle name="_enXco NSP IV (mdf) v3.7" xfId="632"/>
    <cellStyle name="_Orange-Mulberry Res. 061201a" xfId="633"/>
    <cellStyle name="_Orange-Mulberry Res. 061201a 2" xfId="634"/>
    <cellStyle name="_Project List 021810 for TIS V2" xfId="635"/>
    <cellStyle name="_Project List 021810 for TIS V2 2" xfId="636"/>
    <cellStyle name="_PSEG asset valuation 1.1" xfId="637"/>
    <cellStyle name="_PSEG asset valuation 1.1 2" xfId="638"/>
    <cellStyle name="_PSEG Swap v3.5 PSEG Assets" xfId="639"/>
    <cellStyle name="_River Operations 09-18-06 v2" xfId="640"/>
    <cellStyle name="_SA Financial Model v1.0" xfId="641"/>
    <cellStyle name="=C:\WINNT40\SYSTEM32\COMMAND.COM" xfId="642"/>
    <cellStyle name="=C:\WINNT40\SYSTEM32\COMMAND.COM 10" xfId="643"/>
    <cellStyle name="=C:\WINNT40\SYSTEM32\COMMAND.COM 10 2" xfId="644"/>
    <cellStyle name="=C:\WINNT40\SYSTEM32\COMMAND.COM 10 2 2" xfId="645"/>
    <cellStyle name="=C:\WINNT40\SYSTEM32\COMMAND.COM 10 3" xfId="646"/>
    <cellStyle name="=C:\WINNT40\SYSTEM32\COMMAND.COM 11" xfId="647"/>
    <cellStyle name="=C:\WINNT40\SYSTEM32\COMMAND.COM 2" xfId="648"/>
    <cellStyle name="=C:\WINNT40\SYSTEM32\COMMAND.COM 2 2" xfId="649"/>
    <cellStyle name="=C:\WINNT40\SYSTEM32\COMMAND.COM 3" xfId="650"/>
    <cellStyle name="=C:\WINNT40\SYSTEM32\COMMAND.COM 3 2" xfId="651"/>
    <cellStyle name="=C:\WINNT40\SYSTEM32\COMMAND.COM 4" xfId="652"/>
    <cellStyle name="=C:\WINNT40\SYSTEM32\COMMAND.COM 4 2" xfId="653"/>
    <cellStyle name="=C:\WINNT40\SYSTEM32\COMMAND.COM 5" xfId="654"/>
    <cellStyle name="=C:\WINNT40\SYSTEM32\COMMAND.COM 5 2" xfId="655"/>
    <cellStyle name="=C:\WINNT40\SYSTEM32\COMMAND.COM 6" xfId="656"/>
    <cellStyle name="=C:\WINNT40\SYSTEM32\COMMAND.COM 6 2" xfId="657"/>
    <cellStyle name="=C:\WINNT40\SYSTEM32\COMMAND.COM 6 2 2" xfId="658"/>
    <cellStyle name="=C:\WINNT40\SYSTEM32\COMMAND.COM 6 3" xfId="659"/>
    <cellStyle name="=C:\WINNT40\SYSTEM32\COMMAND.COM 7" xfId="660"/>
    <cellStyle name="=C:\WINNT40\SYSTEM32\COMMAND.COM 7 2" xfId="661"/>
    <cellStyle name="=C:\WINNT40\SYSTEM32\COMMAND.COM 7 2 2" xfId="662"/>
    <cellStyle name="=C:\WINNT40\SYSTEM32\COMMAND.COM 7 3" xfId="663"/>
    <cellStyle name="=C:\WINNT40\SYSTEM32\COMMAND.COM 8" xfId="664"/>
    <cellStyle name="=C:\WINNT40\SYSTEM32\COMMAND.COM 8 2" xfId="665"/>
    <cellStyle name="=C:\WINNT40\SYSTEM32\COMMAND.COM 8 2 2" xfId="666"/>
    <cellStyle name="=C:\WINNT40\SYSTEM32\COMMAND.COM 8 3" xfId="667"/>
    <cellStyle name="=C:\WINNT40\SYSTEM32\COMMAND.COM 9" xfId="668"/>
    <cellStyle name="=C:\WINNT40\SYSTEM32\COMMAND.COM 9 2" xfId="669"/>
    <cellStyle name="=C:\WINNT40\SYSTEM32\COMMAND.COM 9 2 2" xfId="670"/>
    <cellStyle name="=C:\WINNT40\SYSTEM32\COMMAND.COM 9 3" xfId="671"/>
    <cellStyle name="=C:\WINNT40\SYSTEM32\COMMAND.COM_2D - MAY 24 2010 Ten Year ATRR Forecast for Stakeholders - Updated to SL Rev 12 for PowerPoint" xfId="672"/>
    <cellStyle name="20% - Accent1" xfId="1" builtinId="30" customBuiltin="1"/>
    <cellStyle name="20% - Accent1 10" xfId="673"/>
    <cellStyle name="20% - Accent1 10 2" xfId="674"/>
    <cellStyle name="20% - Accent1 11" xfId="675"/>
    <cellStyle name="20% - Accent1 11 2" xfId="676"/>
    <cellStyle name="20% - Accent1 12" xfId="677"/>
    <cellStyle name="20% - Accent1 12 2" xfId="678"/>
    <cellStyle name="20% - Accent1 13" xfId="679"/>
    <cellStyle name="20% - Accent1 13 2" xfId="680"/>
    <cellStyle name="20% - Accent1 14" xfId="681"/>
    <cellStyle name="20% - Accent1 2" xfId="682"/>
    <cellStyle name="20% - Accent1 2 2" xfId="683"/>
    <cellStyle name="20% - Accent1 2 2 2" xfId="684"/>
    <cellStyle name="20% - Accent1 2 2 3" xfId="685"/>
    <cellStyle name="20% - Accent1 2 2 3 2" xfId="686"/>
    <cellStyle name="20% - Accent1 2 2 4" xfId="687"/>
    <cellStyle name="20% - Accent1 2 3" xfId="688"/>
    <cellStyle name="20% - Accent1 2 3 2" xfId="689"/>
    <cellStyle name="20% - Accent1 2 4" xfId="690"/>
    <cellStyle name="20% - Accent1 2 5" xfId="691"/>
    <cellStyle name="20% - Accent1 3" xfId="692"/>
    <cellStyle name="20% - Accent1 3 2" xfId="693"/>
    <cellStyle name="20% - Accent1 3 2 2" xfId="694"/>
    <cellStyle name="20% - Accent1 3 3" xfId="695"/>
    <cellStyle name="20% - Accent1 3 3 2" xfId="696"/>
    <cellStyle name="20% - Accent1 3 4" xfId="697"/>
    <cellStyle name="20% - Accent1 3 5" xfId="698"/>
    <cellStyle name="20% - Accent1 4" xfId="699"/>
    <cellStyle name="20% - Accent1 4 2" xfId="700"/>
    <cellStyle name="20% - Accent1 4 2 2" xfId="701"/>
    <cellStyle name="20% - Accent1 5" xfId="702"/>
    <cellStyle name="20% - Accent1 5 2" xfId="703"/>
    <cellStyle name="20% - Accent1 5 2 2" xfId="704"/>
    <cellStyle name="20% - Accent1 6" xfId="705"/>
    <cellStyle name="20% - Accent1 6 2" xfId="706"/>
    <cellStyle name="20% - Accent1 6 2 2" xfId="707"/>
    <cellStyle name="20% - Accent1 7" xfId="708"/>
    <cellStyle name="20% - Accent1 7 2" xfId="709"/>
    <cellStyle name="20% - Accent1 7 2 2" xfId="710"/>
    <cellStyle name="20% - Accent1 8" xfId="711"/>
    <cellStyle name="20% - Accent1 8 2" xfId="712"/>
    <cellStyle name="20% - Accent1 8 2 2" xfId="713"/>
    <cellStyle name="20% - Accent1 8 3" xfId="714"/>
    <cellStyle name="20% - Accent1 9" xfId="715"/>
    <cellStyle name="20% - Accent1 9 2" xfId="716"/>
    <cellStyle name="20% - Accent2" xfId="2" builtinId="34" customBuiltin="1"/>
    <cellStyle name="20% - Accent2 10" xfId="717"/>
    <cellStyle name="20% - Accent2 10 2" xfId="718"/>
    <cellStyle name="20% - Accent2 11" xfId="719"/>
    <cellStyle name="20% - Accent2 11 2" xfId="720"/>
    <cellStyle name="20% - Accent2 12" xfId="721"/>
    <cellStyle name="20% - Accent2 12 2" xfId="722"/>
    <cellStyle name="20% - Accent2 13" xfId="723"/>
    <cellStyle name="20% - Accent2 13 2" xfId="724"/>
    <cellStyle name="20% - Accent2 14" xfId="725"/>
    <cellStyle name="20% - Accent2 2" xfId="726"/>
    <cellStyle name="20% - Accent2 2 2" xfId="727"/>
    <cellStyle name="20% - Accent2 2 2 2" xfId="728"/>
    <cellStyle name="20% - Accent2 2 2 3" xfId="729"/>
    <cellStyle name="20% - Accent2 2 3" xfId="730"/>
    <cellStyle name="20% - Accent2 2 4" xfId="731"/>
    <cellStyle name="20% - Accent2 3" xfId="732"/>
    <cellStyle name="20% - Accent2 3 2" xfId="733"/>
    <cellStyle name="20% - Accent2 3 2 2" xfId="734"/>
    <cellStyle name="20% - Accent2 3 3" xfId="735"/>
    <cellStyle name="20% - Accent2 3 3 2" xfId="736"/>
    <cellStyle name="20% - Accent2 3 4" xfId="737"/>
    <cellStyle name="20% - Accent2 3 5" xfId="738"/>
    <cellStyle name="20% - Accent2 4" xfId="739"/>
    <cellStyle name="20% - Accent2 4 2" xfId="740"/>
    <cellStyle name="20% - Accent2 4 2 2" xfId="741"/>
    <cellStyle name="20% - Accent2 5" xfId="742"/>
    <cellStyle name="20% - Accent2 5 2" xfId="743"/>
    <cellStyle name="20% - Accent2 5 2 2" xfId="744"/>
    <cellStyle name="20% - Accent2 6" xfId="745"/>
    <cellStyle name="20% - Accent2 6 2" xfId="746"/>
    <cellStyle name="20% - Accent2 6 2 2" xfId="747"/>
    <cellStyle name="20% - Accent2 7" xfId="748"/>
    <cellStyle name="20% - Accent2 7 2" xfId="749"/>
    <cellStyle name="20% - Accent2 8" xfId="750"/>
    <cellStyle name="20% - Accent2 8 2" xfId="751"/>
    <cellStyle name="20% - Accent2 9" xfId="752"/>
    <cellStyle name="20% - Accent2 9 2" xfId="753"/>
    <cellStyle name="20% - Accent3" xfId="3" builtinId="38" customBuiltin="1"/>
    <cellStyle name="20% - Accent3 10" xfId="754"/>
    <cellStyle name="20% - Accent3 10 2" xfId="755"/>
    <cellStyle name="20% - Accent3 11" xfId="756"/>
    <cellStyle name="20% - Accent3 11 2" xfId="757"/>
    <cellStyle name="20% - Accent3 12" xfId="758"/>
    <cellStyle name="20% - Accent3 12 2" xfId="759"/>
    <cellStyle name="20% - Accent3 13" xfId="760"/>
    <cellStyle name="20% - Accent3 13 2" xfId="761"/>
    <cellStyle name="20% - Accent3 2" xfId="762"/>
    <cellStyle name="20% - Accent3 2 2" xfId="763"/>
    <cellStyle name="20% - Accent3 2 2 2" xfId="764"/>
    <cellStyle name="20% - Accent3 2 2 3" xfId="765"/>
    <cellStyle name="20% - Accent3 2 2 3 2" xfId="766"/>
    <cellStyle name="20% - Accent3 2 2 4" xfId="767"/>
    <cellStyle name="20% - Accent3 2 3" xfId="768"/>
    <cellStyle name="20% - Accent3 2 3 2" xfId="769"/>
    <cellStyle name="20% - Accent3 2 4" xfId="770"/>
    <cellStyle name="20% - Accent3 2 5" xfId="771"/>
    <cellStyle name="20% - Accent3 3" xfId="772"/>
    <cellStyle name="20% - Accent3 3 2" xfId="773"/>
    <cellStyle name="20% - Accent3 3 2 2" xfId="774"/>
    <cellStyle name="20% - Accent3 3 3" xfId="775"/>
    <cellStyle name="20% - Accent3 3 3 2" xfId="776"/>
    <cellStyle name="20% - Accent3 3 4" xfId="777"/>
    <cellStyle name="20% - Accent3 3 5" xfId="778"/>
    <cellStyle name="20% - Accent3 4" xfId="779"/>
    <cellStyle name="20% - Accent3 4 2" xfId="780"/>
    <cellStyle name="20% - Accent3 4 2 2" xfId="781"/>
    <cellStyle name="20% - Accent3 5" xfId="782"/>
    <cellStyle name="20% - Accent3 5 2" xfId="783"/>
    <cellStyle name="20% - Accent3 5 2 2" xfId="784"/>
    <cellStyle name="20% - Accent3 6" xfId="785"/>
    <cellStyle name="20% - Accent3 6 2" xfId="786"/>
    <cellStyle name="20% - Accent3 6 2 2" xfId="787"/>
    <cellStyle name="20% - Accent3 7" xfId="788"/>
    <cellStyle name="20% - Accent3 7 2" xfId="789"/>
    <cellStyle name="20% - Accent3 7 2 2" xfId="790"/>
    <cellStyle name="20% - Accent3 8" xfId="791"/>
    <cellStyle name="20% - Accent3 8 2" xfId="792"/>
    <cellStyle name="20% - Accent3 8 2 2" xfId="793"/>
    <cellStyle name="20% - Accent3 8 3" xfId="794"/>
    <cellStyle name="20% - Accent3 9" xfId="795"/>
    <cellStyle name="20% - Accent3 9 2" xfId="796"/>
    <cellStyle name="20% - Accent4" xfId="4" builtinId="42" customBuiltin="1"/>
    <cellStyle name="20% - Accent4 10" xfId="797"/>
    <cellStyle name="20% - Accent4 10 2" xfId="798"/>
    <cellStyle name="20% - Accent4 11" xfId="799"/>
    <cellStyle name="20% - Accent4 11 2" xfId="800"/>
    <cellStyle name="20% - Accent4 12" xfId="801"/>
    <cellStyle name="20% - Accent4 12 2" xfId="802"/>
    <cellStyle name="20% - Accent4 13" xfId="803"/>
    <cellStyle name="20% - Accent4 13 2" xfId="804"/>
    <cellStyle name="20% - Accent4 14" xfId="805"/>
    <cellStyle name="20% - Accent4 2" xfId="806"/>
    <cellStyle name="20% - Accent4 2 2" xfId="807"/>
    <cellStyle name="20% - Accent4 2 2 2" xfId="808"/>
    <cellStyle name="20% - Accent4 2 2 3" xfId="809"/>
    <cellStyle name="20% - Accent4 2 2 3 2" xfId="810"/>
    <cellStyle name="20% - Accent4 2 2 4" xfId="811"/>
    <cellStyle name="20% - Accent4 2 3" xfId="812"/>
    <cellStyle name="20% - Accent4 2 3 2" xfId="813"/>
    <cellStyle name="20% - Accent4 2 4" xfId="814"/>
    <cellStyle name="20% - Accent4 2 5" xfId="815"/>
    <cellStyle name="20% - Accent4 3" xfId="816"/>
    <cellStyle name="20% - Accent4 3 2" xfId="817"/>
    <cellStyle name="20% - Accent4 3 2 2" xfId="818"/>
    <cellStyle name="20% - Accent4 3 3" xfId="819"/>
    <cellStyle name="20% - Accent4 3 3 2" xfId="820"/>
    <cellStyle name="20% - Accent4 3 4" xfId="821"/>
    <cellStyle name="20% - Accent4 3 5" xfId="822"/>
    <cellStyle name="20% - Accent4 4" xfId="823"/>
    <cellStyle name="20% - Accent4 4 2" xfId="824"/>
    <cellStyle name="20% - Accent4 4 2 2" xfId="825"/>
    <cellStyle name="20% - Accent4 5" xfId="826"/>
    <cellStyle name="20% - Accent4 5 2" xfId="827"/>
    <cellStyle name="20% - Accent4 5 2 2" xfId="828"/>
    <cellStyle name="20% - Accent4 6" xfId="829"/>
    <cellStyle name="20% - Accent4 6 2" xfId="830"/>
    <cellStyle name="20% - Accent4 6 2 2" xfId="831"/>
    <cellStyle name="20% - Accent4 7" xfId="832"/>
    <cellStyle name="20% - Accent4 7 2" xfId="833"/>
    <cellStyle name="20% - Accent4 7 2 2" xfId="834"/>
    <cellStyle name="20% - Accent4 8" xfId="835"/>
    <cellStyle name="20% - Accent4 8 2" xfId="836"/>
    <cellStyle name="20% - Accent4 8 2 2" xfId="837"/>
    <cellStyle name="20% - Accent4 8 3" xfId="838"/>
    <cellStyle name="20% - Accent4 9" xfId="839"/>
    <cellStyle name="20% - Accent4 9 2" xfId="840"/>
    <cellStyle name="20% - Accent5" xfId="5" builtinId="46" customBuiltin="1"/>
    <cellStyle name="20% - Accent5 10" xfId="841"/>
    <cellStyle name="20% - Accent5 10 2" xfId="842"/>
    <cellStyle name="20% - Accent5 11" xfId="843"/>
    <cellStyle name="20% - Accent5 11 2" xfId="844"/>
    <cellStyle name="20% - Accent5 12" xfId="845"/>
    <cellStyle name="20% - Accent5 12 2" xfId="846"/>
    <cellStyle name="20% - Accent5 13" xfId="847"/>
    <cellStyle name="20% - Accent5 13 2" xfId="848"/>
    <cellStyle name="20% - Accent5 2" xfId="849"/>
    <cellStyle name="20% - Accent5 2 2" xfId="850"/>
    <cellStyle name="20% - Accent5 2 2 2" xfId="851"/>
    <cellStyle name="20% - Accent5 2 2 3" xfId="852"/>
    <cellStyle name="20% - Accent5 2 3" xfId="853"/>
    <cellStyle name="20% - Accent5 2 4" xfId="854"/>
    <cellStyle name="20% - Accent5 3" xfId="855"/>
    <cellStyle name="20% - Accent5 3 2" xfId="856"/>
    <cellStyle name="20% - Accent5 3 2 2" xfId="857"/>
    <cellStyle name="20% - Accent5 3 3" xfId="858"/>
    <cellStyle name="20% - Accent5 3 3 2" xfId="859"/>
    <cellStyle name="20% - Accent5 3 4" xfId="860"/>
    <cellStyle name="20% - Accent5 3 5" xfId="861"/>
    <cellStyle name="20% - Accent5 4" xfId="862"/>
    <cellStyle name="20% - Accent5 4 2" xfId="863"/>
    <cellStyle name="20% - Accent5 4 2 2" xfId="864"/>
    <cellStyle name="20% - Accent5 5" xfId="865"/>
    <cellStyle name="20% - Accent5 5 2" xfId="866"/>
    <cellStyle name="20% - Accent5 5 2 2" xfId="867"/>
    <cellStyle name="20% - Accent5 6" xfId="868"/>
    <cellStyle name="20% - Accent5 6 2" xfId="869"/>
    <cellStyle name="20% - Accent5 6 2 2" xfId="870"/>
    <cellStyle name="20% - Accent5 7" xfId="871"/>
    <cellStyle name="20% - Accent5 7 2" xfId="872"/>
    <cellStyle name="20% - Accent5 8" xfId="873"/>
    <cellStyle name="20% - Accent5 8 2" xfId="874"/>
    <cellStyle name="20% - Accent5 9" xfId="875"/>
    <cellStyle name="20% - Accent5 9 2" xfId="876"/>
    <cellStyle name="20% - Accent6" xfId="6" builtinId="50" customBuiltin="1"/>
    <cellStyle name="20% - Accent6 10" xfId="877"/>
    <cellStyle name="20% - Accent6 10 2" xfId="878"/>
    <cellStyle name="20% - Accent6 11" xfId="879"/>
    <cellStyle name="20% - Accent6 11 2" xfId="880"/>
    <cellStyle name="20% - Accent6 12" xfId="881"/>
    <cellStyle name="20% - Accent6 12 2" xfId="882"/>
    <cellStyle name="20% - Accent6 13" xfId="883"/>
    <cellStyle name="20% - Accent6 13 2" xfId="884"/>
    <cellStyle name="20% - Accent6 14" xfId="885"/>
    <cellStyle name="20% - Accent6 2" xfId="886"/>
    <cellStyle name="20% - Accent6 2 2" xfId="887"/>
    <cellStyle name="20% - Accent6 2 2 2" xfId="888"/>
    <cellStyle name="20% - Accent6 2 2 3" xfId="889"/>
    <cellStyle name="20% - Accent6 2 3" xfId="890"/>
    <cellStyle name="20% - Accent6 2 4" xfId="891"/>
    <cellStyle name="20% - Accent6 3" xfId="892"/>
    <cellStyle name="20% - Accent6 3 2" xfId="893"/>
    <cellStyle name="20% - Accent6 3 2 2" xfId="894"/>
    <cellStyle name="20% - Accent6 3 3" xfId="895"/>
    <cellStyle name="20% - Accent6 3 3 2" xfId="896"/>
    <cellStyle name="20% - Accent6 3 4" xfId="897"/>
    <cellStyle name="20% - Accent6 3 5" xfId="898"/>
    <cellStyle name="20% - Accent6 4" xfId="899"/>
    <cellStyle name="20% - Accent6 4 2" xfId="900"/>
    <cellStyle name="20% - Accent6 4 2 2" xfId="901"/>
    <cellStyle name="20% - Accent6 5" xfId="902"/>
    <cellStyle name="20% - Accent6 5 2" xfId="903"/>
    <cellStyle name="20% - Accent6 5 2 2" xfId="904"/>
    <cellStyle name="20% - Accent6 6" xfId="905"/>
    <cellStyle name="20% - Accent6 6 2" xfId="906"/>
    <cellStyle name="20% - Accent6 6 2 2" xfId="907"/>
    <cellStyle name="20% - Accent6 7" xfId="908"/>
    <cellStyle name="20% - Accent6 7 2" xfId="909"/>
    <cellStyle name="20% - Accent6 8" xfId="910"/>
    <cellStyle name="20% - Accent6 8 2" xfId="911"/>
    <cellStyle name="20% - Accent6 9" xfId="912"/>
    <cellStyle name="20% - Accent6 9 2" xfId="913"/>
    <cellStyle name="40% - Accent1" xfId="7" builtinId="31" customBuiltin="1"/>
    <cellStyle name="40% - Accent1 10" xfId="914"/>
    <cellStyle name="40% - Accent1 10 2" xfId="915"/>
    <cellStyle name="40% - Accent1 11" xfId="916"/>
    <cellStyle name="40% - Accent1 11 2" xfId="917"/>
    <cellStyle name="40% - Accent1 12" xfId="918"/>
    <cellStyle name="40% - Accent1 12 2" xfId="919"/>
    <cellStyle name="40% - Accent1 13" xfId="920"/>
    <cellStyle name="40% - Accent1 13 2" xfId="921"/>
    <cellStyle name="40% - Accent1 14" xfId="922"/>
    <cellStyle name="40% - Accent1 2" xfId="923"/>
    <cellStyle name="40% - Accent1 2 2" xfId="924"/>
    <cellStyle name="40% - Accent1 2 2 2" xfId="925"/>
    <cellStyle name="40% - Accent1 2 2 3" xfId="926"/>
    <cellStyle name="40% - Accent1 2 2 3 2" xfId="927"/>
    <cellStyle name="40% - Accent1 2 2 4" xfId="928"/>
    <cellStyle name="40% - Accent1 2 3" xfId="929"/>
    <cellStyle name="40% - Accent1 2 3 2" xfId="930"/>
    <cellStyle name="40% - Accent1 2 4" xfId="931"/>
    <cellStyle name="40% - Accent1 2 5" xfId="932"/>
    <cellStyle name="40% - Accent1 3" xfId="933"/>
    <cellStyle name="40% - Accent1 3 2" xfId="934"/>
    <cellStyle name="40% - Accent1 3 2 2" xfId="935"/>
    <cellStyle name="40% - Accent1 3 3" xfId="936"/>
    <cellStyle name="40% - Accent1 3 3 2" xfId="937"/>
    <cellStyle name="40% - Accent1 3 4" xfId="938"/>
    <cellStyle name="40% - Accent1 3 5" xfId="939"/>
    <cellStyle name="40% - Accent1 4" xfId="940"/>
    <cellStyle name="40% - Accent1 4 2" xfId="941"/>
    <cellStyle name="40% - Accent1 4 2 2" xfId="942"/>
    <cellStyle name="40% - Accent1 5" xfId="943"/>
    <cellStyle name="40% - Accent1 5 2" xfId="944"/>
    <cellStyle name="40% - Accent1 5 2 2" xfId="945"/>
    <cellStyle name="40% - Accent1 6" xfId="946"/>
    <cellStyle name="40% - Accent1 6 2" xfId="947"/>
    <cellStyle name="40% - Accent1 6 2 2" xfId="948"/>
    <cellStyle name="40% - Accent1 7" xfId="949"/>
    <cellStyle name="40% - Accent1 7 2" xfId="950"/>
    <cellStyle name="40% - Accent1 7 2 2" xfId="951"/>
    <cellStyle name="40% - Accent1 8" xfId="952"/>
    <cellStyle name="40% - Accent1 8 2" xfId="953"/>
    <cellStyle name="40% - Accent1 8 2 2" xfId="954"/>
    <cellStyle name="40% - Accent1 8 3" xfId="955"/>
    <cellStyle name="40% - Accent1 9" xfId="956"/>
    <cellStyle name="40% - Accent1 9 2" xfId="957"/>
    <cellStyle name="40% - Accent2" xfId="8" builtinId="35" customBuiltin="1"/>
    <cellStyle name="40% - Accent2 10" xfId="958"/>
    <cellStyle name="40% - Accent2 10 2" xfId="959"/>
    <cellStyle name="40% - Accent2 11" xfId="960"/>
    <cellStyle name="40% - Accent2 11 2" xfId="961"/>
    <cellStyle name="40% - Accent2 12" xfId="962"/>
    <cellStyle name="40% - Accent2 12 2" xfId="963"/>
    <cellStyle name="40% - Accent2 13" xfId="964"/>
    <cellStyle name="40% - Accent2 13 2" xfId="965"/>
    <cellStyle name="40% - Accent2 2" xfId="966"/>
    <cellStyle name="40% - Accent2 2 2" xfId="967"/>
    <cellStyle name="40% - Accent2 2 2 2" xfId="968"/>
    <cellStyle name="40% - Accent2 2 2 3" xfId="969"/>
    <cellStyle name="40% - Accent2 2 3" xfId="970"/>
    <cellStyle name="40% - Accent2 2 4" xfId="971"/>
    <cellStyle name="40% - Accent2 3" xfId="972"/>
    <cellStyle name="40% - Accent2 3 2" xfId="973"/>
    <cellStyle name="40% - Accent2 3 2 2" xfId="974"/>
    <cellStyle name="40% - Accent2 3 3" xfId="975"/>
    <cellStyle name="40% - Accent2 3 3 2" xfId="976"/>
    <cellStyle name="40% - Accent2 3 4" xfId="977"/>
    <cellStyle name="40% - Accent2 3 5" xfId="978"/>
    <cellStyle name="40% - Accent2 4" xfId="979"/>
    <cellStyle name="40% - Accent2 4 2" xfId="980"/>
    <cellStyle name="40% - Accent2 4 2 2" xfId="981"/>
    <cellStyle name="40% - Accent2 5" xfId="982"/>
    <cellStyle name="40% - Accent2 5 2" xfId="983"/>
    <cellStyle name="40% - Accent2 5 2 2" xfId="984"/>
    <cellStyle name="40% - Accent2 6" xfId="985"/>
    <cellStyle name="40% - Accent2 6 2" xfId="986"/>
    <cellStyle name="40% - Accent2 6 2 2" xfId="987"/>
    <cellStyle name="40% - Accent2 7" xfId="988"/>
    <cellStyle name="40% - Accent2 7 2" xfId="989"/>
    <cellStyle name="40% - Accent2 8" xfId="990"/>
    <cellStyle name="40% - Accent2 8 2" xfId="991"/>
    <cellStyle name="40% - Accent2 9" xfId="992"/>
    <cellStyle name="40% - Accent2 9 2" xfId="993"/>
    <cellStyle name="40% - Accent3" xfId="9" builtinId="39" customBuiltin="1"/>
    <cellStyle name="40% - Accent3 10" xfId="994"/>
    <cellStyle name="40% - Accent3 10 2" xfId="995"/>
    <cellStyle name="40% - Accent3 11" xfId="996"/>
    <cellStyle name="40% - Accent3 11 2" xfId="997"/>
    <cellStyle name="40% - Accent3 12" xfId="998"/>
    <cellStyle name="40% - Accent3 12 2" xfId="999"/>
    <cellStyle name="40% - Accent3 13" xfId="1000"/>
    <cellStyle name="40% - Accent3 13 2" xfId="1001"/>
    <cellStyle name="40% - Accent3 2" xfId="1002"/>
    <cellStyle name="40% - Accent3 2 2" xfId="1003"/>
    <cellStyle name="40% - Accent3 2 2 2" xfId="1004"/>
    <cellStyle name="40% - Accent3 2 2 3" xfId="1005"/>
    <cellStyle name="40% - Accent3 2 2 3 2" xfId="1006"/>
    <cellStyle name="40% - Accent3 2 2 4" xfId="1007"/>
    <cellStyle name="40% - Accent3 2 3" xfId="1008"/>
    <cellStyle name="40% - Accent3 2 3 2" xfId="1009"/>
    <cellStyle name="40% - Accent3 2 4" xfId="1010"/>
    <cellStyle name="40% - Accent3 2 5" xfId="1011"/>
    <cellStyle name="40% - Accent3 3" xfId="1012"/>
    <cellStyle name="40% - Accent3 3 2" xfId="1013"/>
    <cellStyle name="40% - Accent3 3 2 2" xfId="1014"/>
    <cellStyle name="40% - Accent3 3 3" xfId="1015"/>
    <cellStyle name="40% - Accent3 3 3 2" xfId="1016"/>
    <cellStyle name="40% - Accent3 3 4" xfId="1017"/>
    <cellStyle name="40% - Accent3 3 5" xfId="1018"/>
    <cellStyle name="40% - Accent3 4" xfId="1019"/>
    <cellStyle name="40% - Accent3 4 2" xfId="1020"/>
    <cellStyle name="40% - Accent3 4 2 2" xfId="1021"/>
    <cellStyle name="40% - Accent3 5" xfId="1022"/>
    <cellStyle name="40% - Accent3 5 2" xfId="1023"/>
    <cellStyle name="40% - Accent3 5 2 2" xfId="1024"/>
    <cellStyle name="40% - Accent3 6" xfId="1025"/>
    <cellStyle name="40% - Accent3 6 2" xfId="1026"/>
    <cellStyle name="40% - Accent3 6 2 2" xfId="1027"/>
    <cellStyle name="40% - Accent3 7" xfId="1028"/>
    <cellStyle name="40% - Accent3 7 2" xfId="1029"/>
    <cellStyle name="40% - Accent3 7 2 2" xfId="1030"/>
    <cellStyle name="40% - Accent3 8" xfId="1031"/>
    <cellStyle name="40% - Accent3 8 2" xfId="1032"/>
    <cellStyle name="40% - Accent3 8 2 2" xfId="1033"/>
    <cellStyle name="40% - Accent3 8 3" xfId="1034"/>
    <cellStyle name="40% - Accent3 9" xfId="1035"/>
    <cellStyle name="40% - Accent3 9 2" xfId="1036"/>
    <cellStyle name="40% - Accent4" xfId="10" builtinId="43" customBuiltin="1"/>
    <cellStyle name="40% - Accent4 10" xfId="1037"/>
    <cellStyle name="40% - Accent4 10 2" xfId="1038"/>
    <cellStyle name="40% - Accent4 11" xfId="1039"/>
    <cellStyle name="40% - Accent4 11 2" xfId="1040"/>
    <cellStyle name="40% - Accent4 12" xfId="1041"/>
    <cellStyle name="40% - Accent4 12 2" xfId="1042"/>
    <cellStyle name="40% - Accent4 13" xfId="1043"/>
    <cellStyle name="40% - Accent4 13 2" xfId="1044"/>
    <cellStyle name="40% - Accent4 14" xfId="1045"/>
    <cellStyle name="40% - Accent4 2" xfId="1046"/>
    <cellStyle name="40% - Accent4 2 2" xfId="1047"/>
    <cellStyle name="40% - Accent4 2 2 2" xfId="1048"/>
    <cellStyle name="40% - Accent4 2 2 3" xfId="1049"/>
    <cellStyle name="40% - Accent4 2 2 3 2" xfId="1050"/>
    <cellStyle name="40% - Accent4 2 2 4" xfId="1051"/>
    <cellStyle name="40% - Accent4 2 3" xfId="1052"/>
    <cellStyle name="40% - Accent4 2 3 2" xfId="1053"/>
    <cellStyle name="40% - Accent4 2 4" xfId="1054"/>
    <cellStyle name="40% - Accent4 2 5" xfId="1055"/>
    <cellStyle name="40% - Accent4 3" xfId="1056"/>
    <cellStyle name="40% - Accent4 3 2" xfId="1057"/>
    <cellStyle name="40% - Accent4 3 2 2" xfId="1058"/>
    <cellStyle name="40% - Accent4 3 3" xfId="1059"/>
    <cellStyle name="40% - Accent4 3 3 2" xfId="1060"/>
    <cellStyle name="40% - Accent4 3 4" xfId="1061"/>
    <cellStyle name="40% - Accent4 3 5" xfId="1062"/>
    <cellStyle name="40% - Accent4 4" xfId="1063"/>
    <cellStyle name="40% - Accent4 4 2" xfId="1064"/>
    <cellStyle name="40% - Accent4 4 2 2" xfId="1065"/>
    <cellStyle name="40% - Accent4 5" xfId="1066"/>
    <cellStyle name="40% - Accent4 5 2" xfId="1067"/>
    <cellStyle name="40% - Accent4 5 2 2" xfId="1068"/>
    <cellStyle name="40% - Accent4 6" xfId="1069"/>
    <cellStyle name="40% - Accent4 6 2" xfId="1070"/>
    <cellStyle name="40% - Accent4 6 2 2" xfId="1071"/>
    <cellStyle name="40% - Accent4 7" xfId="1072"/>
    <cellStyle name="40% - Accent4 7 2" xfId="1073"/>
    <cellStyle name="40% - Accent4 7 2 2" xfId="1074"/>
    <cellStyle name="40% - Accent4 8" xfId="1075"/>
    <cellStyle name="40% - Accent4 8 2" xfId="1076"/>
    <cellStyle name="40% - Accent4 8 2 2" xfId="1077"/>
    <cellStyle name="40% - Accent4 8 3" xfId="1078"/>
    <cellStyle name="40% - Accent4 9" xfId="1079"/>
    <cellStyle name="40% - Accent4 9 2" xfId="1080"/>
    <cellStyle name="40% - Accent5" xfId="11" builtinId="47" customBuiltin="1"/>
    <cellStyle name="40% - Accent5 10" xfId="1081"/>
    <cellStyle name="40% - Accent5 10 2" xfId="1082"/>
    <cellStyle name="40% - Accent5 11" xfId="1083"/>
    <cellStyle name="40% - Accent5 11 2" xfId="1084"/>
    <cellStyle name="40% - Accent5 12" xfId="1085"/>
    <cellStyle name="40% - Accent5 12 2" xfId="1086"/>
    <cellStyle name="40% - Accent5 13" xfId="1087"/>
    <cellStyle name="40% - Accent5 13 2" xfId="1088"/>
    <cellStyle name="40% - Accent5 14" xfId="1089"/>
    <cellStyle name="40% - Accent5 2" xfId="1090"/>
    <cellStyle name="40% - Accent5 2 2" xfId="1091"/>
    <cellStyle name="40% - Accent5 2 2 2" xfId="1092"/>
    <cellStyle name="40% - Accent5 2 2 3" xfId="1093"/>
    <cellStyle name="40% - Accent5 2 3" xfId="1094"/>
    <cellStyle name="40% - Accent5 2 4" xfId="1095"/>
    <cellStyle name="40% - Accent5 3" xfId="1096"/>
    <cellStyle name="40% - Accent5 3 2" xfId="1097"/>
    <cellStyle name="40% - Accent5 3 2 2" xfId="1098"/>
    <cellStyle name="40% - Accent5 3 3" xfId="1099"/>
    <cellStyle name="40% - Accent5 3 3 2" xfId="1100"/>
    <cellStyle name="40% - Accent5 3 4" xfId="1101"/>
    <cellStyle name="40% - Accent5 3 5" xfId="1102"/>
    <cellStyle name="40% - Accent5 4" xfId="1103"/>
    <cellStyle name="40% - Accent5 4 2" xfId="1104"/>
    <cellStyle name="40% - Accent5 4 2 2" xfId="1105"/>
    <cellStyle name="40% - Accent5 5" xfId="1106"/>
    <cellStyle name="40% - Accent5 5 2" xfId="1107"/>
    <cellStyle name="40% - Accent5 5 2 2" xfId="1108"/>
    <cellStyle name="40% - Accent5 6" xfId="1109"/>
    <cellStyle name="40% - Accent5 6 2" xfId="1110"/>
    <cellStyle name="40% - Accent5 6 2 2" xfId="1111"/>
    <cellStyle name="40% - Accent5 7" xfId="1112"/>
    <cellStyle name="40% - Accent5 7 2" xfId="1113"/>
    <cellStyle name="40% - Accent5 8" xfId="1114"/>
    <cellStyle name="40% - Accent5 8 2" xfId="1115"/>
    <cellStyle name="40% - Accent5 9" xfId="1116"/>
    <cellStyle name="40% - Accent5 9 2" xfId="1117"/>
    <cellStyle name="40% - Accent6" xfId="12" builtinId="51" customBuiltin="1"/>
    <cellStyle name="40% - Accent6 10" xfId="1118"/>
    <cellStyle name="40% - Accent6 10 2" xfId="1119"/>
    <cellStyle name="40% - Accent6 11" xfId="1120"/>
    <cellStyle name="40% - Accent6 11 2" xfId="1121"/>
    <cellStyle name="40% - Accent6 12" xfId="1122"/>
    <cellStyle name="40% - Accent6 12 2" xfId="1123"/>
    <cellStyle name="40% - Accent6 13" xfId="1124"/>
    <cellStyle name="40% - Accent6 13 2" xfId="1125"/>
    <cellStyle name="40% - Accent6 14" xfId="1126"/>
    <cellStyle name="40% - Accent6 2" xfId="1127"/>
    <cellStyle name="40% - Accent6 2 2" xfId="1128"/>
    <cellStyle name="40% - Accent6 2 2 2" xfId="1129"/>
    <cellStyle name="40% - Accent6 2 2 3" xfId="1130"/>
    <cellStyle name="40% - Accent6 2 2 3 2" xfId="1131"/>
    <cellStyle name="40% - Accent6 2 2 4" xfId="1132"/>
    <cellStyle name="40% - Accent6 2 3" xfId="1133"/>
    <cellStyle name="40% - Accent6 2 3 2" xfId="1134"/>
    <cellStyle name="40% - Accent6 2 4" xfId="1135"/>
    <cellStyle name="40% - Accent6 2 5" xfId="1136"/>
    <cellStyle name="40% - Accent6 3" xfId="1137"/>
    <cellStyle name="40% - Accent6 3 2" xfId="1138"/>
    <cellStyle name="40% - Accent6 3 2 2" xfId="1139"/>
    <cellStyle name="40% - Accent6 3 3" xfId="1140"/>
    <cellStyle name="40% - Accent6 3 3 2" xfId="1141"/>
    <cellStyle name="40% - Accent6 3 4" xfId="1142"/>
    <cellStyle name="40% - Accent6 3 5" xfId="1143"/>
    <cellStyle name="40% - Accent6 4" xfId="1144"/>
    <cellStyle name="40% - Accent6 4 2" xfId="1145"/>
    <cellStyle name="40% - Accent6 4 2 2" xfId="1146"/>
    <cellStyle name="40% - Accent6 5" xfId="1147"/>
    <cellStyle name="40% - Accent6 5 2" xfId="1148"/>
    <cellStyle name="40% - Accent6 5 2 2" xfId="1149"/>
    <cellStyle name="40% - Accent6 6" xfId="1150"/>
    <cellStyle name="40% - Accent6 6 2" xfId="1151"/>
    <cellStyle name="40% - Accent6 6 2 2" xfId="1152"/>
    <cellStyle name="40% - Accent6 7" xfId="1153"/>
    <cellStyle name="40% - Accent6 7 2" xfId="1154"/>
    <cellStyle name="40% - Accent6 7 2 2" xfId="1155"/>
    <cellStyle name="40% - Accent6 8" xfId="1156"/>
    <cellStyle name="40% - Accent6 8 2" xfId="1157"/>
    <cellStyle name="40% - Accent6 8 2 2" xfId="1158"/>
    <cellStyle name="40% - Accent6 8 3" xfId="1159"/>
    <cellStyle name="40% - Accent6 9" xfId="1160"/>
    <cellStyle name="40% - Accent6 9 2" xfId="1161"/>
    <cellStyle name="60% - Accent1" xfId="13" builtinId="32" customBuiltin="1"/>
    <cellStyle name="60% - Accent1 10" xfId="1162"/>
    <cellStyle name="60% - Accent1 11" xfId="1163"/>
    <cellStyle name="60% - Accent1 12" xfId="1164"/>
    <cellStyle name="60% - Accent1 13" xfId="1165"/>
    <cellStyle name="60% - Accent1 14" xfId="1166"/>
    <cellStyle name="60% - Accent1 2" xfId="1167"/>
    <cellStyle name="60% - Accent1 2 2" xfId="1168"/>
    <cellStyle name="60% - Accent1 2 2 2" xfId="1169"/>
    <cellStyle name="60% - Accent1 3" xfId="1170"/>
    <cellStyle name="60% - Accent1 3 2" xfId="1171"/>
    <cellStyle name="60% - Accent1 3 3" xfId="1172"/>
    <cellStyle name="60% - Accent1 4" xfId="1173"/>
    <cellStyle name="60% - Accent1 4 2" xfId="1174"/>
    <cellStyle name="60% - Accent1 5" xfId="1175"/>
    <cellStyle name="60% - Accent1 5 2" xfId="1176"/>
    <cellStyle name="60% - Accent1 6" xfId="1177"/>
    <cellStyle name="60% - Accent1 6 2" xfId="1178"/>
    <cellStyle name="60% - Accent1 7" xfId="1179"/>
    <cellStyle name="60% - Accent1 7 2" xfId="1180"/>
    <cellStyle name="60% - Accent1 8" xfId="1181"/>
    <cellStyle name="60% - Accent1 8 2" xfId="1182"/>
    <cellStyle name="60% - Accent1 9" xfId="1183"/>
    <cellStyle name="60% - Accent2" xfId="14" builtinId="36" customBuiltin="1"/>
    <cellStyle name="60% - Accent2 10" xfId="1184"/>
    <cellStyle name="60% - Accent2 11" xfId="1185"/>
    <cellStyle name="60% - Accent2 12" xfId="1186"/>
    <cellStyle name="60% - Accent2 13" xfId="1187"/>
    <cellStyle name="60% - Accent2 14" xfId="1188"/>
    <cellStyle name="60% - Accent2 2" xfId="1189"/>
    <cellStyle name="60% - Accent2 2 2" xfId="1190"/>
    <cellStyle name="60% - Accent2 3" xfId="1191"/>
    <cellStyle name="60% - Accent2 3 2" xfId="1192"/>
    <cellStyle name="60% - Accent2 3 3" xfId="1193"/>
    <cellStyle name="60% - Accent2 4" xfId="1194"/>
    <cellStyle name="60% - Accent2 4 2" xfId="1195"/>
    <cellStyle name="60% - Accent2 5" xfId="1196"/>
    <cellStyle name="60% - Accent2 5 2" xfId="1197"/>
    <cellStyle name="60% - Accent2 6" xfId="1198"/>
    <cellStyle name="60% - Accent2 6 2" xfId="1199"/>
    <cellStyle name="60% - Accent2 7" xfId="1200"/>
    <cellStyle name="60% - Accent2 8" xfId="1201"/>
    <cellStyle name="60% - Accent2 9" xfId="1202"/>
    <cellStyle name="60% - Accent3" xfId="15" builtinId="40" customBuiltin="1"/>
    <cellStyle name="60% - Accent3 10" xfId="1203"/>
    <cellStyle name="60% - Accent3 11" xfId="1204"/>
    <cellStyle name="60% - Accent3 12" xfId="1205"/>
    <cellStyle name="60% - Accent3 13" xfId="1206"/>
    <cellStyle name="60% - Accent3 14" xfId="1207"/>
    <cellStyle name="60% - Accent3 2" xfId="1208"/>
    <cellStyle name="60% - Accent3 2 2" xfId="1209"/>
    <cellStyle name="60% - Accent3 2 2 2" xfId="1210"/>
    <cellStyle name="60% - Accent3 3" xfId="1211"/>
    <cellStyle name="60% - Accent3 3 2" xfId="1212"/>
    <cellStyle name="60% - Accent3 3 3" xfId="1213"/>
    <cellStyle name="60% - Accent3 4" xfId="1214"/>
    <cellStyle name="60% - Accent3 4 2" xfId="1215"/>
    <cellStyle name="60% - Accent3 5" xfId="1216"/>
    <cellStyle name="60% - Accent3 5 2" xfId="1217"/>
    <cellStyle name="60% - Accent3 6" xfId="1218"/>
    <cellStyle name="60% - Accent3 6 2" xfId="1219"/>
    <cellStyle name="60% - Accent3 7" xfId="1220"/>
    <cellStyle name="60% - Accent3 7 2" xfId="1221"/>
    <cellStyle name="60% - Accent3 8" xfId="1222"/>
    <cellStyle name="60% - Accent3 8 2" xfId="1223"/>
    <cellStyle name="60% - Accent3 9" xfId="1224"/>
    <cellStyle name="60% - Accent4" xfId="16" builtinId="44" customBuiltin="1"/>
    <cellStyle name="60% - Accent4 10" xfId="1225"/>
    <cellStyle name="60% - Accent4 11" xfId="1226"/>
    <cellStyle name="60% - Accent4 12" xfId="1227"/>
    <cellStyle name="60% - Accent4 13" xfId="1228"/>
    <cellStyle name="60% - Accent4 14" xfId="1229"/>
    <cellStyle name="60% - Accent4 2" xfId="1230"/>
    <cellStyle name="60% - Accent4 2 2" xfId="1231"/>
    <cellStyle name="60% - Accent4 2 2 2" xfId="1232"/>
    <cellStyle name="60% - Accent4 3" xfId="1233"/>
    <cellStyle name="60% - Accent4 3 2" xfId="1234"/>
    <cellStyle name="60% - Accent4 3 3" xfId="1235"/>
    <cellStyle name="60% - Accent4 4" xfId="1236"/>
    <cellStyle name="60% - Accent4 4 2" xfId="1237"/>
    <cellStyle name="60% - Accent4 5" xfId="1238"/>
    <cellStyle name="60% - Accent4 5 2" xfId="1239"/>
    <cellStyle name="60% - Accent4 6" xfId="1240"/>
    <cellStyle name="60% - Accent4 6 2" xfId="1241"/>
    <cellStyle name="60% - Accent4 7" xfId="1242"/>
    <cellStyle name="60% - Accent4 7 2" xfId="1243"/>
    <cellStyle name="60% - Accent4 8" xfId="1244"/>
    <cellStyle name="60% - Accent4 8 2" xfId="1245"/>
    <cellStyle name="60% - Accent4 9" xfId="1246"/>
    <cellStyle name="60% - Accent5" xfId="17" builtinId="48" customBuiltin="1"/>
    <cellStyle name="60% - Accent5 10" xfId="1247"/>
    <cellStyle name="60% - Accent5 11" xfId="1248"/>
    <cellStyle name="60% - Accent5 12" xfId="1249"/>
    <cellStyle name="60% - Accent5 13" xfId="1250"/>
    <cellStyle name="60% - Accent5 14" xfId="1251"/>
    <cellStyle name="60% - Accent5 2" xfId="1252"/>
    <cellStyle name="60% - Accent5 2 2" xfId="1253"/>
    <cellStyle name="60% - Accent5 3" xfId="1254"/>
    <cellStyle name="60% - Accent5 3 2" xfId="1255"/>
    <cellStyle name="60% - Accent5 3 3" xfId="1256"/>
    <cellStyle name="60% - Accent5 4" xfId="1257"/>
    <cellStyle name="60% - Accent5 4 2" xfId="1258"/>
    <cellStyle name="60% - Accent5 5" xfId="1259"/>
    <cellStyle name="60% - Accent5 5 2" xfId="1260"/>
    <cellStyle name="60% - Accent5 6" xfId="1261"/>
    <cellStyle name="60% - Accent5 6 2" xfId="1262"/>
    <cellStyle name="60% - Accent5 7" xfId="1263"/>
    <cellStyle name="60% - Accent5 8" xfId="1264"/>
    <cellStyle name="60% - Accent5 9" xfId="1265"/>
    <cellStyle name="60% - Accent6" xfId="18" builtinId="52" customBuiltin="1"/>
    <cellStyle name="60% - Accent6 10" xfId="1266"/>
    <cellStyle name="60% - Accent6 11" xfId="1267"/>
    <cellStyle name="60% - Accent6 12" xfId="1268"/>
    <cellStyle name="60% - Accent6 13" xfId="1269"/>
    <cellStyle name="60% - Accent6 2" xfId="1270"/>
    <cellStyle name="60% - Accent6 2 2" xfId="1271"/>
    <cellStyle name="60% - Accent6 2 2 2" xfId="1272"/>
    <cellStyle name="60% - Accent6 3" xfId="1273"/>
    <cellStyle name="60% - Accent6 3 2" xfId="1274"/>
    <cellStyle name="60% - Accent6 3 3" xfId="1275"/>
    <cellStyle name="60% - Accent6 4" xfId="1276"/>
    <cellStyle name="60% - Accent6 4 2" xfId="1277"/>
    <cellStyle name="60% - Accent6 5" xfId="1278"/>
    <cellStyle name="60% - Accent6 5 2" xfId="1279"/>
    <cellStyle name="60% - Accent6 6" xfId="1280"/>
    <cellStyle name="60% - Accent6 6 2" xfId="1281"/>
    <cellStyle name="60% - Accent6 7" xfId="1282"/>
    <cellStyle name="60% - Accent6 7 2" xfId="1283"/>
    <cellStyle name="60% - Accent6 8" xfId="1284"/>
    <cellStyle name="60% - Accent6 8 2" xfId="1285"/>
    <cellStyle name="60% - Accent6 9" xfId="1286"/>
    <cellStyle name="Accent1" xfId="19" builtinId="29" customBuiltin="1"/>
    <cellStyle name="Accent1 10" xfId="1287"/>
    <cellStyle name="Accent1 11" xfId="1288"/>
    <cellStyle name="Accent1 12" xfId="1289"/>
    <cellStyle name="Accent1 13" xfId="1290"/>
    <cellStyle name="Accent1 14" xfId="1291"/>
    <cellStyle name="Accent1 2" xfId="1292"/>
    <cellStyle name="Accent1 2 2" xfId="1293"/>
    <cellStyle name="Accent1 2 2 2" xfId="1294"/>
    <cellStyle name="Accent1 3" xfId="1295"/>
    <cellStyle name="Accent1 3 2" xfId="1296"/>
    <cellStyle name="Accent1 3 3" xfId="1297"/>
    <cellStyle name="Accent1 4" xfId="1298"/>
    <cellStyle name="Accent1 4 2" xfId="1299"/>
    <cellStyle name="Accent1 5" xfId="1300"/>
    <cellStyle name="Accent1 5 2" xfId="1301"/>
    <cellStyle name="Accent1 6" xfId="1302"/>
    <cellStyle name="Accent1 6 2" xfId="1303"/>
    <cellStyle name="Accent1 7" xfId="1304"/>
    <cellStyle name="Accent1 7 2" xfId="1305"/>
    <cellStyle name="Accent1 8" xfId="1306"/>
    <cellStyle name="Accent1 8 2" xfId="1307"/>
    <cellStyle name="Accent1 9" xfId="1308"/>
    <cellStyle name="Accent2" xfId="20" builtinId="33" customBuiltin="1"/>
    <cellStyle name="Accent2 10" xfId="1309"/>
    <cellStyle name="Accent2 11" xfId="1310"/>
    <cellStyle name="Accent2 12" xfId="1311"/>
    <cellStyle name="Accent2 13" xfId="1312"/>
    <cellStyle name="Accent2 14" xfId="1313"/>
    <cellStyle name="Accent2 2" xfId="1314"/>
    <cellStyle name="Accent2 2 2" xfId="1315"/>
    <cellStyle name="Accent2 3" xfId="1316"/>
    <cellStyle name="Accent2 3 2" xfId="1317"/>
    <cellStyle name="Accent2 3 3" xfId="1318"/>
    <cellStyle name="Accent2 4" xfId="1319"/>
    <cellStyle name="Accent2 4 2" xfId="1320"/>
    <cellStyle name="Accent2 5" xfId="1321"/>
    <cellStyle name="Accent2 5 2" xfId="1322"/>
    <cellStyle name="Accent2 6" xfId="1323"/>
    <cellStyle name="Accent2 6 2" xfId="1324"/>
    <cellStyle name="Accent2 7" xfId="1325"/>
    <cellStyle name="Accent2 8" xfId="1326"/>
    <cellStyle name="Accent2 9" xfId="1327"/>
    <cellStyle name="Accent3" xfId="21" builtinId="37" customBuiltin="1"/>
    <cellStyle name="Accent3 10" xfId="1328"/>
    <cellStyle name="Accent3 11" xfId="1329"/>
    <cellStyle name="Accent3 12" xfId="1330"/>
    <cellStyle name="Accent3 13" xfId="1331"/>
    <cellStyle name="Accent3 14" xfId="1332"/>
    <cellStyle name="Accent3 2" xfId="1333"/>
    <cellStyle name="Accent3 2 2" xfId="1334"/>
    <cellStyle name="Accent3 3" xfId="1335"/>
    <cellStyle name="Accent3 3 2" xfId="1336"/>
    <cellStyle name="Accent3 3 3" xfId="1337"/>
    <cellStyle name="Accent3 4" xfId="1338"/>
    <cellStyle name="Accent3 4 2" xfId="1339"/>
    <cellStyle name="Accent3 5" xfId="1340"/>
    <cellStyle name="Accent3 5 2" xfId="1341"/>
    <cellStyle name="Accent3 6" xfId="1342"/>
    <cellStyle name="Accent3 6 2" xfId="1343"/>
    <cellStyle name="Accent3 7" xfId="1344"/>
    <cellStyle name="Accent3 8" xfId="1345"/>
    <cellStyle name="Accent3 9" xfId="1346"/>
    <cellStyle name="Accent4" xfId="22" builtinId="41" customBuiltin="1"/>
    <cellStyle name="Accent4 10" xfId="1347"/>
    <cellStyle name="Accent4 11" xfId="1348"/>
    <cellStyle name="Accent4 12" xfId="1349"/>
    <cellStyle name="Accent4 13" xfId="1350"/>
    <cellStyle name="Accent4 2" xfId="1351"/>
    <cellStyle name="Accent4 2 2" xfId="1352"/>
    <cellStyle name="Accent4 2 2 2" xfId="1353"/>
    <cellStyle name="Accent4 3" xfId="1354"/>
    <cellStyle name="Accent4 3 2" xfId="1355"/>
    <cellStyle name="Accent4 3 3" xfId="1356"/>
    <cellStyle name="Accent4 4" xfId="1357"/>
    <cellStyle name="Accent4 4 2" xfId="1358"/>
    <cellStyle name="Accent4 5" xfId="1359"/>
    <cellStyle name="Accent4 5 2" xfId="1360"/>
    <cellStyle name="Accent4 6" xfId="1361"/>
    <cellStyle name="Accent4 6 2" xfId="1362"/>
    <cellStyle name="Accent4 7" xfId="1363"/>
    <cellStyle name="Accent4 7 2" xfId="1364"/>
    <cellStyle name="Accent4 8" xfId="1365"/>
    <cellStyle name="Accent4 8 2" xfId="1366"/>
    <cellStyle name="Accent4 9" xfId="1367"/>
    <cellStyle name="Accent5" xfId="23" builtinId="45" customBuiltin="1"/>
    <cellStyle name="Accent5 10" xfId="1368"/>
    <cellStyle name="Accent5 11" xfId="1369"/>
    <cellStyle name="Accent5 12" xfId="1370"/>
    <cellStyle name="Accent5 13" xfId="1371"/>
    <cellStyle name="Accent5 2" xfId="1372"/>
    <cellStyle name="Accent5 2 2" xfId="1373"/>
    <cellStyle name="Accent5 3" xfId="1374"/>
    <cellStyle name="Accent5 3 2" xfId="1375"/>
    <cellStyle name="Accent5 3 3" xfId="1376"/>
    <cellStyle name="Accent5 4" xfId="1377"/>
    <cellStyle name="Accent5 4 2" xfId="1378"/>
    <cellStyle name="Accent5 5" xfId="1379"/>
    <cellStyle name="Accent5 5 2" xfId="1380"/>
    <cellStyle name="Accent5 6" xfId="1381"/>
    <cellStyle name="Accent5 6 2" xfId="1382"/>
    <cellStyle name="Accent5 7" xfId="1383"/>
    <cellStyle name="Accent5 8" xfId="1384"/>
    <cellStyle name="Accent5 9" xfId="1385"/>
    <cellStyle name="Accent6" xfId="24" builtinId="49" customBuiltin="1"/>
    <cellStyle name="Accent6 10" xfId="1386"/>
    <cellStyle name="Accent6 11" xfId="1387"/>
    <cellStyle name="Accent6 12" xfId="1388"/>
    <cellStyle name="Accent6 13" xfId="1389"/>
    <cellStyle name="Accent6 14" xfId="1390"/>
    <cellStyle name="Accent6 2" xfId="1391"/>
    <cellStyle name="Accent6 2 2" xfId="1392"/>
    <cellStyle name="Accent6 3" xfId="1393"/>
    <cellStyle name="Accent6 3 2" xfId="1394"/>
    <cellStyle name="Accent6 3 3" xfId="1395"/>
    <cellStyle name="Accent6 4" xfId="1396"/>
    <cellStyle name="Accent6 4 2" xfId="1397"/>
    <cellStyle name="Accent6 5" xfId="1398"/>
    <cellStyle name="Accent6 5 2" xfId="1399"/>
    <cellStyle name="Accent6 6" xfId="1400"/>
    <cellStyle name="Accent6 6 2" xfId="1401"/>
    <cellStyle name="Accent6 7" xfId="1402"/>
    <cellStyle name="Accent6 8" xfId="1403"/>
    <cellStyle name="Accent6 9" xfId="1404"/>
    <cellStyle name="Addl Dim 1 Rollup" xfId="7551"/>
    <cellStyle name="Addl Dim 1 Rollup$ZP$" xfId="7552"/>
    <cellStyle name="Addl Dim 1 Rollup$ZP$ 2" xfId="7553"/>
    <cellStyle name="Addl Dim 2 Rollup" xfId="7554"/>
    <cellStyle name="Addl Dim 2 Rollup$ZP$" xfId="7555"/>
    <cellStyle name="Addl Dim 2 Rollup$ZP$ 2" xfId="7556"/>
    <cellStyle name="Addl Dim 3 Rollup" xfId="7557"/>
    <cellStyle name="Addl Dim 3 Rollup$ZP$" xfId="7558"/>
    <cellStyle name="Addl Dim 3 Rollup$ZP$ 2" xfId="7559"/>
    <cellStyle name="Addl Dim 4 Rollup" xfId="7560"/>
    <cellStyle name="Addl Dim 4 Rollup$ZP$" xfId="7561"/>
    <cellStyle name="Addl Dim 4 Rollup$ZP$ 2" xfId="7562"/>
    <cellStyle name="Addl Dim 5 Rollup" xfId="7563"/>
    <cellStyle name="Addl Dim 5 Rollup$ZP$" xfId="7564"/>
    <cellStyle name="Addl Dim 5 Rollup$ZP$ 2" xfId="7565"/>
    <cellStyle name="Addl Dim 6 Rollup" xfId="7566"/>
    <cellStyle name="Addl Dim 6 Rollup$ZP$" xfId="7567"/>
    <cellStyle name="Addl Dim 6 Rollup$ZP$ 2" xfId="7568"/>
    <cellStyle name="BACKGROUND" xfId="7569"/>
    <cellStyle name="BACKGROUND$ZPercent$" xfId="7570"/>
    <cellStyle name="BACKGROUND$ZPercent$ 2" xfId="7571"/>
    <cellStyle name="Bad" xfId="25" builtinId="27" customBuiltin="1"/>
    <cellStyle name="Bad 10" xfId="1405"/>
    <cellStyle name="Bad 11" xfId="1406"/>
    <cellStyle name="Bad 12" xfId="1407"/>
    <cellStyle name="Bad 13" xfId="1408"/>
    <cellStyle name="Bad 14" xfId="1409"/>
    <cellStyle name="Bad 2" xfId="1410"/>
    <cellStyle name="Bad 2 2" xfId="1411"/>
    <cellStyle name="Bad 2 2 2" xfId="1412"/>
    <cellStyle name="Bad 3" xfId="1413"/>
    <cellStyle name="Bad 3 2" xfId="1414"/>
    <cellStyle name="Bad 3 3" xfId="1415"/>
    <cellStyle name="Bad 4" xfId="1416"/>
    <cellStyle name="Bad 4 2" xfId="1417"/>
    <cellStyle name="Bad 5" xfId="1418"/>
    <cellStyle name="Bad 5 2" xfId="1419"/>
    <cellStyle name="Bad 6" xfId="1420"/>
    <cellStyle name="Bad 6 2" xfId="1421"/>
    <cellStyle name="Bad 7" xfId="1422"/>
    <cellStyle name="Bad 7 2" xfId="1423"/>
    <cellStyle name="Bad 8" xfId="1424"/>
    <cellStyle name="Bad 9" xfId="1425"/>
    <cellStyle name="Basic" xfId="1426"/>
    <cellStyle name="Basic - Style1" xfId="1427"/>
    <cellStyle name="Border Heavy" xfId="1428"/>
    <cellStyle name="Border Thin" xfId="1429"/>
    <cellStyle name="C00A" xfId="1430"/>
    <cellStyle name="C00B" xfId="1431"/>
    <cellStyle name="C00L" xfId="1432"/>
    <cellStyle name="C01A" xfId="1433"/>
    <cellStyle name="C01B" xfId="1434"/>
    <cellStyle name="C01B 2" xfId="1435"/>
    <cellStyle name="C01H" xfId="1436"/>
    <cellStyle name="C01L" xfId="1437"/>
    <cellStyle name="C02A" xfId="1438"/>
    <cellStyle name="C02B" xfId="1439"/>
    <cellStyle name="C02B 2" xfId="1440"/>
    <cellStyle name="C02H" xfId="1441"/>
    <cellStyle name="C02L" xfId="1442"/>
    <cellStyle name="C03A" xfId="1443"/>
    <cellStyle name="C03B" xfId="1444"/>
    <cellStyle name="C03H" xfId="1445"/>
    <cellStyle name="C03L" xfId="1446"/>
    <cellStyle name="C04A" xfId="1447"/>
    <cellStyle name="C04A 2" xfId="1448"/>
    <cellStyle name="C04B" xfId="1449"/>
    <cellStyle name="C04H" xfId="1450"/>
    <cellStyle name="C04L" xfId="1451"/>
    <cellStyle name="C05A" xfId="1452"/>
    <cellStyle name="C05B" xfId="1453"/>
    <cellStyle name="C05H" xfId="1454"/>
    <cellStyle name="C05L" xfId="1455"/>
    <cellStyle name="C05L 2" xfId="1456"/>
    <cellStyle name="C06A" xfId="1457"/>
    <cellStyle name="C06B" xfId="1458"/>
    <cellStyle name="C06H" xfId="1459"/>
    <cellStyle name="C06L" xfId="1460"/>
    <cellStyle name="C07A" xfId="1461"/>
    <cellStyle name="C07B" xfId="1462"/>
    <cellStyle name="C07H" xfId="1463"/>
    <cellStyle name="C07L" xfId="1464"/>
    <cellStyle name="cajun" xfId="1465"/>
    <cellStyle name="Calculation" xfId="26" builtinId="22" customBuiltin="1"/>
    <cellStyle name="Calculation 10" xfId="1466"/>
    <cellStyle name="Calculation 11" xfId="1467"/>
    <cellStyle name="Calculation 12" xfId="1468"/>
    <cellStyle name="Calculation 13" xfId="1469"/>
    <cellStyle name="Calculation 14" xfId="1470"/>
    <cellStyle name="Calculation 2" xfId="1471"/>
    <cellStyle name="Calculation 2 2" xfId="1472"/>
    <cellStyle name="Calculation 3" xfId="1473"/>
    <cellStyle name="Calculation 3 2" xfId="1474"/>
    <cellStyle name="Calculation 3 3" xfId="1475"/>
    <cellStyle name="Calculation 4" xfId="1476"/>
    <cellStyle name="Calculation 4 2" xfId="1477"/>
    <cellStyle name="Calculation 5" xfId="1478"/>
    <cellStyle name="Calculation 5 2" xfId="1479"/>
    <cellStyle name="Calculation 6" xfId="1480"/>
    <cellStyle name="Calculation 6 2" xfId="1481"/>
    <cellStyle name="Calculation 7" xfId="1482"/>
    <cellStyle name="Calculation 8" xfId="1483"/>
    <cellStyle name="Calculation 9" xfId="1484"/>
    <cellStyle name="cd" xfId="1485"/>
    <cellStyle name="Check Cell" xfId="27" builtinId="23" customBuiltin="1"/>
    <cellStyle name="Check Cell 10" xfId="1486"/>
    <cellStyle name="Check Cell 11" xfId="1487"/>
    <cellStyle name="Check Cell 12" xfId="1488"/>
    <cellStyle name="Check Cell 13" xfId="1489"/>
    <cellStyle name="Check Cell 2" xfId="1490"/>
    <cellStyle name="Check Cell 2 2" xfId="1491"/>
    <cellStyle name="Check Cell 2 2 2" xfId="1492"/>
    <cellStyle name="Check Cell 3" xfId="1493"/>
    <cellStyle name="Check Cell 3 2" xfId="1494"/>
    <cellStyle name="Check Cell 3 3" xfId="1495"/>
    <cellStyle name="Check Cell 4" xfId="1496"/>
    <cellStyle name="Check Cell 4 2" xfId="1497"/>
    <cellStyle name="Check Cell 5" xfId="1498"/>
    <cellStyle name="Check Cell 5 2" xfId="1499"/>
    <cellStyle name="Check Cell 6" xfId="1500"/>
    <cellStyle name="Check Cell 6 2" xfId="1501"/>
    <cellStyle name="Check Cell 7" xfId="1502"/>
    <cellStyle name="Check Cell 7 2" xfId="1503"/>
    <cellStyle name="Check Cell 8" xfId="1504"/>
    <cellStyle name="Check Cell 9" xfId="1505"/>
    <cellStyle name="COLHDR" xfId="7572"/>
    <cellStyle name="COLHDR$ZP$" xfId="7573"/>
    <cellStyle name="COLHDR$ZP$ 2" xfId="7574"/>
    <cellStyle name="ColumnAttributeAbovePrompt" xfId="28"/>
    <cellStyle name="ColumnAttributePrompt" xfId="29"/>
    <cellStyle name="ColumnAttributeValue" xfId="30"/>
    <cellStyle name="ColumnHeadingPrompt" xfId="31"/>
    <cellStyle name="ColumnHeadingValue" xfId="32"/>
    <cellStyle name="Comma" xfId="33" builtinId="3"/>
    <cellStyle name="Comma [0] 2" xfId="6601"/>
    <cellStyle name="Comma [1]" xfId="1506"/>
    <cellStyle name="Comma 10" xfId="118"/>
    <cellStyle name="Comma 10 2" xfId="1507"/>
    <cellStyle name="Comma 10 2 2" xfId="1508"/>
    <cellStyle name="Comma 10 3" xfId="1509"/>
    <cellStyle name="Comma 10 3 2" xfId="1510"/>
    <cellStyle name="Comma 10 3 3" xfId="1511"/>
    <cellStyle name="Comma 10 4" xfId="1512"/>
    <cellStyle name="Comma 10 4 2" xfId="1513"/>
    <cellStyle name="Comma 10 4 3" xfId="1514"/>
    <cellStyle name="Comma 10 4 4" xfId="1515"/>
    <cellStyle name="Comma 10 5" xfId="1516"/>
    <cellStyle name="Comma 10 5 2" xfId="1517"/>
    <cellStyle name="Comma 10 5 2 2" xfId="1518"/>
    <cellStyle name="Comma 10 5 2 3" xfId="1519"/>
    <cellStyle name="Comma 10 5 2 3 2" xfId="1520"/>
    <cellStyle name="Comma 10 5 3" xfId="1521"/>
    <cellStyle name="Comma 10 6" xfId="1522"/>
    <cellStyle name="Comma 10 6 2" xfId="1523"/>
    <cellStyle name="Comma 10 6 3" xfId="1524"/>
    <cellStyle name="Comma 10 6 3 2" xfId="1525"/>
    <cellStyle name="Comma 10 7" xfId="1526"/>
    <cellStyle name="Comma 10 8" xfId="1527"/>
    <cellStyle name="Comma 10 8 2" xfId="1528"/>
    <cellStyle name="Comma 10 9" xfId="1529"/>
    <cellStyle name="Comma 11" xfId="1530"/>
    <cellStyle name="Comma 11 10" xfId="1531"/>
    <cellStyle name="Comma 11 11" xfId="1532"/>
    <cellStyle name="Comma 11 11 2" xfId="1533"/>
    <cellStyle name="Comma 11 11 2 2" xfId="1534"/>
    <cellStyle name="Comma 11 11 2 3" xfId="1535"/>
    <cellStyle name="Comma 11 11 2 3 2" xfId="1536"/>
    <cellStyle name="Comma 11 12" xfId="1537"/>
    <cellStyle name="Comma 11 13" xfId="1538"/>
    <cellStyle name="Comma 11 13 2" xfId="1539"/>
    <cellStyle name="Comma 11 13 2 2" xfId="1540"/>
    <cellStyle name="Comma 11 13 2 3" xfId="1541"/>
    <cellStyle name="Comma 11 13 2 3 2" xfId="1542"/>
    <cellStyle name="Comma 11 2" xfId="1543"/>
    <cellStyle name="Comma 11 2 2" xfId="1544"/>
    <cellStyle name="Comma 11 3" xfId="1545"/>
    <cellStyle name="Comma 11 3 2" xfId="1546"/>
    <cellStyle name="Comma 11 4" xfId="1547"/>
    <cellStyle name="Comma 11 5" xfId="1548"/>
    <cellStyle name="Comma 11 6" xfId="1549"/>
    <cellStyle name="Comma 11 7" xfId="1550"/>
    <cellStyle name="Comma 11 7 2" xfId="1551"/>
    <cellStyle name="Comma 11 7 2 2" xfId="1552"/>
    <cellStyle name="Comma 11 7 2 3" xfId="1553"/>
    <cellStyle name="Comma 11 8" xfId="1554"/>
    <cellStyle name="Comma 11 9" xfId="1555"/>
    <cellStyle name="Comma 12" xfId="1556"/>
    <cellStyle name="Comma 12 10" xfId="1557"/>
    <cellStyle name="Comma 12 10 2" xfId="1558"/>
    <cellStyle name="Comma 12 10 2 2" xfId="1559"/>
    <cellStyle name="Comma 12 10 2 3" xfId="1560"/>
    <cellStyle name="Comma 12 10 2 3 2" xfId="1561"/>
    <cellStyle name="Comma 12 11" xfId="1562"/>
    <cellStyle name="Comma 12 12" xfId="1563"/>
    <cellStyle name="Comma 12 12 2" xfId="1564"/>
    <cellStyle name="Comma 12 12 2 2" xfId="1565"/>
    <cellStyle name="Comma 12 12 2 3" xfId="1566"/>
    <cellStyle name="Comma 12 12 2 3 2" xfId="1567"/>
    <cellStyle name="Comma 12 13" xfId="1568"/>
    <cellStyle name="Comma 12 2" xfId="1569"/>
    <cellStyle name="Comma 12 2 2" xfId="1570"/>
    <cellStyle name="Comma 12 3" xfId="1571"/>
    <cellStyle name="Comma 12 4" xfId="1572"/>
    <cellStyle name="Comma 12 5" xfId="1573"/>
    <cellStyle name="Comma 12 6" xfId="1574"/>
    <cellStyle name="Comma 12 6 2" xfId="1575"/>
    <cellStyle name="Comma 12 6 2 2" xfId="1576"/>
    <cellStyle name="Comma 12 6 2 3" xfId="1577"/>
    <cellStyle name="Comma 12 7" xfId="1578"/>
    <cellStyle name="Comma 12 8" xfId="1579"/>
    <cellStyle name="Comma 12 9" xfId="1580"/>
    <cellStyle name="Comma 13" xfId="1581"/>
    <cellStyle name="Comma 13 10" xfId="1582"/>
    <cellStyle name="Comma 13 2" xfId="1583"/>
    <cellStyle name="Comma 13 2 2" xfId="1584"/>
    <cellStyle name="Comma 13 2 2 2" xfId="1585"/>
    <cellStyle name="Comma 13 2 2 2 2" xfId="1586"/>
    <cellStyle name="Comma 13 2 2 3" xfId="1587"/>
    <cellStyle name="Comma 13 2 3" xfId="1588"/>
    <cellStyle name="Comma 13 2 3 2" xfId="1589"/>
    <cellStyle name="Comma 13 2 4" xfId="1590"/>
    <cellStyle name="Comma 13 3" xfId="1591"/>
    <cellStyle name="Comma 13 3 2" xfId="1592"/>
    <cellStyle name="Comma 13 3 2 2" xfId="1593"/>
    <cellStyle name="Comma 13 3 3" xfId="1594"/>
    <cellStyle name="Comma 13 4" xfId="1595"/>
    <cellStyle name="Comma 13 4 2" xfId="1596"/>
    <cellStyle name="Comma 13 4 2 2" xfId="1597"/>
    <cellStyle name="Comma 13 4 3" xfId="1598"/>
    <cellStyle name="Comma 13 5" xfId="1599"/>
    <cellStyle name="Comma 13 5 2" xfId="1600"/>
    <cellStyle name="Comma 13 6" xfId="1601"/>
    <cellStyle name="Comma 13 6 2" xfId="1602"/>
    <cellStyle name="Comma 13 7" xfId="1603"/>
    <cellStyle name="Comma 13 7 2" xfId="1604"/>
    <cellStyle name="Comma 13 7 2 2" xfId="1605"/>
    <cellStyle name="Comma 13 7 3" xfId="1606"/>
    <cellStyle name="Comma 13 8" xfId="1607"/>
    <cellStyle name="Comma 13 8 2" xfId="1608"/>
    <cellStyle name="Comma 13 9" xfId="1609"/>
    <cellStyle name="Comma 14" xfId="1610"/>
    <cellStyle name="Comma 14 2" xfId="1611"/>
    <cellStyle name="Comma 14 2 2" xfId="1612"/>
    <cellStyle name="Comma 14 2 2 2" xfId="1613"/>
    <cellStyle name="Comma 14 2 3" xfId="1614"/>
    <cellStyle name="Comma 14 3" xfId="1615"/>
    <cellStyle name="Comma 14 3 2" xfId="1616"/>
    <cellStyle name="Comma 14 4" xfId="1617"/>
    <cellStyle name="Comma 14 4 2" xfId="1618"/>
    <cellStyle name="Comma 14 5" xfId="1619"/>
    <cellStyle name="Comma 15" xfId="1620"/>
    <cellStyle name="Comma 15 2" xfId="1621"/>
    <cellStyle name="Comma 15 2 2" xfId="1622"/>
    <cellStyle name="Comma 15 3" xfId="1623"/>
    <cellStyle name="Comma 15 3 2" xfId="1624"/>
    <cellStyle name="Comma 15 4" xfId="1625"/>
    <cellStyle name="Comma 15 5" xfId="1626"/>
    <cellStyle name="Comma 16" xfId="1627"/>
    <cellStyle name="Comma 16 2" xfId="1628"/>
    <cellStyle name="Comma 16 2 2" xfId="1629"/>
    <cellStyle name="Comma 16 3" xfId="1630"/>
    <cellStyle name="Comma 16 3 2" xfId="1631"/>
    <cellStyle name="Comma 16 3 3" xfId="1632"/>
    <cellStyle name="Comma 16 3 3 2" xfId="1633"/>
    <cellStyle name="Comma 16 4" xfId="1634"/>
    <cellStyle name="Comma 17" xfId="1635"/>
    <cellStyle name="Comma 17 2" xfId="1636"/>
    <cellStyle name="Comma 17 2 2" xfId="1637"/>
    <cellStyle name="Comma 17 2 2 2" xfId="1638"/>
    <cellStyle name="Comma 17 2 2 2 2" xfId="1639"/>
    <cellStyle name="Comma 17 2 2 2 2 2" xfId="1640"/>
    <cellStyle name="Comma 17 2 2 2 2 2 2" xfId="6603"/>
    <cellStyle name="Comma 17 2 2 2 2 3" xfId="6604"/>
    <cellStyle name="Comma 17 2 2 2 3" xfId="1641"/>
    <cellStyle name="Comma 17 2 2 2 3 2" xfId="6605"/>
    <cellStyle name="Comma 17 2 2 2 4" xfId="6606"/>
    <cellStyle name="Comma 17 2 2 3" xfId="1642"/>
    <cellStyle name="Comma 17 2 2 3 2" xfId="1643"/>
    <cellStyle name="Comma 17 2 2 3 2 2" xfId="6607"/>
    <cellStyle name="Comma 17 2 2 3 3" xfId="6608"/>
    <cellStyle name="Comma 17 2 2 4" xfId="1644"/>
    <cellStyle name="Comma 17 2 2 4 2" xfId="6609"/>
    <cellStyle name="Comma 17 2 2 5" xfId="6610"/>
    <cellStyle name="Comma 17 2 3" xfId="1645"/>
    <cellStyle name="Comma 17 2 3 2" xfId="1646"/>
    <cellStyle name="Comma 17 2 3 2 2" xfId="1647"/>
    <cellStyle name="Comma 17 2 3 2 2 2" xfId="6611"/>
    <cellStyle name="Comma 17 2 3 2 3" xfId="6612"/>
    <cellStyle name="Comma 17 2 3 3" xfId="1648"/>
    <cellStyle name="Comma 17 2 3 3 2" xfId="6613"/>
    <cellStyle name="Comma 17 2 3 4" xfId="6614"/>
    <cellStyle name="Comma 17 2 4" xfId="1649"/>
    <cellStyle name="Comma 17 2 4 2" xfId="1650"/>
    <cellStyle name="Comma 17 2 4 2 2" xfId="6615"/>
    <cellStyle name="Comma 17 2 4 3" xfId="6616"/>
    <cellStyle name="Comma 17 2 5" xfId="1651"/>
    <cellStyle name="Comma 17 2 5 2" xfId="6617"/>
    <cellStyle name="Comma 17 2 6" xfId="6618"/>
    <cellStyle name="Comma 17 3" xfId="1652"/>
    <cellStyle name="Comma 17 3 2" xfId="1653"/>
    <cellStyle name="Comma 17 3 2 2" xfId="1654"/>
    <cellStyle name="Comma 17 3 2 2 2" xfId="1655"/>
    <cellStyle name="Comma 17 3 2 2 2 2" xfId="1656"/>
    <cellStyle name="Comma 17 3 2 2 2 2 2" xfId="6619"/>
    <cellStyle name="Comma 17 3 2 2 2 3" xfId="6620"/>
    <cellStyle name="Comma 17 3 2 2 3" xfId="1657"/>
    <cellStyle name="Comma 17 3 2 2 3 2" xfId="6621"/>
    <cellStyle name="Comma 17 3 2 2 4" xfId="6622"/>
    <cellStyle name="Comma 17 3 2 3" xfId="1658"/>
    <cellStyle name="Comma 17 3 2 3 2" xfId="1659"/>
    <cellStyle name="Comma 17 3 2 3 2 2" xfId="6623"/>
    <cellStyle name="Comma 17 3 2 3 3" xfId="6624"/>
    <cellStyle name="Comma 17 3 2 4" xfId="1660"/>
    <cellStyle name="Comma 17 3 2 4 2" xfId="6625"/>
    <cellStyle name="Comma 17 3 2 5" xfId="6626"/>
    <cellStyle name="Comma 17 3 3" xfId="1661"/>
    <cellStyle name="Comma 17 3 3 2" xfId="1662"/>
    <cellStyle name="Comma 17 3 3 2 2" xfId="1663"/>
    <cellStyle name="Comma 17 3 3 2 2 2" xfId="6627"/>
    <cellStyle name="Comma 17 3 3 2 3" xfId="6628"/>
    <cellStyle name="Comma 17 3 3 3" xfId="1664"/>
    <cellStyle name="Comma 17 3 3 3 2" xfId="6629"/>
    <cellStyle name="Comma 17 3 3 4" xfId="6630"/>
    <cellStyle name="Comma 17 3 4" xfId="1665"/>
    <cellStyle name="Comma 17 3 4 2" xfId="1666"/>
    <cellStyle name="Comma 17 3 4 2 2" xfId="6631"/>
    <cellStyle name="Comma 17 3 4 3" xfId="6632"/>
    <cellStyle name="Comma 17 3 5" xfId="1667"/>
    <cellStyle name="Comma 17 3 5 2" xfId="6633"/>
    <cellStyle name="Comma 17 3 6" xfId="1668"/>
    <cellStyle name="Comma 17 4" xfId="1669"/>
    <cellStyle name="Comma 17 4 2" xfId="1670"/>
    <cellStyle name="Comma 17 4 2 2" xfId="1671"/>
    <cellStyle name="Comma 17 4 2 2 2" xfId="1672"/>
    <cellStyle name="Comma 17 4 2 2 2 2" xfId="6634"/>
    <cellStyle name="Comma 17 4 2 2 3" xfId="6635"/>
    <cellStyle name="Comma 17 4 2 3" xfId="1673"/>
    <cellStyle name="Comma 17 4 2 3 2" xfId="6636"/>
    <cellStyle name="Comma 17 4 2 4" xfId="6637"/>
    <cellStyle name="Comma 17 4 3" xfId="1674"/>
    <cellStyle name="Comma 17 4 3 2" xfId="1675"/>
    <cellStyle name="Comma 17 4 3 2 2" xfId="6638"/>
    <cellStyle name="Comma 17 4 3 3" xfId="6639"/>
    <cellStyle name="Comma 17 4 4" xfId="1676"/>
    <cellStyle name="Comma 17 4 4 2" xfId="6640"/>
    <cellStyle name="Comma 17 4 5" xfId="6641"/>
    <cellStyle name="Comma 17 5" xfId="1677"/>
    <cellStyle name="Comma 17 5 2" xfId="1678"/>
    <cellStyle name="Comma 17 5 2 2" xfId="1679"/>
    <cellStyle name="Comma 17 5 2 2 2" xfId="6642"/>
    <cellStyle name="Comma 17 5 2 3" xfId="6643"/>
    <cellStyle name="Comma 17 5 3" xfId="1680"/>
    <cellStyle name="Comma 17 5 3 2" xfId="6644"/>
    <cellStyle name="Comma 17 5 4" xfId="6645"/>
    <cellStyle name="Comma 17 6" xfId="1681"/>
    <cellStyle name="Comma 17 6 2" xfId="1682"/>
    <cellStyle name="Comma 17 6 2 2" xfId="6646"/>
    <cellStyle name="Comma 17 6 3" xfId="6647"/>
    <cellStyle name="Comma 17 7" xfId="1683"/>
    <cellStyle name="Comma 17 7 2" xfId="6648"/>
    <cellStyle name="Comma 17 8" xfId="6649"/>
    <cellStyle name="Comma 18" xfId="1684"/>
    <cellStyle name="Comma 18 2" xfId="1685"/>
    <cellStyle name="Comma 18 2 2" xfId="1686"/>
    <cellStyle name="Comma 18 2 2 2" xfId="1687"/>
    <cellStyle name="Comma 18 2 3" xfId="1688"/>
    <cellStyle name="Comma 18 3" xfId="1689"/>
    <cellStyle name="Comma 18 3 2" xfId="1690"/>
    <cellStyle name="Comma 18 3 3" xfId="1691"/>
    <cellStyle name="Comma 18 4" xfId="1692"/>
    <cellStyle name="Comma 18 4 2" xfId="1693"/>
    <cellStyle name="Comma 18 5" xfId="1694"/>
    <cellStyle name="Comma 18 6" xfId="1695"/>
    <cellStyle name="Comma 19" xfId="1696"/>
    <cellStyle name="Comma 19 2" xfId="1697"/>
    <cellStyle name="Comma 19 2 2" xfId="1698"/>
    <cellStyle name="Comma 19 3" xfId="1699"/>
    <cellStyle name="Comma 19 3 2" xfId="1700"/>
    <cellStyle name="Comma 19 4" xfId="1701"/>
    <cellStyle name="Comma 2" xfId="34"/>
    <cellStyle name="Comma 2 2" xfId="1702"/>
    <cellStyle name="Comma 2 2 2" xfId="1703"/>
    <cellStyle name="Comma 2 2 2 2" xfId="1704"/>
    <cellStyle name="Comma 2 2 2 2 2" xfId="1705"/>
    <cellStyle name="Comma 2 2 2 3" xfId="1706"/>
    <cellStyle name="Comma 2 2 3" xfId="1707"/>
    <cellStyle name="Comma 2 2 3 2" xfId="1708"/>
    <cellStyle name="Comma 2 2 3 2 2" xfId="1709"/>
    <cellStyle name="Comma 2 2 3 3" xfId="1710"/>
    <cellStyle name="Comma 2 2 3 3 2" xfId="1711"/>
    <cellStyle name="Comma 2 2 4" xfId="1712"/>
    <cellStyle name="Comma 2 2 4 2" xfId="1713"/>
    <cellStyle name="Comma 2 2 4 2 2" xfId="1714"/>
    <cellStyle name="Comma 2 2 4 3" xfId="1715"/>
    <cellStyle name="Comma 2 2 5" xfId="1716"/>
    <cellStyle name="Comma 2 2 5 2" xfId="1717"/>
    <cellStyle name="Comma 2 2 6" xfId="1718"/>
    <cellStyle name="Comma 2 2 6 2" xfId="1719"/>
    <cellStyle name="Comma 2 2 7" xfId="1720"/>
    <cellStyle name="Comma 2 2 8" xfId="1721"/>
    <cellStyle name="Comma 2 2 9" xfId="7669"/>
    <cellStyle name="Comma 2 3" xfId="1722"/>
    <cellStyle name="Comma 2 3 2" xfId="1723"/>
    <cellStyle name="Comma 2 3 2 2" xfId="1724"/>
    <cellStyle name="Comma 2 3 2 2 2" xfId="1725"/>
    <cellStyle name="Comma 2 3 2 3" xfId="1726"/>
    <cellStyle name="Comma 2 3 3" xfId="1727"/>
    <cellStyle name="Comma 2 3 3 2" xfId="1728"/>
    <cellStyle name="Comma 2 3 3 2 2" xfId="1729"/>
    <cellStyle name="Comma 2 3 3 3" xfId="1730"/>
    <cellStyle name="Comma 2 3 4" xfId="1731"/>
    <cellStyle name="Comma 2 3 4 2" xfId="1732"/>
    <cellStyle name="Comma 2 3 4 2 2" xfId="1733"/>
    <cellStyle name="Comma 2 3 4 2 3" xfId="1734"/>
    <cellStyle name="Comma 2 3 4 3" xfId="1735"/>
    <cellStyle name="Comma 2 3 4 4" xfId="1736"/>
    <cellStyle name="Comma 2 3 4 5" xfId="1737"/>
    <cellStyle name="Comma 2 3 4 5 2" xfId="1738"/>
    <cellStyle name="Comma 2 3 4 6" xfId="1739"/>
    <cellStyle name="Comma 2 3 5" xfId="1740"/>
    <cellStyle name="Comma 2 4" xfId="1741"/>
    <cellStyle name="Comma 2 4 2" xfId="1742"/>
    <cellStyle name="Comma 2 4 2 2" xfId="1743"/>
    <cellStyle name="Comma 2 4 2 2 2" xfId="1744"/>
    <cellStyle name="Comma 2 4 2 3" xfId="1745"/>
    <cellStyle name="Comma 2 4 2 3 2" xfId="1746"/>
    <cellStyle name="Comma 2 4 2 4" xfId="1747"/>
    <cellStyle name="Comma 2 4 3" xfId="1748"/>
    <cellStyle name="Comma 2 4 3 2" xfId="1749"/>
    <cellStyle name="Comma 2 4 3 2 2" xfId="1750"/>
    <cellStyle name="Comma 2 4 4" xfId="1751"/>
    <cellStyle name="Comma 2 4 4 2" xfId="1752"/>
    <cellStyle name="Comma 2 4 5" xfId="1753"/>
    <cellStyle name="Comma 2 5" xfId="1754"/>
    <cellStyle name="Comma 2 5 2" xfId="1755"/>
    <cellStyle name="Comma 2 5 2 2" xfId="1756"/>
    <cellStyle name="Comma 2 5 2 2 2" xfId="1757"/>
    <cellStyle name="Comma 2 5 2 3" xfId="1758"/>
    <cellStyle name="Comma 2 5 2 3 2" xfId="1759"/>
    <cellStyle name="Comma 2 5 2 4" xfId="1760"/>
    <cellStyle name="Comma 2 5 3" xfId="1761"/>
    <cellStyle name="Comma 2 5 3 2" xfId="1762"/>
    <cellStyle name="Comma 2 5 3 2 2" xfId="1763"/>
    <cellStyle name="Comma 2 5 4" xfId="1764"/>
    <cellStyle name="Comma 2 5 4 2" xfId="1765"/>
    <cellStyle name="Comma 2 5 5" xfId="1766"/>
    <cellStyle name="Comma 2 6" xfId="1767"/>
    <cellStyle name="Comma 2 6 2" xfId="1768"/>
    <cellStyle name="Comma 2 6 2 2" xfId="1769"/>
    <cellStyle name="Comma 2 6 2 2 2" xfId="1770"/>
    <cellStyle name="Comma 2 6 2 3" xfId="1771"/>
    <cellStyle name="Comma 2 6 2 3 2" xfId="1772"/>
    <cellStyle name="Comma 2 6 2 4" xfId="1773"/>
    <cellStyle name="Comma 2 6 3" xfId="1774"/>
    <cellStyle name="Comma 2 6 3 2" xfId="1775"/>
    <cellStyle name="Comma 2 6 4" xfId="1776"/>
    <cellStyle name="Comma 2 6 4 2" xfId="1777"/>
    <cellStyle name="Comma 2 6 5" xfId="1778"/>
    <cellStyle name="Comma 2 7" xfId="1779"/>
    <cellStyle name="Comma 2 7 2" xfId="1780"/>
    <cellStyle name="Comma 2 7 2 2" xfId="1781"/>
    <cellStyle name="Comma 2 7 3" xfId="1782"/>
    <cellStyle name="Comma 2 7 3 2" xfId="1783"/>
    <cellStyle name="Comma 2 7 4" xfId="1784"/>
    <cellStyle name="Comma 2 8" xfId="1785"/>
    <cellStyle name="Comma 2 8 2" xfId="1786"/>
    <cellStyle name="Comma 2 8 2 2" xfId="1787"/>
    <cellStyle name="Comma 2 9" xfId="1788"/>
    <cellStyle name="Comma 2_Allocators" xfId="1789"/>
    <cellStyle name="Comma 20" xfId="1790"/>
    <cellStyle name="Comma 20 2" xfId="1791"/>
    <cellStyle name="Comma 20 2 2" xfId="1792"/>
    <cellStyle name="Comma 20 2 2 2" xfId="1793"/>
    <cellStyle name="Comma 20 2 2 2 2" xfId="1794"/>
    <cellStyle name="Comma 20 2 2 2 2 2" xfId="1795"/>
    <cellStyle name="Comma 20 2 2 2 2 2 2" xfId="6650"/>
    <cellStyle name="Comma 20 2 2 2 2 3" xfId="6651"/>
    <cellStyle name="Comma 20 2 2 2 3" xfId="1796"/>
    <cellStyle name="Comma 20 2 2 2 3 2" xfId="6652"/>
    <cellStyle name="Comma 20 2 2 2 4" xfId="6653"/>
    <cellStyle name="Comma 20 2 2 3" xfId="1797"/>
    <cellStyle name="Comma 20 2 2 3 2" xfId="1798"/>
    <cellStyle name="Comma 20 2 2 3 2 2" xfId="6654"/>
    <cellStyle name="Comma 20 2 2 3 3" xfId="6655"/>
    <cellStyle name="Comma 20 2 2 4" xfId="1799"/>
    <cellStyle name="Comma 20 2 2 4 2" xfId="6656"/>
    <cellStyle name="Comma 20 2 2 5" xfId="6657"/>
    <cellStyle name="Comma 20 2 3" xfId="1800"/>
    <cellStyle name="Comma 20 2 3 2" xfId="1801"/>
    <cellStyle name="Comma 20 2 3 2 2" xfId="1802"/>
    <cellStyle name="Comma 20 2 3 2 2 2" xfId="6658"/>
    <cellStyle name="Comma 20 2 3 2 3" xfId="6659"/>
    <cellStyle name="Comma 20 2 3 3" xfId="1803"/>
    <cellStyle name="Comma 20 2 3 3 2" xfId="6660"/>
    <cellStyle name="Comma 20 2 3 4" xfId="6661"/>
    <cellStyle name="Comma 20 2 4" xfId="1804"/>
    <cellStyle name="Comma 20 2 4 2" xfId="1805"/>
    <cellStyle name="Comma 20 2 4 2 2" xfId="6662"/>
    <cellStyle name="Comma 20 2 4 3" xfId="6663"/>
    <cellStyle name="Comma 20 2 5" xfId="1806"/>
    <cellStyle name="Comma 20 2 5 2" xfId="6664"/>
    <cellStyle name="Comma 20 2 6" xfId="6665"/>
    <cellStyle name="Comma 20 3" xfId="1807"/>
    <cellStyle name="Comma 20 3 2" xfId="1808"/>
    <cellStyle name="Comma 20 3 2 2" xfId="1809"/>
    <cellStyle name="Comma 20 3 2 2 2" xfId="1810"/>
    <cellStyle name="Comma 20 3 2 2 2 2" xfId="1811"/>
    <cellStyle name="Comma 20 3 2 2 2 2 2" xfId="6666"/>
    <cellStyle name="Comma 20 3 2 2 2 3" xfId="6667"/>
    <cellStyle name="Comma 20 3 2 2 3" xfId="1812"/>
    <cellStyle name="Comma 20 3 2 2 3 2" xfId="6668"/>
    <cellStyle name="Comma 20 3 2 2 4" xfId="6669"/>
    <cellStyle name="Comma 20 3 2 3" xfId="1813"/>
    <cellStyle name="Comma 20 3 2 3 2" xfId="1814"/>
    <cellStyle name="Comma 20 3 2 3 2 2" xfId="6670"/>
    <cellStyle name="Comma 20 3 2 3 3" xfId="6671"/>
    <cellStyle name="Comma 20 3 2 4" xfId="1815"/>
    <cellStyle name="Comma 20 3 2 4 2" xfId="6672"/>
    <cellStyle name="Comma 20 3 2 5" xfId="6673"/>
    <cellStyle name="Comma 20 3 3" xfId="1816"/>
    <cellStyle name="Comma 20 3 3 2" xfId="1817"/>
    <cellStyle name="Comma 20 3 3 2 2" xfId="1818"/>
    <cellStyle name="Comma 20 3 3 2 2 2" xfId="6674"/>
    <cellStyle name="Comma 20 3 3 2 3" xfId="6675"/>
    <cellStyle name="Comma 20 3 3 3" xfId="1819"/>
    <cellStyle name="Comma 20 3 3 3 2" xfId="6676"/>
    <cellStyle name="Comma 20 3 3 4" xfId="6677"/>
    <cellStyle name="Comma 20 3 4" xfId="1820"/>
    <cellStyle name="Comma 20 3 4 2" xfId="1821"/>
    <cellStyle name="Comma 20 3 4 2 2" xfId="6678"/>
    <cellStyle name="Comma 20 3 4 3" xfId="6679"/>
    <cellStyle name="Comma 20 3 5" xfId="1822"/>
    <cellStyle name="Comma 20 3 5 2" xfId="6680"/>
    <cellStyle name="Comma 20 3 6" xfId="6681"/>
    <cellStyle name="Comma 20 4" xfId="1823"/>
    <cellStyle name="Comma 20 4 2" xfId="1824"/>
    <cellStyle name="Comma 20 4 2 2" xfId="1825"/>
    <cellStyle name="Comma 20 4 2 2 2" xfId="1826"/>
    <cellStyle name="Comma 20 4 2 2 2 2" xfId="6682"/>
    <cellStyle name="Comma 20 4 2 2 3" xfId="6683"/>
    <cellStyle name="Comma 20 4 2 3" xfId="1827"/>
    <cellStyle name="Comma 20 4 2 3 2" xfId="6684"/>
    <cellStyle name="Comma 20 4 2 4" xfId="6685"/>
    <cellStyle name="Comma 20 4 3" xfId="1828"/>
    <cellStyle name="Comma 20 4 3 2" xfId="1829"/>
    <cellStyle name="Comma 20 4 3 2 2" xfId="6686"/>
    <cellStyle name="Comma 20 4 3 3" xfId="6687"/>
    <cellStyle name="Comma 20 4 4" xfId="1830"/>
    <cellStyle name="Comma 20 4 4 2" xfId="6688"/>
    <cellStyle name="Comma 20 4 5" xfId="6689"/>
    <cellStyle name="Comma 20 5" xfId="1831"/>
    <cellStyle name="Comma 20 5 2" xfId="1832"/>
    <cellStyle name="Comma 20 5 2 2" xfId="1833"/>
    <cellStyle name="Comma 20 5 2 2 2" xfId="6690"/>
    <cellStyle name="Comma 20 5 2 3" xfId="6691"/>
    <cellStyle name="Comma 20 5 3" xfId="1834"/>
    <cellStyle name="Comma 20 5 3 2" xfId="6692"/>
    <cellStyle name="Comma 20 5 4" xfId="6693"/>
    <cellStyle name="Comma 20 6" xfId="1835"/>
    <cellStyle name="Comma 20 6 2" xfId="1836"/>
    <cellStyle name="Comma 20 6 2 2" xfId="6694"/>
    <cellStyle name="Comma 20 6 3" xfId="6695"/>
    <cellStyle name="Comma 20 7" xfId="1837"/>
    <cellStyle name="Comma 20 7 2" xfId="6696"/>
    <cellStyle name="Comma 20 8" xfId="6697"/>
    <cellStyle name="Comma 21" xfId="1838"/>
    <cellStyle name="Comma 21 2" xfId="1839"/>
    <cellStyle name="Comma 21 3" xfId="1840"/>
    <cellStyle name="Comma 21 3 2" xfId="1841"/>
    <cellStyle name="Comma 22" xfId="1842"/>
    <cellStyle name="Comma 22 2" xfId="1843"/>
    <cellStyle name="Comma 22 3" xfId="1844"/>
    <cellStyle name="Comma 22 3 2" xfId="1845"/>
    <cellStyle name="Comma 22 4" xfId="1846"/>
    <cellStyle name="Comma 23" xfId="1847"/>
    <cellStyle name="Comma 23 2" xfId="1848"/>
    <cellStyle name="Comma 23 3" xfId="1849"/>
    <cellStyle name="Comma 23 3 2" xfId="1850"/>
    <cellStyle name="Comma 24" xfId="1851"/>
    <cellStyle name="Comma 24 2" xfId="1852"/>
    <cellStyle name="Comma 24 3" xfId="1853"/>
    <cellStyle name="Comma 24 3 2" xfId="1854"/>
    <cellStyle name="Comma 25" xfId="1855"/>
    <cellStyle name="Comma 25 2" xfId="1856"/>
    <cellStyle name="Comma 25 3" xfId="1857"/>
    <cellStyle name="Comma 25 3 2" xfId="1858"/>
    <cellStyle name="Comma 25 4" xfId="1859"/>
    <cellStyle name="Comma 26" xfId="1860"/>
    <cellStyle name="Comma 26 2" xfId="1861"/>
    <cellStyle name="Comma 26 3" xfId="1862"/>
    <cellStyle name="Comma 26 3 2" xfId="1863"/>
    <cellStyle name="Comma 27" xfId="1864"/>
    <cellStyle name="Comma 27 2" xfId="1865"/>
    <cellStyle name="Comma 27 3" xfId="1866"/>
    <cellStyle name="Comma 27 3 2" xfId="1867"/>
    <cellStyle name="Comma 28" xfId="1868"/>
    <cellStyle name="Comma 28 2" xfId="1869"/>
    <cellStyle name="Comma 28 3" xfId="1870"/>
    <cellStyle name="Comma 29" xfId="1871"/>
    <cellStyle name="Comma 29 2" xfId="1872"/>
    <cellStyle name="Comma 3" xfId="1873"/>
    <cellStyle name="Comma 3 10" xfId="1874"/>
    <cellStyle name="Comma 3 10 2" xfId="1875"/>
    <cellStyle name="Comma 3 10 2 2" xfId="1876"/>
    <cellStyle name="Comma 3 10 2 2 2" xfId="1877"/>
    <cellStyle name="Comma 3 10 2 2 2 2" xfId="1878"/>
    <cellStyle name="Comma 3 10 2 2 2 2 2" xfId="1879"/>
    <cellStyle name="Comma 3 10 2 2 2 2 2 2" xfId="6698"/>
    <cellStyle name="Comma 3 10 2 2 2 2 3" xfId="6699"/>
    <cellStyle name="Comma 3 10 2 2 2 3" xfId="1880"/>
    <cellStyle name="Comma 3 10 2 2 2 3 2" xfId="6700"/>
    <cellStyle name="Comma 3 10 2 2 2 4" xfId="6701"/>
    <cellStyle name="Comma 3 10 2 2 3" xfId="1881"/>
    <cellStyle name="Comma 3 10 2 2 3 2" xfId="1882"/>
    <cellStyle name="Comma 3 10 2 2 3 2 2" xfId="6702"/>
    <cellStyle name="Comma 3 10 2 2 3 3" xfId="6703"/>
    <cellStyle name="Comma 3 10 2 2 4" xfId="1883"/>
    <cellStyle name="Comma 3 10 2 2 4 2" xfId="6704"/>
    <cellStyle name="Comma 3 10 2 2 5" xfId="6705"/>
    <cellStyle name="Comma 3 10 2 3" xfId="1884"/>
    <cellStyle name="Comma 3 10 2 3 2" xfId="1885"/>
    <cellStyle name="Comma 3 10 2 3 2 2" xfId="1886"/>
    <cellStyle name="Comma 3 10 2 3 2 2 2" xfId="6706"/>
    <cellStyle name="Comma 3 10 2 3 2 3" xfId="6707"/>
    <cellStyle name="Comma 3 10 2 3 3" xfId="1887"/>
    <cellStyle name="Comma 3 10 2 3 3 2" xfId="6708"/>
    <cellStyle name="Comma 3 10 2 3 4" xfId="6709"/>
    <cellStyle name="Comma 3 10 2 4" xfId="1888"/>
    <cellStyle name="Comma 3 10 2 4 2" xfId="1889"/>
    <cellStyle name="Comma 3 10 2 4 2 2" xfId="6710"/>
    <cellStyle name="Comma 3 10 2 4 3" xfId="6711"/>
    <cellStyle name="Comma 3 10 2 5" xfId="1890"/>
    <cellStyle name="Comma 3 10 2 5 2" xfId="6712"/>
    <cellStyle name="Comma 3 10 2 6" xfId="6713"/>
    <cellStyle name="Comma 3 10 3" xfId="1891"/>
    <cellStyle name="Comma 3 10 3 2" xfId="1892"/>
    <cellStyle name="Comma 3 10 3 2 2" xfId="1893"/>
    <cellStyle name="Comma 3 10 3 2 2 2" xfId="1894"/>
    <cellStyle name="Comma 3 10 3 2 2 2 2" xfId="1895"/>
    <cellStyle name="Comma 3 10 3 2 2 2 2 2" xfId="6714"/>
    <cellStyle name="Comma 3 10 3 2 2 2 3" xfId="6715"/>
    <cellStyle name="Comma 3 10 3 2 2 3" xfId="1896"/>
    <cellStyle name="Comma 3 10 3 2 2 3 2" xfId="6716"/>
    <cellStyle name="Comma 3 10 3 2 2 4" xfId="6717"/>
    <cellStyle name="Comma 3 10 3 2 3" xfId="1897"/>
    <cellStyle name="Comma 3 10 3 2 3 2" xfId="1898"/>
    <cellStyle name="Comma 3 10 3 2 3 2 2" xfId="6718"/>
    <cellStyle name="Comma 3 10 3 2 3 3" xfId="6719"/>
    <cellStyle name="Comma 3 10 3 2 4" xfId="1899"/>
    <cellStyle name="Comma 3 10 3 2 4 2" xfId="6720"/>
    <cellStyle name="Comma 3 10 3 2 5" xfId="6721"/>
    <cellStyle name="Comma 3 10 3 3" xfId="1900"/>
    <cellStyle name="Comma 3 10 3 3 2" xfId="1901"/>
    <cellStyle name="Comma 3 10 3 3 2 2" xfId="1902"/>
    <cellStyle name="Comma 3 10 3 3 2 2 2" xfId="6722"/>
    <cellStyle name="Comma 3 10 3 3 2 3" xfId="6723"/>
    <cellStyle name="Comma 3 10 3 3 3" xfId="1903"/>
    <cellStyle name="Comma 3 10 3 3 3 2" xfId="6724"/>
    <cellStyle name="Comma 3 10 3 3 4" xfId="6725"/>
    <cellStyle name="Comma 3 10 3 4" xfId="1904"/>
    <cellStyle name="Comma 3 10 3 4 2" xfId="1905"/>
    <cellStyle name="Comma 3 10 3 4 2 2" xfId="6726"/>
    <cellStyle name="Comma 3 10 3 4 3" xfId="6727"/>
    <cellStyle name="Comma 3 10 3 5" xfId="1906"/>
    <cellStyle name="Comma 3 10 3 5 2" xfId="6728"/>
    <cellStyle name="Comma 3 10 3 6" xfId="6729"/>
    <cellStyle name="Comma 3 10 4" xfId="1907"/>
    <cellStyle name="Comma 3 10 4 2" xfId="1908"/>
    <cellStyle name="Comma 3 10 4 2 2" xfId="1909"/>
    <cellStyle name="Comma 3 10 4 2 2 2" xfId="1910"/>
    <cellStyle name="Comma 3 10 4 2 2 2 2" xfId="6730"/>
    <cellStyle name="Comma 3 10 4 2 2 3" xfId="6731"/>
    <cellStyle name="Comma 3 10 4 2 3" xfId="1911"/>
    <cellStyle name="Comma 3 10 4 2 3 2" xfId="6732"/>
    <cellStyle name="Comma 3 10 4 2 4" xfId="6733"/>
    <cellStyle name="Comma 3 10 4 3" xfId="1912"/>
    <cellStyle name="Comma 3 10 4 3 2" xfId="1913"/>
    <cellStyle name="Comma 3 10 4 3 2 2" xfId="6734"/>
    <cellStyle name="Comma 3 10 4 3 3" xfId="6735"/>
    <cellStyle name="Comma 3 10 4 4" xfId="1914"/>
    <cellStyle name="Comma 3 10 4 4 2" xfId="6736"/>
    <cellStyle name="Comma 3 10 4 5" xfId="6737"/>
    <cellStyle name="Comma 3 10 5" xfId="1915"/>
    <cellStyle name="Comma 3 10 5 2" xfId="1916"/>
    <cellStyle name="Comma 3 10 5 2 2" xfId="1917"/>
    <cellStyle name="Comma 3 10 5 2 2 2" xfId="6738"/>
    <cellStyle name="Comma 3 10 5 2 3" xfId="6739"/>
    <cellStyle name="Comma 3 10 5 3" xfId="1918"/>
    <cellStyle name="Comma 3 10 5 3 2" xfId="6740"/>
    <cellStyle name="Comma 3 10 5 4" xfId="6741"/>
    <cellStyle name="Comma 3 10 6" xfId="1919"/>
    <cellStyle name="Comma 3 10 6 2" xfId="1920"/>
    <cellStyle name="Comma 3 10 6 2 2" xfId="6742"/>
    <cellStyle name="Comma 3 10 6 3" xfId="6743"/>
    <cellStyle name="Comma 3 10 7" xfId="1921"/>
    <cellStyle name="Comma 3 10 7 2" xfId="6744"/>
    <cellStyle name="Comma 3 10 8" xfId="6745"/>
    <cellStyle name="Comma 3 11" xfId="1922"/>
    <cellStyle name="Comma 3 11 2" xfId="1923"/>
    <cellStyle name="Comma 3 11 3" xfId="1924"/>
    <cellStyle name="Comma 3 12" xfId="1925"/>
    <cellStyle name="Comma 3 12 2" xfId="1926"/>
    <cellStyle name="Comma 3 12 2 2" xfId="1927"/>
    <cellStyle name="Comma 3 12 2 2 2" xfId="1928"/>
    <cellStyle name="Comma 3 12 2 2 2 2" xfId="1929"/>
    <cellStyle name="Comma 3 12 2 2 2 2 2" xfId="6746"/>
    <cellStyle name="Comma 3 12 2 2 2 3" xfId="6747"/>
    <cellStyle name="Comma 3 12 2 2 3" xfId="1930"/>
    <cellStyle name="Comma 3 12 2 2 3 2" xfId="6748"/>
    <cellStyle name="Comma 3 12 2 2 4" xfId="6749"/>
    <cellStyle name="Comma 3 12 2 3" xfId="1931"/>
    <cellStyle name="Comma 3 12 2 3 2" xfId="1932"/>
    <cellStyle name="Comma 3 12 2 3 2 2" xfId="6750"/>
    <cellStyle name="Comma 3 12 2 3 3" xfId="6751"/>
    <cellStyle name="Comma 3 12 2 4" xfId="1933"/>
    <cellStyle name="Comma 3 12 2 4 2" xfId="6752"/>
    <cellStyle name="Comma 3 12 2 5" xfId="6753"/>
    <cellStyle name="Comma 3 12 3" xfId="1934"/>
    <cellStyle name="Comma 3 12 3 2" xfId="1935"/>
    <cellStyle name="Comma 3 12 3 2 2" xfId="1936"/>
    <cellStyle name="Comma 3 12 3 2 2 2" xfId="6754"/>
    <cellStyle name="Comma 3 12 3 2 3" xfId="6755"/>
    <cellStyle name="Comma 3 12 3 3" xfId="1937"/>
    <cellStyle name="Comma 3 12 3 3 2" xfId="6756"/>
    <cellStyle name="Comma 3 12 3 4" xfId="6757"/>
    <cellStyle name="Comma 3 12 4" xfId="1938"/>
    <cellStyle name="Comma 3 12 4 2" xfId="1939"/>
    <cellStyle name="Comma 3 12 4 2 2" xfId="6758"/>
    <cellStyle name="Comma 3 12 4 3" xfId="6759"/>
    <cellStyle name="Comma 3 12 5" xfId="1940"/>
    <cellStyle name="Comma 3 12 5 2" xfId="6760"/>
    <cellStyle name="Comma 3 12 6" xfId="6761"/>
    <cellStyle name="Comma 3 13" xfId="1941"/>
    <cellStyle name="Comma 3 13 2" xfId="1942"/>
    <cellStyle name="Comma 3 13 2 2" xfId="1943"/>
    <cellStyle name="Comma 3 13 3" xfId="1944"/>
    <cellStyle name="Comma 3 14" xfId="1945"/>
    <cellStyle name="Comma 3 14 2" xfId="1946"/>
    <cellStyle name="Comma 3 15" xfId="1947"/>
    <cellStyle name="Comma 3 16" xfId="1948"/>
    <cellStyle name="Comma 3 2" xfId="1949"/>
    <cellStyle name="Comma 3 2 2" xfId="1950"/>
    <cellStyle name="Comma 3 2 2 2" xfId="1951"/>
    <cellStyle name="Comma 3 2 2 3" xfId="1952"/>
    <cellStyle name="Comma 3 2 3" xfId="1953"/>
    <cellStyle name="Comma 3 2 3 2" xfId="1954"/>
    <cellStyle name="Comma 3 2 4" xfId="1955"/>
    <cellStyle name="Comma 3 2 5" xfId="1956"/>
    <cellStyle name="Comma 3 3" xfId="1957"/>
    <cellStyle name="Comma 3 3 2" xfId="1958"/>
    <cellStyle name="Comma 3 3 2 2" xfId="1959"/>
    <cellStyle name="Comma 3 3 2 3" xfId="1960"/>
    <cellStyle name="Comma 3 3 3" xfId="1961"/>
    <cellStyle name="Comma 3 3 4" xfId="1962"/>
    <cellStyle name="Comma 3 3 5" xfId="1963"/>
    <cellStyle name="Comma 3 4" xfId="1964"/>
    <cellStyle name="Comma 3 4 2" xfId="1965"/>
    <cellStyle name="Comma 3 4 2 2" xfId="1966"/>
    <cellStyle name="Comma 3 4 2 2 2" xfId="1967"/>
    <cellStyle name="Comma 3 4 2 2 2 2" xfId="1968"/>
    <cellStyle name="Comma 3 4 2 2 2 2 2" xfId="1969"/>
    <cellStyle name="Comma 3 4 2 2 2 2 2 2" xfId="6762"/>
    <cellStyle name="Comma 3 4 2 2 2 2 3" xfId="6763"/>
    <cellStyle name="Comma 3 4 2 2 2 3" xfId="1970"/>
    <cellStyle name="Comma 3 4 2 2 2 3 2" xfId="6764"/>
    <cellStyle name="Comma 3 4 2 2 2 4" xfId="1971"/>
    <cellStyle name="Comma 3 4 2 2 3" xfId="1972"/>
    <cellStyle name="Comma 3 4 2 2 3 2" xfId="1973"/>
    <cellStyle name="Comma 3 4 2 2 3 2 2" xfId="6765"/>
    <cellStyle name="Comma 3 4 2 2 3 3" xfId="6766"/>
    <cellStyle name="Comma 3 4 2 2 4" xfId="1974"/>
    <cellStyle name="Comma 3 4 2 2 4 2" xfId="6767"/>
    <cellStyle name="Comma 3 4 2 2 5" xfId="6768"/>
    <cellStyle name="Comma 3 4 2 3" xfId="1975"/>
    <cellStyle name="Comma 3 4 2 3 2" xfId="1976"/>
    <cellStyle name="Comma 3 4 2 3 2 2" xfId="1977"/>
    <cellStyle name="Comma 3 4 2 3 2 2 2" xfId="6769"/>
    <cellStyle name="Comma 3 4 2 3 2 3" xfId="6770"/>
    <cellStyle name="Comma 3 4 2 3 3" xfId="1978"/>
    <cellStyle name="Comma 3 4 2 3 3 2" xfId="6771"/>
    <cellStyle name="Comma 3 4 2 3 4" xfId="6772"/>
    <cellStyle name="Comma 3 4 2 4" xfId="1979"/>
    <cellStyle name="Comma 3 4 2 4 2" xfId="1980"/>
    <cellStyle name="Comma 3 4 2 4 2 2" xfId="6773"/>
    <cellStyle name="Comma 3 4 2 4 3" xfId="6774"/>
    <cellStyle name="Comma 3 4 2 5" xfId="1981"/>
    <cellStyle name="Comma 3 4 2 5 2" xfId="6775"/>
    <cellStyle name="Comma 3 4 2 6" xfId="1982"/>
    <cellStyle name="Comma 3 4 3" xfId="1983"/>
    <cellStyle name="Comma 3 4 3 2" xfId="1984"/>
    <cellStyle name="Comma 3 4 3 2 2" xfId="1985"/>
    <cellStyle name="Comma 3 4 3 2 2 2" xfId="1986"/>
    <cellStyle name="Comma 3 4 3 2 2 2 2" xfId="1987"/>
    <cellStyle name="Comma 3 4 3 2 2 2 2 2" xfId="6776"/>
    <cellStyle name="Comma 3 4 3 2 2 2 3" xfId="6777"/>
    <cellStyle name="Comma 3 4 3 2 2 3" xfId="1988"/>
    <cellStyle name="Comma 3 4 3 2 2 3 2" xfId="6778"/>
    <cellStyle name="Comma 3 4 3 2 2 4" xfId="6779"/>
    <cellStyle name="Comma 3 4 3 2 3" xfId="1989"/>
    <cellStyle name="Comma 3 4 3 2 3 2" xfId="1990"/>
    <cellStyle name="Comma 3 4 3 2 3 2 2" xfId="6780"/>
    <cellStyle name="Comma 3 4 3 2 3 3" xfId="6781"/>
    <cellStyle name="Comma 3 4 3 2 4" xfId="1991"/>
    <cellStyle name="Comma 3 4 3 2 4 2" xfId="6782"/>
    <cellStyle name="Comma 3 4 3 2 5" xfId="1992"/>
    <cellStyle name="Comma 3 4 3 3" xfId="1993"/>
    <cellStyle name="Comma 3 4 3 3 2" xfId="1994"/>
    <cellStyle name="Comma 3 4 3 3 2 2" xfId="1995"/>
    <cellStyle name="Comma 3 4 3 3 2 2 2" xfId="6783"/>
    <cellStyle name="Comma 3 4 3 3 2 3" xfId="6784"/>
    <cellStyle name="Comma 3 4 3 3 3" xfId="1996"/>
    <cellStyle name="Comma 3 4 3 3 3 2" xfId="6785"/>
    <cellStyle name="Comma 3 4 3 3 4" xfId="6786"/>
    <cellStyle name="Comma 3 4 3 4" xfId="1997"/>
    <cellStyle name="Comma 3 4 3 4 2" xfId="1998"/>
    <cellStyle name="Comma 3 4 3 4 2 2" xfId="6787"/>
    <cellStyle name="Comma 3 4 3 4 3" xfId="6788"/>
    <cellStyle name="Comma 3 4 3 5" xfId="1999"/>
    <cellStyle name="Comma 3 4 3 5 2" xfId="6789"/>
    <cellStyle name="Comma 3 4 3 6" xfId="6790"/>
    <cellStyle name="Comma 3 4 4" xfId="2000"/>
    <cellStyle name="Comma 3 4 4 2" xfId="2001"/>
    <cellStyle name="Comma 3 4 4 2 2" xfId="2002"/>
    <cellStyle name="Comma 3 4 4 2 2 2" xfId="2003"/>
    <cellStyle name="Comma 3 4 4 2 2 2 2" xfId="6791"/>
    <cellStyle name="Comma 3 4 4 2 2 3" xfId="6792"/>
    <cellStyle name="Comma 3 4 4 2 3" xfId="2004"/>
    <cellStyle name="Comma 3 4 4 2 3 2" xfId="6793"/>
    <cellStyle name="Comma 3 4 4 2 4" xfId="6794"/>
    <cellStyle name="Comma 3 4 4 3" xfId="2005"/>
    <cellStyle name="Comma 3 4 4 3 2" xfId="2006"/>
    <cellStyle name="Comma 3 4 4 3 2 2" xfId="6795"/>
    <cellStyle name="Comma 3 4 4 3 3" xfId="6796"/>
    <cellStyle name="Comma 3 4 4 4" xfId="2007"/>
    <cellStyle name="Comma 3 4 4 4 2" xfId="6797"/>
    <cellStyle name="Comma 3 4 4 5" xfId="6798"/>
    <cellStyle name="Comma 3 4 5" xfId="2008"/>
    <cellStyle name="Comma 3 4 5 2" xfId="2009"/>
    <cellStyle name="Comma 3 4 5 2 2" xfId="2010"/>
    <cellStyle name="Comma 3 4 5 2 2 2" xfId="6799"/>
    <cellStyle name="Comma 3 4 5 2 3" xfId="6800"/>
    <cellStyle name="Comma 3 4 5 3" xfId="2011"/>
    <cellStyle name="Comma 3 4 5 3 2" xfId="6801"/>
    <cellStyle name="Comma 3 4 5 4" xfId="6802"/>
    <cellStyle name="Comma 3 4 6" xfId="2012"/>
    <cellStyle name="Comma 3 4 6 2" xfId="2013"/>
    <cellStyle name="Comma 3 4 6 2 2" xfId="6803"/>
    <cellStyle name="Comma 3 4 6 3" xfId="6804"/>
    <cellStyle name="Comma 3 4 7" xfId="2014"/>
    <cellStyle name="Comma 3 4 7 2" xfId="6805"/>
    <cellStyle name="Comma 3 4 8" xfId="2015"/>
    <cellStyle name="Comma 3 5" xfId="2016"/>
    <cellStyle name="Comma 3 5 2" xfId="2017"/>
    <cellStyle name="Comma 3 5 2 2" xfId="2018"/>
    <cellStyle name="Comma 3 5 2 2 2" xfId="2019"/>
    <cellStyle name="Comma 3 5 2 2 2 2" xfId="2020"/>
    <cellStyle name="Comma 3 5 2 2 2 2 2" xfId="2021"/>
    <cellStyle name="Comma 3 5 2 2 2 2 2 2" xfId="6806"/>
    <cellStyle name="Comma 3 5 2 2 2 2 3" xfId="6807"/>
    <cellStyle name="Comma 3 5 2 2 2 3" xfId="2022"/>
    <cellStyle name="Comma 3 5 2 2 2 3 2" xfId="6808"/>
    <cellStyle name="Comma 3 5 2 2 2 4" xfId="6809"/>
    <cellStyle name="Comma 3 5 2 2 3" xfId="2023"/>
    <cellStyle name="Comma 3 5 2 2 3 2" xfId="2024"/>
    <cellStyle name="Comma 3 5 2 2 3 2 2" xfId="6810"/>
    <cellStyle name="Comma 3 5 2 2 3 3" xfId="6811"/>
    <cellStyle name="Comma 3 5 2 2 4" xfId="2025"/>
    <cellStyle name="Comma 3 5 2 2 4 2" xfId="6812"/>
    <cellStyle name="Comma 3 5 2 2 5" xfId="6813"/>
    <cellStyle name="Comma 3 5 2 3" xfId="2026"/>
    <cellStyle name="Comma 3 5 2 3 2" xfId="2027"/>
    <cellStyle name="Comma 3 5 2 3 2 2" xfId="2028"/>
    <cellStyle name="Comma 3 5 2 3 2 2 2" xfId="6814"/>
    <cellStyle name="Comma 3 5 2 3 2 3" xfId="6815"/>
    <cellStyle name="Comma 3 5 2 3 3" xfId="2029"/>
    <cellStyle name="Comma 3 5 2 3 3 2" xfId="6816"/>
    <cellStyle name="Comma 3 5 2 3 4" xfId="6817"/>
    <cellStyle name="Comma 3 5 2 4" xfId="2030"/>
    <cellStyle name="Comma 3 5 2 4 2" xfId="2031"/>
    <cellStyle name="Comma 3 5 2 4 2 2" xfId="6818"/>
    <cellStyle name="Comma 3 5 2 4 3" xfId="6819"/>
    <cellStyle name="Comma 3 5 2 5" xfId="2032"/>
    <cellStyle name="Comma 3 5 2 5 2" xfId="6820"/>
    <cellStyle name="Comma 3 5 2 6" xfId="6821"/>
    <cellStyle name="Comma 3 5 3" xfId="2033"/>
    <cellStyle name="Comma 3 5 3 2" xfId="2034"/>
    <cellStyle name="Comma 3 5 3 2 2" xfId="2035"/>
    <cellStyle name="Comma 3 5 3 2 2 2" xfId="2036"/>
    <cellStyle name="Comma 3 5 3 2 2 2 2" xfId="2037"/>
    <cellStyle name="Comma 3 5 3 2 2 2 2 2" xfId="6822"/>
    <cellStyle name="Comma 3 5 3 2 2 2 3" xfId="6823"/>
    <cellStyle name="Comma 3 5 3 2 2 3" xfId="2038"/>
    <cellStyle name="Comma 3 5 3 2 2 3 2" xfId="6824"/>
    <cellStyle name="Comma 3 5 3 2 2 4" xfId="6825"/>
    <cellStyle name="Comma 3 5 3 2 3" xfId="2039"/>
    <cellStyle name="Comma 3 5 3 2 3 2" xfId="2040"/>
    <cellStyle name="Comma 3 5 3 2 3 2 2" xfId="6826"/>
    <cellStyle name="Comma 3 5 3 2 3 3" xfId="6827"/>
    <cellStyle name="Comma 3 5 3 2 4" xfId="2041"/>
    <cellStyle name="Comma 3 5 3 2 4 2" xfId="6828"/>
    <cellStyle name="Comma 3 5 3 2 5" xfId="6829"/>
    <cellStyle name="Comma 3 5 3 3" xfId="2042"/>
    <cellStyle name="Comma 3 5 3 3 2" xfId="2043"/>
    <cellStyle name="Comma 3 5 3 3 2 2" xfId="2044"/>
    <cellStyle name="Comma 3 5 3 3 2 2 2" xfId="6830"/>
    <cellStyle name="Comma 3 5 3 3 2 3" xfId="6831"/>
    <cellStyle name="Comma 3 5 3 3 3" xfId="2045"/>
    <cellStyle name="Comma 3 5 3 3 3 2" xfId="6832"/>
    <cellStyle name="Comma 3 5 3 3 4" xfId="6833"/>
    <cellStyle name="Comma 3 5 3 4" xfId="2046"/>
    <cellStyle name="Comma 3 5 3 4 2" xfId="2047"/>
    <cellStyle name="Comma 3 5 3 4 2 2" xfId="6834"/>
    <cellStyle name="Comma 3 5 3 4 3" xfId="6835"/>
    <cellStyle name="Comma 3 5 3 5" xfId="2048"/>
    <cellStyle name="Comma 3 5 3 5 2" xfId="6836"/>
    <cellStyle name="Comma 3 5 3 6" xfId="6837"/>
    <cellStyle name="Comma 3 5 4" xfId="2049"/>
    <cellStyle name="Comma 3 5 4 2" xfId="2050"/>
    <cellStyle name="Comma 3 5 4 2 2" xfId="2051"/>
    <cellStyle name="Comma 3 5 4 2 2 2" xfId="2052"/>
    <cellStyle name="Comma 3 5 4 2 2 2 2" xfId="6838"/>
    <cellStyle name="Comma 3 5 4 2 2 3" xfId="6839"/>
    <cellStyle name="Comma 3 5 4 2 3" xfId="2053"/>
    <cellStyle name="Comma 3 5 4 2 3 2" xfId="6840"/>
    <cellStyle name="Comma 3 5 4 2 4" xfId="6841"/>
    <cellStyle name="Comma 3 5 4 3" xfId="2054"/>
    <cellStyle name="Comma 3 5 4 3 2" xfId="2055"/>
    <cellStyle name="Comma 3 5 4 3 2 2" xfId="6842"/>
    <cellStyle name="Comma 3 5 4 3 3" xfId="6843"/>
    <cellStyle name="Comma 3 5 4 4" xfId="2056"/>
    <cellStyle name="Comma 3 5 4 4 2" xfId="6844"/>
    <cellStyle name="Comma 3 5 4 5" xfId="6845"/>
    <cellStyle name="Comma 3 5 5" xfId="2057"/>
    <cellStyle name="Comma 3 5 5 2" xfId="2058"/>
    <cellStyle name="Comma 3 5 5 2 2" xfId="2059"/>
    <cellStyle name="Comma 3 5 5 2 2 2" xfId="6846"/>
    <cellStyle name="Comma 3 5 5 2 3" xfId="6847"/>
    <cellStyle name="Comma 3 5 5 3" xfId="2060"/>
    <cellStyle name="Comma 3 5 5 3 2" xfId="6848"/>
    <cellStyle name="Comma 3 5 5 4" xfId="6849"/>
    <cellStyle name="Comma 3 5 6" xfId="2061"/>
    <cellStyle name="Comma 3 5 6 2" xfId="2062"/>
    <cellStyle name="Comma 3 5 6 2 2" xfId="6850"/>
    <cellStyle name="Comma 3 5 6 3" xfId="6851"/>
    <cellStyle name="Comma 3 5 7" xfId="2063"/>
    <cellStyle name="Comma 3 5 7 2" xfId="6852"/>
    <cellStyle name="Comma 3 5 8" xfId="6853"/>
    <cellStyle name="Comma 3 6" xfId="2064"/>
    <cellStyle name="Comma 3 6 2" xfId="2065"/>
    <cellStyle name="Comma 3 6 2 2" xfId="2066"/>
    <cellStyle name="Comma 3 6 2 2 2" xfId="2067"/>
    <cellStyle name="Comma 3 6 2 2 2 2" xfId="2068"/>
    <cellStyle name="Comma 3 6 2 2 2 2 2" xfId="2069"/>
    <cellStyle name="Comma 3 6 2 2 2 2 2 2" xfId="6854"/>
    <cellStyle name="Comma 3 6 2 2 2 2 3" xfId="6855"/>
    <cellStyle name="Comma 3 6 2 2 2 3" xfId="2070"/>
    <cellStyle name="Comma 3 6 2 2 2 3 2" xfId="6856"/>
    <cellStyle name="Comma 3 6 2 2 2 4" xfId="6857"/>
    <cellStyle name="Comma 3 6 2 2 3" xfId="2071"/>
    <cellStyle name="Comma 3 6 2 2 3 2" xfId="2072"/>
    <cellStyle name="Comma 3 6 2 2 3 2 2" xfId="6858"/>
    <cellStyle name="Comma 3 6 2 2 3 3" xfId="6859"/>
    <cellStyle name="Comma 3 6 2 2 4" xfId="2073"/>
    <cellStyle name="Comma 3 6 2 2 4 2" xfId="6860"/>
    <cellStyle name="Comma 3 6 2 2 5" xfId="6861"/>
    <cellStyle name="Comma 3 6 2 3" xfId="2074"/>
    <cellStyle name="Comma 3 6 2 3 2" xfId="2075"/>
    <cellStyle name="Comma 3 6 2 3 2 2" xfId="2076"/>
    <cellStyle name="Comma 3 6 2 3 2 2 2" xfId="6862"/>
    <cellStyle name="Comma 3 6 2 3 2 3" xfId="6863"/>
    <cellStyle name="Comma 3 6 2 3 3" xfId="2077"/>
    <cellStyle name="Comma 3 6 2 3 3 2" xfId="6864"/>
    <cellStyle name="Comma 3 6 2 3 4" xfId="6865"/>
    <cellStyle name="Comma 3 6 2 4" xfId="2078"/>
    <cellStyle name="Comma 3 6 2 4 2" xfId="2079"/>
    <cellStyle name="Comma 3 6 2 4 2 2" xfId="6866"/>
    <cellStyle name="Comma 3 6 2 4 3" xfId="6867"/>
    <cellStyle name="Comma 3 6 2 5" xfId="2080"/>
    <cellStyle name="Comma 3 6 2 5 2" xfId="6868"/>
    <cellStyle name="Comma 3 6 2 6" xfId="6869"/>
    <cellStyle name="Comma 3 6 3" xfId="2081"/>
    <cellStyle name="Comma 3 6 3 2" xfId="2082"/>
    <cellStyle name="Comma 3 6 3 2 2" xfId="2083"/>
    <cellStyle name="Comma 3 6 3 2 2 2" xfId="2084"/>
    <cellStyle name="Comma 3 6 3 2 2 2 2" xfId="2085"/>
    <cellStyle name="Comma 3 6 3 2 2 2 2 2" xfId="6870"/>
    <cellStyle name="Comma 3 6 3 2 2 2 3" xfId="6871"/>
    <cellStyle name="Comma 3 6 3 2 2 3" xfId="2086"/>
    <cellStyle name="Comma 3 6 3 2 2 3 2" xfId="6872"/>
    <cellStyle name="Comma 3 6 3 2 2 4" xfId="6873"/>
    <cellStyle name="Comma 3 6 3 2 3" xfId="2087"/>
    <cellStyle name="Comma 3 6 3 2 3 2" xfId="2088"/>
    <cellStyle name="Comma 3 6 3 2 3 2 2" xfId="6874"/>
    <cellStyle name="Comma 3 6 3 2 3 3" xfId="6875"/>
    <cellStyle name="Comma 3 6 3 2 4" xfId="2089"/>
    <cellStyle name="Comma 3 6 3 2 4 2" xfId="6876"/>
    <cellStyle name="Comma 3 6 3 2 5" xfId="6877"/>
    <cellStyle name="Comma 3 6 3 3" xfId="2090"/>
    <cellStyle name="Comma 3 6 3 3 2" xfId="2091"/>
    <cellStyle name="Comma 3 6 3 3 2 2" xfId="2092"/>
    <cellStyle name="Comma 3 6 3 3 2 2 2" xfId="6878"/>
    <cellStyle name="Comma 3 6 3 3 2 3" xfId="6879"/>
    <cellStyle name="Comma 3 6 3 3 3" xfId="2093"/>
    <cellStyle name="Comma 3 6 3 3 3 2" xfId="6880"/>
    <cellStyle name="Comma 3 6 3 3 4" xfId="6881"/>
    <cellStyle name="Comma 3 6 3 4" xfId="2094"/>
    <cellStyle name="Comma 3 6 3 4 2" xfId="2095"/>
    <cellStyle name="Comma 3 6 3 4 2 2" xfId="6882"/>
    <cellStyle name="Comma 3 6 3 4 3" xfId="6883"/>
    <cellStyle name="Comma 3 6 3 5" xfId="2096"/>
    <cellStyle name="Comma 3 6 3 5 2" xfId="6884"/>
    <cellStyle name="Comma 3 6 3 6" xfId="6885"/>
    <cellStyle name="Comma 3 6 4" xfId="2097"/>
    <cellStyle name="Comma 3 6 4 2" xfId="2098"/>
    <cellStyle name="Comma 3 6 4 2 2" xfId="2099"/>
    <cellStyle name="Comma 3 6 4 2 2 2" xfId="2100"/>
    <cellStyle name="Comma 3 6 4 2 2 2 2" xfId="6886"/>
    <cellStyle name="Comma 3 6 4 2 2 3" xfId="6887"/>
    <cellStyle name="Comma 3 6 4 2 3" xfId="2101"/>
    <cellStyle name="Comma 3 6 4 2 3 2" xfId="6888"/>
    <cellStyle name="Comma 3 6 4 2 4" xfId="6889"/>
    <cellStyle name="Comma 3 6 4 3" xfId="2102"/>
    <cellStyle name="Comma 3 6 4 3 2" xfId="2103"/>
    <cellStyle name="Comma 3 6 4 3 2 2" xfId="6890"/>
    <cellStyle name="Comma 3 6 4 3 3" xfId="6891"/>
    <cellStyle name="Comma 3 6 4 4" xfId="2104"/>
    <cellStyle name="Comma 3 6 4 4 2" xfId="6892"/>
    <cellStyle name="Comma 3 6 4 5" xfId="6893"/>
    <cellStyle name="Comma 3 6 5" xfId="2105"/>
    <cellStyle name="Comma 3 6 5 2" xfId="2106"/>
    <cellStyle name="Comma 3 6 5 2 2" xfId="2107"/>
    <cellStyle name="Comma 3 6 5 2 2 2" xfId="6894"/>
    <cellStyle name="Comma 3 6 5 2 3" xfId="6895"/>
    <cellStyle name="Comma 3 6 5 3" xfId="2108"/>
    <cellStyle name="Comma 3 6 5 3 2" xfId="6896"/>
    <cellStyle name="Comma 3 6 5 4" xfId="6897"/>
    <cellStyle name="Comma 3 6 6" xfId="2109"/>
    <cellStyle name="Comma 3 6 6 2" xfId="2110"/>
    <cellStyle name="Comma 3 6 6 2 2" xfId="6898"/>
    <cellStyle name="Comma 3 6 6 3" xfId="6899"/>
    <cellStyle name="Comma 3 6 7" xfId="2111"/>
    <cellStyle name="Comma 3 6 7 2" xfId="6900"/>
    <cellStyle name="Comma 3 6 8" xfId="2112"/>
    <cellStyle name="Comma 3 7" xfId="2113"/>
    <cellStyle name="Comma 3 7 2" xfId="2114"/>
    <cellStyle name="Comma 3 7 2 2" xfId="2115"/>
    <cellStyle name="Comma 3 7 2 2 2" xfId="2116"/>
    <cellStyle name="Comma 3 7 2 2 2 2" xfId="2117"/>
    <cellStyle name="Comma 3 7 2 2 2 2 2" xfId="2118"/>
    <cellStyle name="Comma 3 7 2 2 2 2 2 2" xfId="6901"/>
    <cellStyle name="Comma 3 7 2 2 2 2 3" xfId="6902"/>
    <cellStyle name="Comma 3 7 2 2 2 3" xfId="2119"/>
    <cellStyle name="Comma 3 7 2 2 2 3 2" xfId="6903"/>
    <cellStyle name="Comma 3 7 2 2 2 4" xfId="6904"/>
    <cellStyle name="Comma 3 7 2 2 3" xfId="2120"/>
    <cellStyle name="Comma 3 7 2 2 3 2" xfId="2121"/>
    <cellStyle name="Comma 3 7 2 2 3 2 2" xfId="6905"/>
    <cellStyle name="Comma 3 7 2 2 3 3" xfId="6906"/>
    <cellStyle name="Comma 3 7 2 2 4" xfId="2122"/>
    <cellStyle name="Comma 3 7 2 2 4 2" xfId="6907"/>
    <cellStyle name="Comma 3 7 2 2 5" xfId="6908"/>
    <cellStyle name="Comma 3 7 2 3" xfId="2123"/>
    <cellStyle name="Comma 3 7 2 3 2" xfId="2124"/>
    <cellStyle name="Comma 3 7 2 3 2 2" xfId="2125"/>
    <cellStyle name="Comma 3 7 2 3 2 2 2" xfId="6909"/>
    <cellStyle name="Comma 3 7 2 3 2 3" xfId="6910"/>
    <cellStyle name="Comma 3 7 2 3 3" xfId="2126"/>
    <cellStyle name="Comma 3 7 2 3 3 2" xfId="6911"/>
    <cellStyle name="Comma 3 7 2 3 4" xfId="6912"/>
    <cellStyle name="Comma 3 7 2 4" xfId="2127"/>
    <cellStyle name="Comma 3 7 2 4 2" xfId="2128"/>
    <cellStyle name="Comma 3 7 2 4 2 2" xfId="6913"/>
    <cellStyle name="Comma 3 7 2 4 3" xfId="6914"/>
    <cellStyle name="Comma 3 7 2 5" xfId="2129"/>
    <cellStyle name="Comma 3 7 2 5 2" xfId="6915"/>
    <cellStyle name="Comma 3 7 2 6" xfId="6916"/>
    <cellStyle name="Comma 3 7 3" xfId="2130"/>
    <cellStyle name="Comma 3 7 3 2" xfId="2131"/>
    <cellStyle name="Comma 3 7 3 2 2" xfId="2132"/>
    <cellStyle name="Comma 3 7 3 2 2 2" xfId="2133"/>
    <cellStyle name="Comma 3 7 3 2 2 2 2" xfId="2134"/>
    <cellStyle name="Comma 3 7 3 2 2 2 2 2" xfId="6917"/>
    <cellStyle name="Comma 3 7 3 2 2 2 3" xfId="6918"/>
    <cellStyle name="Comma 3 7 3 2 2 3" xfId="2135"/>
    <cellStyle name="Comma 3 7 3 2 2 3 2" xfId="6919"/>
    <cellStyle name="Comma 3 7 3 2 2 4" xfId="6920"/>
    <cellStyle name="Comma 3 7 3 2 3" xfId="2136"/>
    <cellStyle name="Comma 3 7 3 2 3 2" xfId="2137"/>
    <cellStyle name="Comma 3 7 3 2 3 2 2" xfId="6921"/>
    <cellStyle name="Comma 3 7 3 2 3 3" xfId="6922"/>
    <cellStyle name="Comma 3 7 3 2 4" xfId="2138"/>
    <cellStyle name="Comma 3 7 3 2 4 2" xfId="6923"/>
    <cellStyle name="Comma 3 7 3 2 5" xfId="6924"/>
    <cellStyle name="Comma 3 7 3 3" xfId="2139"/>
    <cellStyle name="Comma 3 7 3 3 2" xfId="2140"/>
    <cellStyle name="Comma 3 7 3 3 2 2" xfId="2141"/>
    <cellStyle name="Comma 3 7 3 3 2 2 2" xfId="6925"/>
    <cellStyle name="Comma 3 7 3 3 2 3" xfId="6926"/>
    <cellStyle name="Comma 3 7 3 3 3" xfId="2142"/>
    <cellStyle name="Comma 3 7 3 3 3 2" xfId="6927"/>
    <cellStyle name="Comma 3 7 3 3 4" xfId="6928"/>
    <cellStyle name="Comma 3 7 3 4" xfId="2143"/>
    <cellStyle name="Comma 3 7 3 4 2" xfId="2144"/>
    <cellStyle name="Comma 3 7 3 4 2 2" xfId="6929"/>
    <cellStyle name="Comma 3 7 3 4 3" xfId="6930"/>
    <cellStyle name="Comma 3 7 3 5" xfId="2145"/>
    <cellStyle name="Comma 3 7 3 5 2" xfId="6931"/>
    <cellStyle name="Comma 3 7 3 6" xfId="6932"/>
    <cellStyle name="Comma 3 7 4" xfId="2146"/>
    <cellStyle name="Comma 3 7 4 2" xfId="2147"/>
    <cellStyle name="Comma 3 7 4 2 2" xfId="2148"/>
    <cellStyle name="Comma 3 7 4 2 2 2" xfId="2149"/>
    <cellStyle name="Comma 3 7 4 2 2 2 2" xfId="6933"/>
    <cellStyle name="Comma 3 7 4 2 2 3" xfId="6934"/>
    <cellStyle name="Comma 3 7 4 2 3" xfId="2150"/>
    <cellStyle name="Comma 3 7 4 2 3 2" xfId="6935"/>
    <cellStyle name="Comma 3 7 4 2 4" xfId="6936"/>
    <cellStyle name="Comma 3 7 4 3" xfId="2151"/>
    <cellStyle name="Comma 3 7 4 3 2" xfId="2152"/>
    <cellStyle name="Comma 3 7 4 3 2 2" xfId="6937"/>
    <cellStyle name="Comma 3 7 4 3 3" xfId="6938"/>
    <cellStyle name="Comma 3 7 4 4" xfId="2153"/>
    <cellStyle name="Comma 3 7 4 4 2" xfId="6939"/>
    <cellStyle name="Comma 3 7 4 5" xfId="6940"/>
    <cellStyle name="Comma 3 7 5" xfId="2154"/>
    <cellStyle name="Comma 3 7 5 2" xfId="2155"/>
    <cellStyle name="Comma 3 7 5 2 2" xfId="2156"/>
    <cellStyle name="Comma 3 7 5 2 2 2" xfId="6941"/>
    <cellStyle name="Comma 3 7 5 2 3" xfId="6942"/>
    <cellStyle name="Comma 3 7 5 3" xfId="2157"/>
    <cellStyle name="Comma 3 7 5 3 2" xfId="6943"/>
    <cellStyle name="Comma 3 7 5 4" xfId="6944"/>
    <cellStyle name="Comma 3 7 6" xfId="2158"/>
    <cellStyle name="Comma 3 7 6 2" xfId="2159"/>
    <cellStyle name="Comma 3 7 6 2 2" xfId="6945"/>
    <cellStyle name="Comma 3 7 6 3" xfId="6946"/>
    <cellStyle name="Comma 3 7 7" xfId="2160"/>
    <cellStyle name="Comma 3 7 7 2" xfId="6947"/>
    <cellStyle name="Comma 3 7 8" xfId="6948"/>
    <cellStyle name="Comma 3 8" xfId="2161"/>
    <cellStyle name="Comma 3 8 2" xfId="2162"/>
    <cellStyle name="Comma 3 8 2 2" xfId="2163"/>
    <cellStyle name="Comma 3 8 2 2 2" xfId="2164"/>
    <cellStyle name="Comma 3 8 2 2 2 2" xfId="2165"/>
    <cellStyle name="Comma 3 8 2 2 2 2 2" xfId="2166"/>
    <cellStyle name="Comma 3 8 2 2 2 2 2 2" xfId="6949"/>
    <cellStyle name="Comma 3 8 2 2 2 2 3" xfId="6950"/>
    <cellStyle name="Comma 3 8 2 2 2 3" xfId="2167"/>
    <cellStyle name="Comma 3 8 2 2 2 3 2" xfId="6951"/>
    <cellStyle name="Comma 3 8 2 2 2 4" xfId="6952"/>
    <cellStyle name="Comma 3 8 2 2 3" xfId="2168"/>
    <cellStyle name="Comma 3 8 2 2 3 2" xfId="2169"/>
    <cellStyle name="Comma 3 8 2 2 3 2 2" xfId="6953"/>
    <cellStyle name="Comma 3 8 2 2 3 3" xfId="6954"/>
    <cellStyle name="Comma 3 8 2 2 4" xfId="2170"/>
    <cellStyle name="Comma 3 8 2 2 4 2" xfId="6955"/>
    <cellStyle name="Comma 3 8 2 2 5" xfId="6956"/>
    <cellStyle name="Comma 3 8 2 3" xfId="2171"/>
    <cellStyle name="Comma 3 8 2 3 2" xfId="2172"/>
    <cellStyle name="Comma 3 8 2 3 2 2" xfId="2173"/>
    <cellStyle name="Comma 3 8 2 3 2 2 2" xfId="6957"/>
    <cellStyle name="Comma 3 8 2 3 2 3" xfId="6958"/>
    <cellStyle name="Comma 3 8 2 3 3" xfId="2174"/>
    <cellStyle name="Comma 3 8 2 3 3 2" xfId="6959"/>
    <cellStyle name="Comma 3 8 2 3 4" xfId="6960"/>
    <cellStyle name="Comma 3 8 2 4" xfId="2175"/>
    <cellStyle name="Comma 3 8 2 4 2" xfId="2176"/>
    <cellStyle name="Comma 3 8 2 4 2 2" xfId="6961"/>
    <cellStyle name="Comma 3 8 2 4 3" xfId="6962"/>
    <cellStyle name="Comma 3 8 2 5" xfId="2177"/>
    <cellStyle name="Comma 3 8 2 5 2" xfId="6963"/>
    <cellStyle name="Comma 3 8 2 6" xfId="6964"/>
    <cellStyle name="Comma 3 8 3" xfId="2178"/>
    <cellStyle name="Comma 3 8 3 2" xfId="2179"/>
    <cellStyle name="Comma 3 8 3 2 2" xfId="2180"/>
    <cellStyle name="Comma 3 8 3 2 2 2" xfId="2181"/>
    <cellStyle name="Comma 3 8 3 2 2 2 2" xfId="2182"/>
    <cellStyle name="Comma 3 8 3 2 2 2 2 2" xfId="6965"/>
    <cellStyle name="Comma 3 8 3 2 2 2 3" xfId="6966"/>
    <cellStyle name="Comma 3 8 3 2 2 3" xfId="2183"/>
    <cellStyle name="Comma 3 8 3 2 2 3 2" xfId="6967"/>
    <cellStyle name="Comma 3 8 3 2 2 4" xfId="6968"/>
    <cellStyle name="Comma 3 8 3 2 3" xfId="2184"/>
    <cellStyle name="Comma 3 8 3 2 3 2" xfId="2185"/>
    <cellStyle name="Comma 3 8 3 2 3 2 2" xfId="6969"/>
    <cellStyle name="Comma 3 8 3 2 3 3" xfId="6970"/>
    <cellStyle name="Comma 3 8 3 2 4" xfId="2186"/>
    <cellStyle name="Comma 3 8 3 2 4 2" xfId="6971"/>
    <cellStyle name="Comma 3 8 3 2 5" xfId="6972"/>
    <cellStyle name="Comma 3 8 3 3" xfId="2187"/>
    <cellStyle name="Comma 3 8 3 3 2" xfId="2188"/>
    <cellStyle name="Comma 3 8 3 3 2 2" xfId="2189"/>
    <cellStyle name="Comma 3 8 3 3 2 2 2" xfId="6973"/>
    <cellStyle name="Comma 3 8 3 3 2 3" xfId="6974"/>
    <cellStyle name="Comma 3 8 3 3 3" xfId="2190"/>
    <cellStyle name="Comma 3 8 3 3 3 2" xfId="6975"/>
    <cellStyle name="Comma 3 8 3 3 4" xfId="6976"/>
    <cellStyle name="Comma 3 8 3 4" xfId="2191"/>
    <cellStyle name="Comma 3 8 3 4 2" xfId="2192"/>
    <cellStyle name="Comma 3 8 3 4 2 2" xfId="6977"/>
    <cellStyle name="Comma 3 8 3 4 3" xfId="6978"/>
    <cellStyle name="Comma 3 8 3 5" xfId="2193"/>
    <cellStyle name="Comma 3 8 3 5 2" xfId="6979"/>
    <cellStyle name="Comma 3 8 3 6" xfId="6980"/>
    <cellStyle name="Comma 3 8 4" xfId="2194"/>
    <cellStyle name="Comma 3 8 4 2" xfId="2195"/>
    <cellStyle name="Comma 3 8 4 2 2" xfId="2196"/>
    <cellStyle name="Comma 3 8 4 2 2 2" xfId="2197"/>
    <cellStyle name="Comma 3 8 4 2 2 2 2" xfId="6981"/>
    <cellStyle name="Comma 3 8 4 2 2 3" xfId="6982"/>
    <cellStyle name="Comma 3 8 4 2 3" xfId="2198"/>
    <cellStyle name="Comma 3 8 4 2 3 2" xfId="6983"/>
    <cellStyle name="Comma 3 8 4 2 4" xfId="6984"/>
    <cellStyle name="Comma 3 8 4 3" xfId="2199"/>
    <cellStyle name="Comma 3 8 4 3 2" xfId="2200"/>
    <cellStyle name="Comma 3 8 4 3 2 2" xfId="6985"/>
    <cellStyle name="Comma 3 8 4 3 3" xfId="6986"/>
    <cellStyle name="Comma 3 8 4 4" xfId="2201"/>
    <cellStyle name="Comma 3 8 4 4 2" xfId="6987"/>
    <cellStyle name="Comma 3 8 4 5" xfId="6988"/>
    <cellStyle name="Comma 3 8 5" xfId="2202"/>
    <cellStyle name="Comma 3 8 5 2" xfId="2203"/>
    <cellStyle name="Comma 3 8 5 2 2" xfId="2204"/>
    <cellStyle name="Comma 3 8 5 2 2 2" xfId="6989"/>
    <cellStyle name="Comma 3 8 5 2 3" xfId="6990"/>
    <cellStyle name="Comma 3 8 5 3" xfId="2205"/>
    <cellStyle name="Comma 3 8 5 3 2" xfId="6991"/>
    <cellStyle name="Comma 3 8 5 4" xfId="6992"/>
    <cellStyle name="Comma 3 8 6" xfId="2206"/>
    <cellStyle name="Comma 3 8 6 2" xfId="2207"/>
    <cellStyle name="Comma 3 8 6 2 2" xfId="6993"/>
    <cellStyle name="Comma 3 8 6 3" xfId="6994"/>
    <cellStyle name="Comma 3 8 7" xfId="2208"/>
    <cellStyle name="Comma 3 8 7 2" xfId="6995"/>
    <cellStyle name="Comma 3 8 8" xfId="6996"/>
    <cellStyle name="Comma 3 9" xfId="2209"/>
    <cellStyle name="Comma 3 9 2" xfId="2210"/>
    <cellStyle name="Comma 3 9 2 2" xfId="2211"/>
    <cellStyle name="Comma 3 9 2 2 2" xfId="2212"/>
    <cellStyle name="Comma 3 9 2 2 2 2" xfId="2213"/>
    <cellStyle name="Comma 3 9 2 2 2 2 2" xfId="2214"/>
    <cellStyle name="Comma 3 9 2 2 2 2 2 2" xfId="6997"/>
    <cellStyle name="Comma 3 9 2 2 2 2 3" xfId="6998"/>
    <cellStyle name="Comma 3 9 2 2 2 3" xfId="2215"/>
    <cellStyle name="Comma 3 9 2 2 2 3 2" xfId="6999"/>
    <cellStyle name="Comma 3 9 2 2 2 4" xfId="7000"/>
    <cellStyle name="Comma 3 9 2 2 3" xfId="2216"/>
    <cellStyle name="Comma 3 9 2 2 3 2" xfId="2217"/>
    <cellStyle name="Comma 3 9 2 2 3 2 2" xfId="7001"/>
    <cellStyle name="Comma 3 9 2 2 3 3" xfId="7002"/>
    <cellStyle name="Comma 3 9 2 2 4" xfId="2218"/>
    <cellStyle name="Comma 3 9 2 2 4 2" xfId="7003"/>
    <cellStyle name="Comma 3 9 2 2 5" xfId="7004"/>
    <cellStyle name="Comma 3 9 2 3" xfId="2219"/>
    <cellStyle name="Comma 3 9 2 3 2" xfId="2220"/>
    <cellStyle name="Comma 3 9 2 3 2 2" xfId="2221"/>
    <cellStyle name="Comma 3 9 2 3 2 2 2" xfId="7005"/>
    <cellStyle name="Comma 3 9 2 3 2 3" xfId="7006"/>
    <cellStyle name="Comma 3 9 2 3 3" xfId="2222"/>
    <cellStyle name="Comma 3 9 2 3 3 2" xfId="7007"/>
    <cellStyle name="Comma 3 9 2 3 4" xfId="7008"/>
    <cellStyle name="Comma 3 9 2 4" xfId="2223"/>
    <cellStyle name="Comma 3 9 2 4 2" xfId="2224"/>
    <cellStyle name="Comma 3 9 2 4 2 2" xfId="7009"/>
    <cellStyle name="Comma 3 9 2 4 3" xfId="7010"/>
    <cellStyle name="Comma 3 9 2 5" xfId="2225"/>
    <cellStyle name="Comma 3 9 2 5 2" xfId="7011"/>
    <cellStyle name="Comma 3 9 2 6" xfId="7012"/>
    <cellStyle name="Comma 3 9 3" xfId="2226"/>
    <cellStyle name="Comma 3 9 3 2" xfId="2227"/>
    <cellStyle name="Comma 3 9 3 2 2" xfId="2228"/>
    <cellStyle name="Comma 3 9 3 2 2 2" xfId="2229"/>
    <cellStyle name="Comma 3 9 3 2 2 2 2" xfId="2230"/>
    <cellStyle name="Comma 3 9 3 2 2 2 2 2" xfId="7013"/>
    <cellStyle name="Comma 3 9 3 2 2 2 3" xfId="7014"/>
    <cellStyle name="Comma 3 9 3 2 2 3" xfId="2231"/>
    <cellStyle name="Comma 3 9 3 2 2 3 2" xfId="7015"/>
    <cellStyle name="Comma 3 9 3 2 2 4" xfId="7016"/>
    <cellStyle name="Comma 3 9 3 2 3" xfId="2232"/>
    <cellStyle name="Comma 3 9 3 2 3 2" xfId="2233"/>
    <cellStyle name="Comma 3 9 3 2 3 2 2" xfId="7017"/>
    <cellStyle name="Comma 3 9 3 2 3 3" xfId="7018"/>
    <cellStyle name="Comma 3 9 3 2 4" xfId="2234"/>
    <cellStyle name="Comma 3 9 3 2 4 2" xfId="7019"/>
    <cellStyle name="Comma 3 9 3 2 5" xfId="7020"/>
    <cellStyle name="Comma 3 9 3 3" xfId="2235"/>
    <cellStyle name="Comma 3 9 3 3 2" xfId="2236"/>
    <cellStyle name="Comma 3 9 3 3 2 2" xfId="2237"/>
    <cellStyle name="Comma 3 9 3 3 2 2 2" xfId="7021"/>
    <cellStyle name="Comma 3 9 3 3 2 3" xfId="7022"/>
    <cellStyle name="Comma 3 9 3 3 3" xfId="2238"/>
    <cellStyle name="Comma 3 9 3 3 3 2" xfId="7023"/>
    <cellStyle name="Comma 3 9 3 3 4" xfId="7024"/>
    <cellStyle name="Comma 3 9 3 4" xfId="2239"/>
    <cellStyle name="Comma 3 9 3 4 2" xfId="2240"/>
    <cellStyle name="Comma 3 9 3 4 2 2" xfId="7025"/>
    <cellStyle name="Comma 3 9 3 4 3" xfId="7026"/>
    <cellStyle name="Comma 3 9 3 5" xfId="2241"/>
    <cellStyle name="Comma 3 9 3 5 2" xfId="7027"/>
    <cellStyle name="Comma 3 9 3 6" xfId="7028"/>
    <cellStyle name="Comma 3 9 4" xfId="2242"/>
    <cellStyle name="Comma 3 9 4 2" xfId="2243"/>
    <cellStyle name="Comma 3 9 4 2 2" xfId="2244"/>
    <cellStyle name="Comma 3 9 4 2 2 2" xfId="2245"/>
    <cellStyle name="Comma 3 9 4 2 2 2 2" xfId="7029"/>
    <cellStyle name="Comma 3 9 4 2 2 3" xfId="7030"/>
    <cellStyle name="Comma 3 9 4 2 3" xfId="2246"/>
    <cellStyle name="Comma 3 9 4 2 3 2" xfId="7031"/>
    <cellStyle name="Comma 3 9 4 2 4" xfId="7032"/>
    <cellStyle name="Comma 3 9 4 3" xfId="2247"/>
    <cellStyle name="Comma 3 9 4 3 2" xfId="2248"/>
    <cellStyle name="Comma 3 9 4 3 2 2" xfId="7033"/>
    <cellStyle name="Comma 3 9 4 3 3" xfId="7034"/>
    <cellStyle name="Comma 3 9 4 4" xfId="2249"/>
    <cellStyle name="Comma 3 9 4 4 2" xfId="7035"/>
    <cellStyle name="Comma 3 9 4 5" xfId="7036"/>
    <cellStyle name="Comma 3 9 5" xfId="2250"/>
    <cellStyle name="Comma 3 9 5 2" xfId="2251"/>
    <cellStyle name="Comma 3 9 5 2 2" xfId="2252"/>
    <cellStyle name="Comma 3 9 5 2 2 2" xfId="7037"/>
    <cellStyle name="Comma 3 9 5 2 3" xfId="7038"/>
    <cellStyle name="Comma 3 9 5 3" xfId="2253"/>
    <cellStyle name="Comma 3 9 5 3 2" xfId="7039"/>
    <cellStyle name="Comma 3 9 5 4" xfId="7040"/>
    <cellStyle name="Comma 3 9 6" xfId="2254"/>
    <cellStyle name="Comma 3 9 6 2" xfId="2255"/>
    <cellStyle name="Comma 3 9 6 2 2" xfId="7041"/>
    <cellStyle name="Comma 3 9 6 3" xfId="7042"/>
    <cellStyle name="Comma 3 9 7" xfId="2256"/>
    <cellStyle name="Comma 3 9 7 2" xfId="7043"/>
    <cellStyle name="Comma 3 9 8" xfId="7044"/>
    <cellStyle name="Comma 30" xfId="2257"/>
    <cellStyle name="Comma 31" xfId="2258"/>
    <cellStyle name="Comma 31 2" xfId="2259"/>
    <cellStyle name="Comma 31 3" xfId="2260"/>
    <cellStyle name="Comma 31 3 2" xfId="2261"/>
    <cellStyle name="Comma 32" xfId="2262"/>
    <cellStyle name="Comma 32 2" xfId="2263"/>
    <cellStyle name="Comma 32 2 2" xfId="2264"/>
    <cellStyle name="Comma 32 3" xfId="2265"/>
    <cellStyle name="Comma 32 4" xfId="2266"/>
    <cellStyle name="Comma 32 4 2" xfId="2267"/>
    <cellStyle name="Comma 33" xfId="2268"/>
    <cellStyle name="Comma 33 2" xfId="2269"/>
    <cellStyle name="Comma 33 3" xfId="2270"/>
    <cellStyle name="Comma 33 3 2" xfId="2271"/>
    <cellStyle name="Comma 34" xfId="2272"/>
    <cellStyle name="Comma 35" xfId="2273"/>
    <cellStyle name="Comma 35 2" xfId="2274"/>
    <cellStyle name="Comma 36" xfId="2275"/>
    <cellStyle name="Comma 36 2" xfId="2276"/>
    <cellStyle name="Comma 37" xfId="2277"/>
    <cellStyle name="Comma 37 2" xfId="2278"/>
    <cellStyle name="Comma 38" xfId="2279"/>
    <cellStyle name="Comma 38 2" xfId="2280"/>
    <cellStyle name="Comma 39" xfId="2281"/>
    <cellStyle name="Comma 39 2" xfId="2282"/>
    <cellStyle name="Comma 4" xfId="2283"/>
    <cellStyle name="Comma 4 2" xfId="2284"/>
    <cellStyle name="Comma 4 2 2" xfId="2285"/>
    <cellStyle name="Comma 4 2 2 2" xfId="2286"/>
    <cellStyle name="Comma 4 2 2 2 2" xfId="2287"/>
    <cellStyle name="Comma 4 2 3" xfId="2288"/>
    <cellStyle name="Comma 4 2 3 2" xfId="2289"/>
    <cellStyle name="Comma 4 2 4" xfId="2290"/>
    <cellStyle name="Comma 4 2 5" xfId="2291"/>
    <cellStyle name="Comma 4 3" xfId="2292"/>
    <cellStyle name="Comma 4 3 2" xfId="2293"/>
    <cellStyle name="Comma 4 3 2 2" xfId="2294"/>
    <cellStyle name="Comma 4 3 3" xfId="2295"/>
    <cellStyle name="Comma 4 3 4" xfId="2296"/>
    <cellStyle name="Comma 4 4" xfId="2297"/>
    <cellStyle name="Comma 4 4 2" xfId="2298"/>
    <cellStyle name="Comma 4 5" xfId="2299"/>
    <cellStyle name="Comma 4 5 2" xfId="2300"/>
    <cellStyle name="Comma 4 6" xfId="2301"/>
    <cellStyle name="Comma 4 6 2" xfId="2302"/>
    <cellStyle name="Comma 4 7" xfId="2303"/>
    <cellStyle name="Comma 4 8" xfId="2304"/>
    <cellStyle name="Comma 40" xfId="2305"/>
    <cellStyle name="Comma 41" xfId="2306"/>
    <cellStyle name="Comma 42" xfId="2307"/>
    <cellStyle name="Comma 43" xfId="2308"/>
    <cellStyle name="Comma 44" xfId="6602"/>
    <cellStyle name="Comma 45" xfId="7545"/>
    <cellStyle name="Comma 46" xfId="7668"/>
    <cellStyle name="Comma 5" xfId="2309"/>
    <cellStyle name="Comma 5 2" xfId="2310"/>
    <cellStyle name="Comma 5 2 2" xfId="2311"/>
    <cellStyle name="Comma 5 3" xfId="2312"/>
    <cellStyle name="Comma 5 4" xfId="2313"/>
    <cellStyle name="Comma 5 5" xfId="2314"/>
    <cellStyle name="Comma 5 6" xfId="2315"/>
    <cellStyle name="Comma 6" xfId="2316"/>
    <cellStyle name="Comma 6 2" xfId="2317"/>
    <cellStyle name="Comma 6 2 2" xfId="2318"/>
    <cellStyle name="Comma 6 2 2 2" xfId="2319"/>
    <cellStyle name="Comma 6 2 3" xfId="2320"/>
    <cellStyle name="Comma 6 2 4" xfId="2321"/>
    <cellStyle name="Comma 6 3" xfId="2322"/>
    <cellStyle name="Comma 6 3 2" xfId="2323"/>
    <cellStyle name="Comma 6 4" xfId="2324"/>
    <cellStyle name="Comma 6 4 2" xfId="2325"/>
    <cellStyle name="Comma 6 4 2 2" xfId="2326"/>
    <cellStyle name="Comma 6 4 3" xfId="2327"/>
    <cellStyle name="Comma 6 4 4" xfId="2328"/>
    <cellStyle name="Comma 6 4 5" xfId="2329"/>
    <cellStyle name="Comma 6 4 5 2" xfId="2330"/>
    <cellStyle name="Comma 6 5" xfId="2331"/>
    <cellStyle name="Comma 6 6" xfId="2332"/>
    <cellStyle name="Comma 7" xfId="2333"/>
    <cellStyle name="Comma 7 2" xfId="2334"/>
    <cellStyle name="Comma 7 2 2" xfId="2335"/>
    <cellStyle name="Comma 7 2 2 2" xfId="2336"/>
    <cellStyle name="Comma 7 2 2 2 2" xfId="2337"/>
    <cellStyle name="Comma 7 2 2 3" xfId="2338"/>
    <cellStyle name="Comma 7 2 2 3 2" xfId="2339"/>
    <cellStyle name="Comma 7 2 2 3 2 2" xfId="2340"/>
    <cellStyle name="Comma 7 2 2 3 3" xfId="2341"/>
    <cellStyle name="Comma 7 2 2 4" xfId="2342"/>
    <cellStyle name="Comma 7 2 2 5" xfId="2343"/>
    <cellStyle name="Comma 7 2 2 6" xfId="2344"/>
    <cellStyle name="Comma 7 2 3" xfId="2345"/>
    <cellStyle name="Comma 7 2 3 2" xfId="2346"/>
    <cellStyle name="Comma 7 2 4" xfId="2347"/>
    <cellStyle name="Comma 7 2 5" xfId="2348"/>
    <cellStyle name="Comma 7 3" xfId="2349"/>
    <cellStyle name="Comma 7 3 2" xfId="2350"/>
    <cellStyle name="Comma 7 3 2 2" xfId="2351"/>
    <cellStyle name="Comma 7 3 3" xfId="2352"/>
    <cellStyle name="Comma 7 3 3 2" xfId="2353"/>
    <cellStyle name="Comma 7 3 3 2 2" xfId="2354"/>
    <cellStyle name="Comma 7 3 3 3" xfId="2355"/>
    <cellStyle name="Comma 7 3 4" xfId="2356"/>
    <cellStyle name="Comma 7 3 5" xfId="2357"/>
    <cellStyle name="Comma 7 3 6" xfId="2358"/>
    <cellStyle name="Comma 7 4" xfId="2359"/>
    <cellStyle name="Comma 7 4 2" xfId="2360"/>
    <cellStyle name="Comma 7 5" xfId="2361"/>
    <cellStyle name="Comma 7 5 2" xfId="2362"/>
    <cellStyle name="Comma 7 5 2 2" xfId="2363"/>
    <cellStyle name="Comma 7 5 3" xfId="2364"/>
    <cellStyle name="Comma 7 6" xfId="2365"/>
    <cellStyle name="Comma 8" xfId="2366"/>
    <cellStyle name="Comma 8 2" xfId="2367"/>
    <cellStyle name="Comma 8 2 10" xfId="2368"/>
    <cellStyle name="Comma 8 2 2" xfId="2369"/>
    <cellStyle name="Comma 8 2 3" xfId="2370"/>
    <cellStyle name="Comma 8 2 4" xfId="2371"/>
    <cellStyle name="Comma 8 2 4 10" xfId="2372"/>
    <cellStyle name="Comma 8 2 4 11" xfId="2373"/>
    <cellStyle name="Comma 8 2 4 11 2" xfId="2374"/>
    <cellStyle name="Comma 8 2 4 11 2 2" xfId="2375"/>
    <cellStyle name="Comma 8 2 4 11 2 3" xfId="2376"/>
    <cellStyle name="Comma 8 2 4 11 2 3 2" xfId="2377"/>
    <cellStyle name="Comma 8 2 4 2" xfId="2378"/>
    <cellStyle name="Comma 8 2 4 3" xfId="2379"/>
    <cellStyle name="Comma 8 2 4 4" xfId="2380"/>
    <cellStyle name="Comma 8 2 4 5" xfId="2381"/>
    <cellStyle name="Comma 8 2 4 5 2" xfId="2382"/>
    <cellStyle name="Comma 8 2 4 5 2 2" xfId="2383"/>
    <cellStyle name="Comma 8 2 4 5 2 3" xfId="2384"/>
    <cellStyle name="Comma 8 2 4 6" xfId="2385"/>
    <cellStyle name="Comma 8 2 4 7" xfId="2386"/>
    <cellStyle name="Comma 8 2 4 8" xfId="2387"/>
    <cellStyle name="Comma 8 2 4 9" xfId="2388"/>
    <cellStyle name="Comma 8 2 4 9 2" xfId="2389"/>
    <cellStyle name="Comma 8 2 4 9 2 2" xfId="2390"/>
    <cellStyle name="Comma 8 2 4 9 2 3" xfId="2391"/>
    <cellStyle name="Comma 8 2 4 9 2 3 2" xfId="2392"/>
    <cellStyle name="Comma 8 2 5" xfId="2393"/>
    <cellStyle name="Comma 8 2 5 2" xfId="2394"/>
    <cellStyle name="Comma 8 2 5 3" xfId="2395"/>
    <cellStyle name="Comma 8 2 5 4" xfId="2396"/>
    <cellStyle name="Comma 8 2 6" xfId="2397"/>
    <cellStyle name="Comma 8 2 6 2" xfId="2398"/>
    <cellStyle name="Comma 8 2 6 2 2" xfId="2399"/>
    <cellStyle name="Comma 8 2 6 2 3" xfId="2400"/>
    <cellStyle name="Comma 8 2 6 2 3 2" xfId="2401"/>
    <cellStyle name="Comma 8 2 6 3" xfId="2402"/>
    <cellStyle name="Comma 8 2 7" xfId="2403"/>
    <cellStyle name="Comma 8 2 7 2" xfId="2404"/>
    <cellStyle name="Comma 8 2 7 3" xfId="2405"/>
    <cellStyle name="Comma 8 2 7 3 2" xfId="2406"/>
    <cellStyle name="Comma 8 2 8" xfId="2407"/>
    <cellStyle name="Comma 8 2 9" xfId="2408"/>
    <cellStyle name="Comma 8 2 9 2" xfId="2409"/>
    <cellStyle name="Comma 8 3" xfId="2410"/>
    <cellStyle name="Comma 8 4" xfId="2411"/>
    <cellStyle name="Comma 8 5" xfId="2412"/>
    <cellStyle name="Comma 8 5 2" xfId="2413"/>
    <cellStyle name="Comma 8 6" xfId="2414"/>
    <cellStyle name="Comma 8 6 2" xfId="2415"/>
    <cellStyle name="Comma 8 7" xfId="2416"/>
    <cellStyle name="Comma 9" xfId="2417"/>
    <cellStyle name="Comma 9 2" xfId="2418"/>
    <cellStyle name="Comma 9 2 2" xfId="2419"/>
    <cellStyle name="Comma 9 2 3" xfId="2420"/>
    <cellStyle name="Comma 9 2 3 2" xfId="2421"/>
    <cellStyle name="Comma 9 2 3 3" xfId="2422"/>
    <cellStyle name="Comma 9 2 3 4" xfId="2423"/>
    <cellStyle name="Comma 9 2 4" xfId="2424"/>
    <cellStyle name="Comma 9 2 4 2" xfId="2425"/>
    <cellStyle name="Comma 9 2 4 2 2" xfId="2426"/>
    <cellStyle name="Comma 9 2 4 2 3" xfId="2427"/>
    <cellStyle name="Comma 9 2 4 2 3 2" xfId="2428"/>
    <cellStyle name="Comma 9 2 4 3" xfId="2429"/>
    <cellStyle name="Comma 9 2 5" xfId="2430"/>
    <cellStyle name="Comma 9 2 5 2" xfId="2431"/>
    <cellStyle name="Comma 9 2 5 3" xfId="2432"/>
    <cellStyle name="Comma 9 2 5 3 2" xfId="2433"/>
    <cellStyle name="Comma 9 2 6" xfId="2434"/>
    <cellStyle name="Comma 9 2 7" xfId="2435"/>
    <cellStyle name="Comma 9 2 7 2" xfId="2436"/>
    <cellStyle name="Comma 9 2 8" xfId="2437"/>
    <cellStyle name="Comma 9 3" xfId="2438"/>
    <cellStyle name="Comma 9 4" xfId="2439"/>
    <cellStyle name="Comma 9 5" xfId="2440"/>
    <cellStyle name="Comma 9 6" xfId="2441"/>
    <cellStyle name="Comma 9 6 10" xfId="2442"/>
    <cellStyle name="Comma 9 6 11" xfId="2443"/>
    <cellStyle name="Comma 9 6 11 2" xfId="2444"/>
    <cellStyle name="Comma 9 6 11 2 2" xfId="2445"/>
    <cellStyle name="Comma 9 6 11 2 3" xfId="2446"/>
    <cellStyle name="Comma 9 6 11 2 3 2" xfId="2447"/>
    <cellStyle name="Comma 9 6 2" xfId="2448"/>
    <cellStyle name="Comma 9 6 3" xfId="2449"/>
    <cellStyle name="Comma 9 6 4" xfId="2450"/>
    <cellStyle name="Comma 9 6 5" xfId="2451"/>
    <cellStyle name="Comma 9 6 5 2" xfId="2452"/>
    <cellStyle name="Comma 9 6 5 2 2" xfId="2453"/>
    <cellStyle name="Comma 9 6 5 2 3" xfId="2454"/>
    <cellStyle name="Comma 9 6 6" xfId="2455"/>
    <cellStyle name="Comma 9 6 7" xfId="2456"/>
    <cellStyle name="Comma 9 6 8" xfId="2457"/>
    <cellStyle name="Comma 9 6 9" xfId="2458"/>
    <cellStyle name="Comma 9 6 9 2" xfId="2459"/>
    <cellStyle name="Comma 9 6 9 2 2" xfId="2460"/>
    <cellStyle name="Comma 9 6 9 2 3" xfId="2461"/>
    <cellStyle name="Comma 9 6 9 2 3 2" xfId="2462"/>
    <cellStyle name="Comma 9 7" xfId="2463"/>
    <cellStyle name="comma, 0" xfId="7575"/>
    <cellStyle name="comma, 0 2" xfId="7576"/>
    <cellStyle name="Comma0" xfId="35"/>
    <cellStyle name="Comma0 - Style3" xfId="2464"/>
    <cellStyle name="Comma0 - Style4" xfId="2465"/>
    <cellStyle name="Comma0 2" xfId="2466"/>
    <cellStyle name="Comma0 3" xfId="2467"/>
    <cellStyle name="Comma0_050318 MON POWER OHIO LOAD" xfId="2468"/>
    <cellStyle name="Comma1 - Style1" xfId="2469"/>
    <cellStyle name="CommaBlank" xfId="2470"/>
    <cellStyle name="CommaBlank 2" xfId="2471"/>
    <cellStyle name="CommaBlank 2 2" xfId="2472"/>
    <cellStyle name="CommaBlank 2 3" xfId="2473"/>
    <cellStyle name="CommaBlank 3" xfId="2474"/>
    <cellStyle name="CommaBlank 4" xfId="2475"/>
    <cellStyle name="Currency [1]" xfId="2476"/>
    <cellStyle name="Currency [2]" xfId="2477"/>
    <cellStyle name="Currency [2] 2" xfId="2478"/>
    <cellStyle name="Currency 10" xfId="2479"/>
    <cellStyle name="Currency 10 2" xfId="2480"/>
    <cellStyle name="Currency 10 2 2" xfId="2481"/>
    <cellStyle name="Currency 10 2 2 2" xfId="2482"/>
    <cellStyle name="Currency 10 2 2 2 2" xfId="2483"/>
    <cellStyle name="Currency 10 2 2 2 2 2" xfId="2484"/>
    <cellStyle name="Currency 10 2 2 2 2 2 2" xfId="7045"/>
    <cellStyle name="Currency 10 2 2 2 2 3" xfId="7046"/>
    <cellStyle name="Currency 10 2 2 2 3" xfId="2485"/>
    <cellStyle name="Currency 10 2 2 2 3 2" xfId="7047"/>
    <cellStyle name="Currency 10 2 2 2 4" xfId="7048"/>
    <cellStyle name="Currency 10 2 2 3" xfId="2486"/>
    <cellStyle name="Currency 10 2 2 3 2" xfId="2487"/>
    <cellStyle name="Currency 10 2 2 3 2 2" xfId="7049"/>
    <cellStyle name="Currency 10 2 2 3 3" xfId="7050"/>
    <cellStyle name="Currency 10 2 2 4" xfId="2488"/>
    <cellStyle name="Currency 10 2 2 4 2" xfId="7051"/>
    <cellStyle name="Currency 10 2 2 5" xfId="2489"/>
    <cellStyle name="Currency 10 2 3" xfId="2490"/>
    <cellStyle name="Currency 10 2 3 2" xfId="2491"/>
    <cellStyle name="Currency 10 2 3 2 2" xfId="2492"/>
    <cellStyle name="Currency 10 2 3 2 2 2" xfId="7052"/>
    <cellStyle name="Currency 10 2 3 2 3" xfId="7053"/>
    <cellStyle name="Currency 10 2 3 3" xfId="2493"/>
    <cellStyle name="Currency 10 2 3 3 2" xfId="7054"/>
    <cellStyle name="Currency 10 2 3 4" xfId="7055"/>
    <cellStyle name="Currency 10 2 4" xfId="2494"/>
    <cellStyle name="Currency 10 2 4 2" xfId="2495"/>
    <cellStyle name="Currency 10 2 4 2 2" xfId="7056"/>
    <cellStyle name="Currency 10 2 4 3" xfId="7057"/>
    <cellStyle name="Currency 10 2 5" xfId="2496"/>
    <cellStyle name="Currency 10 2 5 2" xfId="7058"/>
    <cellStyle name="Currency 10 2 6" xfId="7059"/>
    <cellStyle name="Currency 10 3" xfId="2497"/>
    <cellStyle name="Currency 10 3 2" xfId="2498"/>
    <cellStyle name="Currency 10 3 2 2" xfId="2499"/>
    <cellStyle name="Currency 10 3 2 2 2" xfId="2500"/>
    <cellStyle name="Currency 10 3 2 2 2 2" xfId="2501"/>
    <cellStyle name="Currency 10 3 2 2 2 2 2" xfId="7060"/>
    <cellStyle name="Currency 10 3 2 2 2 3" xfId="7061"/>
    <cellStyle name="Currency 10 3 2 2 3" xfId="2502"/>
    <cellStyle name="Currency 10 3 2 2 3 2" xfId="7062"/>
    <cellStyle name="Currency 10 3 2 2 4" xfId="7063"/>
    <cellStyle name="Currency 10 3 2 3" xfId="2503"/>
    <cellStyle name="Currency 10 3 2 3 2" xfId="2504"/>
    <cellStyle name="Currency 10 3 2 3 2 2" xfId="7064"/>
    <cellStyle name="Currency 10 3 2 3 3" xfId="7065"/>
    <cellStyle name="Currency 10 3 2 4" xfId="2505"/>
    <cellStyle name="Currency 10 3 2 4 2" xfId="7066"/>
    <cellStyle name="Currency 10 3 2 5" xfId="7067"/>
    <cellStyle name="Currency 10 3 3" xfId="2506"/>
    <cellStyle name="Currency 10 3 3 2" xfId="2507"/>
    <cellStyle name="Currency 10 3 3 2 2" xfId="2508"/>
    <cellStyle name="Currency 10 3 3 2 2 2" xfId="7068"/>
    <cellStyle name="Currency 10 3 3 2 3" xfId="7069"/>
    <cellStyle name="Currency 10 3 3 3" xfId="2509"/>
    <cellStyle name="Currency 10 3 3 3 2" xfId="7070"/>
    <cellStyle name="Currency 10 3 3 4" xfId="7071"/>
    <cellStyle name="Currency 10 3 4" xfId="2510"/>
    <cellStyle name="Currency 10 3 4 2" xfId="2511"/>
    <cellStyle name="Currency 10 3 4 2 2" xfId="7072"/>
    <cellStyle name="Currency 10 3 4 3" xfId="7073"/>
    <cellStyle name="Currency 10 3 5" xfId="2512"/>
    <cellStyle name="Currency 10 3 5 2" xfId="7074"/>
    <cellStyle name="Currency 10 3 6" xfId="2513"/>
    <cellStyle name="Currency 10 4" xfId="2514"/>
    <cellStyle name="Currency 10 4 2" xfId="2515"/>
    <cellStyle name="Currency 10 4 2 2" xfId="2516"/>
    <cellStyle name="Currency 10 4 2 2 2" xfId="2517"/>
    <cellStyle name="Currency 10 4 2 2 2 2" xfId="7075"/>
    <cellStyle name="Currency 10 4 2 2 3" xfId="7076"/>
    <cellStyle name="Currency 10 4 2 3" xfId="2518"/>
    <cellStyle name="Currency 10 4 2 3 2" xfId="7077"/>
    <cellStyle name="Currency 10 4 2 4" xfId="7078"/>
    <cellStyle name="Currency 10 4 3" xfId="2519"/>
    <cellStyle name="Currency 10 4 3 2" xfId="2520"/>
    <cellStyle name="Currency 10 4 3 2 2" xfId="7079"/>
    <cellStyle name="Currency 10 4 3 3" xfId="7080"/>
    <cellStyle name="Currency 10 4 4" xfId="2521"/>
    <cellStyle name="Currency 10 4 4 2" xfId="7081"/>
    <cellStyle name="Currency 10 4 5" xfId="7082"/>
    <cellStyle name="Currency 10 5" xfId="2522"/>
    <cellStyle name="Currency 10 5 2" xfId="2523"/>
    <cellStyle name="Currency 10 5 2 2" xfId="2524"/>
    <cellStyle name="Currency 10 5 2 2 2" xfId="7083"/>
    <cellStyle name="Currency 10 5 2 3" xfId="7084"/>
    <cellStyle name="Currency 10 5 3" xfId="2525"/>
    <cellStyle name="Currency 10 5 3 2" xfId="7085"/>
    <cellStyle name="Currency 10 5 4" xfId="7086"/>
    <cellStyle name="Currency 10 6" xfId="2526"/>
    <cellStyle name="Currency 10 6 2" xfId="2527"/>
    <cellStyle name="Currency 10 6 2 2" xfId="7087"/>
    <cellStyle name="Currency 10 6 3" xfId="7088"/>
    <cellStyle name="Currency 10 7" xfId="2528"/>
    <cellStyle name="Currency 10 7 2" xfId="7089"/>
    <cellStyle name="Currency 10 8" xfId="7090"/>
    <cellStyle name="Currency 11" xfId="2529"/>
    <cellStyle name="Currency 11 2" xfId="2530"/>
    <cellStyle name="Currency 11 2 2" xfId="2531"/>
    <cellStyle name="Currency 11 2 2 2" xfId="2532"/>
    <cellStyle name="Currency 11 2 2 2 2" xfId="2533"/>
    <cellStyle name="Currency 11 2 2 3" xfId="2534"/>
    <cellStyle name="Currency 11 2 3" xfId="2535"/>
    <cellStyle name="Currency 11 2 3 2" xfId="2536"/>
    <cellStyle name="Currency 11 2 4" xfId="2537"/>
    <cellStyle name="Currency 11 3" xfId="2538"/>
    <cellStyle name="Currency 11 3 2" xfId="2539"/>
    <cellStyle name="Currency 11 3 2 2" xfId="2540"/>
    <cellStyle name="Currency 11 3 3" xfId="2541"/>
    <cellStyle name="Currency 11 4" xfId="2542"/>
    <cellStyle name="Currency 11 4 2" xfId="2543"/>
    <cellStyle name="Currency 11 4 2 2" xfId="2544"/>
    <cellStyle name="Currency 11 4 3" xfId="2545"/>
    <cellStyle name="Currency 11 5" xfId="2546"/>
    <cellStyle name="Currency 11 5 2" xfId="2547"/>
    <cellStyle name="Currency 11 6" xfId="2548"/>
    <cellStyle name="Currency 11 6 2" xfId="2549"/>
    <cellStyle name="Currency 11 7" xfId="2550"/>
    <cellStyle name="Currency 11 7 2" xfId="2551"/>
    <cellStyle name="Currency 11 7 2 2" xfId="2552"/>
    <cellStyle name="Currency 11 7 3" xfId="2553"/>
    <cellStyle name="Currency 11 8" xfId="2554"/>
    <cellStyle name="Currency 12" xfId="2555"/>
    <cellStyle name="Currency 12 2" xfId="2556"/>
    <cellStyle name="Currency 12 2 2" xfId="2557"/>
    <cellStyle name="Currency 12 2 2 2" xfId="2558"/>
    <cellStyle name="Currency 12 2 3" xfId="2559"/>
    <cellStyle name="Currency 12 3" xfId="2560"/>
    <cellStyle name="Currency 12 3 2" xfId="2561"/>
    <cellStyle name="Currency 12 4" xfId="2562"/>
    <cellStyle name="Currency 12 4 2" xfId="2563"/>
    <cellStyle name="Currency 12 5" xfId="2564"/>
    <cellStyle name="Currency 13" xfId="2565"/>
    <cellStyle name="Currency 13 2" xfId="2566"/>
    <cellStyle name="Currency 13 2 2" xfId="2567"/>
    <cellStyle name="Currency 13 3" xfId="2568"/>
    <cellStyle name="Currency 13 3 2" xfId="2569"/>
    <cellStyle name="Currency 13 4" xfId="2570"/>
    <cellStyle name="Currency 14" xfId="2571"/>
    <cellStyle name="Currency 14 2" xfId="2572"/>
    <cellStyle name="Currency 14 2 2" xfId="2573"/>
    <cellStyle name="Currency 14 3" xfId="2574"/>
    <cellStyle name="Currency 14 3 2" xfId="2575"/>
    <cellStyle name="Currency 14 4" xfId="2576"/>
    <cellStyle name="Currency 15" xfId="2577"/>
    <cellStyle name="Currency 15 2" xfId="2578"/>
    <cellStyle name="Currency 15 2 2" xfId="2579"/>
    <cellStyle name="Currency 15 3" xfId="2580"/>
    <cellStyle name="Currency 15 3 2" xfId="2581"/>
    <cellStyle name="Currency 15 4" xfId="2582"/>
    <cellStyle name="Currency 15 4 2" xfId="2583"/>
    <cellStyle name="Currency 15 5" xfId="2584"/>
    <cellStyle name="Currency 16" xfId="2585"/>
    <cellStyle name="Currency 16 2" xfId="2586"/>
    <cellStyle name="Currency 16 2 2" xfId="2587"/>
    <cellStyle name="Currency 16 2 2 2" xfId="2588"/>
    <cellStyle name="Currency 16 2 3" xfId="2589"/>
    <cellStyle name="Currency 16 3" xfId="2590"/>
    <cellStyle name="Currency 16 3 2" xfId="2591"/>
    <cellStyle name="Currency 16 4" xfId="2592"/>
    <cellStyle name="Currency 17" xfId="2593"/>
    <cellStyle name="Currency 17 2" xfId="2594"/>
    <cellStyle name="Currency 17 2 2" xfId="2595"/>
    <cellStyle name="Currency 17 3" xfId="2596"/>
    <cellStyle name="Currency 17 3 2" xfId="2597"/>
    <cellStyle name="Currency 17 4" xfId="2598"/>
    <cellStyle name="Currency 18" xfId="2599"/>
    <cellStyle name="Currency 18 2" xfId="2600"/>
    <cellStyle name="Currency 18 2 2" xfId="2601"/>
    <cellStyle name="Currency 18 2 2 2" xfId="2602"/>
    <cellStyle name="Currency 18 2 2 2 2" xfId="2603"/>
    <cellStyle name="Currency 18 2 2 3" xfId="2604"/>
    <cellStyle name="Currency 18 2 3" xfId="2605"/>
    <cellStyle name="Currency 18 2 3 2" xfId="2606"/>
    <cellStyle name="Currency 18 2 4" xfId="2607"/>
    <cellStyle name="Currency 18 3" xfId="2608"/>
    <cellStyle name="Currency 18 3 2" xfId="2609"/>
    <cellStyle name="Currency 18 3 2 2" xfId="2610"/>
    <cellStyle name="Currency 18 3 3" xfId="2611"/>
    <cellStyle name="Currency 18 4" xfId="2612"/>
    <cellStyle name="Currency 18 4 2" xfId="2613"/>
    <cellStyle name="Currency 18 5" xfId="2614"/>
    <cellStyle name="Currency 18 5 2" xfId="2615"/>
    <cellStyle name="Currency 18 6" xfId="2616"/>
    <cellStyle name="Currency 19" xfId="2617"/>
    <cellStyle name="Currency 19 2" xfId="2618"/>
    <cellStyle name="Currency 19 2 2" xfId="2619"/>
    <cellStyle name="Currency 19 3" xfId="2620"/>
    <cellStyle name="Currency 19 3 2" xfId="2621"/>
    <cellStyle name="Currency 19 4" xfId="2622"/>
    <cellStyle name="Currency 2" xfId="36"/>
    <cellStyle name="Currency 2 2" xfId="2623"/>
    <cellStyle name="Currency 2 2 2" xfId="2624"/>
    <cellStyle name="Currency 2 2 2 2" xfId="2625"/>
    <cellStyle name="Currency 2 2 3" xfId="2626"/>
    <cellStyle name="Currency 2 2 3 2" xfId="2627"/>
    <cellStyle name="Currency 2 2 4" xfId="2628"/>
    <cellStyle name="Currency 2 2 5" xfId="2629"/>
    <cellStyle name="Currency 2 3" xfId="2630"/>
    <cellStyle name="Currency 2 3 2" xfId="2631"/>
    <cellStyle name="Currency 2 3 2 2" xfId="2632"/>
    <cellStyle name="Currency 2 3 3" xfId="2633"/>
    <cellStyle name="Currency 2 3 3 2" xfId="2634"/>
    <cellStyle name="Currency 2 4" xfId="2635"/>
    <cellStyle name="Currency 2 4 2" xfId="2636"/>
    <cellStyle name="Currency 2 4 2 2" xfId="2637"/>
    <cellStyle name="Currency 2 4 3" xfId="2638"/>
    <cellStyle name="Currency 2 5" xfId="2639"/>
    <cellStyle name="Currency 2 5 2" xfId="2640"/>
    <cellStyle name="Currency 2 5 2 2" xfId="2641"/>
    <cellStyle name="Currency 2 6" xfId="2642"/>
    <cellStyle name="Currency 2 6 2" xfId="2643"/>
    <cellStyle name="Currency 2 6 2 2" xfId="2644"/>
    <cellStyle name="Currency 2 7" xfId="2645"/>
    <cellStyle name="Currency 2 7 2" xfId="2646"/>
    <cellStyle name="Currency 2 8" xfId="2647"/>
    <cellStyle name="Currency 20" xfId="2648"/>
    <cellStyle name="Currency 20 2" xfId="2649"/>
    <cellStyle name="Currency 20 2 2" xfId="2650"/>
    <cellStyle name="Currency 20 3" xfId="2651"/>
    <cellStyle name="Currency 20 3 2" xfId="2652"/>
    <cellStyle name="Currency 20 4" xfId="2653"/>
    <cellStyle name="Currency 21" xfId="2654"/>
    <cellStyle name="Currency 21 2" xfId="2655"/>
    <cellStyle name="Currency 21 2 2" xfId="2656"/>
    <cellStyle name="Currency 21 3" xfId="2657"/>
    <cellStyle name="Currency 21 3 2" xfId="2658"/>
    <cellStyle name="Currency 21 4" xfId="2659"/>
    <cellStyle name="Currency 22" xfId="2660"/>
    <cellStyle name="Currency 22 2" xfId="2661"/>
    <cellStyle name="Currency 22 2 2" xfId="2662"/>
    <cellStyle name="Currency 22 3" xfId="2663"/>
    <cellStyle name="Currency 22 3 2" xfId="2664"/>
    <cellStyle name="Currency 22 4" xfId="2665"/>
    <cellStyle name="Currency 23" xfId="2666"/>
    <cellStyle name="Currency 23 2" xfId="2667"/>
    <cellStyle name="Currency 23 2 2" xfId="2668"/>
    <cellStyle name="Currency 23 3" xfId="2669"/>
    <cellStyle name="Currency 23 3 2" xfId="2670"/>
    <cellStyle name="Currency 23 4" xfId="2671"/>
    <cellStyle name="Currency 24" xfId="2672"/>
    <cellStyle name="Currency 24 2" xfId="2673"/>
    <cellStyle name="Currency 24 2 2" xfId="2674"/>
    <cellStyle name="Currency 24 3" xfId="2675"/>
    <cellStyle name="Currency 24 3 2" xfId="2676"/>
    <cellStyle name="Currency 24 4" xfId="2677"/>
    <cellStyle name="Currency 25" xfId="2678"/>
    <cellStyle name="Currency 25 2" xfId="2679"/>
    <cellStyle name="Currency 25 2 2" xfId="2680"/>
    <cellStyle name="Currency 25 3" xfId="2681"/>
    <cellStyle name="Currency 25 3 2" xfId="2682"/>
    <cellStyle name="Currency 25 4" xfId="2683"/>
    <cellStyle name="Currency 26" xfId="2684"/>
    <cellStyle name="Currency 26 2" xfId="2685"/>
    <cellStyle name="Currency 26 2 2" xfId="2686"/>
    <cellStyle name="Currency 26 3" xfId="2687"/>
    <cellStyle name="Currency 26 3 2" xfId="2688"/>
    <cellStyle name="Currency 26 4" xfId="2689"/>
    <cellStyle name="Currency 27" xfId="2690"/>
    <cellStyle name="Currency 27 2" xfId="2691"/>
    <cellStyle name="Currency 27 2 2" xfId="2692"/>
    <cellStyle name="Currency 27 3" xfId="2693"/>
    <cellStyle name="Currency 27 3 2" xfId="2694"/>
    <cellStyle name="Currency 27 4" xfId="2695"/>
    <cellStyle name="Currency 28" xfId="2696"/>
    <cellStyle name="Currency 28 2" xfId="2697"/>
    <cellStyle name="Currency 28 2 2" xfId="2698"/>
    <cellStyle name="Currency 28 3" xfId="2699"/>
    <cellStyle name="Currency 28 3 2" xfId="2700"/>
    <cellStyle name="Currency 28 4" xfId="2701"/>
    <cellStyle name="Currency 29" xfId="2702"/>
    <cellStyle name="Currency 29 2" xfId="2703"/>
    <cellStyle name="Currency 29 2 2" xfId="2704"/>
    <cellStyle name="Currency 29 3" xfId="2705"/>
    <cellStyle name="Currency 29 3 2" xfId="2706"/>
    <cellStyle name="Currency 29 4" xfId="2707"/>
    <cellStyle name="Currency 3" xfId="2708"/>
    <cellStyle name="Currency 3 2" xfId="2709"/>
    <cellStyle name="Currency 3 2 2" xfId="2710"/>
    <cellStyle name="Currency 3 2 3" xfId="2711"/>
    <cellStyle name="Currency 3 3" xfId="2712"/>
    <cellStyle name="Currency 3 3 2" xfId="2713"/>
    <cellStyle name="Currency 3 3 3" xfId="2714"/>
    <cellStyle name="Currency 3 4" xfId="2715"/>
    <cellStyle name="Currency 3 4 2" xfId="2716"/>
    <cellStyle name="Currency 3 4 2 2" xfId="2717"/>
    <cellStyle name="Currency 3 5" xfId="2718"/>
    <cellStyle name="Currency 3 6" xfId="2719"/>
    <cellStyle name="Currency 3 7" xfId="2720"/>
    <cellStyle name="Currency 3 8" xfId="2721"/>
    <cellStyle name="Currency 30" xfId="2722"/>
    <cellStyle name="Currency 30 2" xfId="2723"/>
    <cellStyle name="Currency 30 2 2" xfId="2724"/>
    <cellStyle name="Currency 30 3" xfId="2725"/>
    <cellStyle name="Currency 30 3 2" xfId="2726"/>
    <cellStyle name="Currency 30 4" xfId="2727"/>
    <cellStyle name="Currency 31" xfId="2728"/>
    <cellStyle name="Currency 31 2" xfId="2729"/>
    <cellStyle name="Currency 31 2 2" xfId="2730"/>
    <cellStyle name="Currency 31 3" xfId="2731"/>
    <cellStyle name="Currency 31 3 2" xfId="2732"/>
    <cellStyle name="Currency 31 4" xfId="2733"/>
    <cellStyle name="Currency 32" xfId="2734"/>
    <cellStyle name="Currency 32 2" xfId="2735"/>
    <cellStyle name="Currency 32 2 2" xfId="2736"/>
    <cellStyle name="Currency 32 3" xfId="2737"/>
    <cellStyle name="Currency 33" xfId="2738"/>
    <cellStyle name="Currency 33 2" xfId="2739"/>
    <cellStyle name="Currency 33 2 2" xfId="2740"/>
    <cellStyle name="Currency 33 3" xfId="2741"/>
    <cellStyle name="Currency 34" xfId="2742"/>
    <cellStyle name="Currency 34 2" xfId="2743"/>
    <cellStyle name="Currency 34 2 2" xfId="2744"/>
    <cellStyle name="Currency 34 3" xfId="2745"/>
    <cellStyle name="Currency 35" xfId="2746"/>
    <cellStyle name="Currency 35 2" xfId="2747"/>
    <cellStyle name="Currency 36" xfId="2748"/>
    <cellStyle name="Currency 36 2" xfId="2749"/>
    <cellStyle name="Currency 37" xfId="2750"/>
    <cellStyle name="Currency 37 2" xfId="2751"/>
    <cellStyle name="Currency 37 2 2" xfId="2752"/>
    <cellStyle name="Currency 37 3" xfId="2753"/>
    <cellStyle name="Currency 38" xfId="2754"/>
    <cellStyle name="Currency 38 2" xfId="2755"/>
    <cellStyle name="Currency 39" xfId="2756"/>
    <cellStyle name="Currency 39 2" xfId="2757"/>
    <cellStyle name="Currency 4" xfId="2758"/>
    <cellStyle name="Currency 4 2" xfId="2759"/>
    <cellStyle name="Currency 4 2 2" xfId="2760"/>
    <cellStyle name="Currency 4 2 2 2" xfId="2761"/>
    <cellStyle name="Currency 4 2 3" xfId="2762"/>
    <cellStyle name="Currency 4 2 4" xfId="2763"/>
    <cellStyle name="Currency 4 3" xfId="2764"/>
    <cellStyle name="Currency 4 3 2" xfId="2765"/>
    <cellStyle name="Currency 4 3 3" xfId="2766"/>
    <cellStyle name="Currency 4 4" xfId="2767"/>
    <cellStyle name="Currency 4 4 2" xfId="2768"/>
    <cellStyle name="Currency 4 4 2 2" xfId="2769"/>
    <cellStyle name="Currency 4 5" xfId="2770"/>
    <cellStyle name="Currency 4 5 2" xfId="2771"/>
    <cellStyle name="Currency 4 5 2 2" xfId="2772"/>
    <cellStyle name="Currency 4 5 2 2 2" xfId="2773"/>
    <cellStyle name="Currency 4 5 2 3" xfId="2774"/>
    <cellStyle name="Currency 4 5 3" xfId="2775"/>
    <cellStyle name="Currency 4 5 3 2" xfId="2776"/>
    <cellStyle name="Currency 4 5 4" xfId="2777"/>
    <cellStyle name="Currency 4 5 4 2" xfId="2778"/>
    <cellStyle name="Currency 4 6" xfId="2779"/>
    <cellStyle name="Currency 4 6 2" xfId="2780"/>
    <cellStyle name="Currency 4 6 2 2" xfId="2781"/>
    <cellStyle name="Currency 4 6 3" xfId="2782"/>
    <cellStyle name="Currency 4 7" xfId="2783"/>
    <cellStyle name="Currency 4 7 2" xfId="2784"/>
    <cellStyle name="Currency 4 8" xfId="2785"/>
    <cellStyle name="Currency 4 8 2" xfId="2786"/>
    <cellStyle name="Currency 4 9" xfId="2787"/>
    <cellStyle name="Currency 40" xfId="2788"/>
    <cellStyle name="Currency 40 2" xfId="2789"/>
    <cellStyle name="Currency 41" xfId="2790"/>
    <cellStyle name="Currency 41 2" xfId="2791"/>
    <cellStyle name="Currency 42" xfId="2792"/>
    <cellStyle name="Currency 43" xfId="2793"/>
    <cellStyle name="Currency 44" xfId="2794"/>
    <cellStyle name="Currency 45" xfId="2795"/>
    <cellStyle name="Currency 46" xfId="2796"/>
    <cellStyle name="Currency 49" xfId="2797"/>
    <cellStyle name="Currency 49 2" xfId="2798"/>
    <cellStyle name="Currency 5" xfId="2799"/>
    <cellStyle name="Currency 5 2" xfId="2800"/>
    <cellStyle name="Currency 5 2 2" xfId="2801"/>
    <cellStyle name="Currency 5 2 3" xfId="2802"/>
    <cellStyle name="Currency 5 2 4" xfId="2803"/>
    <cellStyle name="Currency 5 2 5" xfId="2804"/>
    <cellStyle name="Currency 5 3" xfId="2805"/>
    <cellStyle name="Currency 5 3 2" xfId="2806"/>
    <cellStyle name="Currency 5 3 2 2" xfId="2807"/>
    <cellStyle name="Currency 5 3 3" xfId="2808"/>
    <cellStyle name="Currency 5 4" xfId="2809"/>
    <cellStyle name="Currency 5 5" xfId="2810"/>
    <cellStyle name="Currency 5 6" xfId="2811"/>
    <cellStyle name="Currency 5 7" xfId="2812"/>
    <cellStyle name="Currency 59 14" xfId="2813"/>
    <cellStyle name="Currency 59 14 2" xfId="2814"/>
    <cellStyle name="Currency 59 14 2 2" xfId="2815"/>
    <cellStyle name="Currency 59 14 3" xfId="2816"/>
    <cellStyle name="Currency 59 14 3 2" xfId="2817"/>
    <cellStyle name="Currency 59 14 4" xfId="2818"/>
    <cellStyle name="Currency 6" xfId="2819"/>
    <cellStyle name="Currency 6 2" xfId="2820"/>
    <cellStyle name="Currency 6 2 2" xfId="2821"/>
    <cellStyle name="Currency 6 3" xfId="2822"/>
    <cellStyle name="Currency 6 3 2" xfId="2823"/>
    <cellStyle name="Currency 6 4" xfId="2824"/>
    <cellStyle name="Currency 6 5" xfId="2825"/>
    <cellStyle name="Currency 60" xfId="2826"/>
    <cellStyle name="Currency 60 2" xfId="2827"/>
    <cellStyle name="Currency 60 2 2" xfId="2828"/>
    <cellStyle name="Currency 60 3" xfId="2829"/>
    <cellStyle name="Currency 60 3 2" xfId="2830"/>
    <cellStyle name="Currency 60 4" xfId="2831"/>
    <cellStyle name="Currency 62 14" xfId="2832"/>
    <cellStyle name="Currency 62 14 2" xfId="2833"/>
    <cellStyle name="Currency 64 15" xfId="2834"/>
    <cellStyle name="Currency 64 15 2" xfId="2835"/>
    <cellStyle name="Currency 7" xfId="2836"/>
    <cellStyle name="Currency 7 2" xfId="2837"/>
    <cellStyle name="Currency 7 2 2" xfId="2838"/>
    <cellStyle name="Currency 7 3" xfId="2839"/>
    <cellStyle name="Currency 7 3 2" xfId="2840"/>
    <cellStyle name="Currency 7 4" xfId="2841"/>
    <cellStyle name="Currency 7 5" xfId="2842"/>
    <cellStyle name="Currency 8" xfId="2843"/>
    <cellStyle name="Currency 8 2" xfId="2844"/>
    <cellStyle name="Currency 8 2 2" xfId="2845"/>
    <cellStyle name="Currency 8 3" xfId="2846"/>
    <cellStyle name="Currency 8 3 2" xfId="2847"/>
    <cellStyle name="Currency 9" xfId="2848"/>
    <cellStyle name="Currency 9 2" xfId="2849"/>
    <cellStyle name="Currency 9 2 2" xfId="2850"/>
    <cellStyle name="Currency 9 3" xfId="2851"/>
    <cellStyle name="Currency 9 3 2" xfId="2852"/>
    <cellStyle name="Currency 9 4" xfId="2853"/>
    <cellStyle name="Currency 9 5" xfId="2854"/>
    <cellStyle name="Currency 94" xfId="2855"/>
    <cellStyle name="Currency 94 2" xfId="2856"/>
    <cellStyle name="Currency 95" xfId="2857"/>
    <cellStyle name="Currency 95 2" xfId="2858"/>
    <cellStyle name="Currency.oo" xfId="7577"/>
    <cellStyle name="Currency0" xfId="37"/>
    <cellStyle name="Currency0 2" xfId="2859"/>
    <cellStyle name="Custom - Style1" xfId="38"/>
    <cellStyle name="Data   - Style2" xfId="39"/>
    <cellStyle name="DATA TYPE" xfId="2860"/>
    <cellStyle name="Date" xfId="40"/>
    <cellStyle name="Date [mm-d-yyyy]" xfId="2861"/>
    <cellStyle name="Date [mmm-d-yyyy]" xfId="2862"/>
    <cellStyle name="Date [mmm-yyyy]" xfId="2863"/>
    <cellStyle name="Date 2" xfId="2864"/>
    <cellStyle name="Date 3" xfId="2865"/>
    <cellStyle name="Date_050318 MON POWER OHIO LOAD" xfId="2866"/>
    <cellStyle name="Date2" xfId="2867"/>
    <cellStyle name="Dezimal [0]_Compiling Utility Macros" xfId="2868"/>
    <cellStyle name="Dezimal_Compiling Utility Macros" xfId="2869"/>
    <cellStyle name="dohm" xfId="2870"/>
    <cellStyle name="dohm1" xfId="2871"/>
    <cellStyle name="dohm2" xfId="2872"/>
    <cellStyle name="Dollars" xfId="2873"/>
    <cellStyle name="Euro" xfId="41"/>
    <cellStyle name="Euro 2" xfId="2874"/>
    <cellStyle name="Explanatory Text" xfId="42" builtinId="53" customBuiltin="1"/>
    <cellStyle name="Explanatory Text 10" xfId="2875"/>
    <cellStyle name="Explanatory Text 11" xfId="2876"/>
    <cellStyle name="Explanatory Text 12" xfId="2877"/>
    <cellStyle name="Explanatory Text 13" xfId="2878"/>
    <cellStyle name="Explanatory Text 2" xfId="2879"/>
    <cellStyle name="Explanatory Text 2 2" xfId="2880"/>
    <cellStyle name="Explanatory Text 3" xfId="2881"/>
    <cellStyle name="Explanatory Text 3 2" xfId="2882"/>
    <cellStyle name="Explanatory Text 3 3" xfId="2883"/>
    <cellStyle name="Explanatory Text 4" xfId="2884"/>
    <cellStyle name="Explanatory Text 4 2" xfId="2885"/>
    <cellStyle name="Explanatory Text 5" xfId="2886"/>
    <cellStyle name="Explanatory Text 5 2" xfId="2887"/>
    <cellStyle name="Explanatory Text 6" xfId="2888"/>
    <cellStyle name="Explanatory Text 6 2" xfId="2889"/>
    <cellStyle name="Explanatory Text 7" xfId="2890"/>
    <cellStyle name="Explanatory Text 8" xfId="2891"/>
    <cellStyle name="Explanatory Text 9" xfId="2892"/>
    <cellStyle name="F2" xfId="43"/>
    <cellStyle name="F3" xfId="44"/>
    <cellStyle name="F4" xfId="45"/>
    <cellStyle name="F5" xfId="46"/>
    <cellStyle name="F6" xfId="47"/>
    <cellStyle name="F7" xfId="48"/>
    <cellStyle name="F8" xfId="49"/>
    <cellStyle name="Fixed" xfId="50"/>
    <cellStyle name="Fixed [0]" xfId="2893"/>
    <cellStyle name="Fixed [0] 2" xfId="2894"/>
    <cellStyle name="Fixed 2" xfId="2895"/>
    <cellStyle name="Fixed 3" xfId="2896"/>
    <cellStyle name="Fixed_050318 MON POWER OHIO LOAD" xfId="2897"/>
    <cellStyle name="FIXED0" xfId="7578"/>
    <cellStyle name="FIXED0$ZP$" xfId="7579"/>
    <cellStyle name="FIXED0$ZP$ 2" xfId="7580"/>
    <cellStyle name="FIXED2" xfId="7581"/>
    <cellStyle name="Fixed2 - Style2" xfId="2898"/>
    <cellStyle name="FIXED2$ZP$" xfId="7582"/>
    <cellStyle name="FIXED2$ZP$ 2" xfId="7583"/>
    <cellStyle name="Fixed3 - Style3" xfId="2899"/>
    <cellStyle name="FUEL SUBTOTAL" xfId="2900"/>
    <cellStyle name="FUEL TYPE" xfId="2901"/>
    <cellStyle name="general" xfId="2902"/>
    <cellStyle name="Good" xfId="51" builtinId="26" customBuiltin="1"/>
    <cellStyle name="Good 10" xfId="2903"/>
    <cellStyle name="Good 11" xfId="2904"/>
    <cellStyle name="Good 12" xfId="2905"/>
    <cellStyle name="Good 13" xfId="2906"/>
    <cellStyle name="Good 14" xfId="2907"/>
    <cellStyle name="Good 2" xfId="2908"/>
    <cellStyle name="Good 2 2" xfId="2909"/>
    <cellStyle name="Good 3" xfId="2910"/>
    <cellStyle name="Good 3 2" xfId="2911"/>
    <cellStyle name="Good 3 3" xfId="2912"/>
    <cellStyle name="Good 4" xfId="2913"/>
    <cellStyle name="Good 4 2" xfId="2914"/>
    <cellStyle name="Good 5" xfId="2915"/>
    <cellStyle name="Good 5 2" xfId="2916"/>
    <cellStyle name="Good 6" xfId="2917"/>
    <cellStyle name="Good 6 2" xfId="2918"/>
    <cellStyle name="Good 7" xfId="2919"/>
    <cellStyle name="Good 8" xfId="2920"/>
    <cellStyle name="Good 9" xfId="2921"/>
    <cellStyle name="Grey" xfId="2922"/>
    <cellStyle name="HEADER" xfId="2923"/>
    <cellStyle name="Header1" xfId="2924"/>
    <cellStyle name="Header2" xfId="2925"/>
    <cellStyle name="Heading 1" xfId="52" builtinId="16" customBuiltin="1"/>
    <cellStyle name="Heading 1 10" xfId="2926"/>
    <cellStyle name="Heading 1 11" xfId="2927"/>
    <cellStyle name="Heading 1 12" xfId="2928"/>
    <cellStyle name="Heading 1 13" xfId="2929"/>
    <cellStyle name="Heading 1 14" xfId="2930"/>
    <cellStyle name="Heading 1 2" xfId="2931"/>
    <cellStyle name="Heading 1 2 2" xfId="2932"/>
    <cellStyle name="Heading 1 2 2 2" xfId="2933"/>
    <cellStyle name="Heading 1 3" xfId="2934"/>
    <cellStyle name="Heading 1 3 2" xfId="2935"/>
    <cellStyle name="Heading 1 3 3" xfId="2936"/>
    <cellStyle name="Heading 1 4" xfId="2937"/>
    <cellStyle name="Heading 1 4 2" xfId="2938"/>
    <cellStyle name="Heading 1 5" xfId="2939"/>
    <cellStyle name="Heading 1 5 2" xfId="2940"/>
    <cellStyle name="Heading 1 6" xfId="2941"/>
    <cellStyle name="Heading 1 6 2" xfId="2942"/>
    <cellStyle name="Heading 1 7" xfId="2943"/>
    <cellStyle name="Heading 1 7 2" xfId="2944"/>
    <cellStyle name="Heading 1 8" xfId="2945"/>
    <cellStyle name="Heading 1 8 2" xfId="2946"/>
    <cellStyle name="Heading 1 9" xfId="2947"/>
    <cellStyle name="Heading 2" xfId="53" builtinId="17" customBuiltin="1"/>
    <cellStyle name="Heading 2 10" xfId="2948"/>
    <cellStyle name="Heading 2 11" xfId="2949"/>
    <cellStyle name="Heading 2 12" xfId="2950"/>
    <cellStyle name="Heading 2 13" xfId="2951"/>
    <cellStyle name="Heading 2 14" xfId="2952"/>
    <cellStyle name="Heading 2 2" xfId="2953"/>
    <cellStyle name="Heading 2 2 2" xfId="2954"/>
    <cellStyle name="Heading 2 2 2 2" xfId="2955"/>
    <cellStyle name="Heading 2 3" xfId="2956"/>
    <cellStyle name="Heading 2 3 2" xfId="2957"/>
    <cellStyle name="Heading 2 3 3" xfId="2958"/>
    <cellStyle name="Heading 2 4" xfId="2959"/>
    <cellStyle name="Heading 2 4 2" xfId="2960"/>
    <cellStyle name="Heading 2 5" xfId="2961"/>
    <cellStyle name="Heading 2 5 2" xfId="2962"/>
    <cellStyle name="Heading 2 6" xfId="2963"/>
    <cellStyle name="Heading 2 6 2" xfId="2964"/>
    <cellStyle name="Heading 2 7" xfId="2965"/>
    <cellStyle name="Heading 2 7 2" xfId="2966"/>
    <cellStyle name="Heading 2 8" xfId="2967"/>
    <cellStyle name="Heading 2 8 2" xfId="2968"/>
    <cellStyle name="Heading 2 9" xfId="2969"/>
    <cellStyle name="Heading 3" xfId="54" builtinId="18" customBuiltin="1"/>
    <cellStyle name="Heading 3 10" xfId="2970"/>
    <cellStyle name="Heading 3 11" xfId="2971"/>
    <cellStyle name="Heading 3 12" xfId="2972"/>
    <cellStyle name="Heading 3 13" xfId="2973"/>
    <cellStyle name="Heading 3 14" xfId="2974"/>
    <cellStyle name="Heading 3 2" xfId="2975"/>
    <cellStyle name="Heading 3 2 2" xfId="2976"/>
    <cellStyle name="Heading 3 2 2 2" xfId="2977"/>
    <cellStyle name="Heading 3 3" xfId="2978"/>
    <cellStyle name="Heading 3 3 2" xfId="2979"/>
    <cellStyle name="Heading 3 3 3" xfId="2980"/>
    <cellStyle name="Heading 3 4" xfId="2981"/>
    <cellStyle name="Heading 3 4 2" xfId="2982"/>
    <cellStyle name="Heading 3 5" xfId="2983"/>
    <cellStyle name="Heading 3 5 2" xfId="2984"/>
    <cellStyle name="Heading 3 6" xfId="2985"/>
    <cellStyle name="Heading 3 6 2" xfId="2986"/>
    <cellStyle name="Heading 3 7" xfId="2987"/>
    <cellStyle name="Heading 3 7 2" xfId="2988"/>
    <cellStyle name="Heading 3 8" xfId="2989"/>
    <cellStyle name="Heading 3 8 2" xfId="2990"/>
    <cellStyle name="Heading 3 9" xfId="2991"/>
    <cellStyle name="Heading 4" xfId="55" builtinId="19" customBuiltin="1"/>
    <cellStyle name="Heading 4 10" xfId="2992"/>
    <cellStyle name="Heading 4 11" xfId="2993"/>
    <cellStyle name="Heading 4 12" xfId="2994"/>
    <cellStyle name="Heading 4 13" xfId="2995"/>
    <cellStyle name="Heading 4 2" xfId="2996"/>
    <cellStyle name="Heading 4 2 2" xfId="2997"/>
    <cellStyle name="Heading 4 2 2 2" xfId="2998"/>
    <cellStyle name="Heading 4 3" xfId="2999"/>
    <cellStyle name="Heading 4 3 2" xfId="3000"/>
    <cellStyle name="Heading 4 3 3" xfId="3001"/>
    <cellStyle name="Heading 4 4" xfId="3002"/>
    <cellStyle name="Heading 4 4 2" xfId="3003"/>
    <cellStyle name="Heading 4 5" xfId="3004"/>
    <cellStyle name="Heading 4 5 2" xfId="3005"/>
    <cellStyle name="Heading 4 6" xfId="3006"/>
    <cellStyle name="Heading 4 6 2" xfId="3007"/>
    <cellStyle name="Heading 4 7" xfId="3008"/>
    <cellStyle name="Heading 4 7 2" xfId="3009"/>
    <cellStyle name="Heading 4 8" xfId="3010"/>
    <cellStyle name="Heading 4 8 2" xfId="3011"/>
    <cellStyle name="Heading 4 9" xfId="3012"/>
    <cellStyle name="Heading1" xfId="3013"/>
    <cellStyle name="Heading2" xfId="3014"/>
    <cellStyle name="HIGHLIGHT" xfId="3015"/>
    <cellStyle name="Hyperlink 2" xfId="3016"/>
    <cellStyle name="Input" xfId="56" builtinId="20" customBuiltin="1"/>
    <cellStyle name="Input [yellow]" xfId="3017"/>
    <cellStyle name="Input 10" xfId="3018"/>
    <cellStyle name="Input 11" xfId="3019"/>
    <cellStyle name="Input 12" xfId="3020"/>
    <cellStyle name="Input 13" xfId="3021"/>
    <cellStyle name="Input 14" xfId="3022"/>
    <cellStyle name="Input 15" xfId="3023"/>
    <cellStyle name="Input 16" xfId="3024"/>
    <cellStyle name="Input 2" xfId="3025"/>
    <cellStyle name="Input 2 2" xfId="3026"/>
    <cellStyle name="Input 3" xfId="3027"/>
    <cellStyle name="Input 3 2" xfId="3028"/>
    <cellStyle name="Input 3 3" xfId="3029"/>
    <cellStyle name="Input 4" xfId="3030"/>
    <cellStyle name="Input 4 2" xfId="3031"/>
    <cellStyle name="Input 5" xfId="3032"/>
    <cellStyle name="Input 5 2" xfId="3033"/>
    <cellStyle name="Input 6" xfId="3034"/>
    <cellStyle name="Input 6 2" xfId="3035"/>
    <cellStyle name="Input 7" xfId="3036"/>
    <cellStyle name="Input 8" xfId="3037"/>
    <cellStyle name="Input 9" xfId="3038"/>
    <cellStyle name="kirkdollars" xfId="3039"/>
    <cellStyle name="Labels - Style3" xfId="57"/>
    <cellStyle name="LineItemPrompt" xfId="58"/>
    <cellStyle name="LineItemValue" xfId="59"/>
    <cellStyle name="Lines" xfId="3040"/>
    <cellStyle name="Linked Cell" xfId="60" builtinId="24" customBuiltin="1"/>
    <cellStyle name="Linked Cell 10" xfId="3041"/>
    <cellStyle name="Linked Cell 11" xfId="3042"/>
    <cellStyle name="Linked Cell 12" xfId="3043"/>
    <cellStyle name="Linked Cell 13" xfId="3044"/>
    <cellStyle name="Linked Cell 14" xfId="3045"/>
    <cellStyle name="Linked Cell 2" xfId="3046"/>
    <cellStyle name="Linked Cell 2 2" xfId="3047"/>
    <cellStyle name="Linked Cell 3" xfId="3048"/>
    <cellStyle name="Linked Cell 3 2" xfId="3049"/>
    <cellStyle name="Linked Cell 3 3" xfId="3050"/>
    <cellStyle name="Linked Cell 4" xfId="3051"/>
    <cellStyle name="Linked Cell 4 2" xfId="3052"/>
    <cellStyle name="Linked Cell 5" xfId="3053"/>
    <cellStyle name="Linked Cell 5 2" xfId="3054"/>
    <cellStyle name="Linked Cell 6" xfId="3055"/>
    <cellStyle name="Linked Cell 6 2" xfId="3056"/>
    <cellStyle name="Linked Cell 7" xfId="3057"/>
    <cellStyle name="Linked Cell 8" xfId="3058"/>
    <cellStyle name="Linked Cell 9" xfId="3059"/>
    <cellStyle name="Long Date" xfId="3060"/>
    <cellStyle name="Main Dim Rollup" xfId="7584"/>
    <cellStyle name="Main Dim Rollup$ZP$" xfId="7585"/>
    <cellStyle name="Main Dim Rollup$ZP$ 2" xfId="7586"/>
    <cellStyle name="Multiple" xfId="3061"/>
    <cellStyle name="Multiple [1]" xfId="3062"/>
    <cellStyle name="n" xfId="7587"/>
    <cellStyle name="NA is zero" xfId="3063"/>
    <cellStyle name="Neutral" xfId="61" builtinId="28" customBuiltin="1"/>
    <cellStyle name="Neutral 10" xfId="3064"/>
    <cellStyle name="Neutral 11" xfId="3065"/>
    <cellStyle name="Neutral 12" xfId="3066"/>
    <cellStyle name="Neutral 13" xfId="3067"/>
    <cellStyle name="Neutral 14" xfId="3068"/>
    <cellStyle name="Neutral 2" xfId="3069"/>
    <cellStyle name="Neutral 2 2" xfId="3070"/>
    <cellStyle name="Neutral 3" xfId="3071"/>
    <cellStyle name="Neutral 3 2" xfId="3072"/>
    <cellStyle name="Neutral 3 3" xfId="3073"/>
    <cellStyle name="Neutral 4" xfId="3074"/>
    <cellStyle name="Neutral 4 2" xfId="3075"/>
    <cellStyle name="Neutral 5" xfId="3076"/>
    <cellStyle name="Neutral 5 2" xfId="3077"/>
    <cellStyle name="Neutral 6" xfId="3078"/>
    <cellStyle name="Neutral 6 2" xfId="3079"/>
    <cellStyle name="Neutral 7" xfId="3080"/>
    <cellStyle name="Neutral 8" xfId="3081"/>
    <cellStyle name="Neutral 9" xfId="3082"/>
    <cellStyle name="no dec" xfId="3083"/>
    <cellStyle name="Normal" xfId="0" builtinId="0"/>
    <cellStyle name="Normal - Style1" xfId="62"/>
    <cellStyle name="Normal - Style2" xfId="63"/>
    <cellStyle name="Normal - Style3" xfId="64"/>
    <cellStyle name="Normal - Style4" xfId="65"/>
    <cellStyle name="Normal - Style5" xfId="66"/>
    <cellStyle name="Normal - Style6" xfId="67"/>
    <cellStyle name="Normal - Style7" xfId="68"/>
    <cellStyle name="Normal - Style8" xfId="69"/>
    <cellStyle name="Normal [0]" xfId="3084"/>
    <cellStyle name="Normal [1]" xfId="3085"/>
    <cellStyle name="Normal [1] 2" xfId="3086"/>
    <cellStyle name="Normal [2]" xfId="3087"/>
    <cellStyle name="Normal [3]" xfId="3088"/>
    <cellStyle name="Normal 10" xfId="3089"/>
    <cellStyle name="Normal 10 18" xfId="7549"/>
    <cellStyle name="Normal 10 2" xfId="3090"/>
    <cellStyle name="Normal 10 2 2" xfId="3091"/>
    <cellStyle name="Normal 10 2 2 2" xfId="3092"/>
    <cellStyle name="Normal 10 3" xfId="3093"/>
    <cellStyle name="Normal 10 3 2" xfId="3094"/>
    <cellStyle name="Normal 10 4" xfId="3095"/>
    <cellStyle name="Normal 10 4 2" xfId="3096"/>
    <cellStyle name="Normal 10 5" xfId="3097"/>
    <cellStyle name="Normal 10 5 2" xfId="3098"/>
    <cellStyle name="Normal 10 6" xfId="3099"/>
    <cellStyle name="Normal 10 6 2" xfId="3100"/>
    <cellStyle name="Normal 10 7" xfId="3101"/>
    <cellStyle name="Normal 10 7 2" xfId="3102"/>
    <cellStyle name="Normal 100" xfId="3103"/>
    <cellStyle name="Normal 100 2" xfId="3104"/>
    <cellStyle name="Normal 101" xfId="3105"/>
    <cellStyle name="Normal 101 2" xfId="3106"/>
    <cellStyle name="Normal 102" xfId="3107"/>
    <cellStyle name="Normal 102 2" xfId="3108"/>
    <cellStyle name="Normal 103" xfId="3109"/>
    <cellStyle name="Normal 103 2" xfId="3110"/>
    <cellStyle name="Normal 104" xfId="3111"/>
    <cellStyle name="Normal 104 2" xfId="3112"/>
    <cellStyle name="Normal 105" xfId="3113"/>
    <cellStyle name="Normal 105 2" xfId="3114"/>
    <cellStyle name="Normal 106" xfId="3115"/>
    <cellStyle name="Normal 106 2" xfId="3116"/>
    <cellStyle name="Normal 107" xfId="3117"/>
    <cellStyle name="Normal 108" xfId="3118"/>
    <cellStyle name="Normal 109" xfId="3119"/>
    <cellStyle name="Normal 109 2" xfId="3120"/>
    <cellStyle name="Normal 11" xfId="3121"/>
    <cellStyle name="Normal 11 2" xfId="3122"/>
    <cellStyle name="Normal 11 2 2" xfId="3123"/>
    <cellStyle name="Normal 11 2 2 2" xfId="3124"/>
    <cellStyle name="Normal 11 3" xfId="3125"/>
    <cellStyle name="Normal 11 3 2" xfId="3126"/>
    <cellStyle name="Normal 11 4" xfId="3127"/>
    <cellStyle name="Normal 11 4 2" xfId="3128"/>
    <cellStyle name="Normal 11 5" xfId="3129"/>
    <cellStyle name="Normal 11 5 2" xfId="3130"/>
    <cellStyle name="Normal 11 6" xfId="3131"/>
    <cellStyle name="Normal 11 6 2" xfId="3132"/>
    <cellStyle name="Normal 11 7" xfId="3133"/>
    <cellStyle name="Normal 11 7 2" xfId="3134"/>
    <cellStyle name="Normal 110" xfId="3135"/>
    <cellStyle name="Normal 110 2" xfId="3136"/>
    <cellStyle name="Normal 111" xfId="3137"/>
    <cellStyle name="Normal 111 2" xfId="3138"/>
    <cellStyle name="Normal 112" xfId="3139"/>
    <cellStyle name="Normal 112 2" xfId="3140"/>
    <cellStyle name="Normal 113" xfId="3141"/>
    <cellStyle name="Normal 113 2" xfId="3142"/>
    <cellStyle name="Normal 114" xfId="3143"/>
    <cellStyle name="Normal 114 2" xfId="3144"/>
    <cellStyle name="Normal 115" xfId="3145"/>
    <cellStyle name="Normal 115 2" xfId="3146"/>
    <cellStyle name="Normal 116" xfId="3147"/>
    <cellStyle name="Normal 117" xfId="3148"/>
    <cellStyle name="Normal 118" xfId="3149"/>
    <cellStyle name="Normal 119" xfId="3150"/>
    <cellStyle name="Normal 12" xfId="3151"/>
    <cellStyle name="Normal 12 10" xfId="3152"/>
    <cellStyle name="Normal 12 10 2" xfId="3153"/>
    <cellStyle name="Normal 12 11" xfId="3154"/>
    <cellStyle name="Normal 12 11 2" xfId="3155"/>
    <cellStyle name="Normal 12 12" xfId="3156"/>
    <cellStyle name="Normal 12 12 2" xfId="3157"/>
    <cellStyle name="Normal 12 13" xfId="3158"/>
    <cellStyle name="Normal 12 13 2" xfId="3159"/>
    <cellStyle name="Normal 12 2" xfId="3160"/>
    <cellStyle name="Normal 12 2 2" xfId="3161"/>
    <cellStyle name="Normal 12 2 2 2" xfId="3162"/>
    <cellStyle name="Normal 12 2 2 2 2" xfId="3163"/>
    <cellStyle name="Normal 12 2 2 3" xfId="3164"/>
    <cellStyle name="Normal 12 2 2 3 2" xfId="3165"/>
    <cellStyle name="Normal 12 2 2 4" xfId="3166"/>
    <cellStyle name="Normal 12 2 3" xfId="3167"/>
    <cellStyle name="Normal 12 2 3 2" xfId="3168"/>
    <cellStyle name="Normal 12 2 4" xfId="3169"/>
    <cellStyle name="Normal 12 2 4 2" xfId="3170"/>
    <cellStyle name="Normal 12 2 5" xfId="3171"/>
    <cellStyle name="Normal 12 2 5 2" xfId="3172"/>
    <cellStyle name="Normal 12 3" xfId="3173"/>
    <cellStyle name="Normal 12 3 2" xfId="3174"/>
    <cellStyle name="Normal 12 3 2 2" xfId="3175"/>
    <cellStyle name="Normal 12 3 2 2 2" xfId="3176"/>
    <cellStyle name="Normal 12 3 2 3" xfId="3177"/>
    <cellStyle name="Normal 12 3 2 3 2" xfId="3178"/>
    <cellStyle name="Normal 12 3 2 4" xfId="3179"/>
    <cellStyle name="Normal 12 3 3" xfId="3180"/>
    <cellStyle name="Normal 12 3 3 2" xfId="3181"/>
    <cellStyle name="Normal 12 3 4" xfId="3182"/>
    <cellStyle name="Normal 12 3 4 2" xfId="3183"/>
    <cellStyle name="Normal 12 3 5" xfId="3184"/>
    <cellStyle name="Normal 12 4" xfId="3185"/>
    <cellStyle name="Normal 12 4 2" xfId="3186"/>
    <cellStyle name="Normal 12 5" xfId="3187"/>
    <cellStyle name="Normal 12 5 2" xfId="3188"/>
    <cellStyle name="Normal 12 6" xfId="3189"/>
    <cellStyle name="Normal 12 6 2" xfId="3190"/>
    <cellStyle name="Normal 12 7" xfId="3191"/>
    <cellStyle name="Normal 12 7 2" xfId="3192"/>
    <cellStyle name="Normal 12 8" xfId="3193"/>
    <cellStyle name="Normal 12 8 2" xfId="3194"/>
    <cellStyle name="Normal 12 8 2 2" xfId="3195"/>
    <cellStyle name="Normal 12 8 3" xfId="3196"/>
    <cellStyle name="Normal 12 8 3 2" xfId="3197"/>
    <cellStyle name="Normal 12 8 4" xfId="3198"/>
    <cellStyle name="Normal 12 9" xfId="3199"/>
    <cellStyle name="Normal 12 9 2" xfId="3200"/>
    <cellStyle name="Normal 120" xfId="3201"/>
    <cellStyle name="Normal 121" xfId="3202"/>
    <cellStyle name="Normal 121 2" xfId="3203"/>
    <cellStyle name="Normal 122" xfId="3204"/>
    <cellStyle name="Normal 122 2" xfId="3205"/>
    <cellStyle name="Normal 123" xfId="3206"/>
    <cellStyle name="Normal 123 2" xfId="3207"/>
    <cellStyle name="Normal 124" xfId="3208"/>
    <cellStyle name="Normal 125" xfId="3209"/>
    <cellStyle name="Normal 126" xfId="3210"/>
    <cellStyle name="Normal 127" xfId="3211"/>
    <cellStyle name="Normal 128" xfId="3212"/>
    <cellStyle name="Normal 129" xfId="3213"/>
    <cellStyle name="Normal 129 2" xfId="3214"/>
    <cellStyle name="Normal 13" xfId="3215"/>
    <cellStyle name="Normal 13 2" xfId="3216"/>
    <cellStyle name="Normal 13 2 2" xfId="3217"/>
    <cellStyle name="Normal 13 2 2 2" xfId="3218"/>
    <cellStyle name="Normal 13 3" xfId="3219"/>
    <cellStyle name="Normal 13 3 2" xfId="3220"/>
    <cellStyle name="Normal 13 4" xfId="3221"/>
    <cellStyle name="Normal 13 4 2" xfId="3222"/>
    <cellStyle name="Normal 13 5" xfId="3223"/>
    <cellStyle name="Normal 13 5 2" xfId="3224"/>
    <cellStyle name="Normal 13 6" xfId="3225"/>
    <cellStyle name="Normal 13 6 2" xfId="3226"/>
    <cellStyle name="Normal 13 7" xfId="3227"/>
    <cellStyle name="Normal 13 7 2" xfId="3228"/>
    <cellStyle name="Normal 130" xfId="3229"/>
    <cellStyle name="Normal 130 2" xfId="3230"/>
    <cellStyle name="Normal 131" xfId="3231"/>
    <cellStyle name="Normal 131 2" xfId="3232"/>
    <cellStyle name="Normal 131 3" xfId="3233"/>
    <cellStyle name="Normal 132" xfId="3234"/>
    <cellStyle name="Normal 132 2" xfId="3235"/>
    <cellStyle name="Normal 133" xfId="3236"/>
    <cellStyle name="Normal 133 2" xfId="3237"/>
    <cellStyle name="Normal 134" xfId="3238"/>
    <cellStyle name="Normal 135" xfId="3239"/>
    <cellStyle name="Normal 135 2" xfId="3240"/>
    <cellStyle name="Normal 136" xfId="3241"/>
    <cellStyle name="Normal 136 2" xfId="3242"/>
    <cellStyle name="Normal 137" xfId="3243"/>
    <cellStyle name="Normal 138" xfId="3244"/>
    <cellStyle name="Normal 139" xfId="3245"/>
    <cellStyle name="Normal 14" xfId="3246"/>
    <cellStyle name="Normal 14 10" xfId="3247"/>
    <cellStyle name="Normal 14 10 2" xfId="3248"/>
    <cellStyle name="Normal 14 11" xfId="3249"/>
    <cellStyle name="Normal 14 11 2" xfId="3250"/>
    <cellStyle name="Normal 14 12" xfId="3251"/>
    <cellStyle name="Normal 14 12 2" xfId="3252"/>
    <cellStyle name="Normal 14 13" xfId="3253"/>
    <cellStyle name="Normal 14 13 2" xfId="3254"/>
    <cellStyle name="Normal 14 14" xfId="3255"/>
    <cellStyle name="Normal 14 14 2" xfId="3256"/>
    <cellStyle name="Normal 14 2" xfId="3257"/>
    <cellStyle name="Normal 14 2 2" xfId="3258"/>
    <cellStyle name="Normal 14 2 2 2" xfId="3259"/>
    <cellStyle name="Normal 14 2 2 2 2" xfId="3260"/>
    <cellStyle name="Normal 14 2 2 3" xfId="3261"/>
    <cellStyle name="Normal 14 2 2 3 2" xfId="3262"/>
    <cellStyle name="Normal 14 2 2 4" xfId="3263"/>
    <cellStyle name="Normal 14 2 3" xfId="3264"/>
    <cellStyle name="Normal 14 2 3 2" xfId="3265"/>
    <cellStyle name="Normal 14 2 4" xfId="3266"/>
    <cellStyle name="Normal 14 2 4 2" xfId="3267"/>
    <cellStyle name="Normal 14 2 5" xfId="3268"/>
    <cellStyle name="Normal 14 3" xfId="3269"/>
    <cellStyle name="Normal 14 3 2" xfId="3270"/>
    <cellStyle name="Normal 14 3 2 2" xfId="3271"/>
    <cellStyle name="Normal 14 3 2 2 2" xfId="3272"/>
    <cellStyle name="Normal 14 3 2 3" xfId="3273"/>
    <cellStyle name="Normal 14 3 2 3 2" xfId="3274"/>
    <cellStyle name="Normal 14 3 2 4" xfId="3275"/>
    <cellStyle name="Normal 14 3 3" xfId="3276"/>
    <cellStyle name="Normal 14 3 3 2" xfId="3277"/>
    <cellStyle name="Normal 14 3 4" xfId="3278"/>
    <cellStyle name="Normal 14 3 4 2" xfId="3279"/>
    <cellStyle name="Normal 14 3 5" xfId="3280"/>
    <cellStyle name="Normal 14 4" xfId="3281"/>
    <cellStyle name="Normal 14 4 2" xfId="3282"/>
    <cellStyle name="Normal 14 5" xfId="3283"/>
    <cellStyle name="Normal 14 5 2" xfId="3284"/>
    <cellStyle name="Normal 14 6" xfId="3285"/>
    <cellStyle name="Normal 14 6 2" xfId="3286"/>
    <cellStyle name="Normal 14 7" xfId="3287"/>
    <cellStyle name="Normal 14 7 2" xfId="3288"/>
    <cellStyle name="Normal 14 8" xfId="3289"/>
    <cellStyle name="Normal 14 8 2" xfId="3290"/>
    <cellStyle name="Normal 14 9" xfId="3291"/>
    <cellStyle name="Normal 14 9 2" xfId="3292"/>
    <cellStyle name="Normal 14 9 2 2" xfId="3293"/>
    <cellStyle name="Normal 14 9 3" xfId="3294"/>
    <cellStyle name="Normal 14 9 3 2" xfId="3295"/>
    <cellStyle name="Normal 14 9 4" xfId="3296"/>
    <cellStyle name="Normal 140" xfId="3297"/>
    <cellStyle name="Normal 141" xfId="3298"/>
    <cellStyle name="Normal 142" xfId="3299"/>
    <cellStyle name="Normal 143" xfId="7543"/>
    <cellStyle name="Normal 144" xfId="7544"/>
    <cellStyle name="Normal 145" xfId="7548"/>
    <cellStyle name="Normal 146" xfId="7667"/>
    <cellStyle name="Normal 15" xfId="3300"/>
    <cellStyle name="Normal 15 10" xfId="3301"/>
    <cellStyle name="Normal 15 10 2" xfId="3302"/>
    <cellStyle name="Normal 15 2" xfId="3303"/>
    <cellStyle name="Normal 15 2 2" xfId="3304"/>
    <cellStyle name="Normal 15 2 2 2" xfId="3305"/>
    <cellStyle name="Normal 15 2 2 2 2" xfId="3306"/>
    <cellStyle name="Normal 15 2 2 2 2 2" xfId="3307"/>
    <cellStyle name="Normal 15 2 2 2 2 2 2" xfId="7091"/>
    <cellStyle name="Normal 15 2 2 2 2 3" xfId="7092"/>
    <cellStyle name="Normal 15 2 2 2 3" xfId="3308"/>
    <cellStyle name="Normal 15 2 2 2 3 2" xfId="7093"/>
    <cellStyle name="Normal 15 2 2 2 4" xfId="3309"/>
    <cellStyle name="Normal 15 2 2 3" xfId="3310"/>
    <cellStyle name="Normal 15 2 2 3 2" xfId="3311"/>
    <cellStyle name="Normal 15 2 2 3 2 2" xfId="7094"/>
    <cellStyle name="Normal 15 2 2 3 3" xfId="3312"/>
    <cellStyle name="Normal 15 2 2 4" xfId="3313"/>
    <cellStyle name="Normal 15 2 2 4 2" xfId="7095"/>
    <cellStyle name="Normal 15 2 2 5" xfId="3314"/>
    <cellStyle name="Normal 15 2 3" xfId="3315"/>
    <cellStyle name="Normal 15 2 3 2" xfId="3316"/>
    <cellStyle name="Normal 15 2 3 2 2" xfId="3317"/>
    <cellStyle name="Normal 15 2 3 2 2 2" xfId="7096"/>
    <cellStyle name="Normal 15 2 3 2 3" xfId="7097"/>
    <cellStyle name="Normal 15 2 3 3" xfId="3318"/>
    <cellStyle name="Normal 15 2 3 3 2" xfId="7098"/>
    <cellStyle name="Normal 15 2 3 4" xfId="3319"/>
    <cellStyle name="Normal 15 2 4" xfId="3320"/>
    <cellStyle name="Normal 15 2 4 2" xfId="3321"/>
    <cellStyle name="Normal 15 2 4 2 2" xfId="7099"/>
    <cellStyle name="Normal 15 2 4 3" xfId="3322"/>
    <cellStyle name="Normal 15 2 5" xfId="3323"/>
    <cellStyle name="Normal 15 2 5 2" xfId="3324"/>
    <cellStyle name="Normal 15 2 6" xfId="7100"/>
    <cellStyle name="Normal 15 3" xfId="3325"/>
    <cellStyle name="Normal 15 3 2" xfId="3326"/>
    <cellStyle name="Normal 15 3 2 2" xfId="3327"/>
    <cellStyle name="Normal 15 3 2 2 2" xfId="3328"/>
    <cellStyle name="Normal 15 3 2 2 2 2" xfId="3329"/>
    <cellStyle name="Normal 15 3 2 2 2 2 2" xfId="7101"/>
    <cellStyle name="Normal 15 3 2 2 2 3" xfId="7102"/>
    <cellStyle name="Normal 15 3 2 2 3" xfId="3330"/>
    <cellStyle name="Normal 15 3 2 2 3 2" xfId="7103"/>
    <cellStyle name="Normal 15 3 2 2 4" xfId="3331"/>
    <cellStyle name="Normal 15 3 2 3" xfId="3332"/>
    <cellStyle name="Normal 15 3 2 3 2" xfId="3333"/>
    <cellStyle name="Normal 15 3 2 3 2 2" xfId="7104"/>
    <cellStyle name="Normal 15 3 2 3 3" xfId="3334"/>
    <cellStyle name="Normal 15 3 2 4" xfId="3335"/>
    <cellStyle name="Normal 15 3 2 4 2" xfId="7105"/>
    <cellStyle name="Normal 15 3 2 5" xfId="3336"/>
    <cellStyle name="Normal 15 3 3" xfId="3337"/>
    <cellStyle name="Normal 15 3 3 2" xfId="3338"/>
    <cellStyle name="Normal 15 3 3 2 2" xfId="3339"/>
    <cellStyle name="Normal 15 3 3 2 2 2" xfId="7106"/>
    <cellStyle name="Normal 15 3 3 2 3" xfId="7107"/>
    <cellStyle name="Normal 15 3 3 3" xfId="3340"/>
    <cellStyle name="Normal 15 3 3 3 2" xfId="7108"/>
    <cellStyle name="Normal 15 3 3 4" xfId="3341"/>
    <cellStyle name="Normal 15 3 4" xfId="3342"/>
    <cellStyle name="Normal 15 3 4 2" xfId="3343"/>
    <cellStyle name="Normal 15 3 4 2 2" xfId="7109"/>
    <cellStyle name="Normal 15 3 4 3" xfId="3344"/>
    <cellStyle name="Normal 15 3 5" xfId="3345"/>
    <cellStyle name="Normal 15 3 5 2" xfId="3346"/>
    <cellStyle name="Normal 15 3 6" xfId="3347"/>
    <cellStyle name="Normal 15 4" xfId="3348"/>
    <cellStyle name="Normal 15 4 2" xfId="3349"/>
    <cellStyle name="Normal 15 4 2 2" xfId="3350"/>
    <cellStyle name="Normal 15 4 2 2 2" xfId="3351"/>
    <cellStyle name="Normal 15 4 2 2 2 2" xfId="7110"/>
    <cellStyle name="Normal 15 4 2 2 3" xfId="7111"/>
    <cellStyle name="Normal 15 4 2 3" xfId="3352"/>
    <cellStyle name="Normal 15 4 2 3 2" xfId="7112"/>
    <cellStyle name="Normal 15 4 2 4" xfId="7113"/>
    <cellStyle name="Normal 15 4 3" xfId="3353"/>
    <cellStyle name="Normal 15 4 3 2" xfId="3354"/>
    <cellStyle name="Normal 15 4 3 2 2" xfId="7114"/>
    <cellStyle name="Normal 15 4 3 3" xfId="7115"/>
    <cellStyle name="Normal 15 4 4" xfId="3355"/>
    <cellStyle name="Normal 15 4 4 2" xfId="7116"/>
    <cellStyle name="Normal 15 4 5" xfId="3356"/>
    <cellStyle name="Normal 15 5" xfId="3357"/>
    <cellStyle name="Normal 15 5 2" xfId="3358"/>
    <cellStyle name="Normal 15 5 2 2" xfId="3359"/>
    <cellStyle name="Normal 15 5 2 2 2" xfId="7117"/>
    <cellStyle name="Normal 15 5 2 3" xfId="7118"/>
    <cellStyle name="Normal 15 5 3" xfId="3360"/>
    <cellStyle name="Normal 15 5 3 2" xfId="7119"/>
    <cellStyle name="Normal 15 5 4" xfId="3361"/>
    <cellStyle name="Normal 15 6" xfId="3362"/>
    <cellStyle name="Normal 15 6 2" xfId="3363"/>
    <cellStyle name="Normal 15 6 2 2" xfId="7120"/>
    <cellStyle name="Normal 15 6 3" xfId="3364"/>
    <cellStyle name="Normal 15 7" xfId="3365"/>
    <cellStyle name="Normal 15 7 2" xfId="3366"/>
    <cellStyle name="Normal 15 8" xfId="3367"/>
    <cellStyle name="Normal 15 8 2" xfId="3368"/>
    <cellStyle name="Normal 15 8 2 2" xfId="3369"/>
    <cellStyle name="Normal 15 8 3" xfId="3370"/>
    <cellStyle name="Normal 15 8 3 2" xfId="3371"/>
    <cellStyle name="Normal 15 8 4" xfId="3372"/>
    <cellStyle name="Normal 15 9" xfId="3373"/>
    <cellStyle name="Normal 15 9 2" xfId="3374"/>
    <cellStyle name="Normal 16" xfId="117"/>
    <cellStyle name="Normal 16 2" xfId="3375"/>
    <cellStyle name="Normal 16 2 2" xfId="3376"/>
    <cellStyle name="Normal 16 2 2 2" xfId="3377"/>
    <cellStyle name="Normal 16 3" xfId="3378"/>
    <cellStyle name="Normal 16 3 2" xfId="3379"/>
    <cellStyle name="Normal 16 4" xfId="3380"/>
    <cellStyle name="Normal 16 4 2" xfId="3381"/>
    <cellStyle name="Normal 16 5" xfId="3382"/>
    <cellStyle name="Normal 16 6" xfId="3383"/>
    <cellStyle name="Normal 17" xfId="3384"/>
    <cellStyle name="Normal 17 2" xfId="3385"/>
    <cellStyle name="Normal 17 2 2" xfId="3386"/>
    <cellStyle name="Normal 17 2 2 2" xfId="3387"/>
    <cellStyle name="Normal 17 3" xfId="3388"/>
    <cellStyle name="Normal 17 3 2" xfId="3389"/>
    <cellStyle name="Normal 17 4" xfId="3390"/>
    <cellStyle name="Normal 17 4 2" xfId="3391"/>
    <cellStyle name="Normal 17 5" xfId="3392"/>
    <cellStyle name="Normal 17 6" xfId="3393"/>
    <cellStyle name="Normal 18" xfId="3394"/>
    <cellStyle name="Normal 18 2" xfId="3395"/>
    <cellStyle name="Normal 18 2 2" xfId="3396"/>
    <cellStyle name="Normal 18 2 2 2" xfId="3397"/>
    <cellStyle name="Normal 18 3" xfId="3398"/>
    <cellStyle name="Normal 18 3 2" xfId="3399"/>
    <cellStyle name="Normal 18 4" xfId="3400"/>
    <cellStyle name="Normal 18 4 2" xfId="3401"/>
    <cellStyle name="Normal 18 5" xfId="3402"/>
    <cellStyle name="Normal 18 6" xfId="3403"/>
    <cellStyle name="Normal 19" xfId="3404"/>
    <cellStyle name="Normal 19 2" xfId="3405"/>
    <cellStyle name="Normal 19 2 2" xfId="3406"/>
    <cellStyle name="Normal 19 3" xfId="3407"/>
    <cellStyle name="Normal 19 3 2" xfId="3408"/>
    <cellStyle name="Normal 19 4" xfId="3409"/>
    <cellStyle name="Normal 19 4 2" xfId="3410"/>
    <cellStyle name="Normal 19 5" xfId="3411"/>
    <cellStyle name="Normal 19 6" xfId="3412"/>
    <cellStyle name="Normal 2" xfId="70"/>
    <cellStyle name="Normal 2 10" xfId="3413"/>
    <cellStyle name="Normal 2 10 2" xfId="3414"/>
    <cellStyle name="Normal 2 10 2 2" xfId="3415"/>
    <cellStyle name="Normal 2 10 2 2 2" xfId="3416"/>
    <cellStyle name="Normal 2 10 2 3" xfId="3417"/>
    <cellStyle name="Normal 2 10 3" xfId="3418"/>
    <cellStyle name="Normal 2 10 3 2" xfId="3419"/>
    <cellStyle name="Normal 2 10 4" xfId="3420"/>
    <cellStyle name="Normal 2 11" xfId="3421"/>
    <cellStyle name="Normal 2 11 2" xfId="3422"/>
    <cellStyle name="Normal 2 11 2 2" xfId="3423"/>
    <cellStyle name="Normal 2 11 2 2 2" xfId="3424"/>
    <cellStyle name="Normal 2 11 2 3" xfId="3425"/>
    <cellStyle name="Normal 2 11 3" xfId="3426"/>
    <cellStyle name="Normal 2 11 3 2" xfId="3427"/>
    <cellStyle name="Normal 2 11 4" xfId="3428"/>
    <cellStyle name="Normal 2 12" xfId="3429"/>
    <cellStyle name="Normal 2 12 2" xfId="3430"/>
    <cellStyle name="Normal 2 13" xfId="3431"/>
    <cellStyle name="Normal 2 13 2" xfId="3432"/>
    <cellStyle name="Normal 2 14" xfId="3433"/>
    <cellStyle name="Normal 2 14 2" xfId="3434"/>
    <cellStyle name="Normal 2 15" xfId="3435"/>
    <cellStyle name="Normal 2 16" xfId="3436"/>
    <cellStyle name="Normal 2 2" xfId="71"/>
    <cellStyle name="Normal 2 2 2" xfId="3437"/>
    <cellStyle name="Normal 2 2 2 2" xfId="3438"/>
    <cellStyle name="Normal 2 2 2 2 2" xfId="3439"/>
    <cellStyle name="Normal 2 2 2 3" xfId="3440"/>
    <cellStyle name="Normal 2 2 2 4" xfId="3441"/>
    <cellStyle name="Normal 2 2 2 5" xfId="3442"/>
    <cellStyle name="Normal 2 2 3" xfId="3443"/>
    <cellStyle name="Normal 2 2 3 2" xfId="3444"/>
    <cellStyle name="Normal 2 2 3 2 2" xfId="3445"/>
    <cellStyle name="Normal 2 2 3 3" xfId="3446"/>
    <cellStyle name="Normal 2 2 4" xfId="3447"/>
    <cellStyle name="Normal 2 2 4 2" xfId="3448"/>
    <cellStyle name="Normal 2 2 4 2 2" xfId="3449"/>
    <cellStyle name="Normal 2 2 4 2 3" xfId="3450"/>
    <cellStyle name="Normal 2 2 4 3" xfId="3451"/>
    <cellStyle name="Normal 2 2 4 4" xfId="3452"/>
    <cellStyle name="Normal 2 2 4 5" xfId="3453"/>
    <cellStyle name="Normal 2 2 4 5 2" xfId="3454"/>
    <cellStyle name="Normal 2 2 4 6" xfId="3455"/>
    <cellStyle name="Normal 2 2 5" xfId="3456"/>
    <cellStyle name="Normal 2 2 5 2" xfId="119"/>
    <cellStyle name="Normal 2 2 5 2 2" xfId="3457"/>
    <cellStyle name="Normal 2 2 5 3" xfId="3458"/>
    <cellStyle name="Normal 2 2 6" xfId="3459"/>
    <cellStyle name="Normal 2 2 6 2" xfId="3460"/>
    <cellStyle name="Normal 2 2 6 2 2" xfId="3461"/>
    <cellStyle name="Normal 2 2 6 3" xfId="3462"/>
    <cellStyle name="Normal 2 2 6 3 2" xfId="3463"/>
    <cellStyle name="Normal 2 2 6 4" xfId="3464"/>
    <cellStyle name="Normal 2 2 7" xfId="3465"/>
    <cellStyle name="Normal 2 3" xfId="3466"/>
    <cellStyle name="Normal 2 3 2" xfId="3467"/>
    <cellStyle name="Normal 2 3 2 2" xfId="3468"/>
    <cellStyle name="Normal 2 3 2 2 2" xfId="3469"/>
    <cellStyle name="Normal 2 3 2 2 3" xfId="3470"/>
    <cellStyle name="Normal 2 3 2 3" xfId="3471"/>
    <cellStyle name="Normal 2 3 2 3 2" xfId="3472"/>
    <cellStyle name="Normal 2 3 2 4" xfId="3473"/>
    <cellStyle name="Normal 2 3 3" xfId="3474"/>
    <cellStyle name="Normal 2 3 3 2" xfId="3475"/>
    <cellStyle name="Normal 2 3 3 2 2" xfId="3476"/>
    <cellStyle name="Normal 2 3 3 3" xfId="3477"/>
    <cellStyle name="Normal 2 3 4" xfId="3478"/>
    <cellStyle name="Normal 2 3 4 2" xfId="3479"/>
    <cellStyle name="Normal 2 3 4 2 2" xfId="3480"/>
    <cellStyle name="Normal 2 3 4 3" xfId="3481"/>
    <cellStyle name="Normal 2 3 5" xfId="3482"/>
    <cellStyle name="Normal 2 3 6" xfId="3483"/>
    <cellStyle name="Normal 2 4" xfId="3484"/>
    <cellStyle name="Normal 2 4 2" xfId="3485"/>
    <cellStyle name="Normal 2 4 2 2" xfId="3486"/>
    <cellStyle name="Normal 2 4 2 2 2" xfId="3487"/>
    <cellStyle name="Normal 2 4 2 3" xfId="3488"/>
    <cellStyle name="Normal 2 4 2 3 2" xfId="3489"/>
    <cellStyle name="Normal 2 4 3" xfId="3490"/>
    <cellStyle name="Normal 2 4 3 2" xfId="3491"/>
    <cellStyle name="Normal 2 4 3 2 2" xfId="3492"/>
    <cellStyle name="Normal 2 4 4" xfId="3493"/>
    <cellStyle name="Normal 2 4 4 2" xfId="3494"/>
    <cellStyle name="Normal 2 4 5" xfId="3495"/>
    <cellStyle name="Normal 2 5" xfId="3496"/>
    <cellStyle name="Normal 2 5 2" xfId="3497"/>
    <cellStyle name="Normal 2 5 2 2" xfId="3498"/>
    <cellStyle name="Normal 2 5 2 2 2" xfId="3499"/>
    <cellStyle name="Normal 2 5 2 3" xfId="3500"/>
    <cellStyle name="Normal 2 5 2 3 2" xfId="3501"/>
    <cellStyle name="Normal 2 5 3" xfId="3502"/>
    <cellStyle name="Normal 2 5 3 2" xfId="3503"/>
    <cellStyle name="Normal 2 5 4" xfId="3504"/>
    <cellStyle name="Normal 2 5 4 2" xfId="3505"/>
    <cellStyle name="Normal 2 5 5" xfId="3506"/>
    <cellStyle name="Normal 2 6" xfId="3507"/>
    <cellStyle name="Normal 2 6 2" xfId="3508"/>
    <cellStyle name="Normal 2 6 3" xfId="3509"/>
    <cellStyle name="Normal 2 6 3 2" xfId="3510"/>
    <cellStyle name="Normal 2 7" xfId="3511"/>
    <cellStyle name="Normal 2 7 2" xfId="3512"/>
    <cellStyle name="Normal 2 7 2 2" xfId="3513"/>
    <cellStyle name="Normal 2 7 2 2 2" xfId="3514"/>
    <cellStyle name="Normal 2 7 2 3" xfId="3515"/>
    <cellStyle name="Normal 2 7 3" xfId="3516"/>
    <cellStyle name="Normal 2 7 3 2" xfId="3517"/>
    <cellStyle name="Normal 2 7 4" xfId="3518"/>
    <cellStyle name="Normal 2 7 4 2" xfId="3519"/>
    <cellStyle name="Normal 2 8" xfId="3520"/>
    <cellStyle name="Normal 2 8 2" xfId="3521"/>
    <cellStyle name="Normal 2 8 2 2" xfId="3522"/>
    <cellStyle name="Normal 2 9" xfId="3523"/>
    <cellStyle name="Normal 2 9 2" xfId="3524"/>
    <cellStyle name="Normal 2 9 2 2" xfId="3525"/>
    <cellStyle name="Normal 2 9 2 2 2" xfId="3526"/>
    <cellStyle name="Normal 2 9 2 3" xfId="3527"/>
    <cellStyle name="Normal 2 9 3" xfId="3528"/>
    <cellStyle name="Normal 2 9 3 2" xfId="3529"/>
    <cellStyle name="Normal 2 9 4" xfId="3530"/>
    <cellStyle name="Normal 2_2011-08 Cross TX-HOURS Detail" xfId="7588"/>
    <cellStyle name="Normal 20" xfId="3531"/>
    <cellStyle name="Normal 20 10 2" xfId="3532"/>
    <cellStyle name="Normal 20 10 2 2" xfId="3533"/>
    <cellStyle name="Normal 20 2" xfId="3534"/>
    <cellStyle name="Normal 20 2 2" xfId="3535"/>
    <cellStyle name="Normal 20 3" xfId="3536"/>
    <cellStyle name="Normal 20 3 2" xfId="3537"/>
    <cellStyle name="Normal 20 4" xfId="3538"/>
    <cellStyle name="Normal 20 4 2" xfId="3539"/>
    <cellStyle name="Normal 20 5" xfId="3540"/>
    <cellStyle name="Normal 20 6" xfId="3541"/>
    <cellStyle name="Normal 21" xfId="3542"/>
    <cellStyle name="Normal 21 2" xfId="3543"/>
    <cellStyle name="Normal 21 2 2" xfId="3544"/>
    <cellStyle name="Normal 21 3" xfId="3545"/>
    <cellStyle name="Normal 21 3 2" xfId="3546"/>
    <cellStyle name="Normal 21 4" xfId="3547"/>
    <cellStyle name="Normal 21 4 2" xfId="3548"/>
    <cellStyle name="Normal 21 5" xfId="3549"/>
    <cellStyle name="Normal 21 5 2" xfId="3550"/>
    <cellStyle name="Normal 21 6" xfId="3551"/>
    <cellStyle name="Normal 21 6 2" xfId="3552"/>
    <cellStyle name="Normal 21 7" xfId="3553"/>
    <cellStyle name="Normal 21 7 2" xfId="3554"/>
    <cellStyle name="Normal 21 8" xfId="3555"/>
    <cellStyle name="Normal 21 9" xfId="3556"/>
    <cellStyle name="Normal 22" xfId="3557"/>
    <cellStyle name="Normal 22 2" xfId="3558"/>
    <cellStyle name="Normal 22 2 2" xfId="3559"/>
    <cellStyle name="Normal 22 3" xfId="3560"/>
    <cellStyle name="Normal 22 3 2" xfId="3561"/>
    <cellStyle name="Normal 22 4" xfId="3562"/>
    <cellStyle name="Normal 22 4 2" xfId="3563"/>
    <cellStyle name="Normal 22 5" xfId="3564"/>
    <cellStyle name="Normal 22 5 2" xfId="3565"/>
    <cellStyle name="Normal 22 6" xfId="3566"/>
    <cellStyle name="Normal 22 6 2" xfId="3567"/>
    <cellStyle name="Normal 22 7" xfId="3568"/>
    <cellStyle name="Normal 22 7 2" xfId="3569"/>
    <cellStyle name="Normal 22 8" xfId="3570"/>
    <cellStyle name="Normal 22 9" xfId="3571"/>
    <cellStyle name="Normal 23" xfId="3572"/>
    <cellStyle name="Normal 23 2" xfId="3573"/>
    <cellStyle name="Normal 23 2 2" xfId="3574"/>
    <cellStyle name="Normal 23 3" xfId="3575"/>
    <cellStyle name="Normal 23 3 2" xfId="3576"/>
    <cellStyle name="Normal 23 4" xfId="3577"/>
    <cellStyle name="Normal 23 4 2" xfId="3578"/>
    <cellStyle name="Normal 23 5" xfId="3579"/>
    <cellStyle name="Normal 23 5 2" xfId="3580"/>
    <cellStyle name="Normal 23 6" xfId="3581"/>
    <cellStyle name="Normal 23 6 2" xfId="3582"/>
    <cellStyle name="Normal 23 7" xfId="3583"/>
    <cellStyle name="Normal 23 7 2" xfId="3584"/>
    <cellStyle name="Normal 23 8" xfId="3585"/>
    <cellStyle name="Normal 23 9" xfId="3586"/>
    <cellStyle name="Normal 24" xfId="3587"/>
    <cellStyle name="Normal 24 2" xfId="3588"/>
    <cellStyle name="Normal 24 2 2" xfId="3589"/>
    <cellStyle name="Normal 24 3" xfId="3590"/>
    <cellStyle name="Normal 24 3 2" xfId="3591"/>
    <cellStyle name="Normal 24 4" xfId="3592"/>
    <cellStyle name="Normal 24 4 2" xfId="3593"/>
    <cellStyle name="Normal 24 5" xfId="3594"/>
    <cellStyle name="Normal 24 6" xfId="3595"/>
    <cellStyle name="Normal 25" xfId="3596"/>
    <cellStyle name="Normal 25 2" xfId="3597"/>
    <cellStyle name="Normal 25 2 2" xfId="3598"/>
    <cellStyle name="Normal 25 3" xfId="3599"/>
    <cellStyle name="Normal 25 3 2" xfId="3600"/>
    <cellStyle name="Normal 25 4" xfId="3601"/>
    <cellStyle name="Normal 25 4 2" xfId="3602"/>
    <cellStyle name="Normal 25 5" xfId="3603"/>
    <cellStyle name="Normal 25 6" xfId="3604"/>
    <cellStyle name="Normal 26" xfId="3605"/>
    <cellStyle name="Normal 26 2" xfId="3606"/>
    <cellStyle name="Normal 26 2 2" xfId="3607"/>
    <cellStyle name="Normal 26 3" xfId="3608"/>
    <cellStyle name="Normal 26 3 2" xfId="3609"/>
    <cellStyle name="Normal 26 4" xfId="3610"/>
    <cellStyle name="Normal 26 4 2" xfId="3611"/>
    <cellStyle name="Normal 26 5" xfId="3612"/>
    <cellStyle name="Normal 26 5 2" xfId="3613"/>
    <cellStyle name="Normal 26 6" xfId="3614"/>
    <cellStyle name="Normal 26 6 2" xfId="3615"/>
    <cellStyle name="Normal 26 7" xfId="3616"/>
    <cellStyle name="Normal 26 7 2" xfId="3617"/>
    <cellStyle name="Normal 26 8" xfId="3618"/>
    <cellStyle name="Normal 26 9" xfId="3619"/>
    <cellStyle name="Normal 27" xfId="3620"/>
    <cellStyle name="Normal 27 2" xfId="3621"/>
    <cellStyle name="Normal 27 2 2" xfId="3622"/>
    <cellStyle name="Normal 27 3" xfId="3623"/>
    <cellStyle name="Normal 27 3 2" xfId="3624"/>
    <cellStyle name="Normal 27 4" xfId="3625"/>
    <cellStyle name="Normal 27 4 2" xfId="3626"/>
    <cellStyle name="Normal 27 5" xfId="3627"/>
    <cellStyle name="Normal 27 6" xfId="3628"/>
    <cellStyle name="Normal 28" xfId="3629"/>
    <cellStyle name="Normal 28 2" xfId="3630"/>
    <cellStyle name="Normal 28 2 2" xfId="3631"/>
    <cellStyle name="Normal 28 3" xfId="3632"/>
    <cellStyle name="Normal 28 3 2" xfId="3633"/>
    <cellStyle name="Normal 28 4" xfId="3634"/>
    <cellStyle name="Normal 28 4 2" xfId="3635"/>
    <cellStyle name="Normal 28 5" xfId="3636"/>
    <cellStyle name="Normal 28 5 2" xfId="3637"/>
    <cellStyle name="Normal 28 6" xfId="3638"/>
    <cellStyle name="Normal 28 6 2" xfId="3639"/>
    <cellStyle name="Normal 28 7" xfId="3640"/>
    <cellStyle name="Normal 28 7 2" xfId="3641"/>
    <cellStyle name="Normal 28 8" xfId="3642"/>
    <cellStyle name="Normal 28 9" xfId="3643"/>
    <cellStyle name="Normal 29" xfId="3644"/>
    <cellStyle name="Normal 29 2" xfId="3645"/>
    <cellStyle name="Normal 29 2 2" xfId="3646"/>
    <cellStyle name="Normal 29 3" xfId="3647"/>
    <cellStyle name="Normal 29 3 2" xfId="3648"/>
    <cellStyle name="Normal 29 4" xfId="3649"/>
    <cellStyle name="Normal 29 4 2" xfId="3650"/>
    <cellStyle name="Normal 29 5" xfId="3651"/>
    <cellStyle name="Normal 29 5 2" xfId="3652"/>
    <cellStyle name="Normal 29 6" xfId="3653"/>
    <cellStyle name="Normal 29 6 2" xfId="3654"/>
    <cellStyle name="Normal 29 7" xfId="3655"/>
    <cellStyle name="Normal 29 7 2" xfId="3656"/>
    <cellStyle name="Normal 29 8" xfId="3657"/>
    <cellStyle name="Normal 29 9" xfId="3658"/>
    <cellStyle name="Normal 3" xfId="72"/>
    <cellStyle name="Normal 3 10" xfId="3659"/>
    <cellStyle name="Normal 3 10 2" xfId="3660"/>
    <cellStyle name="Normal 3 10 3" xfId="3661"/>
    <cellStyle name="Normal 3 11" xfId="3662"/>
    <cellStyle name="Normal 3 11 2" xfId="3663"/>
    <cellStyle name="Normal 3 12" xfId="3664"/>
    <cellStyle name="Normal 3 12 2" xfId="3665"/>
    <cellStyle name="Normal 3 13" xfId="3666"/>
    <cellStyle name="Normal 3 13 2" xfId="3667"/>
    <cellStyle name="Normal 3 14" xfId="3668"/>
    <cellStyle name="Normal 3 2" xfId="3669"/>
    <cellStyle name="Normal 3 2 2" xfId="3670"/>
    <cellStyle name="Normal 3 2 2 2" xfId="3671"/>
    <cellStyle name="Normal 3 2 2 2 2" xfId="3672"/>
    <cellStyle name="Normal 3 2 2 3" xfId="3673"/>
    <cellStyle name="Normal 3 2 2 3 2" xfId="3674"/>
    <cellStyle name="Normal 3 2 2 4" xfId="3675"/>
    <cellStyle name="Normal 3 2 2 4 2" xfId="3676"/>
    <cellStyle name="Normal 3 2 2 5" xfId="3677"/>
    <cellStyle name="Normal 3 2 3" xfId="3678"/>
    <cellStyle name="Normal 3 2 3 2" xfId="3679"/>
    <cellStyle name="Normal 3 2 3 2 2" xfId="3680"/>
    <cellStyle name="Normal 3 2 4" xfId="3681"/>
    <cellStyle name="Normal 3 2 4 2" xfId="3682"/>
    <cellStyle name="Normal 3 2 5" xfId="3683"/>
    <cellStyle name="Normal 3 2_2D - MAY 24 2010 Ten Year ATRR Forecast for Stakeholders - Updated to SL Rev 12 for PowerPoint" xfId="3684"/>
    <cellStyle name="Normal 3 3" xfId="3685"/>
    <cellStyle name="Normal 3 3 2" xfId="3686"/>
    <cellStyle name="Normal 3 3 2 2" xfId="3687"/>
    <cellStyle name="Normal 3 3 2 2 2" xfId="3688"/>
    <cellStyle name="Normal 3 3 2 2 2 2" xfId="3689"/>
    <cellStyle name="Normal 3 3 2 2 3" xfId="3690"/>
    <cellStyle name="Normal 3 3 2 3" xfId="3691"/>
    <cellStyle name="Normal 3 3 2 3 2" xfId="3692"/>
    <cellStyle name="Normal 3 3 3" xfId="3693"/>
    <cellStyle name="Normal 3 3 3 2" xfId="3694"/>
    <cellStyle name="Normal 3 3 3 2 2" xfId="3695"/>
    <cellStyle name="Normal 3 3 4" xfId="3696"/>
    <cellStyle name="Normal 3 3 4 2" xfId="3697"/>
    <cellStyle name="Normal 3 3 5" xfId="3698"/>
    <cellStyle name="Normal 3 3 5 2" xfId="3699"/>
    <cellStyle name="Normal 3 4" xfId="3700"/>
    <cellStyle name="Normal 3 4 2" xfId="3701"/>
    <cellStyle name="Normal 3 4 2 2" xfId="3702"/>
    <cellStyle name="Normal 3 4 3" xfId="3703"/>
    <cellStyle name="Normal 3 4 4" xfId="3704"/>
    <cellStyle name="Normal 3 4 4 2" xfId="3705"/>
    <cellStyle name="Normal 3 5" xfId="3706"/>
    <cellStyle name="Normal 3 5 2" xfId="3707"/>
    <cellStyle name="Normal 3 5 2 2" xfId="3708"/>
    <cellStyle name="Normal 3 5 3" xfId="3709"/>
    <cellStyle name="Normal 3 5 3 2" xfId="3710"/>
    <cellStyle name="Normal 3 6" xfId="3711"/>
    <cellStyle name="Normal 3 6 2" xfId="3712"/>
    <cellStyle name="Normal 3 6 2 2" xfId="3713"/>
    <cellStyle name="Normal 3 7" xfId="3714"/>
    <cellStyle name="Normal 3 7 2" xfId="3715"/>
    <cellStyle name="Normal 3 7 2 2" xfId="3716"/>
    <cellStyle name="Normal 3 7 3" xfId="3717"/>
    <cellStyle name="Normal 3 8" xfId="3718"/>
    <cellStyle name="Normal 3 8 2" xfId="3719"/>
    <cellStyle name="Normal 3 8 2 2" xfId="3720"/>
    <cellStyle name="Normal 3 8 3" xfId="3721"/>
    <cellStyle name="Normal 3 9" xfId="3722"/>
    <cellStyle name="Normal 3 9 2" xfId="3723"/>
    <cellStyle name="Normal 3 9 2 2" xfId="3724"/>
    <cellStyle name="Normal 3 9 3" xfId="3725"/>
    <cellStyle name="Normal 3 9 3 2" xfId="3726"/>
    <cellStyle name="Normal 3 9 4" xfId="3727"/>
    <cellStyle name="Normal 3_108 Summary" xfId="3728"/>
    <cellStyle name="Normal 30" xfId="3729"/>
    <cellStyle name="Normal 30 2" xfId="3730"/>
    <cellStyle name="Normal 30 2 2" xfId="3731"/>
    <cellStyle name="Normal 30 3" xfId="3732"/>
    <cellStyle name="Normal 30 3 2" xfId="3733"/>
    <cellStyle name="Normal 30 4" xfId="3734"/>
    <cellStyle name="Normal 30 4 2" xfId="3735"/>
    <cellStyle name="Normal 30 5" xfId="3736"/>
    <cellStyle name="Normal 30 6" xfId="3737"/>
    <cellStyle name="Normal 31" xfId="3738"/>
    <cellStyle name="Normal 31 10 2" xfId="3739"/>
    <cellStyle name="Normal 31 10 2 2" xfId="3740"/>
    <cellStyle name="Normal 31 2" xfId="3741"/>
    <cellStyle name="Normal 31 2 2" xfId="3742"/>
    <cellStyle name="Normal 31 3" xfId="3743"/>
    <cellStyle name="Normal 31 3 2" xfId="3744"/>
    <cellStyle name="Normal 31 4" xfId="3745"/>
    <cellStyle name="Normal 31 4 2" xfId="3746"/>
    <cellStyle name="Normal 31 5" xfId="3747"/>
    <cellStyle name="Normal 31 6" xfId="3748"/>
    <cellStyle name="Normal 32" xfId="3749"/>
    <cellStyle name="Normal 32 10 2" xfId="3750"/>
    <cellStyle name="Normal 32 10 2 2" xfId="3751"/>
    <cellStyle name="Normal 32 2" xfId="3752"/>
    <cellStyle name="Normal 32 2 2" xfId="3753"/>
    <cellStyle name="Normal 32 3" xfId="3754"/>
    <cellStyle name="Normal 32 3 2" xfId="3755"/>
    <cellStyle name="Normal 32 4" xfId="3756"/>
    <cellStyle name="Normal 32 4 2" xfId="3757"/>
    <cellStyle name="Normal 32 5" xfId="3758"/>
    <cellStyle name="Normal 32 6" xfId="3759"/>
    <cellStyle name="Normal 33" xfId="3760"/>
    <cellStyle name="Normal 33 2" xfId="3761"/>
    <cellStyle name="Normal 33 2 2" xfId="3762"/>
    <cellStyle name="Normal 33 3" xfId="3763"/>
    <cellStyle name="Normal 33 3 2" xfId="3764"/>
    <cellStyle name="Normal 33 4" xfId="3765"/>
    <cellStyle name="Normal 33 4 2" xfId="3766"/>
    <cellStyle name="Normal 33 5" xfId="3767"/>
    <cellStyle name="Normal 33 6" xfId="3768"/>
    <cellStyle name="Normal 34" xfId="3769"/>
    <cellStyle name="Normal 34 2" xfId="3770"/>
    <cellStyle name="Normal 34 2 2" xfId="3771"/>
    <cellStyle name="Normal 34 3" xfId="3772"/>
    <cellStyle name="Normal 34 3 2" xfId="3773"/>
    <cellStyle name="Normal 34 4" xfId="3774"/>
    <cellStyle name="Normal 34 4 2" xfId="3775"/>
    <cellStyle name="Normal 34 5" xfId="3776"/>
    <cellStyle name="Normal 34 6" xfId="3777"/>
    <cellStyle name="Normal 35" xfId="3778"/>
    <cellStyle name="Normal 35 2" xfId="3779"/>
    <cellStyle name="Normal 35 2 2" xfId="3780"/>
    <cellStyle name="Normal 35 2 2 2" xfId="3781"/>
    <cellStyle name="Normal 35 2 2 2 2" xfId="3782"/>
    <cellStyle name="Normal 35 2 2 2 2 2" xfId="3783"/>
    <cellStyle name="Normal 35 2 2 2 2 2 2" xfId="7121"/>
    <cellStyle name="Normal 35 2 2 2 2 3" xfId="7122"/>
    <cellStyle name="Normal 35 2 2 2 3" xfId="3784"/>
    <cellStyle name="Normal 35 2 2 2 3 2" xfId="7123"/>
    <cellStyle name="Normal 35 2 2 2 4" xfId="7124"/>
    <cellStyle name="Normal 35 2 2 3" xfId="3785"/>
    <cellStyle name="Normal 35 2 2 3 2" xfId="3786"/>
    <cellStyle name="Normal 35 2 2 3 2 2" xfId="7125"/>
    <cellStyle name="Normal 35 2 2 3 3" xfId="7126"/>
    <cellStyle name="Normal 35 2 2 4" xfId="3787"/>
    <cellStyle name="Normal 35 2 2 4 2" xfId="7127"/>
    <cellStyle name="Normal 35 2 2 5" xfId="3788"/>
    <cellStyle name="Normal 35 2 3" xfId="3789"/>
    <cellStyle name="Normal 35 2 3 2" xfId="3790"/>
    <cellStyle name="Normal 35 2 3 2 2" xfId="3791"/>
    <cellStyle name="Normal 35 2 3 2 2 2" xfId="7128"/>
    <cellStyle name="Normal 35 2 3 2 3" xfId="7129"/>
    <cellStyle name="Normal 35 2 3 3" xfId="3792"/>
    <cellStyle name="Normal 35 2 3 3 2" xfId="7130"/>
    <cellStyle name="Normal 35 2 3 4" xfId="7131"/>
    <cellStyle name="Normal 35 2 4" xfId="3793"/>
    <cellStyle name="Normal 35 2 4 2" xfId="3794"/>
    <cellStyle name="Normal 35 2 4 2 2" xfId="7132"/>
    <cellStyle name="Normal 35 2 4 3" xfId="7133"/>
    <cellStyle name="Normal 35 2 5" xfId="3795"/>
    <cellStyle name="Normal 35 2 5 2" xfId="7134"/>
    <cellStyle name="Normal 35 2 6" xfId="7135"/>
    <cellStyle name="Normal 35 3" xfId="3796"/>
    <cellStyle name="Normal 35 3 2" xfId="3797"/>
    <cellStyle name="Normal 35 3 2 2" xfId="3798"/>
    <cellStyle name="Normal 35 3 2 2 2" xfId="3799"/>
    <cellStyle name="Normal 35 3 2 2 2 2" xfId="3800"/>
    <cellStyle name="Normal 35 3 2 2 2 2 2" xfId="7136"/>
    <cellStyle name="Normal 35 3 2 2 2 3" xfId="7137"/>
    <cellStyle name="Normal 35 3 2 2 3" xfId="3801"/>
    <cellStyle name="Normal 35 3 2 2 3 2" xfId="7138"/>
    <cellStyle name="Normal 35 3 2 2 4" xfId="7139"/>
    <cellStyle name="Normal 35 3 2 3" xfId="3802"/>
    <cellStyle name="Normal 35 3 2 3 2" xfId="3803"/>
    <cellStyle name="Normal 35 3 2 3 2 2" xfId="7140"/>
    <cellStyle name="Normal 35 3 2 3 3" xfId="7141"/>
    <cellStyle name="Normal 35 3 2 4" xfId="3804"/>
    <cellStyle name="Normal 35 3 2 4 2" xfId="7142"/>
    <cellStyle name="Normal 35 3 2 5" xfId="7143"/>
    <cellStyle name="Normal 35 3 3" xfId="3805"/>
    <cellStyle name="Normal 35 3 3 2" xfId="3806"/>
    <cellStyle name="Normal 35 3 3 2 2" xfId="3807"/>
    <cellStyle name="Normal 35 3 3 2 2 2" xfId="7144"/>
    <cellStyle name="Normal 35 3 3 2 3" xfId="7145"/>
    <cellStyle name="Normal 35 3 3 3" xfId="3808"/>
    <cellStyle name="Normal 35 3 3 3 2" xfId="7146"/>
    <cellStyle name="Normal 35 3 3 4" xfId="7147"/>
    <cellStyle name="Normal 35 3 4" xfId="3809"/>
    <cellStyle name="Normal 35 3 4 2" xfId="3810"/>
    <cellStyle name="Normal 35 3 4 2 2" xfId="7148"/>
    <cellStyle name="Normal 35 3 4 3" xfId="7149"/>
    <cellStyle name="Normal 35 3 5" xfId="3811"/>
    <cellStyle name="Normal 35 3 5 2" xfId="7150"/>
    <cellStyle name="Normal 35 3 6" xfId="3812"/>
    <cellStyle name="Normal 35 4" xfId="3813"/>
    <cellStyle name="Normal 35 4 2" xfId="3814"/>
    <cellStyle name="Normal 35 4 2 2" xfId="3815"/>
    <cellStyle name="Normal 35 4 2 2 2" xfId="3816"/>
    <cellStyle name="Normal 35 4 2 2 2 2" xfId="7151"/>
    <cellStyle name="Normal 35 4 2 2 3" xfId="7152"/>
    <cellStyle name="Normal 35 4 2 3" xfId="3817"/>
    <cellStyle name="Normal 35 4 2 3 2" xfId="7153"/>
    <cellStyle name="Normal 35 4 2 4" xfId="7154"/>
    <cellStyle name="Normal 35 4 3" xfId="3818"/>
    <cellStyle name="Normal 35 4 3 2" xfId="3819"/>
    <cellStyle name="Normal 35 4 3 2 2" xfId="7155"/>
    <cellStyle name="Normal 35 4 3 3" xfId="7156"/>
    <cellStyle name="Normal 35 4 4" xfId="3820"/>
    <cellStyle name="Normal 35 4 4 2" xfId="7157"/>
    <cellStyle name="Normal 35 4 5" xfId="3821"/>
    <cellStyle name="Normal 35 5" xfId="3822"/>
    <cellStyle name="Normal 35 5 2" xfId="3823"/>
    <cellStyle name="Normal 35 5 2 2" xfId="3824"/>
    <cellStyle name="Normal 35 5 2 2 2" xfId="7158"/>
    <cellStyle name="Normal 35 5 2 3" xfId="7159"/>
    <cellStyle name="Normal 35 5 3" xfId="3825"/>
    <cellStyle name="Normal 35 5 3 2" xfId="7160"/>
    <cellStyle name="Normal 35 5 4" xfId="3826"/>
    <cellStyle name="Normal 35 6" xfId="3827"/>
    <cellStyle name="Normal 35 6 2" xfId="3828"/>
    <cellStyle name="Normal 35 6 2 2" xfId="7161"/>
    <cellStyle name="Normal 35 6 3" xfId="3829"/>
    <cellStyle name="Normal 35 7" xfId="3830"/>
    <cellStyle name="Normal 35 7 2" xfId="3831"/>
    <cellStyle name="Normal 35 8" xfId="7162"/>
    <cellStyle name="Normal 36" xfId="3832"/>
    <cellStyle name="Normal 36 2" xfId="3833"/>
    <cellStyle name="Normal 36 2 2" xfId="3834"/>
    <cellStyle name="Normal 36 2 3" xfId="3835"/>
    <cellStyle name="Normal 36 3" xfId="3836"/>
    <cellStyle name="Normal 36 3 2" xfId="3837"/>
    <cellStyle name="Normal 36 4" xfId="3838"/>
    <cellStyle name="Normal 36 4 2" xfId="3839"/>
    <cellStyle name="Normal 36 5" xfId="3840"/>
    <cellStyle name="Normal 36 5 2" xfId="3841"/>
    <cellStyle name="Normal 36 6" xfId="3842"/>
    <cellStyle name="Normal 36 6 2" xfId="3843"/>
    <cellStyle name="Normal 36 7" xfId="3844"/>
    <cellStyle name="Normal 37" xfId="3845"/>
    <cellStyle name="Normal 37 2" xfId="3846"/>
    <cellStyle name="Normal 37 2 2" xfId="3847"/>
    <cellStyle name="Normal 37 3" xfId="3848"/>
    <cellStyle name="Normal 37 3 2" xfId="3849"/>
    <cellStyle name="Normal 37 4" xfId="3850"/>
    <cellStyle name="Normal 37 5" xfId="3851"/>
    <cellStyle name="Normal 38" xfId="3852"/>
    <cellStyle name="Normal 38 2" xfId="3853"/>
    <cellStyle name="Normal 38 2 2" xfId="3854"/>
    <cellStyle name="Normal 38 3" xfId="3855"/>
    <cellStyle name="Normal 38 3 2" xfId="3856"/>
    <cellStyle name="Normal 38 4" xfId="3857"/>
    <cellStyle name="Normal 39" xfId="3858"/>
    <cellStyle name="Normal 39 2" xfId="3859"/>
    <cellStyle name="Normal 39 2 2" xfId="3860"/>
    <cellStyle name="Normal 39 3" xfId="3861"/>
    <cellStyle name="Normal 39 3 2" xfId="3862"/>
    <cellStyle name="Normal 39 4" xfId="3863"/>
    <cellStyle name="Normal 4" xfId="73"/>
    <cellStyle name="Normal 4 2" xfId="3864"/>
    <cellStyle name="Normal 4 2 2" xfId="3865"/>
    <cellStyle name="Normal 4 2 3" xfId="3866"/>
    <cellStyle name="Normal 4 2 4" xfId="3867"/>
    <cellStyle name="Normal 4 2 4 2" xfId="3868"/>
    <cellStyle name="Normal 4 3" xfId="3869"/>
    <cellStyle name="Normal 4 3 2" xfId="3870"/>
    <cellStyle name="Normal 4 3 2 2" xfId="3871"/>
    <cellStyle name="Normal 4 3 2 2 2" xfId="3872"/>
    <cellStyle name="Normal 4 3 2 3" xfId="3873"/>
    <cellStyle name="Normal 4 3 2 4" xfId="3874"/>
    <cellStyle name="Normal 4 3 2 5" xfId="3875"/>
    <cellStyle name="Normal 4 3 3" xfId="3876"/>
    <cellStyle name="Normal 4 3 4" xfId="3877"/>
    <cellStyle name="Normal 4 3 4 2" xfId="3878"/>
    <cellStyle name="Normal 4 3 5" xfId="3879"/>
    <cellStyle name="Normal 4 4" xfId="3880"/>
    <cellStyle name="Normal 4 4 2" xfId="3881"/>
    <cellStyle name="Normal 4 4 2 2" xfId="3882"/>
    <cellStyle name="Normal 4 4 3" xfId="3883"/>
    <cellStyle name="Normal 4 4 4" xfId="3884"/>
    <cellStyle name="Normal 4 4 4 2" xfId="3885"/>
    <cellStyle name="Normal 4 4 5" xfId="3886"/>
    <cellStyle name="Normal 4 5" xfId="3887"/>
    <cellStyle name="Normal 4 5 2" xfId="3888"/>
    <cellStyle name="Normal 4 5 3" xfId="3889"/>
    <cellStyle name="Normal 4 5 3 2" xfId="3890"/>
    <cellStyle name="Normal 4 6" xfId="3891"/>
    <cellStyle name="Normal 4 6 2" xfId="3892"/>
    <cellStyle name="Normal 4 7" xfId="3893"/>
    <cellStyle name="Normal 4_2D - MAY 24 2010 Ten Year ATRR Forecast for Stakeholders - Updated to SL Rev 12 for PowerPoint" xfId="3894"/>
    <cellStyle name="Normal 40" xfId="3895"/>
    <cellStyle name="Normal 40 2" xfId="3896"/>
    <cellStyle name="Normal 40 2 2" xfId="3897"/>
    <cellStyle name="Normal 40 3" xfId="3898"/>
    <cellStyle name="Normal 40 3 2" xfId="3899"/>
    <cellStyle name="Normal 40 4" xfId="3900"/>
    <cellStyle name="Normal 40 4 2" xfId="3901"/>
    <cellStyle name="Normal 40 5" xfId="3902"/>
    <cellStyle name="Normal 40 5 2" xfId="3903"/>
    <cellStyle name="Normal 40 6" xfId="3904"/>
    <cellStyle name="Normal 40 6 2" xfId="3905"/>
    <cellStyle name="Normal 40 7" xfId="3906"/>
    <cellStyle name="Normal 41" xfId="3907"/>
    <cellStyle name="Normal 41 2" xfId="3908"/>
    <cellStyle name="Normal 41 2 2" xfId="3909"/>
    <cellStyle name="Normal 41 2 2 2" xfId="3910"/>
    <cellStyle name="Normal 41 2 2 2 2" xfId="3911"/>
    <cellStyle name="Normal 41 2 2 3" xfId="3912"/>
    <cellStyle name="Normal 41 2 2 3 2" xfId="3913"/>
    <cellStyle name="Normal 41 2 2 4" xfId="3914"/>
    <cellStyle name="Normal 41 2 3" xfId="3915"/>
    <cellStyle name="Normal 41 2 3 2" xfId="3916"/>
    <cellStyle name="Normal 41 2 4" xfId="3917"/>
    <cellStyle name="Normal 41 2 4 2" xfId="3918"/>
    <cellStyle name="Normal 41 2 5" xfId="3919"/>
    <cellStyle name="Normal 41 3" xfId="3920"/>
    <cellStyle name="Normal 41 3 2" xfId="3921"/>
    <cellStyle name="Normal 41 4" xfId="3922"/>
    <cellStyle name="Normal 41 4 2" xfId="3923"/>
    <cellStyle name="Normal 41 5" xfId="3924"/>
    <cellStyle name="Normal 41 5 2" xfId="3925"/>
    <cellStyle name="Normal 41 6" xfId="3926"/>
    <cellStyle name="Normal 41 6 2" xfId="3927"/>
    <cellStyle name="Normal 41 7" xfId="3928"/>
    <cellStyle name="Normal 42" xfId="3929"/>
    <cellStyle name="Normal 42 2" xfId="3930"/>
    <cellStyle name="Normal 42 2 2" xfId="3931"/>
    <cellStyle name="Normal 42 3" xfId="3932"/>
    <cellStyle name="Normal 42 3 2" xfId="3933"/>
    <cellStyle name="Normal 42 4" xfId="3934"/>
    <cellStyle name="Normal 43" xfId="3935"/>
    <cellStyle name="Normal 43 2" xfId="3936"/>
    <cellStyle name="Normal 43 2 2" xfId="3937"/>
    <cellStyle name="Normal 43 3" xfId="3938"/>
    <cellStyle name="Normal 43 3 2" xfId="3939"/>
    <cellStyle name="Normal 43 4" xfId="3940"/>
    <cellStyle name="Normal 44" xfId="3941"/>
    <cellStyle name="Normal 44 2" xfId="3942"/>
    <cellStyle name="Normal 44 2 2" xfId="3943"/>
    <cellStyle name="Normal 44 3" xfId="3944"/>
    <cellStyle name="Normal 44 3 2" xfId="3945"/>
    <cellStyle name="Normal 44 4" xfId="3946"/>
    <cellStyle name="Normal 44 4 2" xfId="3947"/>
    <cellStyle name="Normal 44 5" xfId="3948"/>
    <cellStyle name="Normal 44 5 2" xfId="3949"/>
    <cellStyle name="Normal 44 6" xfId="3950"/>
    <cellStyle name="Normal 44 6 2" xfId="3951"/>
    <cellStyle name="Normal 44 7" xfId="3952"/>
    <cellStyle name="Normal 45" xfId="3953"/>
    <cellStyle name="Normal 45 2" xfId="3954"/>
    <cellStyle name="Normal 45 2 2" xfId="3955"/>
    <cellStyle name="Normal 45 3" xfId="3956"/>
    <cellStyle name="Normal 45 3 2" xfId="3957"/>
    <cellStyle name="Normal 45 4" xfId="3958"/>
    <cellStyle name="Normal 45 4 2" xfId="3959"/>
    <cellStyle name="Normal 45 5" xfId="3960"/>
    <cellStyle name="Normal 45 5 2" xfId="3961"/>
    <cellStyle name="Normal 45 6" xfId="3962"/>
    <cellStyle name="Normal 45 6 2" xfId="3963"/>
    <cellStyle name="Normal 45 7" xfId="3964"/>
    <cellStyle name="Normal 46" xfId="3965"/>
    <cellStyle name="Normal 46 2" xfId="3966"/>
    <cellStyle name="Normal 46 2 2" xfId="3967"/>
    <cellStyle name="Normal 46 3" xfId="3968"/>
    <cellStyle name="Normal 46 3 2" xfId="3969"/>
    <cellStyle name="Normal 46 4" xfId="3970"/>
    <cellStyle name="Normal 47" xfId="3971"/>
    <cellStyle name="Normal 47 2" xfId="3972"/>
    <cellStyle name="Normal 47 2 2" xfId="3973"/>
    <cellStyle name="Normal 47 3" xfId="3974"/>
    <cellStyle name="Normal 47 3 2" xfId="3975"/>
    <cellStyle name="Normal 47 4" xfId="3976"/>
    <cellStyle name="Normal 48" xfId="3977"/>
    <cellStyle name="Normal 48 2" xfId="3978"/>
    <cellStyle name="Normal 48 2 2" xfId="3979"/>
    <cellStyle name="Normal 48 3" xfId="3980"/>
    <cellStyle name="Normal 48 3 2" xfId="3981"/>
    <cellStyle name="Normal 48 4" xfId="3982"/>
    <cellStyle name="Normal 49" xfId="3983"/>
    <cellStyle name="Normal 49 2" xfId="3984"/>
    <cellStyle name="Normal 49 2 2" xfId="3985"/>
    <cellStyle name="Normal 49 3" xfId="3986"/>
    <cellStyle name="Normal 49 3 2" xfId="3987"/>
    <cellStyle name="Normal 49 4" xfId="3988"/>
    <cellStyle name="Normal 5" xfId="3989"/>
    <cellStyle name="Normal 5 10" xfId="3990"/>
    <cellStyle name="Normal 5 10 2" xfId="3991"/>
    <cellStyle name="Normal 5 11" xfId="3992"/>
    <cellStyle name="Normal 5 11 2" xfId="3993"/>
    <cellStyle name="Normal 5 12" xfId="3994"/>
    <cellStyle name="Normal 5 2" xfId="3995"/>
    <cellStyle name="Normal 5 2 2" xfId="3996"/>
    <cellStyle name="Normal 5 2 2 2" xfId="3997"/>
    <cellStyle name="Normal 5 2 2 2 2" xfId="3998"/>
    <cellStyle name="Normal 5 2 3" xfId="3999"/>
    <cellStyle name="Normal 5 2 3 2" xfId="4000"/>
    <cellStyle name="Normal 5 2 3 3" xfId="4001"/>
    <cellStyle name="Normal 5 2 4" xfId="4002"/>
    <cellStyle name="Normal 5 2 4 2" xfId="4003"/>
    <cellStyle name="Normal 5 2 5" xfId="4004"/>
    <cellStyle name="Normal 5 2 5 2" xfId="4005"/>
    <cellStyle name="Normal 5 2 6" xfId="4006"/>
    <cellStyle name="Normal 5 2 6 2" xfId="4007"/>
    <cellStyle name="Normal 5 2 7" xfId="4008"/>
    <cellStyle name="Normal 5 2 7 2" xfId="4009"/>
    <cellStyle name="Normal 5 3" xfId="4010"/>
    <cellStyle name="Normal 5 3 2" xfId="4011"/>
    <cellStyle name="Normal 5 3 3" xfId="4012"/>
    <cellStyle name="Normal 5 4" xfId="4013"/>
    <cellStyle name="Normal 5 4 2" xfId="4014"/>
    <cellStyle name="Normal 5 4 2 2" xfId="4015"/>
    <cellStyle name="Normal 5 5" xfId="4016"/>
    <cellStyle name="Normal 5 5 2" xfId="4017"/>
    <cellStyle name="Normal 5 5 2 2" xfId="4018"/>
    <cellStyle name="Normal 5 5 2 2 2" xfId="4019"/>
    <cellStyle name="Normal 5 5 2 3" xfId="4020"/>
    <cellStyle name="Normal 5 5 3" xfId="4021"/>
    <cellStyle name="Normal 5 5 3 2" xfId="4022"/>
    <cellStyle name="Normal 5 5 4" xfId="4023"/>
    <cellStyle name="Normal 5 6" xfId="4024"/>
    <cellStyle name="Normal 5 6 2" xfId="4025"/>
    <cellStyle name="Normal 5 6 2 2" xfId="4026"/>
    <cellStyle name="Normal 5 6 2 2 2" xfId="4027"/>
    <cellStyle name="Normal 5 6 2 3" xfId="4028"/>
    <cellStyle name="Normal 5 6 3" xfId="4029"/>
    <cellStyle name="Normal 5 6 3 2" xfId="4030"/>
    <cellStyle name="Normal 5 6 4" xfId="4031"/>
    <cellStyle name="Normal 5 7" xfId="4032"/>
    <cellStyle name="Normal 5 7 2" xfId="4033"/>
    <cellStyle name="Normal 5 7 2 2" xfId="4034"/>
    <cellStyle name="Normal 5 7 2 2 2" xfId="4035"/>
    <cellStyle name="Normal 5 7 2 3" xfId="4036"/>
    <cellStyle name="Normal 5 7 3" xfId="4037"/>
    <cellStyle name="Normal 5 7 3 2" xfId="4038"/>
    <cellStyle name="Normal 5 7 4" xfId="4039"/>
    <cellStyle name="Normal 5 8" xfId="4040"/>
    <cellStyle name="Normal 5 8 2" xfId="4041"/>
    <cellStyle name="Normal 5 8 2 2" xfId="4042"/>
    <cellStyle name="Normal 5 8 3" xfId="4043"/>
    <cellStyle name="Normal 5 9" xfId="4044"/>
    <cellStyle name="Normal 5 9 2" xfId="4045"/>
    <cellStyle name="Normal 5 9 2 2" xfId="4046"/>
    <cellStyle name="Normal 5 9 3" xfId="4047"/>
    <cellStyle name="Normal 50" xfId="4048"/>
    <cellStyle name="Normal 50 2" xfId="4049"/>
    <cellStyle name="Normal 50 2 2" xfId="4050"/>
    <cellStyle name="Normal 50 3" xfId="4051"/>
    <cellStyle name="Normal 50 3 2" xfId="4052"/>
    <cellStyle name="Normal 50 4" xfId="4053"/>
    <cellStyle name="Normal 51" xfId="4054"/>
    <cellStyle name="Normal 51 2" xfId="4055"/>
    <cellStyle name="Normal 51 2 2" xfId="4056"/>
    <cellStyle name="Normal 51 3" xfId="4057"/>
    <cellStyle name="Normal 51 3 2" xfId="4058"/>
    <cellStyle name="Normal 51 4" xfId="4059"/>
    <cellStyle name="Normal 52" xfId="4060"/>
    <cellStyle name="Normal 52 2" xfId="4061"/>
    <cellStyle name="Normal 52 2 2" xfId="4062"/>
    <cellStyle name="Normal 52 3" xfId="4063"/>
    <cellStyle name="Normal 52 3 2" xfId="4064"/>
    <cellStyle name="Normal 52 4" xfId="4065"/>
    <cellStyle name="Normal 53" xfId="4066"/>
    <cellStyle name="Normal 53 2" xfId="4067"/>
    <cellStyle name="Normal 53 2 2" xfId="4068"/>
    <cellStyle name="Normal 53 3" xfId="4069"/>
    <cellStyle name="Normal 53 3 2" xfId="4070"/>
    <cellStyle name="Normal 53 4" xfId="4071"/>
    <cellStyle name="Normal 54" xfId="4072"/>
    <cellStyle name="Normal 54 2" xfId="4073"/>
    <cellStyle name="Normal 54 2 2" xfId="4074"/>
    <cellStyle name="Normal 54 3" xfId="4075"/>
    <cellStyle name="Normal 54 3 2" xfId="4076"/>
    <cellStyle name="Normal 54 4" xfId="4077"/>
    <cellStyle name="Normal 55" xfId="4078"/>
    <cellStyle name="Normal 55 2" xfId="4079"/>
    <cellStyle name="Normal 55 2 2" xfId="4080"/>
    <cellStyle name="Normal 55 3" xfId="4081"/>
    <cellStyle name="Normal 55 3 2" xfId="4082"/>
    <cellStyle name="Normal 55 4" xfId="4083"/>
    <cellStyle name="Normal 56" xfId="4084"/>
    <cellStyle name="Normal 56 2" xfId="4085"/>
    <cellStyle name="Normal 56 2 2" xfId="4086"/>
    <cellStyle name="Normal 56 3" xfId="4087"/>
    <cellStyle name="Normal 56 3 2" xfId="4088"/>
    <cellStyle name="Normal 56 4" xfId="4089"/>
    <cellStyle name="Normal 57" xfId="4090"/>
    <cellStyle name="Normal 57 2" xfId="4091"/>
    <cellStyle name="Normal 57 2 2" xfId="4092"/>
    <cellStyle name="Normal 57 3" xfId="4093"/>
    <cellStyle name="Normal 57 3 2" xfId="4094"/>
    <cellStyle name="Normal 57 4" xfId="4095"/>
    <cellStyle name="Normal 58" xfId="4096"/>
    <cellStyle name="Normal 58 2" xfId="4097"/>
    <cellStyle name="Normal 58 2 2" xfId="4098"/>
    <cellStyle name="Normal 58 3" xfId="4099"/>
    <cellStyle name="Normal 58 3 2" xfId="4100"/>
    <cellStyle name="Normal 58 4" xfId="4101"/>
    <cellStyle name="Normal 59" xfId="4102"/>
    <cellStyle name="Normal 59 2" xfId="4103"/>
    <cellStyle name="Normal 59 2 2" xfId="4104"/>
    <cellStyle name="Normal 59 3" xfId="4105"/>
    <cellStyle name="Normal 59 3 2" xfId="4106"/>
    <cellStyle name="Normal 59 4" xfId="4107"/>
    <cellStyle name="Normal 6" xfId="4108"/>
    <cellStyle name="Normal 6 10" xfId="4109"/>
    <cellStyle name="Normal 6 10 2" xfId="4110"/>
    <cellStyle name="Normal 6 10 2 2" xfId="4111"/>
    <cellStyle name="Normal 6 10 2 2 2" xfId="4112"/>
    <cellStyle name="Normal 6 10 2 2 2 2" xfId="4113"/>
    <cellStyle name="Normal 6 10 2 2 2 2 2" xfId="7163"/>
    <cellStyle name="Normal 6 10 2 2 2 3" xfId="7164"/>
    <cellStyle name="Normal 6 10 2 2 3" xfId="4114"/>
    <cellStyle name="Normal 6 10 2 2 3 2" xfId="7165"/>
    <cellStyle name="Normal 6 10 2 2 4" xfId="7166"/>
    <cellStyle name="Normal 6 10 2 3" xfId="4115"/>
    <cellStyle name="Normal 6 10 2 3 2" xfId="4116"/>
    <cellStyle name="Normal 6 10 2 3 2 2" xfId="7167"/>
    <cellStyle name="Normal 6 10 2 3 3" xfId="7168"/>
    <cellStyle name="Normal 6 10 2 4" xfId="4117"/>
    <cellStyle name="Normal 6 10 2 4 2" xfId="7169"/>
    <cellStyle name="Normal 6 10 2 5" xfId="4118"/>
    <cellStyle name="Normal 6 10 3" xfId="4119"/>
    <cellStyle name="Normal 6 10 3 2" xfId="4120"/>
    <cellStyle name="Normal 6 10 3 2 2" xfId="4121"/>
    <cellStyle name="Normal 6 10 3 2 2 2" xfId="7170"/>
    <cellStyle name="Normal 6 10 3 2 3" xfId="7171"/>
    <cellStyle name="Normal 6 10 3 3" xfId="4122"/>
    <cellStyle name="Normal 6 10 3 3 2" xfId="7172"/>
    <cellStyle name="Normal 6 10 3 4" xfId="7173"/>
    <cellStyle name="Normal 6 10 4" xfId="4123"/>
    <cellStyle name="Normal 6 10 4 2" xfId="4124"/>
    <cellStyle name="Normal 6 10 4 2 2" xfId="7174"/>
    <cellStyle name="Normal 6 10 4 3" xfId="7175"/>
    <cellStyle name="Normal 6 10 5" xfId="4125"/>
    <cellStyle name="Normal 6 10 5 2" xfId="7176"/>
    <cellStyle name="Normal 6 10 6" xfId="7177"/>
    <cellStyle name="Normal 6 11" xfId="4126"/>
    <cellStyle name="Normal 6 11 2" xfId="4127"/>
    <cellStyle name="Normal 6 11 2 2" xfId="4128"/>
    <cellStyle name="Normal 6 11 3" xfId="4129"/>
    <cellStyle name="Normal 6 11 3 2" xfId="4130"/>
    <cellStyle name="Normal 6 11 4" xfId="4131"/>
    <cellStyle name="Normal 6 12" xfId="4132"/>
    <cellStyle name="Normal 6 12 2" xfId="4133"/>
    <cellStyle name="Normal 6 12 2 2" xfId="4134"/>
    <cellStyle name="Normal 6 13" xfId="4135"/>
    <cellStyle name="Normal 6 13 2" xfId="4136"/>
    <cellStyle name="Normal 6 14" xfId="4137"/>
    <cellStyle name="Normal 6 14 2" xfId="4138"/>
    <cellStyle name="Normal 6 15" xfId="4139"/>
    <cellStyle name="Normal 6 2" xfId="4140"/>
    <cellStyle name="Normal 6 2 2" xfId="4141"/>
    <cellStyle name="Normal 6 2 2 2" xfId="4142"/>
    <cellStyle name="Normal 6 2 2 2 2" xfId="4143"/>
    <cellStyle name="Normal 6 2 2 2 2 2" xfId="4144"/>
    <cellStyle name="Normal 6 2 2 2 2 2 2" xfId="4145"/>
    <cellStyle name="Normal 6 2 2 2 2 2 2 2" xfId="7178"/>
    <cellStyle name="Normal 6 2 2 2 2 2 3" xfId="7179"/>
    <cellStyle name="Normal 6 2 2 2 2 3" xfId="4146"/>
    <cellStyle name="Normal 6 2 2 2 2 3 2" xfId="7180"/>
    <cellStyle name="Normal 6 2 2 2 2 4" xfId="7181"/>
    <cellStyle name="Normal 6 2 2 2 3" xfId="4147"/>
    <cellStyle name="Normal 6 2 2 2 3 2" xfId="4148"/>
    <cellStyle name="Normal 6 2 2 2 3 2 2" xfId="7182"/>
    <cellStyle name="Normal 6 2 2 2 3 3" xfId="7183"/>
    <cellStyle name="Normal 6 2 2 2 4" xfId="4149"/>
    <cellStyle name="Normal 6 2 2 2 4 2" xfId="7184"/>
    <cellStyle name="Normal 6 2 2 2 5" xfId="4150"/>
    <cellStyle name="Normal 6 2 2 3" xfId="4151"/>
    <cellStyle name="Normal 6 2 2 3 2" xfId="4152"/>
    <cellStyle name="Normal 6 2 2 3 2 2" xfId="4153"/>
    <cellStyle name="Normal 6 2 2 3 2 2 2" xfId="7185"/>
    <cellStyle name="Normal 6 2 2 3 2 3" xfId="7186"/>
    <cellStyle name="Normal 6 2 2 3 3" xfId="4154"/>
    <cellStyle name="Normal 6 2 2 3 3 2" xfId="7187"/>
    <cellStyle name="Normal 6 2 2 3 4" xfId="4155"/>
    <cellStyle name="Normal 6 2 2 4" xfId="4156"/>
    <cellStyle name="Normal 6 2 2 4 2" xfId="4157"/>
    <cellStyle name="Normal 6 2 2 4 2 2" xfId="7188"/>
    <cellStyle name="Normal 6 2 2 4 3" xfId="4158"/>
    <cellStyle name="Normal 6 2 2 5" xfId="4159"/>
    <cellStyle name="Normal 6 2 2 5 2" xfId="7189"/>
    <cellStyle name="Normal 6 2 2 6" xfId="7190"/>
    <cellStyle name="Normal 6 2 3" xfId="4160"/>
    <cellStyle name="Normal 6 2 3 2" xfId="4161"/>
    <cellStyle name="Normal 6 2 3 2 2" xfId="4162"/>
    <cellStyle name="Normal 6 2 3 2 2 2" xfId="4163"/>
    <cellStyle name="Normal 6 2 3 2 2 2 2" xfId="4164"/>
    <cellStyle name="Normal 6 2 3 2 2 2 2 2" xfId="7191"/>
    <cellStyle name="Normal 6 2 3 2 2 2 3" xfId="7192"/>
    <cellStyle name="Normal 6 2 3 2 2 3" xfId="4165"/>
    <cellStyle name="Normal 6 2 3 2 2 3 2" xfId="7193"/>
    <cellStyle name="Normal 6 2 3 2 2 4" xfId="7194"/>
    <cellStyle name="Normal 6 2 3 2 3" xfId="4166"/>
    <cellStyle name="Normal 6 2 3 2 3 2" xfId="4167"/>
    <cellStyle name="Normal 6 2 3 2 3 2 2" xfId="7195"/>
    <cellStyle name="Normal 6 2 3 2 3 3" xfId="7196"/>
    <cellStyle name="Normal 6 2 3 2 4" xfId="4168"/>
    <cellStyle name="Normal 6 2 3 2 4 2" xfId="7197"/>
    <cellStyle name="Normal 6 2 3 2 5" xfId="4169"/>
    <cellStyle name="Normal 6 2 3 3" xfId="4170"/>
    <cellStyle name="Normal 6 2 3 3 2" xfId="4171"/>
    <cellStyle name="Normal 6 2 3 3 2 2" xfId="4172"/>
    <cellStyle name="Normal 6 2 3 3 2 2 2" xfId="7198"/>
    <cellStyle name="Normal 6 2 3 3 2 3" xfId="7199"/>
    <cellStyle name="Normal 6 2 3 3 3" xfId="4173"/>
    <cellStyle name="Normal 6 2 3 3 3 2" xfId="7200"/>
    <cellStyle name="Normal 6 2 3 3 4" xfId="7201"/>
    <cellStyle name="Normal 6 2 3 4" xfId="4174"/>
    <cellStyle name="Normal 6 2 3 4 2" xfId="4175"/>
    <cellStyle name="Normal 6 2 3 4 2 2" xfId="7202"/>
    <cellStyle name="Normal 6 2 3 4 3" xfId="7203"/>
    <cellStyle name="Normal 6 2 3 5" xfId="4176"/>
    <cellStyle name="Normal 6 2 3 5 2" xfId="7204"/>
    <cellStyle name="Normal 6 2 3 6" xfId="7205"/>
    <cellStyle name="Normal 6 2 4" xfId="4177"/>
    <cellStyle name="Normal 6 2 4 2" xfId="4178"/>
    <cellStyle name="Normal 6 2 4 2 2" xfId="4179"/>
    <cellStyle name="Normal 6 2 4 2 2 2" xfId="4180"/>
    <cellStyle name="Normal 6 2 4 2 2 2 2" xfId="7206"/>
    <cellStyle name="Normal 6 2 4 2 2 3" xfId="7207"/>
    <cellStyle name="Normal 6 2 4 2 3" xfId="4181"/>
    <cellStyle name="Normal 6 2 4 2 3 2" xfId="7208"/>
    <cellStyle name="Normal 6 2 4 2 4" xfId="7209"/>
    <cellStyle name="Normal 6 2 4 3" xfId="4182"/>
    <cellStyle name="Normal 6 2 4 3 2" xfId="4183"/>
    <cellStyle name="Normal 6 2 4 3 2 2" xfId="7210"/>
    <cellStyle name="Normal 6 2 4 3 3" xfId="7211"/>
    <cellStyle name="Normal 6 2 4 4" xfId="4184"/>
    <cellStyle name="Normal 6 2 4 4 2" xfId="7212"/>
    <cellStyle name="Normal 6 2 4 5" xfId="4185"/>
    <cellStyle name="Normal 6 2 5" xfId="4186"/>
    <cellStyle name="Normal 6 2 5 2" xfId="4187"/>
    <cellStyle name="Normal 6 2 5 2 2" xfId="4188"/>
    <cellStyle name="Normal 6 2 5 2 2 2" xfId="7213"/>
    <cellStyle name="Normal 6 2 5 2 3" xfId="7214"/>
    <cellStyle name="Normal 6 2 5 3" xfId="4189"/>
    <cellStyle name="Normal 6 2 5 3 2" xfId="7215"/>
    <cellStyle name="Normal 6 2 5 4" xfId="4190"/>
    <cellStyle name="Normal 6 2 6" xfId="4191"/>
    <cellStyle name="Normal 6 2 6 2" xfId="4192"/>
    <cellStyle name="Normal 6 2 6 2 2" xfId="7216"/>
    <cellStyle name="Normal 6 2 6 3" xfId="7217"/>
    <cellStyle name="Normal 6 2 7" xfId="4193"/>
    <cellStyle name="Normal 6 2 7 2" xfId="7218"/>
    <cellStyle name="Normal 6 2 8" xfId="7219"/>
    <cellStyle name="Normal 6 3" xfId="4194"/>
    <cellStyle name="Normal 6 3 2" xfId="4195"/>
    <cellStyle name="Normal 6 3 2 2" xfId="4196"/>
    <cellStyle name="Normal 6 3 2 2 2" xfId="4197"/>
    <cellStyle name="Normal 6 3 2 2 2 2" xfId="4198"/>
    <cellStyle name="Normal 6 3 2 2 2 2 2" xfId="4199"/>
    <cellStyle name="Normal 6 3 2 2 2 2 2 2" xfId="7220"/>
    <cellStyle name="Normal 6 3 2 2 2 2 3" xfId="7221"/>
    <cellStyle name="Normal 6 3 2 2 2 3" xfId="4200"/>
    <cellStyle name="Normal 6 3 2 2 2 3 2" xfId="7222"/>
    <cellStyle name="Normal 6 3 2 2 2 4" xfId="7223"/>
    <cellStyle name="Normal 6 3 2 2 3" xfId="4201"/>
    <cellStyle name="Normal 6 3 2 2 3 2" xfId="4202"/>
    <cellStyle name="Normal 6 3 2 2 3 2 2" xfId="7224"/>
    <cellStyle name="Normal 6 3 2 2 3 3" xfId="7225"/>
    <cellStyle name="Normal 6 3 2 2 4" xfId="4203"/>
    <cellStyle name="Normal 6 3 2 2 4 2" xfId="7226"/>
    <cellStyle name="Normal 6 3 2 2 5" xfId="4204"/>
    <cellStyle name="Normal 6 3 2 3" xfId="4205"/>
    <cellStyle name="Normal 6 3 2 3 2" xfId="4206"/>
    <cellStyle name="Normal 6 3 2 3 2 2" xfId="4207"/>
    <cellStyle name="Normal 6 3 2 3 2 2 2" xfId="7227"/>
    <cellStyle name="Normal 6 3 2 3 2 3" xfId="7228"/>
    <cellStyle name="Normal 6 3 2 3 3" xfId="4208"/>
    <cellStyle name="Normal 6 3 2 3 3 2" xfId="7229"/>
    <cellStyle name="Normal 6 3 2 3 4" xfId="4209"/>
    <cellStyle name="Normal 6 3 2 4" xfId="4210"/>
    <cellStyle name="Normal 6 3 2 4 2" xfId="4211"/>
    <cellStyle name="Normal 6 3 2 4 2 2" xfId="7230"/>
    <cellStyle name="Normal 6 3 2 4 3" xfId="4212"/>
    <cellStyle name="Normal 6 3 2 5" xfId="4213"/>
    <cellStyle name="Normal 6 3 2 5 2" xfId="7231"/>
    <cellStyle name="Normal 6 3 2 6" xfId="7232"/>
    <cellStyle name="Normal 6 3 3" xfId="4214"/>
    <cellStyle name="Normal 6 3 3 2" xfId="4215"/>
    <cellStyle name="Normal 6 3 3 2 2" xfId="4216"/>
    <cellStyle name="Normal 6 3 3 2 2 2" xfId="4217"/>
    <cellStyle name="Normal 6 3 3 2 2 2 2" xfId="4218"/>
    <cellStyle name="Normal 6 3 3 2 2 2 2 2" xfId="7233"/>
    <cellStyle name="Normal 6 3 3 2 2 2 3" xfId="7234"/>
    <cellStyle name="Normal 6 3 3 2 2 3" xfId="4219"/>
    <cellStyle name="Normal 6 3 3 2 2 3 2" xfId="7235"/>
    <cellStyle name="Normal 6 3 3 2 2 4" xfId="7236"/>
    <cellStyle name="Normal 6 3 3 2 3" xfId="4220"/>
    <cellStyle name="Normal 6 3 3 2 3 2" xfId="4221"/>
    <cellStyle name="Normal 6 3 3 2 3 2 2" xfId="7237"/>
    <cellStyle name="Normal 6 3 3 2 3 3" xfId="7238"/>
    <cellStyle name="Normal 6 3 3 2 4" xfId="4222"/>
    <cellStyle name="Normal 6 3 3 2 4 2" xfId="7239"/>
    <cellStyle name="Normal 6 3 3 2 5" xfId="4223"/>
    <cellStyle name="Normal 6 3 3 3" xfId="4224"/>
    <cellStyle name="Normal 6 3 3 3 2" xfId="4225"/>
    <cellStyle name="Normal 6 3 3 3 2 2" xfId="4226"/>
    <cellStyle name="Normal 6 3 3 3 2 2 2" xfId="7240"/>
    <cellStyle name="Normal 6 3 3 3 2 3" xfId="7241"/>
    <cellStyle name="Normal 6 3 3 3 3" xfId="4227"/>
    <cellStyle name="Normal 6 3 3 3 3 2" xfId="7242"/>
    <cellStyle name="Normal 6 3 3 3 4" xfId="7243"/>
    <cellStyle name="Normal 6 3 3 4" xfId="4228"/>
    <cellStyle name="Normal 6 3 3 4 2" xfId="4229"/>
    <cellStyle name="Normal 6 3 3 4 2 2" xfId="7244"/>
    <cellStyle name="Normal 6 3 3 4 3" xfId="7245"/>
    <cellStyle name="Normal 6 3 3 5" xfId="4230"/>
    <cellStyle name="Normal 6 3 3 5 2" xfId="7246"/>
    <cellStyle name="Normal 6 3 3 6" xfId="7247"/>
    <cellStyle name="Normal 6 3 4" xfId="4231"/>
    <cellStyle name="Normal 6 3 4 2" xfId="4232"/>
    <cellStyle name="Normal 6 3 4 2 2" xfId="4233"/>
    <cellStyle name="Normal 6 3 4 2 2 2" xfId="4234"/>
    <cellStyle name="Normal 6 3 4 2 2 2 2" xfId="7248"/>
    <cellStyle name="Normal 6 3 4 2 2 3" xfId="7249"/>
    <cellStyle name="Normal 6 3 4 2 3" xfId="4235"/>
    <cellStyle name="Normal 6 3 4 2 3 2" xfId="7250"/>
    <cellStyle name="Normal 6 3 4 2 4" xfId="7251"/>
    <cellStyle name="Normal 6 3 4 3" xfId="4236"/>
    <cellStyle name="Normal 6 3 4 3 2" xfId="4237"/>
    <cellStyle name="Normal 6 3 4 3 2 2" xfId="7252"/>
    <cellStyle name="Normal 6 3 4 3 3" xfId="7253"/>
    <cellStyle name="Normal 6 3 4 4" xfId="4238"/>
    <cellStyle name="Normal 6 3 4 4 2" xfId="7254"/>
    <cellStyle name="Normal 6 3 4 5" xfId="4239"/>
    <cellStyle name="Normal 6 3 5" xfId="4240"/>
    <cellStyle name="Normal 6 3 5 2" xfId="4241"/>
    <cellStyle name="Normal 6 3 5 2 2" xfId="4242"/>
    <cellStyle name="Normal 6 3 5 2 2 2" xfId="7255"/>
    <cellStyle name="Normal 6 3 5 2 3" xfId="7256"/>
    <cellStyle name="Normal 6 3 5 3" xfId="4243"/>
    <cellStyle name="Normal 6 3 5 3 2" xfId="7257"/>
    <cellStyle name="Normal 6 3 5 4" xfId="4244"/>
    <cellStyle name="Normal 6 3 6" xfId="4245"/>
    <cellStyle name="Normal 6 3 6 2" xfId="4246"/>
    <cellStyle name="Normal 6 3 6 2 2" xfId="7258"/>
    <cellStyle name="Normal 6 3 6 3" xfId="7259"/>
    <cellStyle name="Normal 6 3 7" xfId="4247"/>
    <cellStyle name="Normal 6 3 7 2" xfId="7260"/>
    <cellStyle name="Normal 6 3 8" xfId="4248"/>
    <cellStyle name="Normal 6 4" xfId="4249"/>
    <cellStyle name="Normal 6 4 2" xfId="4250"/>
    <cellStyle name="Normal 6 4 2 2" xfId="4251"/>
    <cellStyle name="Normal 6 4 2 2 2" xfId="4252"/>
    <cellStyle name="Normal 6 4 2 2 2 2" xfId="4253"/>
    <cellStyle name="Normal 6 4 2 2 2 2 2" xfId="4254"/>
    <cellStyle name="Normal 6 4 2 2 2 2 2 2" xfId="7261"/>
    <cellStyle name="Normal 6 4 2 2 2 2 3" xfId="7262"/>
    <cellStyle name="Normal 6 4 2 2 2 3" xfId="4255"/>
    <cellStyle name="Normal 6 4 2 2 2 3 2" xfId="7263"/>
    <cellStyle name="Normal 6 4 2 2 2 4" xfId="7264"/>
    <cellStyle name="Normal 6 4 2 2 3" xfId="4256"/>
    <cellStyle name="Normal 6 4 2 2 3 2" xfId="4257"/>
    <cellStyle name="Normal 6 4 2 2 3 2 2" xfId="7265"/>
    <cellStyle name="Normal 6 4 2 2 3 3" xfId="7266"/>
    <cellStyle name="Normal 6 4 2 2 4" xfId="4258"/>
    <cellStyle name="Normal 6 4 2 2 4 2" xfId="7267"/>
    <cellStyle name="Normal 6 4 2 2 5" xfId="7268"/>
    <cellStyle name="Normal 6 4 2 3" xfId="4259"/>
    <cellStyle name="Normal 6 4 2 3 2" xfId="4260"/>
    <cellStyle name="Normal 6 4 2 3 2 2" xfId="4261"/>
    <cellStyle name="Normal 6 4 2 3 2 2 2" xfId="7269"/>
    <cellStyle name="Normal 6 4 2 3 2 3" xfId="7270"/>
    <cellStyle name="Normal 6 4 2 3 3" xfId="4262"/>
    <cellStyle name="Normal 6 4 2 3 3 2" xfId="7271"/>
    <cellStyle name="Normal 6 4 2 3 4" xfId="7272"/>
    <cellStyle name="Normal 6 4 2 4" xfId="4263"/>
    <cellStyle name="Normal 6 4 2 4 2" xfId="4264"/>
    <cellStyle name="Normal 6 4 2 4 2 2" xfId="7273"/>
    <cellStyle name="Normal 6 4 2 4 3" xfId="7274"/>
    <cellStyle name="Normal 6 4 2 5" xfId="4265"/>
    <cellStyle name="Normal 6 4 2 5 2" xfId="7275"/>
    <cellStyle name="Normal 6 4 2 6" xfId="7276"/>
    <cellStyle name="Normal 6 4 3" xfId="4266"/>
    <cellStyle name="Normal 6 4 3 2" xfId="4267"/>
    <cellStyle name="Normal 6 4 3 2 2" xfId="4268"/>
    <cellStyle name="Normal 6 4 3 2 2 2" xfId="4269"/>
    <cellStyle name="Normal 6 4 3 2 2 2 2" xfId="4270"/>
    <cellStyle name="Normal 6 4 3 2 2 2 2 2" xfId="7277"/>
    <cellStyle name="Normal 6 4 3 2 2 2 3" xfId="7278"/>
    <cellStyle name="Normal 6 4 3 2 2 3" xfId="4271"/>
    <cellStyle name="Normal 6 4 3 2 2 3 2" xfId="7279"/>
    <cellStyle name="Normal 6 4 3 2 2 4" xfId="7280"/>
    <cellStyle name="Normal 6 4 3 2 3" xfId="4272"/>
    <cellStyle name="Normal 6 4 3 2 3 2" xfId="4273"/>
    <cellStyle name="Normal 6 4 3 2 3 2 2" xfId="7281"/>
    <cellStyle name="Normal 6 4 3 2 3 3" xfId="7282"/>
    <cellStyle name="Normal 6 4 3 2 4" xfId="4274"/>
    <cellStyle name="Normal 6 4 3 2 4 2" xfId="7283"/>
    <cellStyle name="Normal 6 4 3 2 5" xfId="7284"/>
    <cellStyle name="Normal 6 4 3 3" xfId="4275"/>
    <cellStyle name="Normal 6 4 3 3 2" xfId="4276"/>
    <cellStyle name="Normal 6 4 3 3 2 2" xfId="4277"/>
    <cellStyle name="Normal 6 4 3 3 2 2 2" xfId="7285"/>
    <cellStyle name="Normal 6 4 3 3 2 3" xfId="7286"/>
    <cellStyle name="Normal 6 4 3 3 3" xfId="4278"/>
    <cellStyle name="Normal 6 4 3 3 3 2" xfId="7287"/>
    <cellStyle name="Normal 6 4 3 3 4" xfId="7288"/>
    <cellStyle name="Normal 6 4 3 4" xfId="4279"/>
    <cellStyle name="Normal 6 4 3 4 2" xfId="4280"/>
    <cellStyle name="Normal 6 4 3 4 2 2" xfId="7289"/>
    <cellStyle name="Normal 6 4 3 4 3" xfId="7290"/>
    <cellStyle name="Normal 6 4 3 5" xfId="4281"/>
    <cellStyle name="Normal 6 4 3 5 2" xfId="7291"/>
    <cellStyle name="Normal 6 4 3 6" xfId="4282"/>
    <cellStyle name="Normal 6 4 4" xfId="4283"/>
    <cellStyle name="Normal 6 4 4 2" xfId="4284"/>
    <cellStyle name="Normal 6 4 4 2 2" xfId="4285"/>
    <cellStyle name="Normal 6 4 4 2 2 2" xfId="4286"/>
    <cellStyle name="Normal 6 4 4 2 2 2 2" xfId="7292"/>
    <cellStyle name="Normal 6 4 4 2 2 3" xfId="7293"/>
    <cellStyle name="Normal 6 4 4 2 3" xfId="4287"/>
    <cellStyle name="Normal 6 4 4 2 3 2" xfId="7294"/>
    <cellStyle name="Normal 6 4 4 2 4" xfId="7295"/>
    <cellStyle name="Normal 6 4 4 3" xfId="4288"/>
    <cellStyle name="Normal 6 4 4 3 2" xfId="4289"/>
    <cellStyle name="Normal 6 4 4 3 2 2" xfId="7296"/>
    <cellStyle name="Normal 6 4 4 3 3" xfId="7297"/>
    <cellStyle name="Normal 6 4 4 4" xfId="4290"/>
    <cellStyle name="Normal 6 4 4 4 2" xfId="7298"/>
    <cellStyle name="Normal 6 4 4 5" xfId="7299"/>
    <cellStyle name="Normal 6 4 5" xfId="4291"/>
    <cellStyle name="Normal 6 4 5 2" xfId="4292"/>
    <cellStyle name="Normal 6 4 5 2 2" xfId="4293"/>
    <cellStyle name="Normal 6 4 5 2 2 2" xfId="7300"/>
    <cellStyle name="Normal 6 4 5 2 3" xfId="7301"/>
    <cellStyle name="Normal 6 4 5 3" xfId="4294"/>
    <cellStyle name="Normal 6 4 5 3 2" xfId="7302"/>
    <cellStyle name="Normal 6 4 5 4" xfId="7303"/>
    <cellStyle name="Normal 6 4 6" xfId="4295"/>
    <cellStyle name="Normal 6 4 6 2" xfId="4296"/>
    <cellStyle name="Normal 6 4 6 2 2" xfId="7304"/>
    <cellStyle name="Normal 6 4 6 3" xfId="7305"/>
    <cellStyle name="Normal 6 4 7" xfId="4297"/>
    <cellStyle name="Normal 6 4 7 2" xfId="7306"/>
    <cellStyle name="Normal 6 4 8" xfId="7307"/>
    <cellStyle name="Normal 6 5" xfId="4298"/>
    <cellStyle name="Normal 6 5 2" xfId="4299"/>
    <cellStyle name="Normal 6 5 2 2" xfId="4300"/>
    <cellStyle name="Normal 6 5 2 2 2" xfId="4301"/>
    <cellStyle name="Normal 6 5 2 2 2 2" xfId="4302"/>
    <cellStyle name="Normal 6 5 2 2 2 2 2" xfId="4303"/>
    <cellStyle name="Normal 6 5 2 2 2 2 2 2" xfId="7308"/>
    <cellStyle name="Normal 6 5 2 2 2 2 3" xfId="7309"/>
    <cellStyle name="Normal 6 5 2 2 2 3" xfId="4304"/>
    <cellStyle name="Normal 6 5 2 2 2 3 2" xfId="7310"/>
    <cellStyle name="Normal 6 5 2 2 2 4" xfId="7311"/>
    <cellStyle name="Normal 6 5 2 2 3" xfId="4305"/>
    <cellStyle name="Normal 6 5 2 2 3 2" xfId="4306"/>
    <cellStyle name="Normal 6 5 2 2 3 2 2" xfId="7312"/>
    <cellStyle name="Normal 6 5 2 2 3 3" xfId="7313"/>
    <cellStyle name="Normal 6 5 2 2 4" xfId="4307"/>
    <cellStyle name="Normal 6 5 2 2 4 2" xfId="7314"/>
    <cellStyle name="Normal 6 5 2 2 5" xfId="7315"/>
    <cellStyle name="Normal 6 5 2 3" xfId="4308"/>
    <cellStyle name="Normal 6 5 2 3 2" xfId="4309"/>
    <cellStyle name="Normal 6 5 2 3 2 2" xfId="4310"/>
    <cellStyle name="Normal 6 5 2 3 2 2 2" xfId="7316"/>
    <cellStyle name="Normal 6 5 2 3 2 3" xfId="7317"/>
    <cellStyle name="Normal 6 5 2 3 3" xfId="4311"/>
    <cellStyle name="Normal 6 5 2 3 3 2" xfId="7318"/>
    <cellStyle name="Normal 6 5 2 3 4" xfId="7319"/>
    <cellStyle name="Normal 6 5 2 4" xfId="4312"/>
    <cellStyle name="Normal 6 5 2 4 2" xfId="4313"/>
    <cellStyle name="Normal 6 5 2 4 2 2" xfId="7320"/>
    <cellStyle name="Normal 6 5 2 4 3" xfId="7321"/>
    <cellStyle name="Normal 6 5 2 5" xfId="4314"/>
    <cellStyle name="Normal 6 5 2 5 2" xfId="7322"/>
    <cellStyle name="Normal 6 5 2 6" xfId="7323"/>
    <cellStyle name="Normal 6 5 3" xfId="4315"/>
    <cellStyle name="Normal 6 5 3 2" xfId="4316"/>
    <cellStyle name="Normal 6 5 3 2 2" xfId="4317"/>
    <cellStyle name="Normal 6 5 3 2 2 2" xfId="4318"/>
    <cellStyle name="Normal 6 5 3 2 2 2 2" xfId="4319"/>
    <cellStyle name="Normal 6 5 3 2 2 2 2 2" xfId="7324"/>
    <cellStyle name="Normal 6 5 3 2 2 2 3" xfId="7325"/>
    <cellStyle name="Normal 6 5 3 2 2 3" xfId="4320"/>
    <cellStyle name="Normal 6 5 3 2 2 3 2" xfId="7326"/>
    <cellStyle name="Normal 6 5 3 2 2 4" xfId="7327"/>
    <cellStyle name="Normal 6 5 3 2 3" xfId="4321"/>
    <cellStyle name="Normal 6 5 3 2 3 2" xfId="4322"/>
    <cellStyle name="Normal 6 5 3 2 3 2 2" xfId="7328"/>
    <cellStyle name="Normal 6 5 3 2 3 3" xfId="7329"/>
    <cellStyle name="Normal 6 5 3 2 4" xfId="4323"/>
    <cellStyle name="Normal 6 5 3 2 4 2" xfId="7330"/>
    <cellStyle name="Normal 6 5 3 2 5" xfId="7331"/>
    <cellStyle name="Normal 6 5 3 3" xfId="4324"/>
    <cellStyle name="Normal 6 5 3 3 2" xfId="4325"/>
    <cellStyle name="Normal 6 5 3 3 2 2" xfId="4326"/>
    <cellStyle name="Normal 6 5 3 3 2 2 2" xfId="7332"/>
    <cellStyle name="Normal 6 5 3 3 2 3" xfId="7333"/>
    <cellStyle name="Normal 6 5 3 3 3" xfId="4327"/>
    <cellStyle name="Normal 6 5 3 3 3 2" xfId="7334"/>
    <cellStyle name="Normal 6 5 3 3 4" xfId="7335"/>
    <cellStyle name="Normal 6 5 3 4" xfId="4328"/>
    <cellStyle name="Normal 6 5 3 4 2" xfId="4329"/>
    <cellStyle name="Normal 6 5 3 4 2 2" xfId="7336"/>
    <cellStyle name="Normal 6 5 3 4 3" xfId="7337"/>
    <cellStyle name="Normal 6 5 3 5" xfId="4330"/>
    <cellStyle name="Normal 6 5 3 5 2" xfId="7338"/>
    <cellStyle name="Normal 6 5 3 6" xfId="4331"/>
    <cellStyle name="Normal 6 5 4" xfId="4332"/>
    <cellStyle name="Normal 6 5 4 2" xfId="4333"/>
    <cellStyle name="Normal 6 5 4 2 2" xfId="4334"/>
    <cellStyle name="Normal 6 5 4 2 2 2" xfId="4335"/>
    <cellStyle name="Normal 6 5 4 2 2 2 2" xfId="7339"/>
    <cellStyle name="Normal 6 5 4 2 2 3" xfId="7340"/>
    <cellStyle name="Normal 6 5 4 2 3" xfId="4336"/>
    <cellStyle name="Normal 6 5 4 2 3 2" xfId="7341"/>
    <cellStyle name="Normal 6 5 4 2 4" xfId="7342"/>
    <cellStyle name="Normal 6 5 4 3" xfId="4337"/>
    <cellStyle name="Normal 6 5 4 3 2" xfId="4338"/>
    <cellStyle name="Normal 6 5 4 3 2 2" xfId="7343"/>
    <cellStyle name="Normal 6 5 4 3 3" xfId="7344"/>
    <cellStyle name="Normal 6 5 4 4" xfId="4339"/>
    <cellStyle name="Normal 6 5 4 4 2" xfId="7345"/>
    <cellStyle name="Normal 6 5 4 5" xfId="7346"/>
    <cellStyle name="Normal 6 5 5" xfId="4340"/>
    <cellStyle name="Normal 6 5 5 2" xfId="4341"/>
    <cellStyle name="Normal 6 5 5 2 2" xfId="4342"/>
    <cellStyle name="Normal 6 5 5 2 2 2" xfId="7347"/>
    <cellStyle name="Normal 6 5 5 2 3" xfId="7348"/>
    <cellStyle name="Normal 6 5 5 3" xfId="4343"/>
    <cellStyle name="Normal 6 5 5 3 2" xfId="7349"/>
    <cellStyle name="Normal 6 5 5 4" xfId="7350"/>
    <cellStyle name="Normal 6 5 6" xfId="4344"/>
    <cellStyle name="Normal 6 5 6 2" xfId="4345"/>
    <cellStyle name="Normal 6 5 6 2 2" xfId="7351"/>
    <cellStyle name="Normal 6 5 6 3" xfId="7352"/>
    <cellStyle name="Normal 6 5 7" xfId="4346"/>
    <cellStyle name="Normal 6 5 7 2" xfId="7353"/>
    <cellStyle name="Normal 6 5 8" xfId="7354"/>
    <cellStyle name="Normal 6 6" xfId="4347"/>
    <cellStyle name="Normal 6 6 2" xfId="4348"/>
    <cellStyle name="Normal 6 6 2 2" xfId="4349"/>
    <cellStyle name="Normal 6 6 2 2 2" xfId="4350"/>
    <cellStyle name="Normal 6 6 2 2 2 2" xfId="4351"/>
    <cellStyle name="Normal 6 6 2 2 2 2 2" xfId="4352"/>
    <cellStyle name="Normal 6 6 2 2 2 2 2 2" xfId="7355"/>
    <cellStyle name="Normal 6 6 2 2 2 2 3" xfId="7356"/>
    <cellStyle name="Normal 6 6 2 2 2 3" xfId="4353"/>
    <cellStyle name="Normal 6 6 2 2 2 3 2" xfId="7357"/>
    <cellStyle name="Normal 6 6 2 2 2 4" xfId="7358"/>
    <cellStyle name="Normal 6 6 2 2 3" xfId="4354"/>
    <cellStyle name="Normal 6 6 2 2 3 2" xfId="4355"/>
    <cellStyle name="Normal 6 6 2 2 3 2 2" xfId="7359"/>
    <cellStyle name="Normal 6 6 2 2 3 3" xfId="7360"/>
    <cellStyle name="Normal 6 6 2 2 4" xfId="4356"/>
    <cellStyle name="Normal 6 6 2 2 4 2" xfId="7361"/>
    <cellStyle name="Normal 6 6 2 2 5" xfId="7362"/>
    <cellStyle name="Normal 6 6 2 3" xfId="4357"/>
    <cellStyle name="Normal 6 6 2 3 2" xfId="4358"/>
    <cellStyle name="Normal 6 6 2 3 2 2" xfId="4359"/>
    <cellStyle name="Normal 6 6 2 3 2 2 2" xfId="7363"/>
    <cellStyle name="Normal 6 6 2 3 2 3" xfId="7364"/>
    <cellStyle name="Normal 6 6 2 3 3" xfId="4360"/>
    <cellStyle name="Normal 6 6 2 3 3 2" xfId="7365"/>
    <cellStyle name="Normal 6 6 2 3 4" xfId="7366"/>
    <cellStyle name="Normal 6 6 2 4" xfId="4361"/>
    <cellStyle name="Normal 6 6 2 4 2" xfId="4362"/>
    <cellStyle name="Normal 6 6 2 4 2 2" xfId="7367"/>
    <cellStyle name="Normal 6 6 2 4 3" xfId="7368"/>
    <cellStyle name="Normal 6 6 2 5" xfId="4363"/>
    <cellStyle name="Normal 6 6 2 5 2" xfId="7369"/>
    <cellStyle name="Normal 6 6 2 6" xfId="7370"/>
    <cellStyle name="Normal 6 6 3" xfId="4364"/>
    <cellStyle name="Normal 6 6 3 2" xfId="4365"/>
    <cellStyle name="Normal 6 6 3 2 2" xfId="4366"/>
    <cellStyle name="Normal 6 6 3 2 2 2" xfId="4367"/>
    <cellStyle name="Normal 6 6 3 2 2 2 2" xfId="4368"/>
    <cellStyle name="Normal 6 6 3 2 2 2 2 2" xfId="7371"/>
    <cellStyle name="Normal 6 6 3 2 2 2 3" xfId="7372"/>
    <cellStyle name="Normal 6 6 3 2 2 3" xfId="4369"/>
    <cellStyle name="Normal 6 6 3 2 2 3 2" xfId="7373"/>
    <cellStyle name="Normal 6 6 3 2 2 4" xfId="7374"/>
    <cellStyle name="Normal 6 6 3 2 3" xfId="4370"/>
    <cellStyle name="Normal 6 6 3 2 3 2" xfId="4371"/>
    <cellStyle name="Normal 6 6 3 2 3 2 2" xfId="7375"/>
    <cellStyle name="Normal 6 6 3 2 3 3" xfId="7376"/>
    <cellStyle name="Normal 6 6 3 2 4" xfId="4372"/>
    <cellStyle name="Normal 6 6 3 2 4 2" xfId="7377"/>
    <cellStyle name="Normal 6 6 3 2 5" xfId="7378"/>
    <cellStyle name="Normal 6 6 3 3" xfId="4373"/>
    <cellStyle name="Normal 6 6 3 3 2" xfId="4374"/>
    <cellStyle name="Normal 6 6 3 3 2 2" xfId="4375"/>
    <cellStyle name="Normal 6 6 3 3 2 2 2" xfId="7379"/>
    <cellStyle name="Normal 6 6 3 3 2 3" xfId="7380"/>
    <cellStyle name="Normal 6 6 3 3 3" xfId="4376"/>
    <cellStyle name="Normal 6 6 3 3 3 2" xfId="7381"/>
    <cellStyle name="Normal 6 6 3 3 4" xfId="7382"/>
    <cellStyle name="Normal 6 6 3 4" xfId="4377"/>
    <cellStyle name="Normal 6 6 3 4 2" xfId="4378"/>
    <cellStyle name="Normal 6 6 3 4 2 2" xfId="7383"/>
    <cellStyle name="Normal 6 6 3 4 3" xfId="7384"/>
    <cellStyle name="Normal 6 6 3 5" xfId="4379"/>
    <cellStyle name="Normal 6 6 3 5 2" xfId="7385"/>
    <cellStyle name="Normal 6 6 3 6" xfId="4380"/>
    <cellStyle name="Normal 6 6 4" xfId="4381"/>
    <cellStyle name="Normal 6 6 4 2" xfId="4382"/>
    <cellStyle name="Normal 6 6 4 2 2" xfId="4383"/>
    <cellStyle name="Normal 6 6 4 2 2 2" xfId="4384"/>
    <cellStyle name="Normal 6 6 4 2 2 2 2" xfId="7386"/>
    <cellStyle name="Normal 6 6 4 2 2 3" xfId="7387"/>
    <cellStyle name="Normal 6 6 4 2 3" xfId="4385"/>
    <cellStyle name="Normal 6 6 4 2 3 2" xfId="7388"/>
    <cellStyle name="Normal 6 6 4 2 4" xfId="7389"/>
    <cellStyle name="Normal 6 6 4 3" xfId="4386"/>
    <cellStyle name="Normal 6 6 4 3 2" xfId="4387"/>
    <cellStyle name="Normal 6 6 4 3 2 2" xfId="7390"/>
    <cellStyle name="Normal 6 6 4 3 3" xfId="7391"/>
    <cellStyle name="Normal 6 6 4 4" xfId="4388"/>
    <cellStyle name="Normal 6 6 4 4 2" xfId="7392"/>
    <cellStyle name="Normal 6 6 4 5" xfId="7393"/>
    <cellStyle name="Normal 6 6 5" xfId="4389"/>
    <cellStyle name="Normal 6 6 5 2" xfId="4390"/>
    <cellStyle name="Normal 6 6 5 2 2" xfId="4391"/>
    <cellStyle name="Normal 6 6 5 2 2 2" xfId="7394"/>
    <cellStyle name="Normal 6 6 5 2 3" xfId="7395"/>
    <cellStyle name="Normal 6 6 5 3" xfId="4392"/>
    <cellStyle name="Normal 6 6 5 3 2" xfId="7396"/>
    <cellStyle name="Normal 6 6 5 4" xfId="7397"/>
    <cellStyle name="Normal 6 6 6" xfId="4393"/>
    <cellStyle name="Normal 6 6 6 2" xfId="4394"/>
    <cellStyle name="Normal 6 6 6 2 2" xfId="7398"/>
    <cellStyle name="Normal 6 6 6 3" xfId="7399"/>
    <cellStyle name="Normal 6 6 7" xfId="4395"/>
    <cellStyle name="Normal 6 6 7 2" xfId="7400"/>
    <cellStyle name="Normal 6 6 8" xfId="7401"/>
    <cellStyle name="Normal 6 7" xfId="4396"/>
    <cellStyle name="Normal 6 7 2" xfId="4397"/>
    <cellStyle name="Normal 6 7 2 2" xfId="4398"/>
    <cellStyle name="Normal 6 7 2 2 2" xfId="4399"/>
    <cellStyle name="Normal 6 7 2 2 2 2" xfId="4400"/>
    <cellStyle name="Normal 6 7 2 2 2 2 2" xfId="4401"/>
    <cellStyle name="Normal 6 7 2 2 2 2 2 2" xfId="7402"/>
    <cellStyle name="Normal 6 7 2 2 2 2 3" xfId="7403"/>
    <cellStyle name="Normal 6 7 2 2 2 3" xfId="4402"/>
    <cellStyle name="Normal 6 7 2 2 2 3 2" xfId="7404"/>
    <cellStyle name="Normal 6 7 2 2 2 4" xfId="7405"/>
    <cellStyle name="Normal 6 7 2 2 3" xfId="4403"/>
    <cellStyle name="Normal 6 7 2 2 3 2" xfId="4404"/>
    <cellStyle name="Normal 6 7 2 2 3 2 2" xfId="7406"/>
    <cellStyle name="Normal 6 7 2 2 3 3" xfId="7407"/>
    <cellStyle name="Normal 6 7 2 2 4" xfId="4405"/>
    <cellStyle name="Normal 6 7 2 2 4 2" xfId="7408"/>
    <cellStyle name="Normal 6 7 2 2 5" xfId="7409"/>
    <cellStyle name="Normal 6 7 2 3" xfId="4406"/>
    <cellStyle name="Normal 6 7 2 3 2" xfId="4407"/>
    <cellStyle name="Normal 6 7 2 3 2 2" xfId="4408"/>
    <cellStyle name="Normal 6 7 2 3 2 2 2" xfId="7410"/>
    <cellStyle name="Normal 6 7 2 3 2 3" xfId="7411"/>
    <cellStyle name="Normal 6 7 2 3 3" xfId="4409"/>
    <cellStyle name="Normal 6 7 2 3 3 2" xfId="7412"/>
    <cellStyle name="Normal 6 7 2 3 4" xfId="7413"/>
    <cellStyle name="Normal 6 7 2 4" xfId="4410"/>
    <cellStyle name="Normal 6 7 2 4 2" xfId="4411"/>
    <cellStyle name="Normal 6 7 2 4 2 2" xfId="7414"/>
    <cellStyle name="Normal 6 7 2 4 3" xfId="7415"/>
    <cellStyle name="Normal 6 7 2 5" xfId="4412"/>
    <cellStyle name="Normal 6 7 2 5 2" xfId="7416"/>
    <cellStyle name="Normal 6 7 2 6" xfId="7417"/>
    <cellStyle name="Normal 6 7 3" xfId="4413"/>
    <cellStyle name="Normal 6 7 3 2" xfId="4414"/>
    <cellStyle name="Normal 6 7 3 2 2" xfId="4415"/>
    <cellStyle name="Normal 6 7 3 2 2 2" xfId="4416"/>
    <cellStyle name="Normal 6 7 3 2 2 2 2" xfId="4417"/>
    <cellStyle name="Normal 6 7 3 2 2 2 2 2" xfId="7418"/>
    <cellStyle name="Normal 6 7 3 2 2 2 3" xfId="7419"/>
    <cellStyle name="Normal 6 7 3 2 2 3" xfId="4418"/>
    <cellStyle name="Normal 6 7 3 2 2 3 2" xfId="7420"/>
    <cellStyle name="Normal 6 7 3 2 2 4" xfId="7421"/>
    <cellStyle name="Normal 6 7 3 2 3" xfId="4419"/>
    <cellStyle name="Normal 6 7 3 2 3 2" xfId="4420"/>
    <cellStyle name="Normal 6 7 3 2 3 2 2" xfId="7422"/>
    <cellStyle name="Normal 6 7 3 2 3 3" xfId="7423"/>
    <cellStyle name="Normal 6 7 3 2 4" xfId="4421"/>
    <cellStyle name="Normal 6 7 3 2 4 2" xfId="7424"/>
    <cellStyle name="Normal 6 7 3 2 5" xfId="7425"/>
    <cellStyle name="Normal 6 7 3 3" xfId="4422"/>
    <cellStyle name="Normal 6 7 3 3 2" xfId="4423"/>
    <cellStyle name="Normal 6 7 3 3 2 2" xfId="4424"/>
    <cellStyle name="Normal 6 7 3 3 2 2 2" xfId="7426"/>
    <cellStyle name="Normal 6 7 3 3 2 3" xfId="7427"/>
    <cellStyle name="Normal 6 7 3 3 3" xfId="4425"/>
    <cellStyle name="Normal 6 7 3 3 3 2" xfId="7428"/>
    <cellStyle name="Normal 6 7 3 3 4" xfId="7429"/>
    <cellStyle name="Normal 6 7 3 4" xfId="4426"/>
    <cellStyle name="Normal 6 7 3 4 2" xfId="4427"/>
    <cellStyle name="Normal 6 7 3 4 2 2" xfId="7430"/>
    <cellStyle name="Normal 6 7 3 4 3" xfId="7431"/>
    <cellStyle name="Normal 6 7 3 5" xfId="4428"/>
    <cellStyle name="Normal 6 7 3 5 2" xfId="7432"/>
    <cellStyle name="Normal 6 7 3 6" xfId="4429"/>
    <cellStyle name="Normal 6 7 4" xfId="4430"/>
    <cellStyle name="Normal 6 7 4 2" xfId="4431"/>
    <cellStyle name="Normal 6 7 4 2 2" xfId="4432"/>
    <cellStyle name="Normal 6 7 4 2 2 2" xfId="4433"/>
    <cellStyle name="Normal 6 7 4 2 2 2 2" xfId="7433"/>
    <cellStyle name="Normal 6 7 4 2 2 3" xfId="7434"/>
    <cellStyle name="Normal 6 7 4 2 3" xfId="4434"/>
    <cellStyle name="Normal 6 7 4 2 3 2" xfId="7435"/>
    <cellStyle name="Normal 6 7 4 2 4" xfId="7436"/>
    <cellStyle name="Normal 6 7 4 3" xfId="4435"/>
    <cellStyle name="Normal 6 7 4 3 2" xfId="4436"/>
    <cellStyle name="Normal 6 7 4 3 2 2" xfId="7437"/>
    <cellStyle name="Normal 6 7 4 3 3" xfId="7438"/>
    <cellStyle name="Normal 6 7 4 4" xfId="4437"/>
    <cellStyle name="Normal 6 7 4 4 2" xfId="7439"/>
    <cellStyle name="Normal 6 7 4 5" xfId="7440"/>
    <cellStyle name="Normal 6 7 5" xfId="4438"/>
    <cellStyle name="Normal 6 7 5 2" xfId="4439"/>
    <cellStyle name="Normal 6 7 5 2 2" xfId="4440"/>
    <cellStyle name="Normal 6 7 5 2 2 2" xfId="7441"/>
    <cellStyle name="Normal 6 7 5 2 3" xfId="7442"/>
    <cellStyle name="Normal 6 7 5 3" xfId="4441"/>
    <cellStyle name="Normal 6 7 5 3 2" xfId="7443"/>
    <cellStyle name="Normal 6 7 5 4" xfId="7444"/>
    <cellStyle name="Normal 6 7 6" xfId="4442"/>
    <cellStyle name="Normal 6 7 6 2" xfId="4443"/>
    <cellStyle name="Normal 6 7 6 2 2" xfId="7445"/>
    <cellStyle name="Normal 6 7 6 3" xfId="7446"/>
    <cellStyle name="Normal 6 7 7" xfId="4444"/>
    <cellStyle name="Normal 6 7 7 2" xfId="7447"/>
    <cellStyle name="Normal 6 7 8" xfId="7448"/>
    <cellStyle name="Normal 6 8" xfId="4445"/>
    <cellStyle name="Normal 6 8 2" xfId="4446"/>
    <cellStyle name="Normal 6 8 2 2" xfId="4447"/>
    <cellStyle name="Normal 6 8 2 2 2" xfId="4448"/>
    <cellStyle name="Normal 6 8 2 2 2 2" xfId="4449"/>
    <cellStyle name="Normal 6 8 2 2 2 2 2" xfId="4450"/>
    <cellStyle name="Normal 6 8 2 2 2 2 2 2" xfId="7449"/>
    <cellStyle name="Normal 6 8 2 2 2 2 3" xfId="7450"/>
    <cellStyle name="Normal 6 8 2 2 2 3" xfId="4451"/>
    <cellStyle name="Normal 6 8 2 2 2 3 2" xfId="7451"/>
    <cellStyle name="Normal 6 8 2 2 2 4" xfId="7452"/>
    <cellStyle name="Normal 6 8 2 2 3" xfId="4452"/>
    <cellStyle name="Normal 6 8 2 2 3 2" xfId="4453"/>
    <cellStyle name="Normal 6 8 2 2 3 2 2" xfId="7453"/>
    <cellStyle name="Normal 6 8 2 2 3 3" xfId="7454"/>
    <cellStyle name="Normal 6 8 2 2 4" xfId="4454"/>
    <cellStyle name="Normal 6 8 2 2 4 2" xfId="7455"/>
    <cellStyle name="Normal 6 8 2 2 5" xfId="7456"/>
    <cellStyle name="Normal 6 8 2 3" xfId="4455"/>
    <cellStyle name="Normal 6 8 2 3 2" xfId="4456"/>
    <cellStyle name="Normal 6 8 2 3 2 2" xfId="4457"/>
    <cellStyle name="Normal 6 8 2 3 2 2 2" xfId="7457"/>
    <cellStyle name="Normal 6 8 2 3 2 3" xfId="7458"/>
    <cellStyle name="Normal 6 8 2 3 3" xfId="4458"/>
    <cellStyle name="Normal 6 8 2 3 3 2" xfId="7459"/>
    <cellStyle name="Normal 6 8 2 3 4" xfId="7460"/>
    <cellStyle name="Normal 6 8 2 4" xfId="4459"/>
    <cellStyle name="Normal 6 8 2 4 2" xfId="4460"/>
    <cellStyle name="Normal 6 8 2 4 2 2" xfId="7461"/>
    <cellStyle name="Normal 6 8 2 4 3" xfId="7462"/>
    <cellStyle name="Normal 6 8 2 5" xfId="4461"/>
    <cellStyle name="Normal 6 8 2 5 2" xfId="7463"/>
    <cellStyle name="Normal 6 8 2 6" xfId="7464"/>
    <cellStyle name="Normal 6 8 3" xfId="4462"/>
    <cellStyle name="Normal 6 8 3 2" xfId="4463"/>
    <cellStyle name="Normal 6 8 3 2 2" xfId="4464"/>
    <cellStyle name="Normal 6 8 3 2 2 2" xfId="4465"/>
    <cellStyle name="Normal 6 8 3 2 2 2 2" xfId="4466"/>
    <cellStyle name="Normal 6 8 3 2 2 2 2 2" xfId="7465"/>
    <cellStyle name="Normal 6 8 3 2 2 2 3" xfId="7466"/>
    <cellStyle name="Normal 6 8 3 2 2 3" xfId="4467"/>
    <cellStyle name="Normal 6 8 3 2 2 3 2" xfId="7467"/>
    <cellStyle name="Normal 6 8 3 2 2 4" xfId="7468"/>
    <cellStyle name="Normal 6 8 3 2 3" xfId="4468"/>
    <cellStyle name="Normal 6 8 3 2 3 2" xfId="4469"/>
    <cellStyle name="Normal 6 8 3 2 3 2 2" xfId="7469"/>
    <cellStyle name="Normal 6 8 3 2 3 3" xfId="7470"/>
    <cellStyle name="Normal 6 8 3 2 4" xfId="4470"/>
    <cellStyle name="Normal 6 8 3 2 4 2" xfId="7471"/>
    <cellStyle name="Normal 6 8 3 2 5" xfId="7472"/>
    <cellStyle name="Normal 6 8 3 3" xfId="4471"/>
    <cellStyle name="Normal 6 8 3 3 2" xfId="4472"/>
    <cellStyle name="Normal 6 8 3 3 2 2" xfId="4473"/>
    <cellStyle name="Normal 6 8 3 3 2 2 2" xfId="7473"/>
    <cellStyle name="Normal 6 8 3 3 2 3" xfId="7474"/>
    <cellStyle name="Normal 6 8 3 3 3" xfId="4474"/>
    <cellStyle name="Normal 6 8 3 3 3 2" xfId="7475"/>
    <cellStyle name="Normal 6 8 3 3 4" xfId="7476"/>
    <cellStyle name="Normal 6 8 3 4" xfId="4475"/>
    <cellStyle name="Normal 6 8 3 4 2" xfId="4476"/>
    <cellStyle name="Normal 6 8 3 4 2 2" xfId="7477"/>
    <cellStyle name="Normal 6 8 3 4 3" xfId="7478"/>
    <cellStyle name="Normal 6 8 3 5" xfId="4477"/>
    <cellStyle name="Normal 6 8 3 5 2" xfId="7479"/>
    <cellStyle name="Normal 6 8 3 6" xfId="4478"/>
    <cellStyle name="Normal 6 8 4" xfId="4479"/>
    <cellStyle name="Normal 6 8 4 2" xfId="4480"/>
    <cellStyle name="Normal 6 8 4 2 2" xfId="4481"/>
    <cellStyle name="Normal 6 8 4 2 2 2" xfId="4482"/>
    <cellStyle name="Normal 6 8 4 2 2 2 2" xfId="7480"/>
    <cellStyle name="Normal 6 8 4 2 2 3" xfId="7481"/>
    <cellStyle name="Normal 6 8 4 2 3" xfId="4483"/>
    <cellStyle name="Normal 6 8 4 2 3 2" xfId="7482"/>
    <cellStyle name="Normal 6 8 4 2 4" xfId="7483"/>
    <cellStyle name="Normal 6 8 4 3" xfId="4484"/>
    <cellStyle name="Normal 6 8 4 3 2" xfId="4485"/>
    <cellStyle name="Normal 6 8 4 3 2 2" xfId="7484"/>
    <cellStyle name="Normal 6 8 4 3 3" xfId="7485"/>
    <cellStyle name="Normal 6 8 4 4" xfId="4486"/>
    <cellStyle name="Normal 6 8 4 4 2" xfId="7486"/>
    <cellStyle name="Normal 6 8 4 5" xfId="7487"/>
    <cellStyle name="Normal 6 8 5" xfId="4487"/>
    <cellStyle name="Normal 6 8 5 2" xfId="4488"/>
    <cellStyle name="Normal 6 8 5 2 2" xfId="4489"/>
    <cellStyle name="Normal 6 8 5 2 2 2" xfId="7488"/>
    <cellStyle name="Normal 6 8 5 2 3" xfId="7489"/>
    <cellStyle name="Normal 6 8 5 3" xfId="4490"/>
    <cellStyle name="Normal 6 8 5 3 2" xfId="7490"/>
    <cellStyle name="Normal 6 8 5 4" xfId="7491"/>
    <cellStyle name="Normal 6 8 6" xfId="4491"/>
    <cellStyle name="Normal 6 8 6 2" xfId="4492"/>
    <cellStyle name="Normal 6 8 6 2 2" xfId="7492"/>
    <cellStyle name="Normal 6 8 6 3" xfId="7493"/>
    <cellStyle name="Normal 6 8 7" xfId="4493"/>
    <cellStyle name="Normal 6 8 7 2" xfId="7494"/>
    <cellStyle name="Normal 6 8 8" xfId="7495"/>
    <cellStyle name="Normal 6 9" xfId="4494"/>
    <cellStyle name="Normal 6 9 2" xfId="4495"/>
    <cellStyle name="Normal 6 9 2 2" xfId="4496"/>
    <cellStyle name="Normal 6 9 3" xfId="4497"/>
    <cellStyle name="Normal 6 9 3 2" xfId="4498"/>
    <cellStyle name="Normal 6 9 4" xfId="4499"/>
    <cellStyle name="Normal 6 9 5" xfId="4500"/>
    <cellStyle name="Normal 6_PR Information" xfId="7589"/>
    <cellStyle name="Normal 60" xfId="4501"/>
    <cellStyle name="Normal 60 2" xfId="4502"/>
    <cellStyle name="Normal 60 2 2" xfId="4503"/>
    <cellStyle name="Normal 60 3" xfId="4504"/>
    <cellStyle name="Normal 60 3 2" xfId="4505"/>
    <cellStyle name="Normal 60 4" xfId="4506"/>
    <cellStyle name="Normal 61" xfId="4507"/>
    <cellStyle name="Normal 61 2" xfId="4508"/>
    <cellStyle name="Normal 61 2 2" xfId="4509"/>
    <cellStyle name="Normal 61 3" xfId="4510"/>
    <cellStyle name="Normal 61 3 2" xfId="4511"/>
    <cellStyle name="Normal 61 4" xfId="4512"/>
    <cellStyle name="Normal 62" xfId="4513"/>
    <cellStyle name="Normal 62 2" xfId="4514"/>
    <cellStyle name="Normal 62 2 2" xfId="4515"/>
    <cellStyle name="Normal 62 3" xfId="4516"/>
    <cellStyle name="Normal 62 3 2" xfId="4517"/>
    <cellStyle name="Normal 62 4" xfId="4518"/>
    <cellStyle name="Normal 63" xfId="4519"/>
    <cellStyle name="Normal 63 2" xfId="4520"/>
    <cellStyle name="Normal 63 2 2" xfId="4521"/>
    <cellStyle name="Normal 63 3" xfId="4522"/>
    <cellStyle name="Normal 63 3 2" xfId="4523"/>
    <cellStyle name="Normal 63 4" xfId="4524"/>
    <cellStyle name="Normal 64" xfId="4525"/>
    <cellStyle name="Normal 64 2" xfId="4526"/>
    <cellStyle name="Normal 65" xfId="4527"/>
    <cellStyle name="Normal 65 2" xfId="4528"/>
    <cellStyle name="Normal 65 2 2" xfId="4529"/>
    <cellStyle name="Normal 65 3" xfId="4530"/>
    <cellStyle name="Normal 66" xfId="4531"/>
    <cellStyle name="Normal 66 2" xfId="4532"/>
    <cellStyle name="Normal 66 2 2" xfId="4533"/>
    <cellStyle name="Normal 66 3" xfId="4534"/>
    <cellStyle name="Normal 67" xfId="4535"/>
    <cellStyle name="Normal 67 2" xfId="4536"/>
    <cellStyle name="Normal 68" xfId="4537"/>
    <cellStyle name="Normal 68 2" xfId="4538"/>
    <cellStyle name="Normal 69" xfId="4539"/>
    <cellStyle name="Normal 69 2" xfId="4540"/>
    <cellStyle name="Normal 69 2 2" xfId="4541"/>
    <cellStyle name="Normal 69 3" xfId="4542"/>
    <cellStyle name="Normal 7" xfId="4543"/>
    <cellStyle name="Normal 7 10" xfId="4544"/>
    <cellStyle name="Normal 7 10 2" xfId="4545"/>
    <cellStyle name="Normal 7 11" xfId="4546"/>
    <cellStyle name="Normal 7 11 2" xfId="4547"/>
    <cellStyle name="Normal 7 12" xfId="4548"/>
    <cellStyle name="Normal 7 12 2" xfId="4549"/>
    <cellStyle name="Normal 7 13" xfId="4550"/>
    <cellStyle name="Normal 7 13 2" xfId="4551"/>
    <cellStyle name="Normal 7 14" xfId="4552"/>
    <cellStyle name="Normal 7 14 2" xfId="4553"/>
    <cellStyle name="Normal 7 15" xfId="4554"/>
    <cellStyle name="Normal 7 2" xfId="4555"/>
    <cellStyle name="Normal 7 2 2" xfId="4556"/>
    <cellStyle name="Normal 7 2 2 2" xfId="4557"/>
    <cellStyle name="Normal 7 2 2 2 2" xfId="4558"/>
    <cellStyle name="Normal 7 2 2 3" xfId="4559"/>
    <cellStyle name="Normal 7 2 2 3 2" xfId="4560"/>
    <cellStyle name="Normal 7 2 2 4" xfId="4561"/>
    <cellStyle name="Normal 7 2 2 4 2" xfId="4562"/>
    <cellStyle name="Normal 7 2 3" xfId="4563"/>
    <cellStyle name="Normal 7 2 3 2" xfId="4564"/>
    <cellStyle name="Normal 7 2 3 2 2" xfId="4565"/>
    <cellStyle name="Normal 7 2 4" xfId="4566"/>
    <cellStyle name="Normal 7 2 4 2" xfId="4567"/>
    <cellStyle name="Normal 7 2 4 2 2" xfId="4568"/>
    <cellStyle name="Normal 7 2 5" xfId="4569"/>
    <cellStyle name="Normal 7 2 5 2" xfId="4570"/>
    <cellStyle name="Normal 7 3" xfId="4571"/>
    <cellStyle name="Normal 7 3 2" xfId="4572"/>
    <cellStyle name="Normal 7 3 2 2" xfId="4573"/>
    <cellStyle name="Normal 7 3 2 2 2" xfId="4574"/>
    <cellStyle name="Normal 7 3 2 3" xfId="4575"/>
    <cellStyle name="Normal 7 3 2 3 2" xfId="4576"/>
    <cellStyle name="Normal 7 3 2 4" xfId="4577"/>
    <cellStyle name="Normal 7 3 3" xfId="4578"/>
    <cellStyle name="Normal 7 3 3 2" xfId="4579"/>
    <cellStyle name="Normal 7 3 4" xfId="4580"/>
    <cellStyle name="Normal 7 3 4 2" xfId="4581"/>
    <cellStyle name="Normal 7 3 5" xfId="4582"/>
    <cellStyle name="Normal 7 3 5 2" xfId="4583"/>
    <cellStyle name="Normal 7 4" xfId="4584"/>
    <cellStyle name="Normal 7 4 2" xfId="4585"/>
    <cellStyle name="Normal 7 4 2 2" xfId="4586"/>
    <cellStyle name="Normal 7 4 3" xfId="4587"/>
    <cellStyle name="Normal 7 5" xfId="4588"/>
    <cellStyle name="Normal 7 5 2" xfId="4589"/>
    <cellStyle name="Normal 7 5 2 2" xfId="4590"/>
    <cellStyle name="Normal 7 6" xfId="4591"/>
    <cellStyle name="Normal 7 6 2" xfId="4592"/>
    <cellStyle name="Normal 7 7" xfId="4593"/>
    <cellStyle name="Normal 7 7 2" xfId="4594"/>
    <cellStyle name="Normal 7 8" xfId="4595"/>
    <cellStyle name="Normal 7 8 2" xfId="4596"/>
    <cellStyle name="Normal 7 9" xfId="4597"/>
    <cellStyle name="Normal 7 9 2" xfId="4598"/>
    <cellStyle name="Normal 7 9 2 2" xfId="4599"/>
    <cellStyle name="Normal 7 9 3" xfId="4600"/>
    <cellStyle name="Normal 7 9 3 2" xfId="4601"/>
    <cellStyle name="Normal 7 9 4" xfId="4602"/>
    <cellStyle name="Normal 7_PR Information" xfId="7590"/>
    <cellStyle name="Normal 70" xfId="4603"/>
    <cellStyle name="Normal 70 2" xfId="4604"/>
    <cellStyle name="Normal 70 2 2" xfId="4605"/>
    <cellStyle name="Normal 70 3" xfId="4606"/>
    <cellStyle name="Normal 71" xfId="4607"/>
    <cellStyle name="Normal 71 2" xfId="4608"/>
    <cellStyle name="Normal 72" xfId="4609"/>
    <cellStyle name="Normal 72 2" xfId="4610"/>
    <cellStyle name="Normal 73" xfId="4611"/>
    <cellStyle name="Normal 73 2" xfId="4612"/>
    <cellStyle name="Normal 74" xfId="4613"/>
    <cellStyle name="Normal 74 2" xfId="4614"/>
    <cellStyle name="Normal 75" xfId="4615"/>
    <cellStyle name="Normal 75 2" xfId="4616"/>
    <cellStyle name="Normal 76" xfId="4617"/>
    <cellStyle name="Normal 76 2" xfId="4618"/>
    <cellStyle name="Normal 77" xfId="4619"/>
    <cellStyle name="Normal 77 2" xfId="4620"/>
    <cellStyle name="Normal 78" xfId="4621"/>
    <cellStyle name="Normal 78 2" xfId="4622"/>
    <cellStyle name="Normal 79" xfId="4623"/>
    <cellStyle name="Normal 79 2" xfId="4624"/>
    <cellStyle name="Normal 8" xfId="4625"/>
    <cellStyle name="Normal 8 10" xfId="4626"/>
    <cellStyle name="Normal 8 10 2" xfId="4627"/>
    <cellStyle name="Normal 8 11" xfId="4628"/>
    <cellStyle name="Normal 8 11 2" xfId="4629"/>
    <cellStyle name="Normal 8 12" xfId="4630"/>
    <cellStyle name="Normal 8 12 2" xfId="4631"/>
    <cellStyle name="Normal 8 13" xfId="4632"/>
    <cellStyle name="Normal 8 13 2" xfId="4633"/>
    <cellStyle name="Normal 8 14" xfId="4634"/>
    <cellStyle name="Normal 8 14 2" xfId="4635"/>
    <cellStyle name="Normal 8 2" xfId="4636"/>
    <cellStyle name="Normal 8 2 2" xfId="4637"/>
    <cellStyle name="Normal 8 2 2 2" xfId="4638"/>
    <cellStyle name="Normal 8 2 2 2 2" xfId="4639"/>
    <cellStyle name="Normal 8 2 2 3" xfId="4640"/>
    <cellStyle name="Normal 8 2 2 3 2" xfId="4641"/>
    <cellStyle name="Normal 8 2 2 4" xfId="4642"/>
    <cellStyle name="Normal 8 2 2 4 2" xfId="4643"/>
    <cellStyle name="Normal 8 2 3" xfId="4644"/>
    <cellStyle name="Normal 8 2 3 2" xfId="4645"/>
    <cellStyle name="Normal 8 2 4" xfId="4646"/>
    <cellStyle name="Normal 8 2 4 2" xfId="4647"/>
    <cellStyle name="Normal 8 2 5" xfId="4648"/>
    <cellStyle name="Normal 8 2 5 2" xfId="4649"/>
    <cellStyle name="Normal 8 3" xfId="4650"/>
    <cellStyle name="Normal 8 3 2" xfId="4651"/>
    <cellStyle name="Normal 8 3 2 2" xfId="4652"/>
    <cellStyle name="Normal 8 3 2 2 2" xfId="4653"/>
    <cellStyle name="Normal 8 3 2 3" xfId="4654"/>
    <cellStyle name="Normal 8 3 2 3 2" xfId="4655"/>
    <cellStyle name="Normal 8 3 2 4" xfId="4656"/>
    <cellStyle name="Normal 8 3 3" xfId="4657"/>
    <cellStyle name="Normal 8 3 3 2" xfId="4658"/>
    <cellStyle name="Normal 8 3 4" xfId="4659"/>
    <cellStyle name="Normal 8 3 4 2" xfId="4660"/>
    <cellStyle name="Normal 8 3 5" xfId="4661"/>
    <cellStyle name="Normal 8 3 5 2" xfId="4662"/>
    <cellStyle name="Normal 8 4" xfId="4663"/>
    <cellStyle name="Normal 8 4 2" xfId="4664"/>
    <cellStyle name="Normal 8 4 2 2" xfId="4665"/>
    <cellStyle name="Normal 8 4 3" xfId="4666"/>
    <cellStyle name="Normal 8 5" xfId="4667"/>
    <cellStyle name="Normal 8 5 2" xfId="4668"/>
    <cellStyle name="Normal 8 5 2 2" xfId="4669"/>
    <cellStyle name="Normal 8 6" xfId="4670"/>
    <cellStyle name="Normal 8 6 2" xfId="4671"/>
    <cellStyle name="Normal 8 7" xfId="4672"/>
    <cellStyle name="Normal 8 7 2" xfId="4673"/>
    <cellStyle name="Normal 8 8" xfId="4674"/>
    <cellStyle name="Normal 8 8 2" xfId="4675"/>
    <cellStyle name="Normal 8 9" xfId="4676"/>
    <cellStyle name="Normal 8 9 2" xfId="4677"/>
    <cellStyle name="Normal 8 9 2 2" xfId="4678"/>
    <cellStyle name="Normal 8 9 3" xfId="4679"/>
    <cellStyle name="Normal 8 9 3 2" xfId="4680"/>
    <cellStyle name="Normal 8 9 4" xfId="4681"/>
    <cellStyle name="Normal 80" xfId="4682"/>
    <cellStyle name="Normal 80 2" xfId="4683"/>
    <cellStyle name="Normal 81" xfId="4684"/>
    <cellStyle name="Normal 81 2" xfId="4685"/>
    <cellStyle name="Normal 82" xfId="4686"/>
    <cellStyle name="Normal 82 2" xfId="4687"/>
    <cellStyle name="Normal 83" xfId="4688"/>
    <cellStyle name="Normal 83 2" xfId="4689"/>
    <cellStyle name="Normal 84" xfId="4690"/>
    <cellStyle name="Normal 84 2" xfId="4691"/>
    <cellStyle name="Normal 85" xfId="4692"/>
    <cellStyle name="Normal 85 2" xfId="4693"/>
    <cellStyle name="Normal 86" xfId="4694"/>
    <cellStyle name="Normal 86 2" xfId="4695"/>
    <cellStyle name="Normal 87" xfId="4696"/>
    <cellStyle name="Normal 87 2" xfId="4697"/>
    <cellStyle name="Normal 88" xfId="4698"/>
    <cellStyle name="Normal 88 2" xfId="4699"/>
    <cellStyle name="Normal 89" xfId="4700"/>
    <cellStyle name="Normal 89 2" xfId="4701"/>
    <cellStyle name="Normal 9" xfId="4702"/>
    <cellStyle name="Normal 9 2" xfId="4703"/>
    <cellStyle name="Normal 9 2 2" xfId="4704"/>
    <cellStyle name="Normal 9 2 3" xfId="4705"/>
    <cellStyle name="Normal 9 3" xfId="4706"/>
    <cellStyle name="Normal 9 3 2" xfId="4707"/>
    <cellStyle name="Normal 9 3 2 2" xfId="4708"/>
    <cellStyle name="Normal 9 4" xfId="4709"/>
    <cellStyle name="Normal 9 4 2" xfId="4710"/>
    <cellStyle name="Normal 9 4 2 2" xfId="4711"/>
    <cellStyle name="Normal 9 5" xfId="4712"/>
    <cellStyle name="Normal 9 5 2" xfId="4713"/>
    <cellStyle name="Normal 9 6" xfId="4714"/>
    <cellStyle name="Normal 9 6 2" xfId="4715"/>
    <cellStyle name="Normal 9 7" xfId="4716"/>
    <cellStyle name="Normal 9 7 2" xfId="4717"/>
    <cellStyle name="Normal 90" xfId="4718"/>
    <cellStyle name="Normal 90 2" xfId="4719"/>
    <cellStyle name="Normal 91" xfId="4720"/>
    <cellStyle name="Normal 91 2" xfId="4721"/>
    <cellStyle name="Normal 92" xfId="4722"/>
    <cellStyle name="Normal 92 2" xfId="4723"/>
    <cellStyle name="Normal 93" xfId="4724"/>
    <cellStyle name="Normal 93 2" xfId="4725"/>
    <cellStyle name="Normal 94" xfId="4726"/>
    <cellStyle name="Normal 94 2" xfId="4727"/>
    <cellStyle name="Normal 95" xfId="4728"/>
    <cellStyle name="Normal 95 2" xfId="4729"/>
    <cellStyle name="Normal 96" xfId="4730"/>
    <cellStyle name="Normal 96 2" xfId="4731"/>
    <cellStyle name="Normal 97" xfId="4732"/>
    <cellStyle name="Normal 97 2" xfId="4733"/>
    <cellStyle name="Normal 98" xfId="4734"/>
    <cellStyle name="Normal 98 2" xfId="4735"/>
    <cellStyle name="Normal 99" xfId="4736"/>
    <cellStyle name="Normal 99 2" xfId="4737"/>
    <cellStyle name="Normal Bold" xfId="4738"/>
    <cellStyle name="Normal Pct" xfId="4739"/>
    <cellStyle name="Normal_Composite Tax Rates" xfId="74"/>
    <cellStyle name="Normal_Iowa ASL GPAMORT" xfId="7670"/>
    <cellStyle name="Note" xfId="75" builtinId="10" customBuiltin="1"/>
    <cellStyle name="Note 10" xfId="4740"/>
    <cellStyle name="Note 10 2" xfId="4741"/>
    <cellStyle name="Note 10 2 2" xfId="4742"/>
    <cellStyle name="Note 10 3" xfId="4743"/>
    <cellStyle name="Note 10 3 2" xfId="4744"/>
    <cellStyle name="Note 10 4" xfId="4745"/>
    <cellStyle name="Note 10 4 2" xfId="4746"/>
    <cellStyle name="Note 10 5" xfId="4747"/>
    <cellStyle name="Note 10 5 2" xfId="4748"/>
    <cellStyle name="Note 10 6" xfId="4749"/>
    <cellStyle name="Note 10 6 2" xfId="4750"/>
    <cellStyle name="Note 10 7" xfId="4751"/>
    <cellStyle name="Note 10 8" xfId="4752"/>
    <cellStyle name="Note 11" xfId="4753"/>
    <cellStyle name="Note 11 2" xfId="4754"/>
    <cellStyle name="Note 11 2 2" xfId="4755"/>
    <cellStyle name="Note 11 3" xfId="4756"/>
    <cellStyle name="Note 11 3 2" xfId="4757"/>
    <cellStyle name="Note 11 4" xfId="4758"/>
    <cellStyle name="Note 11 4 2" xfId="4759"/>
    <cellStyle name="Note 11 5" xfId="4760"/>
    <cellStyle name="Note 11 5 2" xfId="4761"/>
    <cellStyle name="Note 11 6" xfId="4762"/>
    <cellStyle name="Note 11 6 2" xfId="4763"/>
    <cellStyle name="Note 11 7" xfId="4764"/>
    <cellStyle name="Note 11 7 2" xfId="4765"/>
    <cellStyle name="Note 11 8" xfId="4766"/>
    <cellStyle name="Note 11 9" xfId="4767"/>
    <cellStyle name="Note 12" xfId="4768"/>
    <cellStyle name="Note 12 2" xfId="4769"/>
    <cellStyle name="Note 12 2 2" xfId="4770"/>
    <cellStyle name="Note 12 3" xfId="4771"/>
    <cellStyle name="Note 12 3 2" xfId="4772"/>
    <cellStyle name="Note 12 4" xfId="4773"/>
    <cellStyle name="Note 12 4 2" xfId="4774"/>
    <cellStyle name="Note 12 5" xfId="4775"/>
    <cellStyle name="Note 12 5 2" xfId="4776"/>
    <cellStyle name="Note 12 6" xfId="4777"/>
    <cellStyle name="Note 12 6 2" xfId="4778"/>
    <cellStyle name="Note 12 7" xfId="4779"/>
    <cellStyle name="Note 13" xfId="4780"/>
    <cellStyle name="Note 13 2" xfId="4781"/>
    <cellStyle name="Note 13 2 2" xfId="4782"/>
    <cellStyle name="Note 13 3" xfId="4783"/>
    <cellStyle name="Note 13 3 2" xfId="4784"/>
    <cellStyle name="Note 13 4" xfId="4785"/>
    <cellStyle name="Note 13 4 2" xfId="4786"/>
    <cellStyle name="Note 13 5" xfId="4787"/>
    <cellStyle name="Note 13 5 2" xfId="4788"/>
    <cellStyle name="Note 13 6" xfId="4789"/>
    <cellStyle name="Note 14" xfId="4790"/>
    <cellStyle name="Note 14 2" xfId="4791"/>
    <cellStyle name="Note 14 2 2" xfId="4792"/>
    <cellStyle name="Note 14 3" xfId="4793"/>
    <cellStyle name="Note 14 3 2" xfId="4794"/>
    <cellStyle name="Note 14 4" xfId="4795"/>
    <cellStyle name="Note 14 4 2" xfId="4796"/>
    <cellStyle name="Note 14 5" xfId="4797"/>
    <cellStyle name="Note 14 5 2" xfId="4798"/>
    <cellStyle name="Note 14 6" xfId="4799"/>
    <cellStyle name="Note 15" xfId="4800"/>
    <cellStyle name="Note 2" xfId="4801"/>
    <cellStyle name="Note 2 2" xfId="4802"/>
    <cellStyle name="Note 2 2 2" xfId="4803"/>
    <cellStyle name="Note 2 2 2 2" xfId="4804"/>
    <cellStyle name="Note 2 2 2 3" xfId="4805"/>
    <cellStyle name="Note 2 2 3" xfId="4806"/>
    <cellStyle name="Note 2 2 4" xfId="4807"/>
    <cellStyle name="Note 2 2 4 2" xfId="4808"/>
    <cellStyle name="Note 2 2 5" xfId="4809"/>
    <cellStyle name="Note 2 2 6" xfId="4810"/>
    <cellStyle name="Note 2 3" xfId="4811"/>
    <cellStyle name="Note 2 3 2" xfId="4812"/>
    <cellStyle name="Note 2 3 3" xfId="4813"/>
    <cellStyle name="Note 2 3 3 2" xfId="4814"/>
    <cellStyle name="Note 2 3 4" xfId="4815"/>
    <cellStyle name="Note 2 4" xfId="4816"/>
    <cellStyle name="Note 2 4 2" xfId="4817"/>
    <cellStyle name="Note 2 4 2 2" xfId="4818"/>
    <cellStyle name="Note 2 5" xfId="4819"/>
    <cellStyle name="Note 2 5 2" xfId="4820"/>
    <cellStyle name="Note 2 6" xfId="4821"/>
    <cellStyle name="Note 2 6 2" xfId="4822"/>
    <cellStyle name="Note 2 7" xfId="4823"/>
    <cellStyle name="Note 2 8" xfId="4824"/>
    <cellStyle name="Note 2_Allocators" xfId="4825"/>
    <cellStyle name="Note 3" xfId="4826"/>
    <cellStyle name="Note 3 2" xfId="4827"/>
    <cellStyle name="Note 3 2 2" xfId="4828"/>
    <cellStyle name="Note 3 2 2 2" xfId="4829"/>
    <cellStyle name="Note 3 2 2 3" xfId="4830"/>
    <cellStyle name="Note 3 2 3" xfId="4831"/>
    <cellStyle name="Note 3 2 3 2" xfId="4832"/>
    <cellStyle name="Note 3 2 4" xfId="4833"/>
    <cellStyle name="Note 3 3" xfId="4834"/>
    <cellStyle name="Note 3 3 2" xfId="4835"/>
    <cellStyle name="Note 3 3 2 2" xfId="4836"/>
    <cellStyle name="Note 3 3 3" xfId="4837"/>
    <cellStyle name="Note 3 3 4" xfId="4838"/>
    <cellStyle name="Note 3 4" xfId="4839"/>
    <cellStyle name="Note 3 4 2" xfId="4840"/>
    <cellStyle name="Note 3 4 2 2" xfId="4841"/>
    <cellStyle name="Note 3 4 3" xfId="4842"/>
    <cellStyle name="Note 3 5" xfId="4843"/>
    <cellStyle name="Note 3 5 2" xfId="4844"/>
    <cellStyle name="Note 3 6" xfId="4845"/>
    <cellStyle name="Note 3 6 2" xfId="4846"/>
    <cellStyle name="Note 3 7" xfId="4847"/>
    <cellStyle name="Note 3_Allocators" xfId="4848"/>
    <cellStyle name="Note 4" xfId="4849"/>
    <cellStyle name="Note 4 2" xfId="4850"/>
    <cellStyle name="Note 4 2 2" xfId="4851"/>
    <cellStyle name="Note 4 2 2 2" xfId="4852"/>
    <cellStyle name="Note 4 2 2 3" xfId="4853"/>
    <cellStyle name="Note 4 2 3" xfId="4854"/>
    <cellStyle name="Note 4 2 3 2" xfId="4855"/>
    <cellStyle name="Note 4 2 4" xfId="4856"/>
    <cellStyle name="Note 4 3" xfId="4857"/>
    <cellStyle name="Note 4 3 2" xfId="4858"/>
    <cellStyle name="Note 4 3 2 2" xfId="4859"/>
    <cellStyle name="Note 4 3 3" xfId="4860"/>
    <cellStyle name="Note 4 4" xfId="4861"/>
    <cellStyle name="Note 4 4 2" xfId="4862"/>
    <cellStyle name="Note 4 5" xfId="4863"/>
    <cellStyle name="Note 4 5 2" xfId="4864"/>
    <cellStyle name="Note 4 6" xfId="4865"/>
    <cellStyle name="Note 4 6 2" xfId="4866"/>
    <cellStyle name="Note 4 7" xfId="4867"/>
    <cellStyle name="Note 4_Allocators" xfId="4868"/>
    <cellStyle name="Note 5" xfId="4869"/>
    <cellStyle name="Note 5 2" xfId="4870"/>
    <cellStyle name="Note 5 2 2" xfId="4871"/>
    <cellStyle name="Note 5 2 2 2" xfId="4872"/>
    <cellStyle name="Note 5 2 3" xfId="4873"/>
    <cellStyle name="Note 5 3" xfId="4874"/>
    <cellStyle name="Note 5 3 2" xfId="4875"/>
    <cellStyle name="Note 5 4" xfId="4876"/>
    <cellStyle name="Note 5 4 2" xfId="4877"/>
    <cellStyle name="Note 5 5" xfId="4878"/>
    <cellStyle name="Note 5 5 2" xfId="4879"/>
    <cellStyle name="Note 5 6" xfId="4880"/>
    <cellStyle name="Note 5 6 2" xfId="4881"/>
    <cellStyle name="Note 5 7" xfId="4882"/>
    <cellStyle name="Note 5 8" xfId="4883"/>
    <cellStyle name="Note 6" xfId="4884"/>
    <cellStyle name="Note 6 2" xfId="4885"/>
    <cellStyle name="Note 6 2 2" xfId="4886"/>
    <cellStyle name="Note 6 2 2 2" xfId="4887"/>
    <cellStyle name="Note 6 2 3" xfId="4888"/>
    <cellStyle name="Note 6 2 4" xfId="4889"/>
    <cellStyle name="Note 6 2 5" xfId="4890"/>
    <cellStyle name="Note 6 2 6" xfId="4891"/>
    <cellStyle name="Note 6 3" xfId="4892"/>
    <cellStyle name="Note 6 3 2" xfId="4893"/>
    <cellStyle name="Note 6 4" xfId="4894"/>
    <cellStyle name="Note 6 4 2" xfId="4895"/>
    <cellStyle name="Note 6 5" xfId="4896"/>
    <cellStyle name="Note 6 5 2" xfId="4897"/>
    <cellStyle name="Note 6 6" xfId="4898"/>
    <cellStyle name="Note 6 6 2" xfId="4899"/>
    <cellStyle name="Note 6 7" xfId="4900"/>
    <cellStyle name="Note 6 8" xfId="4901"/>
    <cellStyle name="Note 6_Allocators" xfId="4902"/>
    <cellStyle name="Note 7" xfId="4903"/>
    <cellStyle name="Note 7 2" xfId="4904"/>
    <cellStyle name="Note 7 2 2" xfId="4905"/>
    <cellStyle name="Note 7 2 2 2" xfId="4906"/>
    <cellStyle name="Note 7 2 3" xfId="4907"/>
    <cellStyle name="Note 7 2 4" xfId="4908"/>
    <cellStyle name="Note 7 3" xfId="4909"/>
    <cellStyle name="Note 7 3 2" xfId="4910"/>
    <cellStyle name="Note 7 4" xfId="4911"/>
    <cellStyle name="Note 7 4 2" xfId="4912"/>
    <cellStyle name="Note 7 5" xfId="4913"/>
    <cellStyle name="Note 7 5 2" xfId="4914"/>
    <cellStyle name="Note 7 6" xfId="4915"/>
    <cellStyle name="Note 7 6 2" xfId="4916"/>
    <cellStyle name="Note 7 7" xfId="4917"/>
    <cellStyle name="Note 7 8" xfId="4918"/>
    <cellStyle name="Note 8" xfId="4919"/>
    <cellStyle name="Note 8 2" xfId="4920"/>
    <cellStyle name="Note 8 2 2" xfId="4921"/>
    <cellStyle name="Note 8 3" xfId="4922"/>
    <cellStyle name="Note 8 3 2" xfId="4923"/>
    <cellStyle name="Note 8 4" xfId="4924"/>
    <cellStyle name="Note 8 4 2" xfId="4925"/>
    <cellStyle name="Note 8 5" xfId="4926"/>
    <cellStyle name="Note 8 5 2" xfId="4927"/>
    <cellStyle name="Note 8 6" xfId="4928"/>
    <cellStyle name="Note 8 6 2" xfId="4929"/>
    <cellStyle name="Note 8 7" xfId="4930"/>
    <cellStyle name="Note 8 7 2" xfId="4931"/>
    <cellStyle name="Note 8 8" xfId="4932"/>
    <cellStyle name="Note 8 9" xfId="4933"/>
    <cellStyle name="Note 9" xfId="4934"/>
    <cellStyle name="Note 9 2" xfId="4935"/>
    <cellStyle name="Note 9 2 2" xfId="4936"/>
    <cellStyle name="Note 9 3" xfId="4937"/>
    <cellStyle name="Note 9 3 2" xfId="4938"/>
    <cellStyle name="Note 9 4" xfId="4939"/>
    <cellStyle name="Note 9 4 2" xfId="4940"/>
    <cellStyle name="Note 9 5" xfId="4941"/>
    <cellStyle name="Note 9 5 2" xfId="4942"/>
    <cellStyle name="Note 9 6" xfId="4943"/>
    <cellStyle name="Note 9 6 2" xfId="4944"/>
    <cellStyle name="Note 9 7" xfId="4945"/>
    <cellStyle name="Note 9 7 2" xfId="4946"/>
    <cellStyle name="Note 9 8" xfId="4947"/>
    <cellStyle name="Note 9 9" xfId="4948"/>
    <cellStyle name="nPlosion" xfId="4949"/>
    <cellStyle name="NPPESalesPct" xfId="4950"/>
    <cellStyle name="ntec" xfId="4951"/>
    <cellStyle name="nvision" xfId="4952"/>
    <cellStyle name="NWI%S" xfId="4953"/>
    <cellStyle name="Output" xfId="76" builtinId="21" customBuiltin="1"/>
    <cellStyle name="Output 10" xfId="4954"/>
    <cellStyle name="Output 11" xfId="4955"/>
    <cellStyle name="Output 12" xfId="4956"/>
    <cellStyle name="Output 13" xfId="4957"/>
    <cellStyle name="Output 14" xfId="4958"/>
    <cellStyle name="Output 2" xfId="4959"/>
    <cellStyle name="Output 2 2" xfId="4960"/>
    <cellStyle name="Output 3" xfId="4961"/>
    <cellStyle name="Output 3 2" xfId="4962"/>
    <cellStyle name="Output 3 3" xfId="4963"/>
    <cellStyle name="Output 4" xfId="4964"/>
    <cellStyle name="Output 4 2" xfId="4965"/>
    <cellStyle name="Output 5" xfId="4966"/>
    <cellStyle name="Output 5 2" xfId="4967"/>
    <cellStyle name="Output 6" xfId="4968"/>
    <cellStyle name="Output 6 2" xfId="4969"/>
    <cellStyle name="Output 7" xfId="4970"/>
    <cellStyle name="Output 8" xfId="4971"/>
    <cellStyle name="Output 9" xfId="4972"/>
    <cellStyle name="Output Amounts" xfId="77"/>
    <cellStyle name="Output Column Headings" xfId="78"/>
    <cellStyle name="Output Line Items" xfId="79"/>
    <cellStyle name="Output Report Heading" xfId="80"/>
    <cellStyle name="Output Report Title" xfId="81"/>
    <cellStyle name="Page Heading Large" xfId="4973"/>
    <cellStyle name="Page Heading Small" xfId="4974"/>
    <cellStyle name="Percen - Style1" xfId="4975"/>
    <cellStyle name="Percen - Style2" xfId="4976"/>
    <cellStyle name="Percent" xfId="82" builtinId="5"/>
    <cellStyle name="Percent [0]" xfId="4977"/>
    <cellStyle name="Percent [0] 2" xfId="4978"/>
    <cellStyle name="Percent [1]" xfId="4979"/>
    <cellStyle name="Percent [2]" xfId="4980"/>
    <cellStyle name="Percent [2] 2" xfId="4981"/>
    <cellStyle name="Percent 10" xfId="4982"/>
    <cellStyle name="Percent 10 2" xfId="120"/>
    <cellStyle name="Percent 10 2 2" xfId="4983"/>
    <cellStyle name="Percent 10 3" xfId="4984"/>
    <cellStyle name="Percent 10 3 2" xfId="4985"/>
    <cellStyle name="Percent 10 3 3" xfId="4986"/>
    <cellStyle name="Percent 10 3 3 2" xfId="4987"/>
    <cellStyle name="Percent 10 3 4" xfId="4988"/>
    <cellStyle name="Percent 11" xfId="4989"/>
    <cellStyle name="Percent 11 10" xfId="4990"/>
    <cellStyle name="Percent 11 2" xfId="4991"/>
    <cellStyle name="Percent 11 2 2" xfId="4992"/>
    <cellStyle name="Percent 11 2 2 2" xfId="4993"/>
    <cellStyle name="Percent 11 2 2 2 2" xfId="4994"/>
    <cellStyle name="Percent 11 2 2 3" xfId="4995"/>
    <cellStyle name="Percent 11 2 3" xfId="4996"/>
    <cellStyle name="Percent 11 2 3 2" xfId="4997"/>
    <cellStyle name="Percent 11 2 4" xfId="4998"/>
    <cellStyle name="Percent 11 3" xfId="4999"/>
    <cellStyle name="Percent 11 3 2" xfId="5000"/>
    <cellStyle name="Percent 11 3 2 2" xfId="5001"/>
    <cellStyle name="Percent 11 3 3" xfId="5002"/>
    <cellStyle name="Percent 11 4" xfId="5003"/>
    <cellStyle name="Percent 11 4 2" xfId="5004"/>
    <cellStyle name="Percent 11 4 2 2" xfId="5005"/>
    <cellStyle name="Percent 11 4 3" xfId="5006"/>
    <cellStyle name="Percent 11 5" xfId="5007"/>
    <cellStyle name="Percent 11 5 2" xfId="5008"/>
    <cellStyle name="Percent 11 6" xfId="5009"/>
    <cellStyle name="Percent 11 6 2" xfId="5010"/>
    <cellStyle name="Percent 11 7" xfId="5011"/>
    <cellStyle name="Percent 11 7 2" xfId="5012"/>
    <cellStyle name="Percent 11 7 2 2" xfId="5013"/>
    <cellStyle name="Percent 11 7 3" xfId="5014"/>
    <cellStyle name="Percent 11 8" xfId="5015"/>
    <cellStyle name="Percent 11 8 2" xfId="5016"/>
    <cellStyle name="Percent 11 9" xfId="5017"/>
    <cellStyle name="Percent 12" xfId="5018"/>
    <cellStyle name="Percent 12 2" xfId="5019"/>
    <cellStyle name="Percent 12 2 2" xfId="5020"/>
    <cellStyle name="Percent 12 2 2 2" xfId="5021"/>
    <cellStyle name="Percent 12 2 3" xfId="5022"/>
    <cellStyle name="Percent 12 3" xfId="5023"/>
    <cellStyle name="Percent 12 3 2" xfId="5024"/>
    <cellStyle name="Percent 12 3 3" xfId="5025"/>
    <cellStyle name="Percent 12 4" xfId="5026"/>
    <cellStyle name="Percent 12 5" xfId="5027"/>
    <cellStyle name="Percent 13" xfId="5028"/>
    <cellStyle name="Percent 13 2" xfId="5029"/>
    <cellStyle name="Percent 13 2 2" xfId="5030"/>
    <cellStyle name="Percent 13 2 2 2" xfId="5031"/>
    <cellStyle name="Percent 13 2 2 2 2" xfId="5032"/>
    <cellStyle name="Percent 13 2 2 2 2 2" xfId="5033"/>
    <cellStyle name="Percent 13 2 2 2 2 2 2" xfId="7496"/>
    <cellStyle name="Percent 13 2 2 2 2 3" xfId="7497"/>
    <cellStyle name="Percent 13 2 2 2 3" xfId="5034"/>
    <cellStyle name="Percent 13 2 2 2 3 2" xfId="7498"/>
    <cellStyle name="Percent 13 2 2 2 4" xfId="7499"/>
    <cellStyle name="Percent 13 2 2 3" xfId="5035"/>
    <cellStyle name="Percent 13 2 2 3 2" xfId="5036"/>
    <cellStyle name="Percent 13 2 2 3 2 2" xfId="7500"/>
    <cellStyle name="Percent 13 2 2 3 3" xfId="7501"/>
    <cellStyle name="Percent 13 2 2 4" xfId="5037"/>
    <cellStyle name="Percent 13 2 2 4 2" xfId="7502"/>
    <cellStyle name="Percent 13 2 2 5" xfId="7503"/>
    <cellStyle name="Percent 13 2 3" xfId="5038"/>
    <cellStyle name="Percent 13 2 3 2" xfId="5039"/>
    <cellStyle name="Percent 13 2 3 2 2" xfId="5040"/>
    <cellStyle name="Percent 13 2 3 2 2 2" xfId="7504"/>
    <cellStyle name="Percent 13 2 3 2 3" xfId="7505"/>
    <cellStyle name="Percent 13 2 3 3" xfId="5041"/>
    <cellStyle name="Percent 13 2 3 3 2" xfId="7506"/>
    <cellStyle name="Percent 13 2 3 4" xfId="7507"/>
    <cellStyle name="Percent 13 2 4" xfId="5042"/>
    <cellStyle name="Percent 13 2 4 2" xfId="5043"/>
    <cellStyle name="Percent 13 2 4 2 2" xfId="7508"/>
    <cellStyle name="Percent 13 2 4 3" xfId="7509"/>
    <cellStyle name="Percent 13 2 5" xfId="5044"/>
    <cellStyle name="Percent 13 2 5 2" xfId="7510"/>
    <cellStyle name="Percent 13 2 6" xfId="7511"/>
    <cellStyle name="Percent 13 3" xfId="5045"/>
    <cellStyle name="Percent 13 3 2" xfId="5046"/>
    <cellStyle name="Percent 13 3 2 2" xfId="5047"/>
    <cellStyle name="Percent 13 3 2 2 2" xfId="5048"/>
    <cellStyle name="Percent 13 3 2 2 2 2" xfId="5049"/>
    <cellStyle name="Percent 13 3 2 2 2 2 2" xfId="7512"/>
    <cellStyle name="Percent 13 3 2 2 2 3" xfId="7513"/>
    <cellStyle name="Percent 13 3 2 2 3" xfId="5050"/>
    <cellStyle name="Percent 13 3 2 2 3 2" xfId="7514"/>
    <cellStyle name="Percent 13 3 2 2 4" xfId="7515"/>
    <cellStyle name="Percent 13 3 2 3" xfId="5051"/>
    <cellStyle name="Percent 13 3 2 3 2" xfId="5052"/>
    <cellStyle name="Percent 13 3 2 3 2 2" xfId="7516"/>
    <cellStyle name="Percent 13 3 2 3 3" xfId="7517"/>
    <cellStyle name="Percent 13 3 2 4" xfId="5053"/>
    <cellStyle name="Percent 13 3 2 4 2" xfId="7518"/>
    <cellStyle name="Percent 13 3 2 5" xfId="7519"/>
    <cellStyle name="Percent 13 3 3" xfId="5054"/>
    <cellStyle name="Percent 13 3 3 2" xfId="5055"/>
    <cellStyle name="Percent 13 3 3 2 2" xfId="5056"/>
    <cellStyle name="Percent 13 3 3 2 2 2" xfId="7520"/>
    <cellStyle name="Percent 13 3 3 2 3" xfId="7521"/>
    <cellStyle name="Percent 13 3 3 3" xfId="5057"/>
    <cellStyle name="Percent 13 3 3 3 2" xfId="7522"/>
    <cellStyle name="Percent 13 3 3 4" xfId="7523"/>
    <cellStyle name="Percent 13 3 4" xfId="5058"/>
    <cellStyle name="Percent 13 3 4 2" xfId="5059"/>
    <cellStyle name="Percent 13 3 4 2 2" xfId="7524"/>
    <cellStyle name="Percent 13 3 4 3" xfId="7525"/>
    <cellStyle name="Percent 13 3 5" xfId="5060"/>
    <cellStyle name="Percent 13 3 5 2" xfId="7526"/>
    <cellStyle name="Percent 13 3 6" xfId="5061"/>
    <cellStyle name="Percent 13 4" xfId="5062"/>
    <cellStyle name="Percent 13 4 2" xfId="5063"/>
    <cellStyle name="Percent 13 4 2 2" xfId="5064"/>
    <cellStyle name="Percent 13 4 2 2 2" xfId="5065"/>
    <cellStyle name="Percent 13 4 2 2 2 2" xfId="7527"/>
    <cellStyle name="Percent 13 4 2 2 3" xfId="7528"/>
    <cellStyle name="Percent 13 4 2 3" xfId="5066"/>
    <cellStyle name="Percent 13 4 2 3 2" xfId="7529"/>
    <cellStyle name="Percent 13 4 2 4" xfId="7530"/>
    <cellStyle name="Percent 13 4 3" xfId="5067"/>
    <cellStyle name="Percent 13 4 3 2" xfId="5068"/>
    <cellStyle name="Percent 13 4 3 2 2" xfId="7531"/>
    <cellStyle name="Percent 13 4 3 3" xfId="7532"/>
    <cellStyle name="Percent 13 4 4" xfId="5069"/>
    <cellStyle name="Percent 13 4 4 2" xfId="7533"/>
    <cellStyle name="Percent 13 4 5" xfId="7534"/>
    <cellStyle name="Percent 13 5" xfId="5070"/>
    <cellStyle name="Percent 13 5 2" xfId="5071"/>
    <cellStyle name="Percent 13 5 2 2" xfId="5072"/>
    <cellStyle name="Percent 13 5 2 2 2" xfId="7535"/>
    <cellStyle name="Percent 13 5 2 3" xfId="7536"/>
    <cellStyle name="Percent 13 5 3" xfId="5073"/>
    <cellStyle name="Percent 13 5 3 2" xfId="7537"/>
    <cellStyle name="Percent 13 5 4" xfId="7538"/>
    <cellStyle name="Percent 13 6" xfId="5074"/>
    <cellStyle name="Percent 13 6 2" xfId="5075"/>
    <cellStyle name="Percent 13 6 2 2" xfId="7539"/>
    <cellStyle name="Percent 13 6 3" xfId="7540"/>
    <cellStyle name="Percent 13 7" xfId="5076"/>
    <cellStyle name="Percent 13 7 2" xfId="7541"/>
    <cellStyle name="Percent 13 8" xfId="7542"/>
    <cellStyle name="Percent 14" xfId="5077"/>
    <cellStyle name="Percent 14 2" xfId="5078"/>
    <cellStyle name="Percent 14 2 2" xfId="5079"/>
    <cellStyle name="Percent 14 2 2 2" xfId="5080"/>
    <cellStyle name="Percent 14 2 3" xfId="5081"/>
    <cellStyle name="Percent 14 3" xfId="5082"/>
    <cellStyle name="Percent 14 3 2" xfId="5083"/>
    <cellStyle name="Percent 14 3 3" xfId="5084"/>
    <cellStyle name="Percent 14 4" xfId="5085"/>
    <cellStyle name="Percent 14 4 2" xfId="5086"/>
    <cellStyle name="Percent 15" xfId="5087"/>
    <cellStyle name="Percent 15 2" xfId="5088"/>
    <cellStyle name="Percent 15 3" xfId="5089"/>
    <cellStyle name="Percent 15 3 2" xfId="5090"/>
    <cellStyle name="Percent 16" xfId="5091"/>
    <cellStyle name="Percent 16 2" xfId="5092"/>
    <cellStyle name="Percent 16 3" xfId="5093"/>
    <cellStyle name="Percent 16 3 2" xfId="5094"/>
    <cellStyle name="Percent 16 4" xfId="5095"/>
    <cellStyle name="Percent 17" xfId="5096"/>
    <cellStyle name="Percent 17 2" xfId="5097"/>
    <cellStyle name="Percent 17 3" xfId="5098"/>
    <cellStyle name="Percent 17 3 2" xfId="5099"/>
    <cellStyle name="Percent 18" xfId="5100"/>
    <cellStyle name="Percent 18 2" xfId="5101"/>
    <cellStyle name="Percent 18 3" xfId="5102"/>
    <cellStyle name="Percent 18 3 2" xfId="5103"/>
    <cellStyle name="Percent 19" xfId="5104"/>
    <cellStyle name="Percent 19 2" xfId="5105"/>
    <cellStyle name="Percent 19 3" xfId="5106"/>
    <cellStyle name="Percent 19 3 2" xfId="5107"/>
    <cellStyle name="Percent 2" xfId="83"/>
    <cellStyle name="Percent 2 2" xfId="5108"/>
    <cellStyle name="Percent 2 2 2" xfId="5109"/>
    <cellStyle name="Percent 2 2 2 2" xfId="5110"/>
    <cellStyle name="Percent 2 2 2 2 2" xfId="5111"/>
    <cellStyle name="Percent 2 2 2 2 3" xfId="5112"/>
    <cellStyle name="Percent 2 2 2 3" xfId="5113"/>
    <cellStyle name="Percent 2 2 2 3 2" xfId="5114"/>
    <cellStyle name="Percent 2 2 2 3 3" xfId="5115"/>
    <cellStyle name="Percent 2 2 2 3 3 2" xfId="5116"/>
    <cellStyle name="Percent 2 2 2 3 3 3" xfId="5117"/>
    <cellStyle name="Percent 2 2 2 3 3 4" xfId="5118"/>
    <cellStyle name="Percent 2 2 2 3 4" xfId="5119"/>
    <cellStyle name="Percent 2 2 2 3 4 2" xfId="5120"/>
    <cellStyle name="Percent 2 2 2 3 4 2 2" xfId="5121"/>
    <cellStyle name="Percent 2 2 2 3 4 2 3" xfId="5122"/>
    <cellStyle name="Percent 2 2 2 3 4 2 3 2" xfId="5123"/>
    <cellStyle name="Percent 2 2 2 3 4 3" xfId="5124"/>
    <cellStyle name="Percent 2 2 2 3 5" xfId="5125"/>
    <cellStyle name="Percent 2 2 2 3 5 2" xfId="5126"/>
    <cellStyle name="Percent 2 2 2 3 5 3" xfId="5127"/>
    <cellStyle name="Percent 2 2 2 3 5 3 2" xfId="5128"/>
    <cellStyle name="Percent 2 2 2 3 6" xfId="5129"/>
    <cellStyle name="Percent 2 2 2 3 7" xfId="5130"/>
    <cellStyle name="Percent 2 2 2 3 7 2" xfId="5131"/>
    <cellStyle name="Percent 2 2 2 4" xfId="5132"/>
    <cellStyle name="Percent 2 2 2 4 2" xfId="5133"/>
    <cellStyle name="Percent 2 2 2 4 2 2" xfId="5134"/>
    <cellStyle name="Percent 2 2 2 4 2 3" xfId="5135"/>
    <cellStyle name="Percent 2 2 2 4 2 3 2" xfId="5136"/>
    <cellStyle name="Percent 2 2 2 4 3" xfId="5137"/>
    <cellStyle name="Percent 2 2 2 5" xfId="5138"/>
    <cellStyle name="Percent 2 2 2 5 2" xfId="5139"/>
    <cellStyle name="Percent 2 2 2 5 3" xfId="5140"/>
    <cellStyle name="Percent 2 2 2 5 3 2" xfId="5141"/>
    <cellStyle name="Percent 2 2 2 6" xfId="5142"/>
    <cellStyle name="Percent 2 2 2 6 2" xfId="5143"/>
    <cellStyle name="Percent 2 2 2 7" xfId="5144"/>
    <cellStyle name="Percent 2 2 3" xfId="5145"/>
    <cellStyle name="Percent 2 2 3 2" xfId="5146"/>
    <cellStyle name="Percent 2 2 3 2 2" xfId="5147"/>
    <cellStyle name="Percent 2 2 3 3" xfId="5148"/>
    <cellStyle name="Percent 2 2 3 4" xfId="5149"/>
    <cellStyle name="Percent 2 2 4" xfId="5150"/>
    <cellStyle name="Percent 2 2 4 2" xfId="5151"/>
    <cellStyle name="Percent 2 2 4 2 2" xfId="5152"/>
    <cellStyle name="Percent 2 2 4 3" xfId="5153"/>
    <cellStyle name="Percent 2 2 5" xfId="5154"/>
    <cellStyle name="Percent 2 2 5 2" xfId="5155"/>
    <cellStyle name="Percent 2 2 5 2 2" xfId="5156"/>
    <cellStyle name="Percent 2 2 6" xfId="5157"/>
    <cellStyle name="Percent 2 2 6 2" xfId="5158"/>
    <cellStyle name="Percent 2 2 6 2 2" xfId="5159"/>
    <cellStyle name="Percent 2 2 6 3" xfId="5160"/>
    <cellStyle name="Percent 2 2 7" xfId="5161"/>
    <cellStyle name="Percent 2 3" xfId="5162"/>
    <cellStyle name="Percent 2 3 2" xfId="5163"/>
    <cellStyle name="Percent 2 3 2 2" xfId="5164"/>
    <cellStyle name="Percent 2 3 2 2 2" xfId="5165"/>
    <cellStyle name="Percent 2 3 2 3" xfId="5166"/>
    <cellStyle name="Percent 2 3 3" xfId="5167"/>
    <cellStyle name="Percent 2 3 3 2" xfId="5168"/>
    <cellStyle name="Percent 2 3 3 2 2" xfId="5169"/>
    <cellStyle name="Percent 2 3 3 3" xfId="5170"/>
    <cellStyle name="Percent 2 3 4" xfId="5171"/>
    <cellStyle name="Percent 2 3 4 2" xfId="5172"/>
    <cellStyle name="Percent 2 3 4 2 2" xfId="5173"/>
    <cellStyle name="Percent 2 3 4 3" xfId="5174"/>
    <cellStyle name="Percent 2 3 5" xfId="5175"/>
    <cellStyle name="Percent 2 4" xfId="5176"/>
    <cellStyle name="Percent 2 4 10" xfId="5177"/>
    <cellStyle name="Percent 2 4 11" xfId="5178"/>
    <cellStyle name="Percent 2 4 11 2" xfId="5179"/>
    <cellStyle name="Percent 2 4 11 2 2" xfId="5180"/>
    <cellStyle name="Percent 2 4 11 2 3" xfId="5181"/>
    <cellStyle name="Percent 2 4 11 2 3 2" xfId="5182"/>
    <cellStyle name="Percent 2 4 12" xfId="5183"/>
    <cellStyle name="Percent 2 4 2" xfId="5184"/>
    <cellStyle name="Percent 2 4 2 2" xfId="5185"/>
    <cellStyle name="Percent 2 4 2 2 2" xfId="5186"/>
    <cellStyle name="Percent 2 4 2 3" xfId="5187"/>
    <cellStyle name="Percent 2 4 2 3 2" xfId="5188"/>
    <cellStyle name="Percent 2 4 2 4" xfId="5189"/>
    <cellStyle name="Percent 2 4 3" xfId="5190"/>
    <cellStyle name="Percent 2 4 3 2" xfId="5191"/>
    <cellStyle name="Percent 2 4 3 2 2" xfId="5192"/>
    <cellStyle name="Percent 2 4 4" xfId="5193"/>
    <cellStyle name="Percent 2 4 4 2" xfId="5194"/>
    <cellStyle name="Percent 2 4 5" xfId="5195"/>
    <cellStyle name="Percent 2 4 5 2" xfId="5196"/>
    <cellStyle name="Percent 2 4 5 2 2" xfId="5197"/>
    <cellStyle name="Percent 2 4 5 2 3" xfId="5198"/>
    <cellStyle name="Percent 2 4 6" xfId="5199"/>
    <cellStyle name="Percent 2 4 7" xfId="5200"/>
    <cellStyle name="Percent 2 4 8" xfId="5201"/>
    <cellStyle name="Percent 2 4 9" xfId="5202"/>
    <cellStyle name="Percent 2 4 9 2" xfId="5203"/>
    <cellStyle name="Percent 2 4 9 2 2" xfId="5204"/>
    <cellStyle name="Percent 2 4 9 2 3" xfId="5205"/>
    <cellStyle name="Percent 2 4 9 2 3 2" xfId="5206"/>
    <cellStyle name="Percent 2 5" xfId="5207"/>
    <cellStyle name="Percent 2 5 2" xfId="5208"/>
    <cellStyle name="Percent 2 5 2 2" xfId="5209"/>
    <cellStyle name="Percent 2 5 2 2 2" xfId="5210"/>
    <cellStyle name="Percent 2 5 2 3" xfId="5211"/>
    <cellStyle name="Percent 2 5 2 3 2" xfId="5212"/>
    <cellStyle name="Percent 2 5 2 4" xfId="5213"/>
    <cellStyle name="Percent 2 5 3" xfId="5214"/>
    <cellStyle name="Percent 2 5 3 2" xfId="5215"/>
    <cellStyle name="Percent 2 5 3 2 2" xfId="5216"/>
    <cellStyle name="Percent 2 5 4" xfId="5217"/>
    <cellStyle name="Percent 2 5 4 2" xfId="5218"/>
    <cellStyle name="Percent 2 5 5" xfId="5219"/>
    <cellStyle name="Percent 2 6" xfId="5220"/>
    <cellStyle name="Percent 2 6 2" xfId="5221"/>
    <cellStyle name="Percent 2 6 2 2" xfId="5222"/>
    <cellStyle name="Percent 2 6 2 2 2" xfId="5223"/>
    <cellStyle name="Percent 2 6 2 3" xfId="5224"/>
    <cellStyle name="Percent 2 6 2 3 2" xfId="5225"/>
    <cellStyle name="Percent 2 6 2 4" xfId="5226"/>
    <cellStyle name="Percent 2 6 3" xfId="5227"/>
    <cellStyle name="Percent 2 6 3 2" xfId="5228"/>
    <cellStyle name="Percent 2 6 4" xfId="5229"/>
    <cellStyle name="Percent 2 6 4 2" xfId="5230"/>
    <cellStyle name="Percent 2 6 5" xfId="5231"/>
    <cellStyle name="Percent 2 7" xfId="5232"/>
    <cellStyle name="Percent 2 7 2" xfId="5233"/>
    <cellStyle name="Percent 2 7 2 2" xfId="5234"/>
    <cellStyle name="Percent 2 7 2 2 2" xfId="5235"/>
    <cellStyle name="Percent 2 7 2 3" xfId="5236"/>
    <cellStyle name="Percent 2 7 3" xfId="5237"/>
    <cellStyle name="Percent 2 7 3 2" xfId="5238"/>
    <cellStyle name="Percent 2 7 4" xfId="5239"/>
    <cellStyle name="Percent 2 7 4 2" xfId="5240"/>
    <cellStyle name="Percent 2 7 5" xfId="5241"/>
    <cellStyle name="Percent 2 8" xfId="5242"/>
    <cellStyle name="Percent 2 8 2" xfId="5243"/>
    <cellStyle name="Percent 2 9" xfId="5244"/>
    <cellStyle name="Percent 20" xfId="5245"/>
    <cellStyle name="Percent 20 2" xfId="5246"/>
    <cellStyle name="Percent 20 3" xfId="5247"/>
    <cellStyle name="Percent 20 3 2" xfId="5248"/>
    <cellStyle name="Percent 21" xfId="5249"/>
    <cellStyle name="Percent 21 2" xfId="5250"/>
    <cellStyle name="Percent 21 3" xfId="5251"/>
    <cellStyle name="Percent 21 3 2" xfId="5252"/>
    <cellStyle name="Percent 22" xfId="5253"/>
    <cellStyle name="Percent 22 2" xfId="5254"/>
    <cellStyle name="Percent 23" xfId="5255"/>
    <cellStyle name="Percent 23 2" xfId="5256"/>
    <cellStyle name="Percent 24" xfId="5257"/>
    <cellStyle name="Percent 25" xfId="5258"/>
    <cellStyle name="Percent 25 2" xfId="5259"/>
    <cellStyle name="Percent 25 3" xfId="5260"/>
    <cellStyle name="Percent 25 3 2" xfId="5261"/>
    <cellStyle name="Percent 26" xfId="5262"/>
    <cellStyle name="Percent 27" xfId="5263"/>
    <cellStyle name="Percent 27 2" xfId="5264"/>
    <cellStyle name="Percent 28" xfId="5265"/>
    <cellStyle name="Percent 28 2" xfId="5266"/>
    <cellStyle name="Percent 28 3" xfId="5267"/>
    <cellStyle name="Percent 29" xfId="5268"/>
    <cellStyle name="Percent 3" xfId="5269"/>
    <cellStyle name="Percent 3 2" xfId="5270"/>
    <cellStyle name="Percent 3 2 2" xfId="5271"/>
    <cellStyle name="Percent 3 2 2 2" xfId="5272"/>
    <cellStyle name="Percent 3 2 3" xfId="5273"/>
    <cellStyle name="Percent 3 2 3 2" xfId="5274"/>
    <cellStyle name="Percent 3 2 3 3" xfId="5275"/>
    <cellStyle name="Percent 3 2 3 4" xfId="5276"/>
    <cellStyle name="Percent 3 2 4" xfId="5277"/>
    <cellStyle name="Percent 3 2 4 2" xfId="5278"/>
    <cellStyle name="Percent 3 2 4 2 2" xfId="5279"/>
    <cellStyle name="Percent 3 2 4 2 3" xfId="5280"/>
    <cellStyle name="Percent 3 2 4 2 3 2" xfId="5281"/>
    <cellStyle name="Percent 3 2 4 3" xfId="5282"/>
    <cellStyle name="Percent 3 2 5" xfId="5283"/>
    <cellStyle name="Percent 3 2 5 2" xfId="5284"/>
    <cellStyle name="Percent 3 2 5 3" xfId="5285"/>
    <cellStyle name="Percent 3 2 5 3 2" xfId="5286"/>
    <cellStyle name="Percent 3 2 6" xfId="5287"/>
    <cellStyle name="Percent 3 2 7" xfId="5288"/>
    <cellStyle name="Percent 3 2 7 2" xfId="5289"/>
    <cellStyle name="Percent 3 3" xfId="5290"/>
    <cellStyle name="Percent 3 3 2" xfId="5291"/>
    <cellStyle name="Percent 3 3 2 2" xfId="5292"/>
    <cellStyle name="Percent 3 3 3" xfId="5293"/>
    <cellStyle name="Percent 3 4" xfId="5294"/>
    <cellStyle name="Percent 3 4 2" xfId="5295"/>
    <cellStyle name="Percent 3 4 2 2" xfId="5296"/>
    <cellStyle name="Percent 3 4 3" xfId="5297"/>
    <cellStyle name="Percent 3 4 3 2" xfId="5298"/>
    <cellStyle name="Percent 3 5" xfId="5299"/>
    <cellStyle name="Percent 3 5 2" xfId="5300"/>
    <cellStyle name="Percent 3 5 2 2" xfId="5301"/>
    <cellStyle name="Percent 3 5 2 3" xfId="5302"/>
    <cellStyle name="Percent 3 5 3" xfId="5303"/>
    <cellStyle name="Percent 3 5 4" xfId="5304"/>
    <cellStyle name="Percent 3 6" xfId="5305"/>
    <cellStyle name="Percent 3 6 2" xfId="5306"/>
    <cellStyle name="Percent 3 6 3" xfId="5307"/>
    <cellStyle name="Percent 3 7" xfId="5308"/>
    <cellStyle name="Percent 30" xfId="5309"/>
    <cellStyle name="Percent 31" xfId="5310"/>
    <cellStyle name="Percent 32" xfId="5311"/>
    <cellStyle name="Percent 33" xfId="7546"/>
    <cellStyle name="Percent 34" xfId="7550"/>
    <cellStyle name="Percent 4" xfId="5312"/>
    <cellStyle name="Percent 4 2" xfId="5313"/>
    <cellStyle name="Percent 4 2 2" xfId="5314"/>
    <cellStyle name="Percent 4 2 2 2" xfId="5315"/>
    <cellStyle name="Percent 4 2 2 2 2" xfId="5316"/>
    <cellStyle name="Percent 4 2 2 3" xfId="5317"/>
    <cellStyle name="Percent 4 2 2 3 2" xfId="5318"/>
    <cellStyle name="Percent 4 2 2 4" xfId="5319"/>
    <cellStyle name="Percent 4 2 3" xfId="5320"/>
    <cellStyle name="Percent 4 2 3 2" xfId="5321"/>
    <cellStyle name="Percent 4 2 4" xfId="5322"/>
    <cellStyle name="Percent 4 2 4 2" xfId="5323"/>
    <cellStyle name="Percent 4 2 5" xfId="5324"/>
    <cellStyle name="Percent 4 3" xfId="5325"/>
    <cellStyle name="Percent 4 3 2" xfId="5326"/>
    <cellStyle name="Percent 4 3 2 2" xfId="5327"/>
    <cellStyle name="Percent 4 3 2 2 2" xfId="5328"/>
    <cellStyle name="Percent 4 3 2 3" xfId="5329"/>
    <cellStyle name="Percent 4 3 3" xfId="5330"/>
    <cellStyle name="Percent 4 3 3 2" xfId="5331"/>
    <cellStyle name="Percent 4 3 4" xfId="5332"/>
    <cellStyle name="Percent 4 3 4 2" xfId="5333"/>
    <cellStyle name="Percent 4 3 5" xfId="5334"/>
    <cellStyle name="Percent 4 3 6" xfId="5335"/>
    <cellStyle name="Percent 4 4" xfId="5336"/>
    <cellStyle name="Percent 4 4 2" xfId="5337"/>
    <cellStyle name="Percent 4 4 2 2" xfId="5338"/>
    <cellStyle name="Percent 4 4 2 2 2" xfId="5339"/>
    <cellStyle name="Percent 4 4 2 3" xfId="5340"/>
    <cellStyle name="Percent 4 4 2 3 2" xfId="5341"/>
    <cellStyle name="Percent 4 4 3" xfId="5342"/>
    <cellStyle name="Percent 4 4 3 2" xfId="5343"/>
    <cellStyle name="Percent 4 4 4" xfId="5344"/>
    <cellStyle name="Percent 4 4 4 2" xfId="5345"/>
    <cellStyle name="Percent 4 5" xfId="5346"/>
    <cellStyle name="Percent 4 5 2" xfId="5347"/>
    <cellStyle name="Percent 4 5 2 2" xfId="5348"/>
    <cellStyle name="Percent 4 5 2 2 2" xfId="5349"/>
    <cellStyle name="Percent 4 5 2 3" xfId="5350"/>
    <cellStyle name="Percent 4 5 3" xfId="5351"/>
    <cellStyle name="Percent 4 5 3 2" xfId="5352"/>
    <cellStyle name="Percent 4 5 4" xfId="5353"/>
    <cellStyle name="Percent 4 5 4 2" xfId="5354"/>
    <cellStyle name="Percent 4 6" xfId="5355"/>
    <cellStyle name="Percent 4 6 2" xfId="5356"/>
    <cellStyle name="Percent 4 6 2 2" xfId="5357"/>
    <cellStyle name="Percent 4 6 3" xfId="5358"/>
    <cellStyle name="Percent 4 7" xfId="5359"/>
    <cellStyle name="Percent 4 7 2" xfId="5360"/>
    <cellStyle name="Percent 4 8" xfId="5361"/>
    <cellStyle name="Percent 4 8 2" xfId="5362"/>
    <cellStyle name="Percent 4 9" xfId="5363"/>
    <cellStyle name="Percent 5" xfId="5364"/>
    <cellStyle name="Percent 5 10" xfId="5365"/>
    <cellStyle name="Percent 5 2" xfId="5366"/>
    <cellStyle name="Percent 5 2 2" xfId="5367"/>
    <cellStyle name="Percent 5 2 2 2" xfId="5368"/>
    <cellStyle name="Percent 5 2 3" xfId="5369"/>
    <cellStyle name="Percent 5 2 3 2" xfId="5370"/>
    <cellStyle name="Percent 5 2 4" xfId="5371"/>
    <cellStyle name="Percent 5 2 5" xfId="5372"/>
    <cellStyle name="Percent 5 3" xfId="5373"/>
    <cellStyle name="Percent 5 3 2" xfId="5374"/>
    <cellStyle name="Percent 5 3 3" xfId="5375"/>
    <cellStyle name="Percent 5 4" xfId="5376"/>
    <cellStyle name="Percent 5 4 2" xfId="5377"/>
    <cellStyle name="Percent 5 4 3" xfId="5378"/>
    <cellStyle name="Percent 5 4 4" xfId="5379"/>
    <cellStyle name="Percent 5 5" xfId="5380"/>
    <cellStyle name="Percent 5 5 2" xfId="5381"/>
    <cellStyle name="Percent 5 5 2 2" xfId="5382"/>
    <cellStyle name="Percent 5 5 2 3" xfId="5383"/>
    <cellStyle name="Percent 5 5 2 3 2" xfId="5384"/>
    <cellStyle name="Percent 5 5 3" xfId="5385"/>
    <cellStyle name="Percent 5 6" xfId="5386"/>
    <cellStyle name="Percent 5 6 2" xfId="5387"/>
    <cellStyle name="Percent 5 6 3" xfId="5388"/>
    <cellStyle name="Percent 5 6 3 2" xfId="5389"/>
    <cellStyle name="Percent 5 7" xfId="5390"/>
    <cellStyle name="Percent 5 8" xfId="5391"/>
    <cellStyle name="Percent 5 8 2" xfId="5392"/>
    <cellStyle name="Percent 5 9" xfId="5393"/>
    <cellStyle name="Percent 5 9 2" xfId="5394"/>
    <cellStyle name="Percent 5 9 3" xfId="5395"/>
    <cellStyle name="Percent 5 9 3 2" xfId="5396"/>
    <cellStyle name="Percent 6" xfId="5397"/>
    <cellStyle name="Percent 6 10" xfId="5398"/>
    <cellStyle name="Percent 6 11" xfId="5399"/>
    <cellStyle name="Percent 6 11 2" xfId="5400"/>
    <cellStyle name="Percent 6 11 2 2" xfId="5401"/>
    <cellStyle name="Percent 6 11 2 3" xfId="5402"/>
    <cellStyle name="Percent 6 11 2 3 2" xfId="5403"/>
    <cellStyle name="Percent 6 12" xfId="5404"/>
    <cellStyle name="Percent 6 13" xfId="5405"/>
    <cellStyle name="Percent 6 13 2" xfId="5406"/>
    <cellStyle name="Percent 6 13 2 2" xfId="5407"/>
    <cellStyle name="Percent 6 13 2 3" xfId="5408"/>
    <cellStyle name="Percent 6 13 2 3 2" xfId="5409"/>
    <cellStyle name="Percent 6 14" xfId="5410"/>
    <cellStyle name="Percent 6 14 2" xfId="5411"/>
    <cellStyle name="Percent 6 15" xfId="5412"/>
    <cellStyle name="Percent 6 16" xfId="5413"/>
    <cellStyle name="Percent 6 16 2" xfId="5414"/>
    <cellStyle name="Percent 6 17" xfId="5415"/>
    <cellStyle name="Percent 6 2" xfId="5416"/>
    <cellStyle name="Percent 6 2 2" xfId="5417"/>
    <cellStyle name="Percent 6 2 2 2" xfId="5418"/>
    <cellStyle name="Percent 6 2 3" xfId="5419"/>
    <cellStyle name="Percent 6 2 3 2" xfId="5420"/>
    <cellStyle name="Percent 6 2 4" xfId="5421"/>
    <cellStyle name="Percent 6 2 5" xfId="5422"/>
    <cellStyle name="Percent 6 3" xfId="5423"/>
    <cellStyle name="Percent 6 3 2" xfId="5424"/>
    <cellStyle name="Percent 6 4" xfId="5425"/>
    <cellStyle name="Percent 6 4 2" xfId="5426"/>
    <cellStyle name="Percent 6 5" xfId="5427"/>
    <cellStyle name="Percent 6 6" xfId="5428"/>
    <cellStyle name="Percent 6 7" xfId="5429"/>
    <cellStyle name="Percent 6 7 2" xfId="5430"/>
    <cellStyle name="Percent 6 7 2 2" xfId="5431"/>
    <cellStyle name="Percent 6 7 2 3" xfId="5432"/>
    <cellStyle name="Percent 6 8" xfId="5433"/>
    <cellStyle name="Percent 6 9" xfId="5434"/>
    <cellStyle name="Percent 7" xfId="5435"/>
    <cellStyle name="Percent 7 10" xfId="5436"/>
    <cellStyle name="Percent 7 11" xfId="5437"/>
    <cellStyle name="Percent 7 11 2" xfId="5438"/>
    <cellStyle name="Percent 7 11 2 2" xfId="5439"/>
    <cellStyle name="Percent 7 11 2 3" xfId="5440"/>
    <cellStyle name="Percent 7 11 2 3 2" xfId="5441"/>
    <cellStyle name="Percent 7 12" xfId="5442"/>
    <cellStyle name="Percent 7 12 2" xfId="5443"/>
    <cellStyle name="Percent 7 13" xfId="5444"/>
    <cellStyle name="Percent 7 14" xfId="5445"/>
    <cellStyle name="Percent 7 14 2" xfId="5446"/>
    <cellStyle name="Percent 7 15" xfId="5447"/>
    <cellStyle name="Percent 7 2" xfId="5448"/>
    <cellStyle name="Percent 7 2 2" xfId="5449"/>
    <cellStyle name="Percent 7 3" xfId="5450"/>
    <cellStyle name="Percent 7 4" xfId="5451"/>
    <cellStyle name="Percent 7 5" xfId="5452"/>
    <cellStyle name="Percent 7 5 2" xfId="5453"/>
    <cellStyle name="Percent 7 5 2 2" xfId="5454"/>
    <cellStyle name="Percent 7 5 2 3" xfId="5455"/>
    <cellStyle name="Percent 7 5 2 4" xfId="5456"/>
    <cellStyle name="Percent 7 6" xfId="5457"/>
    <cellStyle name="Percent 7 7" xfId="5458"/>
    <cellStyle name="Percent 7 8" xfId="5459"/>
    <cellStyle name="Percent 7 9" xfId="5460"/>
    <cellStyle name="Percent 7 9 2" xfId="5461"/>
    <cellStyle name="Percent 7 9 2 2" xfId="5462"/>
    <cellStyle name="Percent 7 9 2 3" xfId="5463"/>
    <cellStyle name="Percent 7 9 2 3 2" xfId="5464"/>
    <cellStyle name="Percent 8" xfId="5465"/>
    <cellStyle name="Percent 8 2" xfId="5466"/>
    <cellStyle name="Percent 8 2 2" xfId="5467"/>
    <cellStyle name="Percent 8 3" xfId="5468"/>
    <cellStyle name="Percent 8 4" xfId="5469"/>
    <cellStyle name="Percent 8 5" xfId="5470"/>
    <cellStyle name="Percent 8 6" xfId="5471"/>
    <cellStyle name="Percent 9" xfId="5472"/>
    <cellStyle name="Percent 9 2" xfId="5473"/>
    <cellStyle name="Percent 9 2 2" xfId="5474"/>
    <cellStyle name="Percent 9 3" xfId="5475"/>
    <cellStyle name="Percent 9 4" xfId="5476"/>
    <cellStyle name="Percent 9 5" xfId="5477"/>
    <cellStyle name="Percent 9 6" xfId="5478"/>
    <cellStyle name="Percent Hard" xfId="5479"/>
    <cellStyle name="PercentSales" xfId="5480"/>
    <cellStyle name="PSChar" xfId="84"/>
    <cellStyle name="PSChar 10" xfId="5481"/>
    <cellStyle name="PSChar 11" xfId="5482"/>
    <cellStyle name="PSChar 12" xfId="5483"/>
    <cellStyle name="PSChar 13" xfId="5484"/>
    <cellStyle name="PSChar 14" xfId="5485"/>
    <cellStyle name="PSChar 15" xfId="5486"/>
    <cellStyle name="PSChar 16" xfId="5487"/>
    <cellStyle name="PSChar 2" xfId="5488"/>
    <cellStyle name="PSChar 2 2" xfId="5489"/>
    <cellStyle name="PSChar 2 2 2" xfId="5490"/>
    <cellStyle name="PSChar 2 3" xfId="5491"/>
    <cellStyle name="PSChar 3" xfId="5492"/>
    <cellStyle name="PSChar 3 2" xfId="5493"/>
    <cellStyle name="PSChar 3 3" xfId="5494"/>
    <cellStyle name="PSChar 4" xfId="5495"/>
    <cellStyle name="PSChar 4 2" xfId="5496"/>
    <cellStyle name="PSChar 5" xfId="5497"/>
    <cellStyle name="PSChar 5 2" xfId="5498"/>
    <cellStyle name="PSChar 5 3" xfId="5499"/>
    <cellStyle name="PSChar 5 3 2" xfId="5500"/>
    <cellStyle name="PSChar 6" xfId="5501"/>
    <cellStyle name="PSChar 6 2" xfId="5502"/>
    <cellStyle name="PSChar 7" xfId="5503"/>
    <cellStyle name="PSChar 7 2" xfId="5504"/>
    <cellStyle name="PSChar 8" xfId="5505"/>
    <cellStyle name="PSChar 8 2" xfId="5506"/>
    <cellStyle name="PSChar 9" xfId="5507"/>
    <cellStyle name="PSChar 9 2" xfId="5508"/>
    <cellStyle name="PSDate" xfId="85"/>
    <cellStyle name="PSDate 10" xfId="5509"/>
    <cellStyle name="PSDate 11" xfId="5510"/>
    <cellStyle name="PSDate 12" xfId="5511"/>
    <cellStyle name="PSDate 13" xfId="5512"/>
    <cellStyle name="PSDate 14" xfId="5513"/>
    <cellStyle name="PSDate 15" xfId="5514"/>
    <cellStyle name="PSDate 16" xfId="5515"/>
    <cellStyle name="PSDate 2" xfId="5516"/>
    <cellStyle name="PSDate 2 2" xfId="5517"/>
    <cellStyle name="PSDate 2 2 2" xfId="5518"/>
    <cellStyle name="PSDate 2 3" xfId="5519"/>
    <cellStyle name="PSDate 2 4" xfId="5520"/>
    <cellStyle name="PSDate 3" xfId="5521"/>
    <cellStyle name="PSDate 3 2" xfId="5522"/>
    <cellStyle name="PSDate 4" xfId="5523"/>
    <cellStyle name="PSDate 4 2" xfId="5524"/>
    <cellStyle name="PSDate 5" xfId="5525"/>
    <cellStyle name="PSDate 5 2" xfId="5526"/>
    <cellStyle name="PSDate 5 3" xfId="5527"/>
    <cellStyle name="PSDate 5 3 2" xfId="5528"/>
    <cellStyle name="PSDate 6" xfId="5529"/>
    <cellStyle name="PSDate 6 2" xfId="5530"/>
    <cellStyle name="PSDate 7" xfId="5531"/>
    <cellStyle name="PSDate 8" xfId="5532"/>
    <cellStyle name="PSDate 8 2" xfId="5533"/>
    <cellStyle name="PSDate 9" xfId="5534"/>
    <cellStyle name="PSDec" xfId="86"/>
    <cellStyle name="PSDec 10" xfId="5535"/>
    <cellStyle name="PSDec 11" xfId="5536"/>
    <cellStyle name="PSDec 12" xfId="5537"/>
    <cellStyle name="PSDec 13" xfId="5538"/>
    <cellStyle name="PSDec 14" xfId="5539"/>
    <cellStyle name="PSDec 15" xfId="5540"/>
    <cellStyle name="PSDec 16" xfId="5541"/>
    <cellStyle name="PSDec 2" xfId="5542"/>
    <cellStyle name="PSDec 2 2" xfId="5543"/>
    <cellStyle name="PSDec 2 2 2" xfId="5544"/>
    <cellStyle name="PSDec 2 3" xfId="5545"/>
    <cellStyle name="PSDec 3" xfId="5546"/>
    <cellStyle name="PSDec 3 2" xfId="5547"/>
    <cellStyle name="PSDec 3 3" xfId="5548"/>
    <cellStyle name="PSDec 4" xfId="5549"/>
    <cellStyle name="PSDec 4 2" xfId="5550"/>
    <cellStyle name="PSDec 5" xfId="5551"/>
    <cellStyle name="PSDec 5 2" xfId="5552"/>
    <cellStyle name="PSDec 5 3" xfId="5553"/>
    <cellStyle name="PSDec 5 3 2" xfId="5554"/>
    <cellStyle name="PSDec 6" xfId="5555"/>
    <cellStyle name="PSDec 6 2" xfId="5556"/>
    <cellStyle name="PSDec 7" xfId="5557"/>
    <cellStyle name="PSDec 7 2" xfId="5558"/>
    <cellStyle name="PSDec 8" xfId="5559"/>
    <cellStyle name="PSDec 8 2" xfId="5560"/>
    <cellStyle name="PSDec 9" xfId="5561"/>
    <cellStyle name="PSDec 9 2" xfId="5562"/>
    <cellStyle name="PSdesc" xfId="5563"/>
    <cellStyle name="PSdesc 2" xfId="5564"/>
    <cellStyle name="PSHeading" xfId="87"/>
    <cellStyle name="PSHeading 10" xfId="5565"/>
    <cellStyle name="PSHeading 11" xfId="5566"/>
    <cellStyle name="PSHeading 12" xfId="5567"/>
    <cellStyle name="PSHeading 13" xfId="5568"/>
    <cellStyle name="PSHeading 14" xfId="5569"/>
    <cellStyle name="PSHeading 15" xfId="5570"/>
    <cellStyle name="PSHeading 16" xfId="5571"/>
    <cellStyle name="PSHeading 2" xfId="5572"/>
    <cellStyle name="PSHeading 2 2" xfId="5573"/>
    <cellStyle name="PSHeading 2 2 2" xfId="5574"/>
    <cellStyle name="PSHeading 2 2 3" xfId="5575"/>
    <cellStyle name="PSHeading 2 2 3 2" xfId="5576"/>
    <cellStyle name="PSHeading 2 3" xfId="5577"/>
    <cellStyle name="PSHeading 2 4" xfId="5578"/>
    <cellStyle name="PSHeading 2_108 Summary" xfId="5579"/>
    <cellStyle name="PSHeading 3" xfId="5580"/>
    <cellStyle name="PSHeading 3 2" xfId="5581"/>
    <cellStyle name="PSHeading 3 3" xfId="5582"/>
    <cellStyle name="PSHeading 3 3 2" xfId="5583"/>
    <cellStyle name="PSHeading 3_108 Summary" xfId="5584"/>
    <cellStyle name="PSHeading 4" xfId="5585"/>
    <cellStyle name="PSHeading 4 2" xfId="5586"/>
    <cellStyle name="PSHeading 5" xfId="5587"/>
    <cellStyle name="PSHeading 5 2" xfId="5588"/>
    <cellStyle name="PSHeading 6" xfId="5589"/>
    <cellStyle name="PSHeading 6 2" xfId="5590"/>
    <cellStyle name="PSHeading 7" xfId="5591"/>
    <cellStyle name="PSHeading 7 2" xfId="5592"/>
    <cellStyle name="PSHeading 8" xfId="5593"/>
    <cellStyle name="PSHeading 9" xfId="5594"/>
    <cellStyle name="PSHeading_101 check" xfId="5595"/>
    <cellStyle name="PSInt" xfId="5596"/>
    <cellStyle name="PSInt 10" xfId="5597"/>
    <cellStyle name="PSInt 11" xfId="5598"/>
    <cellStyle name="PSInt 12" xfId="5599"/>
    <cellStyle name="PSInt 13" xfId="5600"/>
    <cellStyle name="PSInt 14" xfId="5601"/>
    <cellStyle name="PSInt 15" xfId="5602"/>
    <cellStyle name="PSInt 16" xfId="5603"/>
    <cellStyle name="PSInt 2" xfId="5604"/>
    <cellStyle name="PSInt 2 2" xfId="5605"/>
    <cellStyle name="PSInt 2 2 2" xfId="5606"/>
    <cellStyle name="PSInt 2 3" xfId="5607"/>
    <cellStyle name="PSInt 2 4" xfId="5608"/>
    <cellStyle name="PSInt 3" xfId="5609"/>
    <cellStyle name="PSInt 3 2" xfId="5610"/>
    <cellStyle name="PSInt 4" xfId="5611"/>
    <cellStyle name="PSInt 4 2" xfId="5612"/>
    <cellStyle name="PSInt 5" xfId="5613"/>
    <cellStyle name="PSInt 5 2" xfId="5614"/>
    <cellStyle name="PSInt 5 3" xfId="5615"/>
    <cellStyle name="PSInt 5 3 2" xfId="5616"/>
    <cellStyle name="PSInt 6" xfId="5617"/>
    <cellStyle name="PSInt 6 2" xfId="5618"/>
    <cellStyle name="PSInt 7" xfId="5619"/>
    <cellStyle name="PSInt 7 2" xfId="5620"/>
    <cellStyle name="PSInt 8" xfId="5621"/>
    <cellStyle name="PSInt 8 2" xfId="5622"/>
    <cellStyle name="PSInt 9" xfId="5623"/>
    <cellStyle name="PSInt 9 2" xfId="5624"/>
    <cellStyle name="PSSpacer" xfId="5625"/>
    <cellStyle name="PSSpacer 10" xfId="5626"/>
    <cellStyle name="PSSpacer 11" xfId="5627"/>
    <cellStyle name="PSSpacer 12" xfId="5628"/>
    <cellStyle name="PSSpacer 13" xfId="5629"/>
    <cellStyle name="PSSpacer 14" xfId="5630"/>
    <cellStyle name="PSSpacer 15" xfId="5631"/>
    <cellStyle name="PSSpacer 2" xfId="5632"/>
    <cellStyle name="PSSpacer 2 2" xfId="5633"/>
    <cellStyle name="PSSpacer 2 3" xfId="5634"/>
    <cellStyle name="PSSpacer 2 4" xfId="5635"/>
    <cellStyle name="PSSpacer 3" xfId="5636"/>
    <cellStyle name="PSSpacer 3 2" xfId="5637"/>
    <cellStyle name="PSSpacer 4" xfId="5638"/>
    <cellStyle name="PSSpacer 4 2" xfId="5639"/>
    <cellStyle name="PSSpacer 5" xfId="5640"/>
    <cellStyle name="PSSpacer 5 2" xfId="5641"/>
    <cellStyle name="PSSpacer 5 3" xfId="5642"/>
    <cellStyle name="PSSpacer 5 3 2" xfId="5643"/>
    <cellStyle name="PSSpacer 6" xfId="5644"/>
    <cellStyle name="PSSpacer 6 2" xfId="5645"/>
    <cellStyle name="PSSpacer 7" xfId="5646"/>
    <cellStyle name="PSSpacer 7 2" xfId="5647"/>
    <cellStyle name="PSSpacer 8" xfId="5648"/>
    <cellStyle name="PSSpacer 8 2" xfId="5649"/>
    <cellStyle name="PSSpacer 9" xfId="5650"/>
    <cellStyle name="PStest" xfId="5651"/>
    <cellStyle name="PStest 2" xfId="5652"/>
    <cellStyle name="R00A" xfId="5653"/>
    <cellStyle name="R00B" xfId="5654"/>
    <cellStyle name="R00L" xfId="5655"/>
    <cellStyle name="R01A" xfId="5656"/>
    <cellStyle name="R01B" xfId="5657"/>
    <cellStyle name="R01H" xfId="5658"/>
    <cellStyle name="R01L" xfId="5659"/>
    <cellStyle name="R02A" xfId="5660"/>
    <cellStyle name="R02B" xfId="5661"/>
    <cellStyle name="R02B 2" xfId="5662"/>
    <cellStyle name="R02H" xfId="5663"/>
    <cellStyle name="R02L" xfId="5664"/>
    <cellStyle name="R03A" xfId="5665"/>
    <cellStyle name="R03B" xfId="5666"/>
    <cellStyle name="R03B 2" xfId="5667"/>
    <cellStyle name="R03H" xfId="5668"/>
    <cellStyle name="R03L" xfId="5669"/>
    <cellStyle name="R04A" xfId="5670"/>
    <cellStyle name="R04B" xfId="5671"/>
    <cellStyle name="R04B 2" xfId="5672"/>
    <cellStyle name="R04H" xfId="5673"/>
    <cellStyle name="R04L" xfId="5674"/>
    <cellStyle name="R05A" xfId="5675"/>
    <cellStyle name="R05B" xfId="5676"/>
    <cellStyle name="R05B 2" xfId="5677"/>
    <cellStyle name="R05H" xfId="5678"/>
    <cellStyle name="R05L" xfId="5679"/>
    <cellStyle name="R05L 2" xfId="5680"/>
    <cellStyle name="R06A" xfId="5681"/>
    <cellStyle name="R06B" xfId="5682"/>
    <cellStyle name="R06B 2" xfId="5683"/>
    <cellStyle name="R06H" xfId="5684"/>
    <cellStyle name="R06L" xfId="5685"/>
    <cellStyle name="R07A" xfId="5686"/>
    <cellStyle name="R07B" xfId="5687"/>
    <cellStyle name="R07B 2" xfId="5688"/>
    <cellStyle name="R07H" xfId="5689"/>
    <cellStyle name="R07L" xfId="5690"/>
    <cellStyle name="Red font" xfId="5691"/>
    <cellStyle name="Relative" xfId="5692"/>
    <cellStyle name="Report" xfId="7591"/>
    <cellStyle name="ReportTitlePrompt" xfId="88"/>
    <cellStyle name="ReportTitleValue" xfId="89"/>
    <cellStyle name="Reset  - Style4" xfId="90"/>
    <cellStyle name="RowAcctAbovePrompt" xfId="91"/>
    <cellStyle name="RowAcctSOBAbovePrompt" xfId="92"/>
    <cellStyle name="RowAcctSOBValue" xfId="93"/>
    <cellStyle name="RowAcctValue" xfId="94"/>
    <cellStyle name="RowAttrAbovePrompt" xfId="95"/>
    <cellStyle name="RowAttrValue" xfId="96"/>
    <cellStyle name="RowColSetAbovePrompt" xfId="97"/>
    <cellStyle name="RowColSetLeftPrompt" xfId="98"/>
    <cellStyle name="RowColSetValue" xfId="99"/>
    <cellStyle name="RowLeftPrompt" xfId="100"/>
    <cellStyle name="SampleUsingFormatMask" xfId="101"/>
    <cellStyle name="SampleWithNoFormatMask" xfId="102"/>
    <cellStyle name="SAPBEXaggData" xfId="7592"/>
    <cellStyle name="SAPBEXaggDataEmph" xfId="7593"/>
    <cellStyle name="SAPBEXaggItem" xfId="7594"/>
    <cellStyle name="SAPBEXaggItemX" xfId="7595"/>
    <cellStyle name="SAPBEXchaText" xfId="7596"/>
    <cellStyle name="SAPBEXexcBad7" xfId="7597"/>
    <cellStyle name="SAPBEXexcBad8" xfId="7598"/>
    <cellStyle name="SAPBEXexcBad9" xfId="7599"/>
    <cellStyle name="SAPBEXexcCritical4" xfId="7600"/>
    <cellStyle name="SAPBEXexcCritical5" xfId="7601"/>
    <cellStyle name="SAPBEXexcCritical6" xfId="7602"/>
    <cellStyle name="SAPBEXexcGood1" xfId="7603"/>
    <cellStyle name="SAPBEXexcGood2" xfId="7604"/>
    <cellStyle name="SAPBEXexcGood3" xfId="7605"/>
    <cellStyle name="SAPBEXfilterDrill" xfId="7606"/>
    <cellStyle name="SAPBEXfilterItem" xfId="7607"/>
    <cellStyle name="SAPBEXfilterText" xfId="7608"/>
    <cellStyle name="SAPBEXformats" xfId="7609"/>
    <cellStyle name="SAPBEXheaderItem" xfId="7610"/>
    <cellStyle name="SAPBEXheaderText" xfId="7611"/>
    <cellStyle name="SAPBEXHLevel0" xfId="7612"/>
    <cellStyle name="SAPBEXHLevel0X" xfId="7613"/>
    <cellStyle name="SAPBEXHLevel1" xfId="7614"/>
    <cellStyle name="SAPBEXHLevel1X" xfId="7615"/>
    <cellStyle name="SAPBEXHLevel2" xfId="7616"/>
    <cellStyle name="SAPBEXHLevel2X" xfId="7617"/>
    <cellStyle name="SAPBEXHLevel3" xfId="7618"/>
    <cellStyle name="SAPBEXHLevel3X" xfId="7619"/>
    <cellStyle name="SAPBEXinputData" xfId="7620"/>
    <cellStyle name="SAPBEXresData" xfId="7621"/>
    <cellStyle name="SAPBEXresDataEmph" xfId="7622"/>
    <cellStyle name="SAPBEXresItem" xfId="7623"/>
    <cellStyle name="SAPBEXresItemX" xfId="7624"/>
    <cellStyle name="SAPBEXstdData" xfId="7625"/>
    <cellStyle name="SAPBEXstdDataEmph" xfId="7626"/>
    <cellStyle name="SAPBEXstdItem" xfId="7627"/>
    <cellStyle name="SAPBEXstdItemX" xfId="7628"/>
    <cellStyle name="SAPBEXtitle" xfId="7629"/>
    <cellStyle name="SAPBEXundefined" xfId="7630"/>
    <cellStyle name="Shaded" xfId="5693"/>
    <cellStyle name="Short Date" xfId="5694"/>
    <cellStyle name="SMALLF" xfId="5695"/>
    <cellStyle name="SPECIAL1" xfId="7631"/>
    <cellStyle name="SPECIAL1$ZP$" xfId="7632"/>
    <cellStyle name="SPECIAL1$ZP$ 2" xfId="7633"/>
    <cellStyle name="SPECIAL1$ZP$_PR Information" xfId="7634"/>
    <cellStyle name="SPECIAL1_PR Information" xfId="7635"/>
    <cellStyle name="SPECIAL2" xfId="7636"/>
    <cellStyle name="SPECIAL2$ZP$" xfId="7637"/>
    <cellStyle name="SPECIAL2$ZP$ 2" xfId="7638"/>
    <cellStyle name="SPECIAL2$ZP$_PR Information" xfId="7639"/>
    <cellStyle name="SPECIAL2_PR Information" xfId="7640"/>
    <cellStyle name="SPECIAL3" xfId="7641"/>
    <cellStyle name="SPECIAL3$ZP$" xfId="7642"/>
    <cellStyle name="SPECIAL3$ZP$ 2" xfId="7643"/>
    <cellStyle name="SPECIAL4" xfId="7644"/>
    <cellStyle name="SPECIAL4$ZP$" xfId="7645"/>
    <cellStyle name="SPECIAL4$ZP$ 2" xfId="7646"/>
    <cellStyle name="Standard_Anpassen der Amortisation" xfId="5696"/>
    <cellStyle name="STYL5 - Style5" xfId="103"/>
    <cellStyle name="STYL6 - Style6" xfId="104"/>
    <cellStyle name="Style 1" xfId="5697"/>
    <cellStyle name="Style 1 10" xfId="5698"/>
    <cellStyle name="Style 1 10 2" xfId="5699"/>
    <cellStyle name="Style 1 10 2 2" xfId="5700"/>
    <cellStyle name="Style 1 10 3" xfId="5701"/>
    <cellStyle name="Style 1 10 3 2" xfId="5702"/>
    <cellStyle name="Style 1 10 4" xfId="5703"/>
    <cellStyle name="Style 1 11" xfId="5704"/>
    <cellStyle name="Style 1 11 2" xfId="5705"/>
    <cellStyle name="Style 1 11 2 2" xfId="5706"/>
    <cellStyle name="Style 1 11 3" xfId="5707"/>
    <cellStyle name="Style 1 11 3 2" xfId="5708"/>
    <cellStyle name="Style 1 11 4" xfId="5709"/>
    <cellStyle name="Style 1 12" xfId="5710"/>
    <cellStyle name="Style 1 12 2" xfId="5711"/>
    <cellStyle name="Style 1 12 2 2" xfId="5712"/>
    <cellStyle name="Style 1 12 3" xfId="5713"/>
    <cellStyle name="Style 1 12 3 2" xfId="5714"/>
    <cellStyle name="Style 1 12 4" xfId="5715"/>
    <cellStyle name="Style 1 13" xfId="5716"/>
    <cellStyle name="Style 1 13 2" xfId="5717"/>
    <cellStyle name="Style 1 13 2 2" xfId="5718"/>
    <cellStyle name="Style 1 13 3" xfId="5719"/>
    <cellStyle name="Style 1 13 3 2" xfId="5720"/>
    <cellStyle name="Style 1 13 4" xfId="5721"/>
    <cellStyle name="Style 1 14" xfId="5722"/>
    <cellStyle name="Style 1 14 2" xfId="5723"/>
    <cellStyle name="Style 1 14 2 2" xfId="5724"/>
    <cellStyle name="Style 1 14 3" xfId="5725"/>
    <cellStyle name="Style 1 14 3 2" xfId="5726"/>
    <cellStyle name="Style 1 14 4" xfId="5727"/>
    <cellStyle name="Style 1 15" xfId="5728"/>
    <cellStyle name="Style 1 15 2" xfId="5729"/>
    <cellStyle name="Style 1 15 2 2" xfId="5730"/>
    <cellStyle name="Style 1 15 3" xfId="5731"/>
    <cellStyle name="Style 1 15 3 2" xfId="5732"/>
    <cellStyle name="Style 1 15 4" xfId="5733"/>
    <cellStyle name="Style 1 16" xfId="5734"/>
    <cellStyle name="Style 1 16 2" xfId="5735"/>
    <cellStyle name="Style 1 16 2 2" xfId="5736"/>
    <cellStyle name="Style 1 16 3" xfId="5737"/>
    <cellStyle name="Style 1 16 3 2" xfId="5738"/>
    <cellStyle name="Style 1 16 4" xfId="5739"/>
    <cellStyle name="Style 1 17" xfId="5740"/>
    <cellStyle name="Style 1 17 2" xfId="5741"/>
    <cellStyle name="Style 1 17 2 2" xfId="5742"/>
    <cellStyle name="Style 1 17 3" xfId="5743"/>
    <cellStyle name="Style 1 17 3 2" xfId="5744"/>
    <cellStyle name="Style 1 17 4" xfId="5745"/>
    <cellStyle name="Style 1 18" xfId="5746"/>
    <cellStyle name="Style 1 18 2" xfId="5747"/>
    <cellStyle name="Style 1 18 2 2" xfId="5748"/>
    <cellStyle name="Style 1 18 3" xfId="5749"/>
    <cellStyle name="Style 1 18 3 2" xfId="5750"/>
    <cellStyle name="Style 1 18 4" xfId="5751"/>
    <cellStyle name="Style 1 19" xfId="5752"/>
    <cellStyle name="Style 1 19 2" xfId="5753"/>
    <cellStyle name="Style 1 19 2 2" xfId="5754"/>
    <cellStyle name="Style 1 19 3" xfId="5755"/>
    <cellStyle name="Style 1 19 3 2" xfId="5756"/>
    <cellStyle name="Style 1 19 4" xfId="5757"/>
    <cellStyle name="Style 1 2" xfId="5758"/>
    <cellStyle name="Style 1 2 10" xfId="5759"/>
    <cellStyle name="Style 1 2 10 2" xfId="5760"/>
    <cellStyle name="Style 1 2 10 2 2" xfId="5761"/>
    <cellStyle name="Style 1 2 10 3" xfId="5762"/>
    <cellStyle name="Style 1 2 10 3 2" xfId="5763"/>
    <cellStyle name="Style 1 2 10 4" xfId="5764"/>
    <cellStyle name="Style 1 2 11" xfId="5765"/>
    <cellStyle name="Style 1 2 11 2" xfId="5766"/>
    <cellStyle name="Style 1 2 11 2 2" xfId="5767"/>
    <cellStyle name="Style 1 2 11 3" xfId="5768"/>
    <cellStyle name="Style 1 2 11 3 2" xfId="5769"/>
    <cellStyle name="Style 1 2 11 4" xfId="5770"/>
    <cellStyle name="Style 1 2 12" xfId="5771"/>
    <cellStyle name="Style 1 2 12 2" xfId="5772"/>
    <cellStyle name="Style 1 2 12 2 2" xfId="5773"/>
    <cellStyle name="Style 1 2 12 3" xfId="5774"/>
    <cellStyle name="Style 1 2 12 3 2" xfId="5775"/>
    <cellStyle name="Style 1 2 12 4" xfId="5776"/>
    <cellStyle name="Style 1 2 13" xfId="5777"/>
    <cellStyle name="Style 1 2 13 2" xfId="5778"/>
    <cellStyle name="Style 1 2 13 2 2" xfId="5779"/>
    <cellStyle name="Style 1 2 13 3" xfId="5780"/>
    <cellStyle name="Style 1 2 13 3 2" xfId="5781"/>
    <cellStyle name="Style 1 2 13 4" xfId="5782"/>
    <cellStyle name="Style 1 2 14" xfId="5783"/>
    <cellStyle name="Style 1 2 14 2" xfId="5784"/>
    <cellStyle name="Style 1 2 14 2 2" xfId="5785"/>
    <cellStyle name="Style 1 2 14 3" xfId="5786"/>
    <cellStyle name="Style 1 2 14 3 2" xfId="5787"/>
    <cellStyle name="Style 1 2 14 4" xfId="5788"/>
    <cellStyle name="Style 1 2 15" xfId="5789"/>
    <cellStyle name="Style 1 2 15 2" xfId="5790"/>
    <cellStyle name="Style 1 2 15 2 2" xfId="5791"/>
    <cellStyle name="Style 1 2 15 3" xfId="5792"/>
    <cellStyle name="Style 1 2 15 3 2" xfId="5793"/>
    <cellStyle name="Style 1 2 15 4" xfId="5794"/>
    <cellStyle name="Style 1 2 16" xfId="5795"/>
    <cellStyle name="Style 1 2 16 2" xfId="5796"/>
    <cellStyle name="Style 1 2 16 2 2" xfId="5797"/>
    <cellStyle name="Style 1 2 16 3" xfId="5798"/>
    <cellStyle name="Style 1 2 16 3 2" xfId="5799"/>
    <cellStyle name="Style 1 2 16 4" xfId="5800"/>
    <cellStyle name="Style 1 2 17" xfId="5801"/>
    <cellStyle name="Style 1 2 17 2" xfId="5802"/>
    <cellStyle name="Style 1 2 18" xfId="5803"/>
    <cellStyle name="Style 1 2 18 2" xfId="5804"/>
    <cellStyle name="Style 1 2 19" xfId="5805"/>
    <cellStyle name="Style 1 2 19 2" xfId="5806"/>
    <cellStyle name="Style 1 2 2" xfId="5807"/>
    <cellStyle name="Style 1 2 2 2" xfId="5808"/>
    <cellStyle name="Style 1 2 2 2 2" xfId="5809"/>
    <cellStyle name="Style 1 2 2 3" xfId="5810"/>
    <cellStyle name="Style 1 2 2 3 2" xfId="5811"/>
    <cellStyle name="Style 1 2 2 4" xfId="5812"/>
    <cellStyle name="Style 1 2 20" xfId="5813"/>
    <cellStyle name="Style 1 2 3" xfId="5814"/>
    <cellStyle name="Style 1 2 3 2" xfId="5815"/>
    <cellStyle name="Style 1 2 3 2 2" xfId="5816"/>
    <cellStyle name="Style 1 2 3 3" xfId="5817"/>
    <cellStyle name="Style 1 2 3 3 2" xfId="5818"/>
    <cellStyle name="Style 1 2 3 4" xfId="5819"/>
    <cellStyle name="Style 1 2 4" xfId="5820"/>
    <cellStyle name="Style 1 2 4 2" xfId="5821"/>
    <cellStyle name="Style 1 2 4 2 2" xfId="5822"/>
    <cellStyle name="Style 1 2 4 3" xfId="5823"/>
    <cellStyle name="Style 1 2 4 3 2" xfId="5824"/>
    <cellStyle name="Style 1 2 4 4" xfId="5825"/>
    <cellStyle name="Style 1 2 5" xfId="5826"/>
    <cellStyle name="Style 1 2 5 2" xfId="5827"/>
    <cellStyle name="Style 1 2 5 2 2" xfId="5828"/>
    <cellStyle name="Style 1 2 5 3" xfId="5829"/>
    <cellStyle name="Style 1 2 5 3 2" xfId="5830"/>
    <cellStyle name="Style 1 2 5 4" xfId="5831"/>
    <cellStyle name="Style 1 2 6" xfId="5832"/>
    <cellStyle name="Style 1 2 6 2" xfId="5833"/>
    <cellStyle name="Style 1 2 6 2 2" xfId="5834"/>
    <cellStyle name="Style 1 2 6 3" xfId="5835"/>
    <cellStyle name="Style 1 2 6 3 2" xfId="5836"/>
    <cellStyle name="Style 1 2 6 4" xfId="5837"/>
    <cellStyle name="Style 1 2 7" xfId="5838"/>
    <cellStyle name="Style 1 2 7 2" xfId="5839"/>
    <cellStyle name="Style 1 2 7 2 2" xfId="5840"/>
    <cellStyle name="Style 1 2 7 3" xfId="5841"/>
    <cellStyle name="Style 1 2 7 3 2" xfId="5842"/>
    <cellStyle name="Style 1 2 7 4" xfId="5843"/>
    <cellStyle name="Style 1 2 8" xfId="5844"/>
    <cellStyle name="Style 1 2 8 2" xfId="5845"/>
    <cellStyle name="Style 1 2 8 2 2" xfId="5846"/>
    <cellStyle name="Style 1 2 8 3" xfId="5847"/>
    <cellStyle name="Style 1 2 8 3 2" xfId="5848"/>
    <cellStyle name="Style 1 2 8 4" xfId="5849"/>
    <cellStyle name="Style 1 2 9" xfId="5850"/>
    <cellStyle name="Style 1 2 9 2" xfId="5851"/>
    <cellStyle name="Style 1 2 9 2 2" xfId="5852"/>
    <cellStyle name="Style 1 2 9 3" xfId="5853"/>
    <cellStyle name="Style 1 2 9 3 2" xfId="5854"/>
    <cellStyle name="Style 1 2 9 4" xfId="5855"/>
    <cellStyle name="Style 1 20" xfId="5856"/>
    <cellStyle name="Style 1 20 2" xfId="5857"/>
    <cellStyle name="Style 1 20 2 2" xfId="5858"/>
    <cellStyle name="Style 1 20 3" xfId="5859"/>
    <cellStyle name="Style 1 20 3 2" xfId="5860"/>
    <cellStyle name="Style 1 20 4" xfId="5861"/>
    <cellStyle name="Style 1 21" xfId="5862"/>
    <cellStyle name="Style 1 21 2" xfId="5863"/>
    <cellStyle name="Style 1 21 2 2" xfId="5864"/>
    <cellStyle name="Style 1 21 3" xfId="5865"/>
    <cellStyle name="Style 1 21 3 2" xfId="5866"/>
    <cellStyle name="Style 1 21 4" xfId="5867"/>
    <cellStyle name="Style 1 22" xfId="5868"/>
    <cellStyle name="Style 1 22 2" xfId="5869"/>
    <cellStyle name="Style 1 22 2 2" xfId="5870"/>
    <cellStyle name="Style 1 22 3" xfId="5871"/>
    <cellStyle name="Style 1 22 3 2" xfId="5872"/>
    <cellStyle name="Style 1 22 4" xfId="5873"/>
    <cellStyle name="Style 1 23" xfId="5874"/>
    <cellStyle name="Style 1 23 2" xfId="5875"/>
    <cellStyle name="Style 1 23 2 2" xfId="5876"/>
    <cellStyle name="Style 1 23 3" xfId="5877"/>
    <cellStyle name="Style 1 23 3 2" xfId="5878"/>
    <cellStyle name="Style 1 23 4" xfId="5879"/>
    <cellStyle name="Style 1 24" xfId="5880"/>
    <cellStyle name="Style 1 24 2" xfId="5881"/>
    <cellStyle name="Style 1 24 2 2" xfId="5882"/>
    <cellStyle name="Style 1 24 3" xfId="5883"/>
    <cellStyle name="Style 1 24 3 2" xfId="5884"/>
    <cellStyle name="Style 1 24 4" xfId="5885"/>
    <cellStyle name="Style 1 25" xfId="5886"/>
    <cellStyle name="Style 1 25 2" xfId="5887"/>
    <cellStyle name="Style 1 25 2 2" xfId="5888"/>
    <cellStyle name="Style 1 25 3" xfId="5889"/>
    <cellStyle name="Style 1 25 3 2" xfId="5890"/>
    <cellStyle name="Style 1 25 4" xfId="5891"/>
    <cellStyle name="Style 1 26" xfId="5892"/>
    <cellStyle name="Style 1 26 2" xfId="5893"/>
    <cellStyle name="Style 1 26 2 2" xfId="5894"/>
    <cellStyle name="Style 1 26 3" xfId="5895"/>
    <cellStyle name="Style 1 26 3 2" xfId="5896"/>
    <cellStyle name="Style 1 26 4" xfId="5897"/>
    <cellStyle name="Style 1 27" xfId="5898"/>
    <cellStyle name="Style 1 27 2" xfId="5899"/>
    <cellStyle name="Style 1 27 2 2" xfId="5900"/>
    <cellStyle name="Style 1 27 3" xfId="5901"/>
    <cellStyle name="Style 1 27 3 2" xfId="5902"/>
    <cellStyle name="Style 1 27 4" xfId="5903"/>
    <cellStyle name="Style 1 28" xfId="5904"/>
    <cellStyle name="Style 1 28 2" xfId="5905"/>
    <cellStyle name="Style 1 28 2 2" xfId="5906"/>
    <cellStyle name="Style 1 28 3" xfId="5907"/>
    <cellStyle name="Style 1 28 3 2" xfId="5908"/>
    <cellStyle name="Style 1 28 4" xfId="5909"/>
    <cellStyle name="Style 1 29" xfId="5910"/>
    <cellStyle name="Style 1 29 2" xfId="5911"/>
    <cellStyle name="Style 1 29 2 2" xfId="5912"/>
    <cellStyle name="Style 1 29 3" xfId="5913"/>
    <cellStyle name="Style 1 29 3 2" xfId="5914"/>
    <cellStyle name="Style 1 29 4" xfId="5915"/>
    <cellStyle name="Style 1 3" xfId="5916"/>
    <cellStyle name="Style 1 3 10" xfId="5917"/>
    <cellStyle name="Style 1 3 10 2" xfId="5918"/>
    <cellStyle name="Style 1 3 10 2 2" xfId="5919"/>
    <cellStyle name="Style 1 3 10 3" xfId="5920"/>
    <cellStyle name="Style 1 3 10 3 2" xfId="5921"/>
    <cellStyle name="Style 1 3 10 4" xfId="5922"/>
    <cellStyle name="Style 1 3 11" xfId="5923"/>
    <cellStyle name="Style 1 3 11 2" xfId="5924"/>
    <cellStyle name="Style 1 3 11 2 2" xfId="5925"/>
    <cellStyle name="Style 1 3 11 3" xfId="5926"/>
    <cellStyle name="Style 1 3 11 3 2" xfId="5927"/>
    <cellStyle name="Style 1 3 11 4" xfId="5928"/>
    <cellStyle name="Style 1 3 12" xfId="5929"/>
    <cellStyle name="Style 1 3 12 2" xfId="5930"/>
    <cellStyle name="Style 1 3 12 2 2" xfId="5931"/>
    <cellStyle name="Style 1 3 12 3" xfId="5932"/>
    <cellStyle name="Style 1 3 12 3 2" xfId="5933"/>
    <cellStyle name="Style 1 3 12 4" xfId="5934"/>
    <cellStyle name="Style 1 3 13" xfId="5935"/>
    <cellStyle name="Style 1 3 13 2" xfId="5936"/>
    <cellStyle name="Style 1 3 13 2 2" xfId="5937"/>
    <cellStyle name="Style 1 3 13 3" xfId="5938"/>
    <cellStyle name="Style 1 3 13 3 2" xfId="5939"/>
    <cellStyle name="Style 1 3 13 4" xfId="5940"/>
    <cellStyle name="Style 1 3 14" xfId="5941"/>
    <cellStyle name="Style 1 3 14 2" xfId="5942"/>
    <cellStyle name="Style 1 3 14 2 2" xfId="5943"/>
    <cellStyle name="Style 1 3 14 3" xfId="5944"/>
    <cellStyle name="Style 1 3 14 3 2" xfId="5945"/>
    <cellStyle name="Style 1 3 14 4" xfId="5946"/>
    <cellStyle name="Style 1 3 15" xfId="5947"/>
    <cellStyle name="Style 1 3 15 2" xfId="5948"/>
    <cellStyle name="Style 1 3 15 2 2" xfId="5949"/>
    <cellStyle name="Style 1 3 15 3" xfId="5950"/>
    <cellStyle name="Style 1 3 15 3 2" xfId="5951"/>
    <cellStyle name="Style 1 3 15 4" xfId="5952"/>
    <cellStyle name="Style 1 3 16" xfId="5953"/>
    <cellStyle name="Style 1 3 16 2" xfId="5954"/>
    <cellStyle name="Style 1 3 16 2 2" xfId="5955"/>
    <cellStyle name="Style 1 3 16 3" xfId="5956"/>
    <cellStyle name="Style 1 3 16 3 2" xfId="5957"/>
    <cellStyle name="Style 1 3 16 4" xfId="5958"/>
    <cellStyle name="Style 1 3 17" xfId="5959"/>
    <cellStyle name="Style 1 3 17 2" xfId="5960"/>
    <cellStyle name="Style 1 3 18" xfId="5961"/>
    <cellStyle name="Style 1 3 18 2" xfId="5962"/>
    <cellStyle name="Style 1 3 19" xfId="5963"/>
    <cellStyle name="Style 1 3 2" xfId="5964"/>
    <cellStyle name="Style 1 3 2 2" xfId="5965"/>
    <cellStyle name="Style 1 3 2 2 2" xfId="5966"/>
    <cellStyle name="Style 1 3 2 3" xfId="5967"/>
    <cellStyle name="Style 1 3 2 3 2" xfId="5968"/>
    <cellStyle name="Style 1 3 2 4" xfId="5969"/>
    <cellStyle name="Style 1 3 3" xfId="5970"/>
    <cellStyle name="Style 1 3 3 2" xfId="5971"/>
    <cellStyle name="Style 1 3 3 2 2" xfId="5972"/>
    <cellStyle name="Style 1 3 3 3" xfId="5973"/>
    <cellStyle name="Style 1 3 3 3 2" xfId="5974"/>
    <cellStyle name="Style 1 3 3 4" xfId="5975"/>
    <cellStyle name="Style 1 3 4" xfId="5976"/>
    <cellStyle name="Style 1 3 4 2" xfId="5977"/>
    <cellStyle name="Style 1 3 4 2 2" xfId="5978"/>
    <cellStyle name="Style 1 3 4 3" xfId="5979"/>
    <cellStyle name="Style 1 3 4 3 2" xfId="5980"/>
    <cellStyle name="Style 1 3 4 4" xfId="5981"/>
    <cellStyle name="Style 1 3 5" xfId="5982"/>
    <cellStyle name="Style 1 3 5 2" xfId="5983"/>
    <cellStyle name="Style 1 3 5 2 2" xfId="5984"/>
    <cellStyle name="Style 1 3 5 3" xfId="5985"/>
    <cellStyle name="Style 1 3 5 3 2" xfId="5986"/>
    <cellStyle name="Style 1 3 5 4" xfId="5987"/>
    <cellStyle name="Style 1 3 6" xfId="5988"/>
    <cellStyle name="Style 1 3 6 2" xfId="5989"/>
    <cellStyle name="Style 1 3 6 2 2" xfId="5990"/>
    <cellStyle name="Style 1 3 6 3" xfId="5991"/>
    <cellStyle name="Style 1 3 6 3 2" xfId="5992"/>
    <cellStyle name="Style 1 3 6 4" xfId="5993"/>
    <cellStyle name="Style 1 3 7" xfId="5994"/>
    <cellStyle name="Style 1 3 7 2" xfId="5995"/>
    <cellStyle name="Style 1 3 7 2 2" xfId="5996"/>
    <cellStyle name="Style 1 3 7 3" xfId="5997"/>
    <cellStyle name="Style 1 3 7 3 2" xfId="5998"/>
    <cellStyle name="Style 1 3 7 4" xfId="5999"/>
    <cellStyle name="Style 1 3 8" xfId="6000"/>
    <cellStyle name="Style 1 3 8 2" xfId="6001"/>
    <cellStyle name="Style 1 3 8 2 2" xfId="6002"/>
    <cellStyle name="Style 1 3 8 3" xfId="6003"/>
    <cellStyle name="Style 1 3 8 3 2" xfId="6004"/>
    <cellStyle name="Style 1 3 8 4" xfId="6005"/>
    <cellStyle name="Style 1 3 9" xfId="6006"/>
    <cellStyle name="Style 1 3 9 2" xfId="6007"/>
    <cellStyle name="Style 1 3 9 2 2" xfId="6008"/>
    <cellStyle name="Style 1 3 9 3" xfId="6009"/>
    <cellStyle name="Style 1 3 9 3 2" xfId="6010"/>
    <cellStyle name="Style 1 3 9 4" xfId="6011"/>
    <cellStyle name="Style 1 30" xfId="6012"/>
    <cellStyle name="Style 1 30 2" xfId="6013"/>
    <cellStyle name="Style 1 30 2 2" xfId="6014"/>
    <cellStyle name="Style 1 30 3" xfId="6015"/>
    <cellStyle name="Style 1 30 3 2" xfId="6016"/>
    <cellStyle name="Style 1 30 4" xfId="6017"/>
    <cellStyle name="Style 1 31" xfId="6018"/>
    <cellStyle name="Style 1 31 2" xfId="6019"/>
    <cellStyle name="Style 1 31 2 2" xfId="6020"/>
    <cellStyle name="Style 1 31 3" xfId="6021"/>
    <cellStyle name="Style 1 31 3 2" xfId="6022"/>
    <cellStyle name="Style 1 31 4" xfId="6023"/>
    <cellStyle name="Style 1 32" xfId="6024"/>
    <cellStyle name="Style 1 32 2" xfId="6025"/>
    <cellStyle name="Style 1 32 2 2" xfId="6026"/>
    <cellStyle name="Style 1 32 3" xfId="6027"/>
    <cellStyle name="Style 1 32 3 2" xfId="6028"/>
    <cellStyle name="Style 1 32 4" xfId="6029"/>
    <cellStyle name="Style 1 33" xfId="6030"/>
    <cellStyle name="Style 1 33 2" xfId="6031"/>
    <cellStyle name="Style 1 33 2 2" xfId="6032"/>
    <cellStyle name="Style 1 33 3" xfId="6033"/>
    <cellStyle name="Style 1 33 3 2" xfId="6034"/>
    <cellStyle name="Style 1 33 4" xfId="6035"/>
    <cellStyle name="Style 1 34" xfId="6036"/>
    <cellStyle name="Style 1 34 2" xfId="6037"/>
    <cellStyle name="Style 1 34 2 2" xfId="6038"/>
    <cellStyle name="Style 1 34 3" xfId="6039"/>
    <cellStyle name="Style 1 34 3 2" xfId="6040"/>
    <cellStyle name="Style 1 34 4" xfId="6041"/>
    <cellStyle name="Style 1 35" xfId="6042"/>
    <cellStyle name="Style 1 35 2" xfId="6043"/>
    <cellStyle name="Style 1 35 2 2" xfId="6044"/>
    <cellStyle name="Style 1 35 3" xfId="6045"/>
    <cellStyle name="Style 1 35 3 2" xfId="6046"/>
    <cellStyle name="Style 1 35 4" xfId="6047"/>
    <cellStyle name="Style 1 36" xfId="6048"/>
    <cellStyle name="Style 1 36 2" xfId="6049"/>
    <cellStyle name="Style 1 36 2 2" xfId="6050"/>
    <cellStyle name="Style 1 36 3" xfId="6051"/>
    <cellStyle name="Style 1 36 3 2" xfId="6052"/>
    <cellStyle name="Style 1 36 4" xfId="6053"/>
    <cellStyle name="Style 1 37" xfId="6054"/>
    <cellStyle name="Style 1 37 2" xfId="6055"/>
    <cellStyle name="Style 1 37 2 2" xfId="6056"/>
    <cellStyle name="Style 1 37 3" xfId="6057"/>
    <cellStyle name="Style 1 37 3 2" xfId="6058"/>
    <cellStyle name="Style 1 37 4" xfId="6059"/>
    <cellStyle name="Style 1 38" xfId="6060"/>
    <cellStyle name="Style 1 38 2" xfId="6061"/>
    <cellStyle name="Style 1 38 2 2" xfId="6062"/>
    <cellStyle name="Style 1 38 3" xfId="6063"/>
    <cellStyle name="Style 1 38 3 2" xfId="6064"/>
    <cellStyle name="Style 1 38 4" xfId="6065"/>
    <cellStyle name="Style 1 39" xfId="6066"/>
    <cellStyle name="Style 1 39 2" xfId="6067"/>
    <cellStyle name="Style 1 39 2 2" xfId="6068"/>
    <cellStyle name="Style 1 39 3" xfId="6069"/>
    <cellStyle name="Style 1 39 3 2" xfId="6070"/>
    <cellStyle name="Style 1 39 4" xfId="6071"/>
    <cellStyle name="Style 1 4" xfId="6072"/>
    <cellStyle name="Style 1 4 10" xfId="6073"/>
    <cellStyle name="Style 1 4 10 2" xfId="6074"/>
    <cellStyle name="Style 1 4 10 2 2" xfId="6075"/>
    <cellStyle name="Style 1 4 10 3" xfId="6076"/>
    <cellStyle name="Style 1 4 10 3 2" xfId="6077"/>
    <cellStyle name="Style 1 4 10 4" xfId="6078"/>
    <cellStyle name="Style 1 4 11" xfId="6079"/>
    <cellStyle name="Style 1 4 11 2" xfId="6080"/>
    <cellStyle name="Style 1 4 11 2 2" xfId="6081"/>
    <cellStyle name="Style 1 4 11 3" xfId="6082"/>
    <cellStyle name="Style 1 4 11 3 2" xfId="6083"/>
    <cellStyle name="Style 1 4 11 4" xfId="6084"/>
    <cellStyle name="Style 1 4 12" xfId="6085"/>
    <cellStyle name="Style 1 4 12 2" xfId="6086"/>
    <cellStyle name="Style 1 4 12 2 2" xfId="6087"/>
    <cellStyle name="Style 1 4 12 3" xfId="6088"/>
    <cellStyle name="Style 1 4 12 3 2" xfId="6089"/>
    <cellStyle name="Style 1 4 12 4" xfId="6090"/>
    <cellStyle name="Style 1 4 13" xfId="6091"/>
    <cellStyle name="Style 1 4 13 2" xfId="6092"/>
    <cellStyle name="Style 1 4 13 2 2" xfId="6093"/>
    <cellStyle name="Style 1 4 13 3" xfId="6094"/>
    <cellStyle name="Style 1 4 13 3 2" xfId="6095"/>
    <cellStyle name="Style 1 4 13 4" xfId="6096"/>
    <cellStyle name="Style 1 4 14" xfId="6097"/>
    <cellStyle name="Style 1 4 14 2" xfId="6098"/>
    <cellStyle name="Style 1 4 14 2 2" xfId="6099"/>
    <cellStyle name="Style 1 4 14 3" xfId="6100"/>
    <cellStyle name="Style 1 4 14 3 2" xfId="6101"/>
    <cellStyle name="Style 1 4 14 4" xfId="6102"/>
    <cellStyle name="Style 1 4 15" xfId="6103"/>
    <cellStyle name="Style 1 4 15 2" xfId="6104"/>
    <cellStyle name="Style 1 4 15 2 2" xfId="6105"/>
    <cellStyle name="Style 1 4 15 3" xfId="6106"/>
    <cellStyle name="Style 1 4 15 3 2" xfId="6107"/>
    <cellStyle name="Style 1 4 15 4" xfId="6108"/>
    <cellStyle name="Style 1 4 16" xfId="6109"/>
    <cellStyle name="Style 1 4 16 2" xfId="6110"/>
    <cellStyle name="Style 1 4 16 2 2" xfId="6111"/>
    <cellStyle name="Style 1 4 16 3" xfId="6112"/>
    <cellStyle name="Style 1 4 16 3 2" xfId="6113"/>
    <cellStyle name="Style 1 4 16 4" xfId="6114"/>
    <cellStyle name="Style 1 4 17" xfId="6115"/>
    <cellStyle name="Style 1 4 17 2" xfId="6116"/>
    <cellStyle name="Style 1 4 18" xfId="6117"/>
    <cellStyle name="Style 1 4 18 2" xfId="6118"/>
    <cellStyle name="Style 1 4 19" xfId="6119"/>
    <cellStyle name="Style 1 4 2" xfId="6120"/>
    <cellStyle name="Style 1 4 2 2" xfId="6121"/>
    <cellStyle name="Style 1 4 2 2 2" xfId="6122"/>
    <cellStyle name="Style 1 4 2 3" xfId="6123"/>
    <cellStyle name="Style 1 4 2 3 2" xfId="6124"/>
    <cellStyle name="Style 1 4 2 4" xfId="6125"/>
    <cellStyle name="Style 1 4 3" xfId="6126"/>
    <cellStyle name="Style 1 4 3 2" xfId="6127"/>
    <cellStyle name="Style 1 4 3 2 2" xfId="6128"/>
    <cellStyle name="Style 1 4 3 3" xfId="6129"/>
    <cellStyle name="Style 1 4 3 3 2" xfId="6130"/>
    <cellStyle name="Style 1 4 3 4" xfId="6131"/>
    <cellStyle name="Style 1 4 4" xfId="6132"/>
    <cellStyle name="Style 1 4 4 2" xfId="6133"/>
    <cellStyle name="Style 1 4 4 2 2" xfId="6134"/>
    <cellStyle name="Style 1 4 4 3" xfId="6135"/>
    <cellStyle name="Style 1 4 4 3 2" xfId="6136"/>
    <cellStyle name="Style 1 4 4 4" xfId="6137"/>
    <cellStyle name="Style 1 4 5" xfId="6138"/>
    <cellStyle name="Style 1 4 5 2" xfId="6139"/>
    <cellStyle name="Style 1 4 5 2 2" xfId="6140"/>
    <cellStyle name="Style 1 4 5 3" xfId="6141"/>
    <cellStyle name="Style 1 4 5 3 2" xfId="6142"/>
    <cellStyle name="Style 1 4 5 4" xfId="6143"/>
    <cellStyle name="Style 1 4 6" xfId="6144"/>
    <cellStyle name="Style 1 4 6 2" xfId="6145"/>
    <cellStyle name="Style 1 4 6 2 2" xfId="6146"/>
    <cellStyle name="Style 1 4 6 3" xfId="6147"/>
    <cellStyle name="Style 1 4 6 3 2" xfId="6148"/>
    <cellStyle name="Style 1 4 6 4" xfId="6149"/>
    <cellStyle name="Style 1 4 7" xfId="6150"/>
    <cellStyle name="Style 1 4 7 2" xfId="6151"/>
    <cellStyle name="Style 1 4 7 2 2" xfId="6152"/>
    <cellStyle name="Style 1 4 7 3" xfId="6153"/>
    <cellStyle name="Style 1 4 7 3 2" xfId="6154"/>
    <cellStyle name="Style 1 4 7 4" xfId="6155"/>
    <cellStyle name="Style 1 4 8" xfId="6156"/>
    <cellStyle name="Style 1 4 8 2" xfId="6157"/>
    <cellStyle name="Style 1 4 8 2 2" xfId="6158"/>
    <cellStyle name="Style 1 4 8 3" xfId="6159"/>
    <cellStyle name="Style 1 4 8 3 2" xfId="6160"/>
    <cellStyle name="Style 1 4 8 4" xfId="6161"/>
    <cellStyle name="Style 1 4 9" xfId="6162"/>
    <cellStyle name="Style 1 4 9 2" xfId="6163"/>
    <cellStyle name="Style 1 4 9 2 2" xfId="6164"/>
    <cellStyle name="Style 1 4 9 3" xfId="6165"/>
    <cellStyle name="Style 1 4 9 3 2" xfId="6166"/>
    <cellStyle name="Style 1 4 9 4" xfId="6167"/>
    <cellStyle name="Style 1 40" xfId="6168"/>
    <cellStyle name="Style 1 40 2" xfId="6169"/>
    <cellStyle name="Style 1 40 2 2" xfId="6170"/>
    <cellStyle name="Style 1 40 3" xfId="6171"/>
    <cellStyle name="Style 1 40 3 2" xfId="6172"/>
    <cellStyle name="Style 1 40 4" xfId="6173"/>
    <cellStyle name="Style 1 41" xfId="6174"/>
    <cellStyle name="Style 1 41 2" xfId="6175"/>
    <cellStyle name="Style 1 41 2 2" xfId="6176"/>
    <cellStyle name="Style 1 41 3" xfId="6177"/>
    <cellStyle name="Style 1 41 3 2" xfId="6178"/>
    <cellStyle name="Style 1 41 4" xfId="6179"/>
    <cellStyle name="Style 1 42" xfId="6180"/>
    <cellStyle name="Style 1 42 2" xfId="6181"/>
    <cellStyle name="Style 1 42 2 2" xfId="6182"/>
    <cellStyle name="Style 1 42 3" xfId="6183"/>
    <cellStyle name="Style 1 42 3 2" xfId="6184"/>
    <cellStyle name="Style 1 42 4" xfId="6185"/>
    <cellStyle name="Style 1 43" xfId="6186"/>
    <cellStyle name="Style 1 43 2" xfId="6187"/>
    <cellStyle name="Style 1 43 2 2" xfId="6188"/>
    <cellStyle name="Style 1 43 3" xfId="6189"/>
    <cellStyle name="Style 1 43 3 2" xfId="6190"/>
    <cellStyle name="Style 1 43 4" xfId="6191"/>
    <cellStyle name="Style 1 44" xfId="6192"/>
    <cellStyle name="Style 1 44 2" xfId="6193"/>
    <cellStyle name="Style 1 44 2 2" xfId="6194"/>
    <cellStyle name="Style 1 44 3" xfId="6195"/>
    <cellStyle name="Style 1 44 3 2" xfId="6196"/>
    <cellStyle name="Style 1 44 4" xfId="6197"/>
    <cellStyle name="Style 1 45" xfId="6198"/>
    <cellStyle name="Style 1 45 2" xfId="6199"/>
    <cellStyle name="Style 1 45 2 2" xfId="6200"/>
    <cellStyle name="Style 1 45 3" xfId="6201"/>
    <cellStyle name="Style 1 45 3 2" xfId="6202"/>
    <cellStyle name="Style 1 45 4" xfId="6203"/>
    <cellStyle name="Style 1 46" xfId="6204"/>
    <cellStyle name="Style 1 46 2" xfId="6205"/>
    <cellStyle name="Style 1 46 2 2" xfId="6206"/>
    <cellStyle name="Style 1 46 3" xfId="6207"/>
    <cellStyle name="Style 1 46 3 2" xfId="6208"/>
    <cellStyle name="Style 1 46 4" xfId="6209"/>
    <cellStyle name="Style 1 47" xfId="6210"/>
    <cellStyle name="Style 1 47 2" xfId="6211"/>
    <cellStyle name="Style 1 47 2 2" xfId="6212"/>
    <cellStyle name="Style 1 47 3" xfId="6213"/>
    <cellStyle name="Style 1 47 3 2" xfId="6214"/>
    <cellStyle name="Style 1 47 4" xfId="6215"/>
    <cellStyle name="Style 1 48" xfId="6216"/>
    <cellStyle name="Style 1 48 2" xfId="6217"/>
    <cellStyle name="Style 1 48 2 2" xfId="6218"/>
    <cellStyle name="Style 1 48 3" xfId="6219"/>
    <cellStyle name="Style 1 48 3 2" xfId="6220"/>
    <cellStyle name="Style 1 48 4" xfId="6221"/>
    <cellStyle name="Style 1 49" xfId="6222"/>
    <cellStyle name="Style 1 49 2" xfId="6223"/>
    <cellStyle name="Style 1 49 2 2" xfId="6224"/>
    <cellStyle name="Style 1 49 3" xfId="6225"/>
    <cellStyle name="Style 1 49 3 2" xfId="6226"/>
    <cellStyle name="Style 1 49 4" xfId="6227"/>
    <cellStyle name="Style 1 5" xfId="6228"/>
    <cellStyle name="Style 1 5 10" xfId="6229"/>
    <cellStyle name="Style 1 5 10 2" xfId="6230"/>
    <cellStyle name="Style 1 5 10 2 2" xfId="6231"/>
    <cellStyle name="Style 1 5 10 3" xfId="6232"/>
    <cellStyle name="Style 1 5 10 3 2" xfId="6233"/>
    <cellStyle name="Style 1 5 10 4" xfId="6234"/>
    <cellStyle name="Style 1 5 11" xfId="6235"/>
    <cellStyle name="Style 1 5 11 2" xfId="6236"/>
    <cellStyle name="Style 1 5 11 2 2" xfId="6237"/>
    <cellStyle name="Style 1 5 11 3" xfId="6238"/>
    <cellStyle name="Style 1 5 11 3 2" xfId="6239"/>
    <cellStyle name="Style 1 5 11 4" xfId="6240"/>
    <cellStyle name="Style 1 5 12" xfId="6241"/>
    <cellStyle name="Style 1 5 12 2" xfId="6242"/>
    <cellStyle name="Style 1 5 12 2 2" xfId="6243"/>
    <cellStyle name="Style 1 5 12 3" xfId="6244"/>
    <cellStyle name="Style 1 5 12 3 2" xfId="6245"/>
    <cellStyle name="Style 1 5 12 4" xfId="6246"/>
    <cellStyle name="Style 1 5 13" xfId="6247"/>
    <cellStyle name="Style 1 5 13 2" xfId="6248"/>
    <cellStyle name="Style 1 5 13 2 2" xfId="6249"/>
    <cellStyle name="Style 1 5 13 3" xfId="6250"/>
    <cellStyle name="Style 1 5 13 3 2" xfId="6251"/>
    <cellStyle name="Style 1 5 13 4" xfId="6252"/>
    <cellStyle name="Style 1 5 14" xfId="6253"/>
    <cellStyle name="Style 1 5 14 2" xfId="6254"/>
    <cellStyle name="Style 1 5 14 2 2" xfId="6255"/>
    <cellStyle name="Style 1 5 14 3" xfId="6256"/>
    <cellStyle name="Style 1 5 14 3 2" xfId="6257"/>
    <cellStyle name="Style 1 5 14 4" xfId="6258"/>
    <cellStyle name="Style 1 5 15" xfId="6259"/>
    <cellStyle name="Style 1 5 15 2" xfId="6260"/>
    <cellStyle name="Style 1 5 15 2 2" xfId="6261"/>
    <cellStyle name="Style 1 5 15 3" xfId="6262"/>
    <cellStyle name="Style 1 5 15 3 2" xfId="6263"/>
    <cellStyle name="Style 1 5 15 4" xfId="6264"/>
    <cellStyle name="Style 1 5 16" xfId="6265"/>
    <cellStyle name="Style 1 5 16 2" xfId="6266"/>
    <cellStyle name="Style 1 5 16 2 2" xfId="6267"/>
    <cellStyle name="Style 1 5 16 3" xfId="6268"/>
    <cellStyle name="Style 1 5 16 3 2" xfId="6269"/>
    <cellStyle name="Style 1 5 16 4" xfId="6270"/>
    <cellStyle name="Style 1 5 17" xfId="6271"/>
    <cellStyle name="Style 1 5 17 2" xfId="6272"/>
    <cellStyle name="Style 1 5 18" xfId="6273"/>
    <cellStyle name="Style 1 5 18 2" xfId="6274"/>
    <cellStyle name="Style 1 5 19" xfId="6275"/>
    <cellStyle name="Style 1 5 2" xfId="6276"/>
    <cellStyle name="Style 1 5 2 2" xfId="6277"/>
    <cellStyle name="Style 1 5 2 2 2" xfId="6278"/>
    <cellStyle name="Style 1 5 2 3" xfId="6279"/>
    <cellStyle name="Style 1 5 2 3 2" xfId="6280"/>
    <cellStyle name="Style 1 5 2 4" xfId="6281"/>
    <cellStyle name="Style 1 5 3" xfId="6282"/>
    <cellStyle name="Style 1 5 3 2" xfId="6283"/>
    <cellStyle name="Style 1 5 3 2 2" xfId="6284"/>
    <cellStyle name="Style 1 5 3 3" xfId="6285"/>
    <cellStyle name="Style 1 5 3 3 2" xfId="6286"/>
    <cellStyle name="Style 1 5 3 4" xfId="6287"/>
    <cellStyle name="Style 1 5 4" xfId="6288"/>
    <cellStyle name="Style 1 5 4 2" xfId="6289"/>
    <cellStyle name="Style 1 5 4 2 2" xfId="6290"/>
    <cellStyle name="Style 1 5 4 3" xfId="6291"/>
    <cellStyle name="Style 1 5 4 3 2" xfId="6292"/>
    <cellStyle name="Style 1 5 4 4" xfId="6293"/>
    <cellStyle name="Style 1 5 5" xfId="6294"/>
    <cellStyle name="Style 1 5 5 2" xfId="6295"/>
    <cellStyle name="Style 1 5 5 2 2" xfId="6296"/>
    <cellStyle name="Style 1 5 5 3" xfId="6297"/>
    <cellStyle name="Style 1 5 5 3 2" xfId="6298"/>
    <cellStyle name="Style 1 5 5 4" xfId="6299"/>
    <cellStyle name="Style 1 5 6" xfId="6300"/>
    <cellStyle name="Style 1 5 6 2" xfId="6301"/>
    <cellStyle name="Style 1 5 6 2 2" xfId="6302"/>
    <cellStyle name="Style 1 5 6 3" xfId="6303"/>
    <cellStyle name="Style 1 5 6 3 2" xfId="6304"/>
    <cellStyle name="Style 1 5 6 4" xfId="6305"/>
    <cellStyle name="Style 1 5 7" xfId="6306"/>
    <cellStyle name="Style 1 5 7 2" xfId="6307"/>
    <cellStyle name="Style 1 5 7 2 2" xfId="6308"/>
    <cellStyle name="Style 1 5 7 3" xfId="6309"/>
    <cellStyle name="Style 1 5 7 3 2" xfId="6310"/>
    <cellStyle name="Style 1 5 7 4" xfId="6311"/>
    <cellStyle name="Style 1 5 8" xfId="6312"/>
    <cellStyle name="Style 1 5 8 2" xfId="6313"/>
    <cellStyle name="Style 1 5 8 2 2" xfId="6314"/>
    <cellStyle name="Style 1 5 8 3" xfId="6315"/>
    <cellStyle name="Style 1 5 8 3 2" xfId="6316"/>
    <cellStyle name="Style 1 5 8 4" xfId="6317"/>
    <cellStyle name="Style 1 5 9" xfId="6318"/>
    <cellStyle name="Style 1 5 9 2" xfId="6319"/>
    <cellStyle name="Style 1 5 9 2 2" xfId="6320"/>
    <cellStyle name="Style 1 5 9 3" xfId="6321"/>
    <cellStyle name="Style 1 5 9 3 2" xfId="6322"/>
    <cellStyle name="Style 1 5 9 4" xfId="6323"/>
    <cellStyle name="Style 1 50" xfId="6324"/>
    <cellStyle name="Style 1 50 2" xfId="6325"/>
    <cellStyle name="Style 1 50 2 2" xfId="6326"/>
    <cellStyle name="Style 1 50 3" xfId="6327"/>
    <cellStyle name="Style 1 50 3 2" xfId="6328"/>
    <cellStyle name="Style 1 50 4" xfId="6329"/>
    <cellStyle name="Style 1 51" xfId="6330"/>
    <cellStyle name="Style 1 51 2" xfId="6331"/>
    <cellStyle name="Style 1 51 2 2" xfId="6332"/>
    <cellStyle name="Style 1 51 3" xfId="6333"/>
    <cellStyle name="Style 1 51 3 2" xfId="6334"/>
    <cellStyle name="Style 1 51 4" xfId="6335"/>
    <cellStyle name="Style 1 52" xfId="6336"/>
    <cellStyle name="Style 1 52 2" xfId="6337"/>
    <cellStyle name="Style 1 52 2 2" xfId="6338"/>
    <cellStyle name="Style 1 52 3" xfId="6339"/>
    <cellStyle name="Style 1 52 3 2" xfId="6340"/>
    <cellStyle name="Style 1 52 4" xfId="6341"/>
    <cellStyle name="Style 1 53" xfId="6342"/>
    <cellStyle name="Style 1 53 2" xfId="6343"/>
    <cellStyle name="Style 1 53 2 2" xfId="6344"/>
    <cellStyle name="Style 1 53 3" xfId="6345"/>
    <cellStyle name="Style 1 53 3 2" xfId="6346"/>
    <cellStyle name="Style 1 53 4" xfId="6347"/>
    <cellStyle name="Style 1 54" xfId="6348"/>
    <cellStyle name="Style 1 54 2" xfId="6349"/>
    <cellStyle name="Style 1 54 2 2" xfId="6350"/>
    <cellStyle name="Style 1 54 3" xfId="6351"/>
    <cellStyle name="Style 1 54 3 2" xfId="6352"/>
    <cellStyle name="Style 1 54 4" xfId="6353"/>
    <cellStyle name="Style 1 55" xfId="6354"/>
    <cellStyle name="Style 1 55 2" xfId="6355"/>
    <cellStyle name="Style 1 55 2 2" xfId="6356"/>
    <cellStyle name="Style 1 55 3" xfId="6357"/>
    <cellStyle name="Style 1 55 3 2" xfId="6358"/>
    <cellStyle name="Style 1 55 4" xfId="6359"/>
    <cellStyle name="Style 1 56" xfId="6360"/>
    <cellStyle name="Style 1 56 2" xfId="6361"/>
    <cellStyle name="Style 1 56 2 2" xfId="6362"/>
    <cellStyle name="Style 1 56 3" xfId="6363"/>
    <cellStyle name="Style 1 56 3 2" xfId="6364"/>
    <cellStyle name="Style 1 56 4" xfId="6365"/>
    <cellStyle name="Style 1 57" xfId="6366"/>
    <cellStyle name="Style 1 57 2" xfId="6367"/>
    <cellStyle name="Style 1 57 2 2" xfId="6368"/>
    <cellStyle name="Style 1 57 3" xfId="6369"/>
    <cellStyle name="Style 1 57 3 2" xfId="6370"/>
    <cellStyle name="Style 1 57 4" xfId="6371"/>
    <cellStyle name="Style 1 58" xfId="6372"/>
    <cellStyle name="Style 1 58 2" xfId="6373"/>
    <cellStyle name="Style 1 58 2 2" xfId="6374"/>
    <cellStyle name="Style 1 58 3" xfId="6375"/>
    <cellStyle name="Style 1 58 3 2" xfId="6376"/>
    <cellStyle name="Style 1 58 4" xfId="6377"/>
    <cellStyle name="Style 1 59" xfId="6378"/>
    <cellStyle name="Style 1 59 2" xfId="6379"/>
    <cellStyle name="Style 1 59 2 2" xfId="6380"/>
    <cellStyle name="Style 1 59 3" xfId="6381"/>
    <cellStyle name="Style 1 59 3 2" xfId="6382"/>
    <cellStyle name="Style 1 59 4" xfId="6383"/>
    <cellStyle name="Style 1 6" xfId="6384"/>
    <cellStyle name="Style 1 6 2" xfId="6385"/>
    <cellStyle name="Style 1 6 2 2" xfId="6386"/>
    <cellStyle name="Style 1 6 3" xfId="6387"/>
    <cellStyle name="Style 1 6 3 2" xfId="6388"/>
    <cellStyle name="Style 1 6 4" xfId="6389"/>
    <cellStyle name="Style 1 60" xfId="6390"/>
    <cellStyle name="Style 1 60 2" xfId="6391"/>
    <cellStyle name="Style 1 60 2 2" xfId="6392"/>
    <cellStyle name="Style 1 60 3" xfId="6393"/>
    <cellStyle name="Style 1 60 3 2" xfId="6394"/>
    <cellStyle name="Style 1 60 4" xfId="6395"/>
    <cellStyle name="Style 1 61" xfId="6396"/>
    <cellStyle name="Style 1 61 2" xfId="6397"/>
    <cellStyle name="Style 1 61 2 2" xfId="6398"/>
    <cellStyle name="Style 1 61 3" xfId="6399"/>
    <cellStyle name="Style 1 61 3 2" xfId="6400"/>
    <cellStyle name="Style 1 61 4" xfId="6401"/>
    <cellStyle name="Style 1 62" xfId="6402"/>
    <cellStyle name="Style 1 62 2" xfId="6403"/>
    <cellStyle name="Style 1 62 2 2" xfId="6404"/>
    <cellStyle name="Style 1 62 3" xfId="6405"/>
    <cellStyle name="Style 1 62 3 2" xfId="6406"/>
    <cellStyle name="Style 1 62 4" xfId="6407"/>
    <cellStyle name="Style 1 63" xfId="6408"/>
    <cellStyle name="Style 1 63 2" xfId="6409"/>
    <cellStyle name="Style 1 63 2 2" xfId="6410"/>
    <cellStyle name="Style 1 63 3" xfId="6411"/>
    <cellStyle name="Style 1 63 3 2" xfId="6412"/>
    <cellStyle name="Style 1 63 4" xfId="6413"/>
    <cellStyle name="Style 1 64" xfId="6414"/>
    <cellStyle name="Style 1 64 2" xfId="6415"/>
    <cellStyle name="Style 1 64 2 2" xfId="6416"/>
    <cellStyle name="Style 1 64 3" xfId="6417"/>
    <cellStyle name="Style 1 64 3 2" xfId="6418"/>
    <cellStyle name="Style 1 64 4" xfId="6419"/>
    <cellStyle name="Style 1 65" xfId="6420"/>
    <cellStyle name="Style 1 65 2" xfId="6421"/>
    <cellStyle name="Style 1 65 2 2" xfId="6422"/>
    <cellStyle name="Style 1 65 3" xfId="6423"/>
    <cellStyle name="Style 1 65 3 2" xfId="6424"/>
    <cellStyle name="Style 1 65 4" xfId="6425"/>
    <cellStyle name="Style 1 66" xfId="6426"/>
    <cellStyle name="Style 1 66 2" xfId="6427"/>
    <cellStyle name="Style 1 66 2 2" xfId="6428"/>
    <cellStyle name="Style 1 66 3" xfId="6429"/>
    <cellStyle name="Style 1 66 3 2" xfId="6430"/>
    <cellStyle name="Style 1 66 4" xfId="6431"/>
    <cellStyle name="Style 1 67" xfId="6432"/>
    <cellStyle name="Style 1 67 2" xfId="6433"/>
    <cellStyle name="Style 1 67 2 2" xfId="6434"/>
    <cellStyle name="Style 1 67 3" xfId="6435"/>
    <cellStyle name="Style 1 67 3 2" xfId="6436"/>
    <cellStyle name="Style 1 67 4" xfId="6437"/>
    <cellStyle name="Style 1 68" xfId="6438"/>
    <cellStyle name="Style 1 68 2" xfId="6439"/>
    <cellStyle name="Style 1 68 2 2" xfId="6440"/>
    <cellStyle name="Style 1 68 3" xfId="6441"/>
    <cellStyle name="Style 1 68 3 2" xfId="6442"/>
    <cellStyle name="Style 1 68 4" xfId="6443"/>
    <cellStyle name="Style 1 69" xfId="6444"/>
    <cellStyle name="Style 1 69 2" xfId="6445"/>
    <cellStyle name="Style 1 69 2 2" xfId="6446"/>
    <cellStyle name="Style 1 69 3" xfId="6447"/>
    <cellStyle name="Style 1 69 3 2" xfId="6448"/>
    <cellStyle name="Style 1 69 4" xfId="6449"/>
    <cellStyle name="Style 1 7" xfId="6450"/>
    <cellStyle name="Style 1 7 2" xfId="6451"/>
    <cellStyle name="Style 1 7 2 2" xfId="6452"/>
    <cellStyle name="Style 1 7 3" xfId="6453"/>
    <cellStyle name="Style 1 7 3 2" xfId="6454"/>
    <cellStyle name="Style 1 7 4" xfId="6455"/>
    <cellStyle name="Style 1 70" xfId="6456"/>
    <cellStyle name="Style 1 70 2" xfId="6457"/>
    <cellStyle name="Style 1 71" xfId="6458"/>
    <cellStyle name="Style 1 71 2" xfId="6459"/>
    <cellStyle name="Style 1 72" xfId="6460"/>
    <cellStyle name="Style 1 72 2" xfId="6461"/>
    <cellStyle name="Style 1 73" xfId="6462"/>
    <cellStyle name="Style 1 73 2" xfId="6463"/>
    <cellStyle name="Style 1 73 2 2" xfId="6464"/>
    <cellStyle name="Style 1 73 3" xfId="6465"/>
    <cellStyle name="Style 1 74" xfId="6466"/>
    <cellStyle name="Style 1 74 2" xfId="6467"/>
    <cellStyle name="Style 1 74 2 2" xfId="6468"/>
    <cellStyle name="Style 1 74 3" xfId="6469"/>
    <cellStyle name="Style 1 75" xfId="6470"/>
    <cellStyle name="Style 1 75 2" xfId="6471"/>
    <cellStyle name="Style 1 75 2 2" xfId="6472"/>
    <cellStyle name="Style 1 75 3" xfId="6473"/>
    <cellStyle name="Style 1 76" xfId="6474"/>
    <cellStyle name="Style 1 76 2" xfId="6475"/>
    <cellStyle name="Style 1 76 2 2" xfId="6476"/>
    <cellStyle name="Style 1 76 3" xfId="6477"/>
    <cellStyle name="Style 1 77" xfId="6478"/>
    <cellStyle name="Style 1 77 2" xfId="6479"/>
    <cellStyle name="Style 1 77 2 2" xfId="6480"/>
    <cellStyle name="Style 1 77 3" xfId="6481"/>
    <cellStyle name="Style 1 78" xfId="6482"/>
    <cellStyle name="Style 1 8" xfId="6483"/>
    <cellStyle name="Style 1 8 2" xfId="6484"/>
    <cellStyle name="Style 1 8 2 2" xfId="6485"/>
    <cellStyle name="Style 1 8 3" xfId="6486"/>
    <cellStyle name="Style 1 8 3 2" xfId="6487"/>
    <cellStyle name="Style 1 8 4" xfId="6488"/>
    <cellStyle name="Style 1 9" xfId="6489"/>
    <cellStyle name="Style 1 9 2" xfId="6490"/>
    <cellStyle name="Style 1 9 2 2" xfId="6491"/>
    <cellStyle name="Style 1 9 3" xfId="6492"/>
    <cellStyle name="Style 1 9 3 2" xfId="6493"/>
    <cellStyle name="Style 1 9 4" xfId="6494"/>
    <cellStyle name="Style 22" xfId="6495"/>
    <cellStyle name="Style 25" xfId="6496"/>
    <cellStyle name="Style 25 2" xfId="6497"/>
    <cellStyle name="Style 26" xfId="6498"/>
    <cellStyle name="Style 26 2" xfId="6499"/>
    <cellStyle name="Style 27" xfId="6500"/>
    <cellStyle name="Style 28" xfId="6501"/>
    <cellStyle name="STYLE1" xfId="6502"/>
    <cellStyle name="STYLE1 - Style1" xfId="105"/>
    <cellStyle name="STYLE2" xfId="6503"/>
    <cellStyle name="STYLE2 - Style2" xfId="106"/>
    <cellStyle name="STYLE3" xfId="6504"/>
    <cellStyle name="STYLE3 - Style3" xfId="107"/>
    <cellStyle name="STYLE4" xfId="6505"/>
    <cellStyle name="STYLE4 - Style4" xfId="108"/>
    <cellStyle name="STYLE6" xfId="7647"/>
    <cellStyle name="summation" xfId="6506"/>
    <cellStyle name="SUMROW2" xfId="7648"/>
    <cellStyle name="SUMROW2$ZP$" xfId="7649"/>
    <cellStyle name="SUMROW2$ZP$ 2" xfId="7650"/>
    <cellStyle name="Table  - Style5" xfId="109"/>
    <cellStyle name="Table (Normal)" xfId="7547"/>
    <cellStyle name="Table (Normal) 2" xfId="7671"/>
    <cellStyle name="Table Col Head" xfId="6507"/>
    <cellStyle name="Table Sub Head" xfId="6508"/>
    <cellStyle name="Table Title" xfId="6509"/>
    <cellStyle name="Table Units" xfId="6510"/>
    <cellStyle name="TEXT" xfId="7651"/>
    <cellStyle name="TEXT$ZP$" xfId="7652"/>
    <cellStyle name="TEXT$ZP$ 2" xfId="7653"/>
    <cellStyle name="TEXTBOLD" xfId="7654"/>
    <cellStyle name="TEXTBOLD$ZP$" xfId="7655"/>
    <cellStyle name="TEXTBOLD$ZP$ 2" xfId="7656"/>
    <cellStyle name="TFCF" xfId="6511"/>
    <cellStyle name="Title" xfId="110" builtinId="15" customBuiltin="1"/>
    <cellStyle name="Title  - Style6" xfId="111"/>
    <cellStyle name="Title 10" xfId="6512"/>
    <cellStyle name="Title 11" xfId="6513"/>
    <cellStyle name="Title 12" xfId="6514"/>
    <cellStyle name="Title 13" xfId="6515"/>
    <cellStyle name="Title 2" xfId="6516"/>
    <cellStyle name="Title 2 2" xfId="6517"/>
    <cellStyle name="Title 2 2 2" xfId="6518"/>
    <cellStyle name="Title 3" xfId="6519"/>
    <cellStyle name="Title 3 2" xfId="6520"/>
    <cellStyle name="Title 3 3" xfId="6521"/>
    <cellStyle name="Title 4" xfId="6522"/>
    <cellStyle name="Title 4 2" xfId="6523"/>
    <cellStyle name="Title 5" xfId="6524"/>
    <cellStyle name="Title 6" xfId="6525"/>
    <cellStyle name="Title 7" xfId="6526"/>
    <cellStyle name="Title 8" xfId="6527"/>
    <cellStyle name="Title 9" xfId="6528"/>
    <cellStyle name="Total" xfId="112" builtinId="25" customBuiltin="1"/>
    <cellStyle name="Total 10" xfId="6529"/>
    <cellStyle name="Total 10 2" xfId="6530"/>
    <cellStyle name="Total 11" xfId="6531"/>
    <cellStyle name="Total 11 2" xfId="6532"/>
    <cellStyle name="Total 12" xfId="6533"/>
    <cellStyle name="Total 12 2" xfId="6534"/>
    <cellStyle name="Total 13" xfId="6535"/>
    <cellStyle name="Total 13 2" xfId="6536"/>
    <cellStyle name="Total 14" xfId="6537"/>
    <cellStyle name="Total 2" xfId="6538"/>
    <cellStyle name="Total 2 2" xfId="6539"/>
    <cellStyle name="Total 2 2 2" xfId="6540"/>
    <cellStyle name="Total 2 2 2 2" xfId="6541"/>
    <cellStyle name="Total 2 2 3" xfId="6542"/>
    <cellStyle name="Total 2 3" xfId="6543"/>
    <cellStyle name="Total 3" xfId="6544"/>
    <cellStyle name="Total 3 2" xfId="6545"/>
    <cellStyle name="Total 3 2 2" xfId="6546"/>
    <cellStyle name="Total 3 3" xfId="6547"/>
    <cellStyle name="Total 3 3 2" xfId="6548"/>
    <cellStyle name="Total 4" xfId="6549"/>
    <cellStyle name="Total 4 2" xfId="6550"/>
    <cellStyle name="Total 4 2 2" xfId="6551"/>
    <cellStyle name="Total 5" xfId="6552"/>
    <cellStyle name="Total 5 2" xfId="6553"/>
    <cellStyle name="Total 5 2 2" xfId="6554"/>
    <cellStyle name="Total 6" xfId="6555"/>
    <cellStyle name="Total 6 2" xfId="6556"/>
    <cellStyle name="Total 6 2 2" xfId="6557"/>
    <cellStyle name="Total 7" xfId="6558"/>
    <cellStyle name="Total 7 2" xfId="6559"/>
    <cellStyle name="Total 7 2 2" xfId="6560"/>
    <cellStyle name="Total 8" xfId="6561"/>
    <cellStyle name="Total 8 2" xfId="6562"/>
    <cellStyle name="Total 8 2 2" xfId="6563"/>
    <cellStyle name="Total 8 3" xfId="6564"/>
    <cellStyle name="Total 9" xfId="6565"/>
    <cellStyle name="Total 9 2" xfId="6566"/>
    <cellStyle name="TOTALCOLUMNFORMAT" xfId="7657"/>
    <cellStyle name="TOTALCOLUMNFORMAT$ZP$" xfId="7658"/>
    <cellStyle name="TOTALCOLUMNFORMAT$ZP$ 2" xfId="7659"/>
    <cellStyle name="TotCol - Style7" xfId="113"/>
    <cellStyle name="TotRow - Style8" xfId="114"/>
    <cellStyle name="uk" xfId="6567"/>
    <cellStyle name="uk 2" xfId="6568"/>
    <cellStyle name="Un" xfId="6569"/>
    <cellStyle name="Unprot" xfId="6570"/>
    <cellStyle name="Unprot$" xfId="6571"/>
    <cellStyle name="Unprot_1 3 6 LIBOR" xfId="6572"/>
    <cellStyle name="Unprotect" xfId="6573"/>
    <cellStyle name="UploadThisRowValue" xfId="115"/>
    <cellStyle name="USER" xfId="7660"/>
    <cellStyle name="USER$ZL$" xfId="7661"/>
    <cellStyle name="USER$ZP$" xfId="7662"/>
    <cellStyle name="USER$ZP$ 2" xfId="7663"/>
    <cellStyle name="USER$ZP$$ZL$" xfId="7664"/>
    <cellStyle name="USER$ZP$$ZL$ 2" xfId="7665"/>
    <cellStyle name="USER$ZP$_008100" xfId="7666"/>
    <cellStyle name="Währung [0]_Compiling Utility Macros" xfId="6574"/>
    <cellStyle name="Währung_Compiling Utility Macros" xfId="6575"/>
    <cellStyle name="Warning Text" xfId="116" builtinId="11" customBuiltin="1"/>
    <cellStyle name="Warning Text 10" xfId="6576"/>
    <cellStyle name="Warning Text 11" xfId="6577"/>
    <cellStyle name="Warning Text 12" xfId="6578"/>
    <cellStyle name="Warning Text 13" xfId="6579"/>
    <cellStyle name="Warning Text 2" xfId="6580"/>
    <cellStyle name="Warning Text 2 2" xfId="6581"/>
    <cellStyle name="Warning Text 3" xfId="6582"/>
    <cellStyle name="Warning Text 3 2" xfId="6583"/>
    <cellStyle name="Warning Text 3 3" xfId="6584"/>
    <cellStyle name="Warning Text 4" xfId="6585"/>
    <cellStyle name="Warning Text 4 2" xfId="6586"/>
    <cellStyle name="Warning Text 5" xfId="6587"/>
    <cellStyle name="Warning Text 5 2" xfId="6588"/>
    <cellStyle name="Warning Text 6" xfId="6589"/>
    <cellStyle name="Warning Text 6 2" xfId="6590"/>
    <cellStyle name="Warning Text 7" xfId="6591"/>
    <cellStyle name="Warning Text 8" xfId="6592"/>
    <cellStyle name="Warning Text 9" xfId="6593"/>
    <cellStyle name="Year" xfId="6594"/>
    <cellStyle name="YEAR HEADER" xfId="6595"/>
    <cellStyle name="콤마 [0]_94하반기" xfId="6596"/>
    <cellStyle name="콤마_94하반기" xfId="6597"/>
    <cellStyle name="통화 [0]_94하반기" xfId="6598"/>
    <cellStyle name="통화_94하반기" xfId="6599"/>
    <cellStyle name="표준_Ⅰ.경영실적" xfId="660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SSICA1-PC\Kentucky%20Power%202017-00179\TWC\Timesheet\Time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"/>
      <sheetName val="Weekly"/>
      <sheetName val="Comments"/>
      <sheetName val="R12 Load Data Issues"/>
      <sheetName val="R12 Load Data"/>
      <sheetName val="Parameters"/>
      <sheetName val="Office Code Note"/>
      <sheetName val="Sheet1"/>
    </sheetNames>
    <sheetDataSet>
      <sheetData sheetId="0"/>
      <sheetData sheetId="1">
        <row r="1">
          <cell r="A1" t="str">
            <v>Nickname
(must be unique)</v>
          </cell>
        </row>
        <row r="2">
          <cell r="A2" t="str">
            <v>Ad Hoc - Cash Flows</v>
          </cell>
        </row>
        <row r="3">
          <cell r="A3" t="str">
            <v>Ad Hoc - Cost Model Updates</v>
          </cell>
        </row>
        <row r="4">
          <cell r="A4" t="str">
            <v>Ad Hoc - HRA Pricing</v>
          </cell>
        </row>
        <row r="5">
          <cell r="A5" t="str">
            <v>Ad Hoc - OOS</v>
          </cell>
        </row>
        <row r="6">
          <cell r="A6" t="str">
            <v>AEP 2013 - Assets - NQ</v>
          </cell>
        </row>
        <row r="7">
          <cell r="A7" t="str">
            <v>AEP 2013 - Assets - Q</v>
          </cell>
        </row>
        <row r="8">
          <cell r="A8" t="str">
            <v>AEP 2013 - Billing</v>
          </cell>
        </row>
        <row r="9">
          <cell r="A9" t="str">
            <v>AEP 2013 - Data - NonUMWA</v>
          </cell>
        </row>
        <row r="10">
          <cell r="A10" t="str">
            <v>AEP 2013 - Data - NQ</v>
          </cell>
        </row>
        <row r="11">
          <cell r="A11" t="str">
            <v>AEP 2013 - Data - Q</v>
          </cell>
        </row>
        <row r="12">
          <cell r="A12" t="str">
            <v>AEP 2013 - Data - UMWA</v>
          </cell>
        </row>
        <row r="13">
          <cell r="A13" t="str">
            <v>AEP 2013 - Fcast - NonUMWA</v>
          </cell>
        </row>
        <row r="14">
          <cell r="A14" t="str">
            <v>AEP 2013 - Fcast - NQ</v>
          </cell>
        </row>
        <row r="15">
          <cell r="A15" t="str">
            <v>AEP 2013 - Fcast - Q</v>
          </cell>
        </row>
        <row r="16">
          <cell r="A16" t="str">
            <v>AEP 2013 - Fcast - UMWA</v>
          </cell>
        </row>
        <row r="17">
          <cell r="A17" t="str">
            <v>AEP 2013 - Govt</v>
          </cell>
        </row>
        <row r="18">
          <cell r="A18" t="str">
            <v>AEP 2013 - PM</v>
          </cell>
        </row>
        <row r="19">
          <cell r="A19" t="str">
            <v>AEP 2013 - Reports - All</v>
          </cell>
        </row>
        <row r="20">
          <cell r="A20" t="str">
            <v>AEP 2013 - Reports - NQ</v>
          </cell>
        </row>
        <row r="21">
          <cell r="A21" t="str">
            <v>AEP 2013 - Reports - NUMWA</v>
          </cell>
        </row>
        <row r="22">
          <cell r="A22" t="str">
            <v>AEP 2013 - Reports - Q</v>
          </cell>
        </row>
        <row r="23">
          <cell r="A23" t="str">
            <v>AEP 2013 - Reports - UMWA</v>
          </cell>
        </row>
        <row r="24">
          <cell r="A24" t="str">
            <v>AEP 2013 - Results - NonUMWA</v>
          </cell>
        </row>
        <row r="25">
          <cell r="A25" t="str">
            <v>AEP 2013 - Results - NonUMWA - old</v>
          </cell>
        </row>
        <row r="26">
          <cell r="A26" t="str">
            <v>AEP 2013 - Results - NQ</v>
          </cell>
        </row>
        <row r="27">
          <cell r="A27" t="str">
            <v>AEP 2013 - Results - Q</v>
          </cell>
        </row>
        <row r="28">
          <cell r="A28" t="str">
            <v>AEP 2013 - Results - UMWA</v>
          </cell>
        </row>
        <row r="29">
          <cell r="A29" t="str">
            <v>AEP 2013 - YED - All</v>
          </cell>
        </row>
        <row r="30">
          <cell r="A30" t="str">
            <v>AEP 2013 - YED - NQ</v>
          </cell>
        </row>
        <row r="31">
          <cell r="A31" t="str">
            <v>AEP 2013 - YED - NUMWA</v>
          </cell>
        </row>
        <row r="32">
          <cell r="A32" t="str">
            <v>AEP 2013 - YED - Q</v>
          </cell>
        </row>
        <row r="33">
          <cell r="A33" t="str">
            <v>AEP 2013 - YED - UMWA</v>
          </cell>
        </row>
        <row r="34">
          <cell r="A34" t="str">
            <v>AEP Ad Hoc - Analysis/Results Dev</v>
          </cell>
        </row>
        <row r="35">
          <cell r="A35" t="str">
            <v>AEP Ad Hoc - Data/ Forecast / Allocation</v>
          </cell>
        </row>
        <row r="36">
          <cell r="A36" t="str">
            <v>AEP Ad Hoc 1</v>
          </cell>
        </row>
        <row r="37">
          <cell r="A37" t="str">
            <v>AEP Ad Hoc 10- Data Conversion - PRW</v>
          </cell>
        </row>
        <row r="38">
          <cell r="A38" t="str">
            <v>AEP Ad Hoc 2 - new BU disclosure</v>
          </cell>
        </row>
        <row r="39">
          <cell r="A39" t="str">
            <v>AEP Ad Hoc 3 - Plan Design / Cost Savings</v>
          </cell>
        </row>
        <row r="40">
          <cell r="A40" t="str">
            <v>AEP Ad Hoc 4- TWIS</v>
          </cell>
        </row>
        <row r="41">
          <cell r="A41" t="str">
            <v>AEP Ad Hoc 5</v>
          </cell>
        </row>
        <row r="42">
          <cell r="A42" t="str">
            <v>AEP Ad Hoc 6 - Data Questions - Pension</v>
          </cell>
        </row>
        <row r="43">
          <cell r="A43" t="str">
            <v>AEP Ad Hoc 7 - Month-End Liabs</v>
          </cell>
        </row>
        <row r="44">
          <cell r="A44" t="str">
            <v>AEP Ad Hoc 8 - Data Conversion - Pension</v>
          </cell>
        </row>
        <row r="45">
          <cell r="A45" t="str">
            <v>AEP Ad Hoc 9 - Data Questions - PRW</v>
          </cell>
        </row>
        <row r="46">
          <cell r="A46" t="str">
            <v>AEP Ad Hoc- Billing &amp; Fin Mgt/ Auditors Request</v>
          </cell>
        </row>
        <row r="47">
          <cell r="A47" t="str">
            <v>AEP Ad Hoc- Proj Plan &amp; Proj Mgt</v>
          </cell>
        </row>
        <row r="48">
          <cell r="A48" t="str">
            <v>AEP Liability Conversion</v>
          </cell>
        </row>
        <row r="49">
          <cell r="A49" t="str">
            <v>Reporting &amp; Meetings</v>
          </cell>
        </row>
        <row r="50">
          <cell r="A50" t="str">
            <v>Barton Adhoc</v>
          </cell>
        </row>
        <row r="51">
          <cell r="A51" t="str">
            <v>Barton AFN</v>
          </cell>
        </row>
        <row r="52">
          <cell r="A52" t="str">
            <v>Barton Assets</v>
          </cell>
        </row>
        <row r="53">
          <cell r="A53" t="str">
            <v>Barton Assumption Setting</v>
          </cell>
        </row>
        <row r="54">
          <cell r="A54" t="str">
            <v>Barton Calcs &amp; Results Dev</v>
          </cell>
        </row>
        <row r="55">
          <cell r="A55" t="str">
            <v>Barton Data</v>
          </cell>
        </row>
        <row r="56">
          <cell r="A56" t="str">
            <v>Barton Forecasting</v>
          </cell>
        </row>
        <row r="57">
          <cell r="A57" t="str">
            <v>Barton Proj Plan &amp; Proj Mgt</v>
          </cell>
        </row>
        <row r="58">
          <cell r="A58" t="str">
            <v>Barton Report Prep &amp; Deliv</v>
          </cell>
        </row>
        <row r="59">
          <cell r="A59" t="str">
            <v>Barton Year-End Disclosure</v>
          </cell>
        </row>
        <row r="60">
          <cell r="A60" t="str">
            <v>Bayer - November Meeting LER</v>
          </cell>
        </row>
        <row r="61">
          <cell r="A61" t="str">
            <v>Bayer audit code</v>
          </cell>
        </row>
        <row r="62">
          <cell r="A62" t="str">
            <v>Bayer Proj Plan &amp; Proj Mgt</v>
          </cell>
        </row>
        <row r="63">
          <cell r="A63" t="str">
            <v>Bayer YED Disclosure</v>
          </cell>
        </row>
        <row r="64">
          <cell r="A64" t="str">
            <v>LTD Valuation</v>
          </cell>
        </row>
        <row r="65">
          <cell r="A65" t="str">
            <v>Bridgestone - Data Clean Up</v>
          </cell>
        </row>
        <row r="66">
          <cell r="A66" t="str">
            <v>2016 Asset</v>
          </cell>
        </row>
        <row r="67">
          <cell r="A67" t="str">
            <v>2016 Billing/Invoicing</v>
          </cell>
        </row>
        <row r="68">
          <cell r="A68" t="str">
            <v>2016 Claims</v>
          </cell>
        </row>
        <row r="69">
          <cell r="A69" t="str">
            <v>2016 Client Deliverables (including YED 2015 Reports)</v>
          </cell>
        </row>
        <row r="70">
          <cell r="A70" t="str">
            <v>2016 Forecasts/Channel Updates</v>
          </cell>
        </row>
        <row r="71">
          <cell r="A71" t="str">
            <v>2016 Government Forms</v>
          </cell>
        </row>
        <row r="72">
          <cell r="A72" t="str">
            <v>2016 In Scope Data</v>
          </cell>
        </row>
        <row r="73">
          <cell r="A73" t="str">
            <v>2016 N/A</v>
          </cell>
        </row>
        <row r="74">
          <cell r="A74" t="str">
            <v>2016 New Business</v>
          </cell>
        </row>
        <row r="75">
          <cell r="A75" t="str">
            <v>2016 Programming/Liability/Results</v>
          </cell>
        </row>
        <row r="76">
          <cell r="A76" t="str">
            <v>2016 Project management</v>
          </cell>
        </row>
        <row r="77">
          <cell r="A77" t="str">
            <v>2017 Assets</v>
          </cell>
        </row>
        <row r="78">
          <cell r="A78" t="str">
            <v>2017 Billing/Invoicing</v>
          </cell>
        </row>
        <row r="79">
          <cell r="A79" t="str">
            <v>2017 Claims</v>
          </cell>
        </row>
        <row r="80">
          <cell r="A80" t="str">
            <v>2017 Client Deliverables</v>
          </cell>
        </row>
        <row r="81">
          <cell r="A81" t="str">
            <v>2017 DO NOT USE - For YED2017</v>
          </cell>
        </row>
        <row r="82">
          <cell r="A82" t="str">
            <v>2017 Forecasts/Channel Updates</v>
          </cell>
        </row>
        <row r="83">
          <cell r="A83" t="str">
            <v>2017 Government Forms</v>
          </cell>
        </row>
        <row r="84">
          <cell r="A84" t="str">
            <v>2017 In Scope Data</v>
          </cell>
        </row>
        <row r="85">
          <cell r="A85" t="str">
            <v>2017 N/A</v>
          </cell>
        </row>
        <row r="86">
          <cell r="A86" t="str">
            <v>2017 Non Trust Adhoc Code 1 (Shared Services)</v>
          </cell>
        </row>
        <row r="87">
          <cell r="A87" t="str">
            <v>2017 Non Trust Adhoc Code 2 (Scott Sullivan)</v>
          </cell>
        </row>
        <row r="88">
          <cell r="A88" t="str">
            <v>2017 Non Trust Adhoc Code 3 (Pam deVeer)</v>
          </cell>
        </row>
        <row r="89">
          <cell r="A89" t="str">
            <v>2017 Non Trust Adhoc Code 4 (Dave Yurmuth)</v>
          </cell>
        </row>
        <row r="90">
          <cell r="A90" t="str">
            <v>2017 Programming/Liabilities/Results</v>
          </cell>
        </row>
        <row r="91">
          <cell r="A91" t="str">
            <v>2017 Trust Adhoc Code</v>
          </cell>
        </row>
        <row r="92">
          <cell r="A92" t="str">
            <v>Auditor's request</v>
          </cell>
        </row>
        <row r="93">
          <cell r="A93" t="str">
            <v>Auditor's request 2016</v>
          </cell>
        </row>
        <row r="94">
          <cell r="A94" t="str">
            <v>BAI Experience Study</v>
          </cell>
        </row>
        <row r="95">
          <cell r="A95" t="str">
            <v>BAI Liability Conversion</v>
          </cell>
        </row>
        <row r="96">
          <cell r="A96" t="str">
            <v xml:space="preserve">BAI Project Management </v>
          </cell>
        </row>
        <row r="97">
          <cell r="A97" t="str">
            <v>BAI Section 199</v>
          </cell>
        </row>
        <row r="98">
          <cell r="A98" t="str">
            <v>Bridgestone 5-year age bracket counts</v>
          </cell>
        </row>
        <row r="99">
          <cell r="A99" t="str">
            <v>Bridgestone Data Process</v>
          </cell>
        </row>
        <row r="100">
          <cell r="A100" t="str">
            <v>BSAM - Shutdown Scenarios</v>
          </cell>
        </row>
        <row r="101">
          <cell r="A101" t="str">
            <v>Data Coversion</v>
          </cell>
        </row>
        <row r="102">
          <cell r="A102" t="str">
            <v>Disclosure Exhibits and Ratelinks for YED 2016</v>
          </cell>
        </row>
        <row r="103">
          <cell r="A103" t="str">
            <v>Forcasting</v>
          </cell>
        </row>
        <row r="104">
          <cell r="A104" t="str">
            <v>Liability and Results</v>
          </cell>
        </row>
        <row r="105">
          <cell r="A105" t="str">
            <v>Non-Billable Work</v>
          </cell>
        </row>
        <row r="106">
          <cell r="A106" t="str">
            <v>Plan Design Pricing</v>
          </cell>
        </row>
        <row r="107">
          <cell r="A107" t="str">
            <v>Chargeurs Adhoc (any task code, just comment)</v>
          </cell>
        </row>
        <row r="108">
          <cell r="A108" t="str">
            <v>Chargeurs Assets</v>
          </cell>
        </row>
        <row r="109">
          <cell r="A109" t="str">
            <v>Chargeurs Assumptions</v>
          </cell>
        </row>
        <row r="110">
          <cell r="A110" t="str">
            <v>Chargeurs Auditors</v>
          </cell>
        </row>
        <row r="111">
          <cell r="A111" t="str">
            <v>Chargeurs Claims analysis</v>
          </cell>
        </row>
        <row r="112">
          <cell r="A112" t="str">
            <v>Chargeurs Data</v>
          </cell>
        </row>
        <row r="113">
          <cell r="A113" t="str">
            <v>Chargeurs Forecasts</v>
          </cell>
        </row>
        <row r="114">
          <cell r="A114" t="str">
            <v>Chargeurs Government forms (PBGC, AFN, 5500, etc.)</v>
          </cell>
        </row>
        <row r="115">
          <cell r="A115" t="str">
            <v>Chargeurs Liabilitites, results</v>
          </cell>
        </row>
        <row r="116">
          <cell r="A116" t="str">
            <v>Chargeurs Miscellaneous (include comment)</v>
          </cell>
        </row>
        <row r="117">
          <cell r="A117" t="str">
            <v>Chargeurs Project Management</v>
          </cell>
        </row>
        <row r="118">
          <cell r="A118" t="str">
            <v>Chargeurs Reports, presentations</v>
          </cell>
        </row>
        <row r="119">
          <cell r="A119" t="str">
            <v>Chargeurs YED</v>
          </cell>
        </row>
        <row r="120">
          <cell r="A120" t="str">
            <v>OLD Benefit Calculation/Data</v>
          </cell>
        </row>
        <row r="121">
          <cell r="A121" t="str">
            <v>OLD Chargeurs Project Management</v>
          </cell>
        </row>
        <row r="122">
          <cell r="A122" t="str">
            <v>OLD Charguers Disclosure</v>
          </cell>
        </row>
        <row r="123">
          <cell r="A123" t="str">
            <v>OLD General Non-billable</v>
          </cell>
        </row>
        <row r="124">
          <cell r="A124" t="str">
            <v>OLD RP2014 Mortality Study/ Report and Mtg</v>
          </cell>
        </row>
        <row r="125">
          <cell r="A125" t="str">
            <v>OLD Valuation Report/ Results Dev</v>
          </cell>
        </row>
        <row r="126">
          <cell r="A126" t="str">
            <v>OLD Valuation with BLS</v>
          </cell>
        </row>
        <row r="127">
          <cell r="A127" t="str">
            <v>Plan Termination Study</v>
          </cell>
        </row>
        <row r="128">
          <cell r="A128" t="str">
            <v>Covestro audit code</v>
          </cell>
        </row>
        <row r="129">
          <cell r="A129" t="str">
            <v>YED disclosure/IAS19</v>
          </cell>
        </row>
        <row r="130">
          <cell r="A130" t="str">
            <v>Ad Hoc 2</v>
          </cell>
        </row>
        <row r="131">
          <cell r="A131" t="str">
            <v>Ad Hoc 3</v>
          </cell>
        </row>
        <row r="132">
          <cell r="A132" t="str">
            <v>Assets</v>
          </cell>
        </row>
        <row r="133">
          <cell r="A133" t="str">
            <v>Assumption Setting</v>
          </cell>
        </row>
        <row r="134">
          <cell r="A134" t="str">
            <v>Auditor Data Listing</v>
          </cell>
        </row>
        <row r="135">
          <cell r="A135" t="str">
            <v>Calcs &amp; Results Dev</v>
          </cell>
        </row>
        <row r="136">
          <cell r="A136" t="str">
            <v>Claim Analysis &amp; Dev</v>
          </cell>
        </row>
        <row r="137">
          <cell r="A137" t="str">
            <v>Data</v>
          </cell>
        </row>
        <row r="138">
          <cell r="A138" t="str">
            <v>Eramet New Business</v>
          </cell>
        </row>
        <row r="139">
          <cell r="A139" t="str">
            <v>Fix Fee Project - Val and Gov Forms</v>
          </cell>
        </row>
        <row r="140">
          <cell r="A140" t="str">
            <v>Forecasting</v>
          </cell>
        </row>
        <row r="141">
          <cell r="A141" t="str">
            <v>IAS19 work/YED disclosure</v>
          </cell>
        </row>
        <row r="142">
          <cell r="A142" t="str">
            <v>Report Prepare and Deliver</v>
          </cell>
        </row>
        <row r="143">
          <cell r="A143" t="str">
            <v>Team management meeting</v>
          </cell>
        </row>
        <row r="144">
          <cell r="A144" t="str">
            <v>First Fin Fixed Fee - Adhoc 1</v>
          </cell>
        </row>
        <row r="145">
          <cell r="A145" t="str">
            <v>First Fin Fixed Fee - Adhoc 2</v>
          </cell>
        </row>
        <row r="146">
          <cell r="A146" t="str">
            <v>First Fin Fixed Fee - Adhoc 3</v>
          </cell>
        </row>
        <row r="147">
          <cell r="A147" t="str">
            <v>First Fin Fixed Fee - Assets</v>
          </cell>
        </row>
        <row r="148">
          <cell r="A148" t="str">
            <v>First Fin Fixed Fee - Assumption Setting</v>
          </cell>
        </row>
        <row r="149">
          <cell r="A149" t="str">
            <v>First Fin Fixed Fee - Calcs &amp; Results Dev</v>
          </cell>
        </row>
        <row r="150">
          <cell r="A150" t="str">
            <v>First Fin Fixed Fee - Claim Analysis &amp; Dev</v>
          </cell>
        </row>
        <row r="151">
          <cell r="A151" t="str">
            <v>First Fin Fixed Fee - Data</v>
          </cell>
        </row>
        <row r="152">
          <cell r="A152" t="str">
            <v>First Fin Fixed Fee - Forecasting</v>
          </cell>
        </row>
        <row r="153">
          <cell r="A153" t="str">
            <v>First Fin Fixed Fee - Report Prep &amp; Deliv</v>
          </cell>
        </row>
        <row r="154">
          <cell r="A154" t="str">
            <v>First Fin Fixed Fee - Year-end Disclosure</v>
          </cell>
        </row>
        <row r="155">
          <cell r="A155" t="str">
            <v>First Fin OOS - Adhoc 1</v>
          </cell>
        </row>
        <row r="156">
          <cell r="A156" t="str">
            <v>First Fin OOS - Adhoc 2</v>
          </cell>
        </row>
        <row r="157">
          <cell r="A157" t="str">
            <v>First Fin OOS - Adhoc 3</v>
          </cell>
        </row>
        <row r="158">
          <cell r="A158" t="str">
            <v>First Fin OOS - Analysis/Results Dev</v>
          </cell>
        </row>
        <row r="159">
          <cell r="A159" t="str">
            <v>First Fin OOS - Data</v>
          </cell>
        </row>
        <row r="160">
          <cell r="A160" t="str">
            <v>First Fin OOS - Reporting &amp; Meetings</v>
          </cell>
        </row>
        <row r="161">
          <cell r="A161" t="str">
            <v>Mortality Creditbility Tool</v>
          </cell>
        </row>
        <row r="162">
          <cell r="A162" t="str">
            <v>Materion Non-Trust 01.01-NB.New Business</v>
          </cell>
        </row>
        <row r="163">
          <cell r="A163" t="str">
            <v>Materion Non-Trust 01.02-NB.Other NonBillable</v>
          </cell>
        </row>
        <row r="164">
          <cell r="A164" t="str">
            <v>Materion Non-Trust 02.00-Billing &amp; Fin Mgt</v>
          </cell>
        </row>
        <row r="165">
          <cell r="A165" t="str">
            <v>Materion Non-Trust 03.00-Proj Plan &amp; Proj Mgt</v>
          </cell>
        </row>
        <row r="166">
          <cell r="A166" t="str">
            <v>Materion Non-Trust 04.01-Data</v>
          </cell>
        </row>
        <row r="167">
          <cell r="A167" t="str">
            <v>Materion Non-Trust 04.02-Assumption Setting</v>
          </cell>
        </row>
        <row r="168">
          <cell r="A168" t="str">
            <v>Materion Non-Trust 04.03-Assets</v>
          </cell>
        </row>
        <row r="169">
          <cell r="A169" t="str">
            <v>Materion Non-Trust 04.04-Claim Analysis &amp; Dev</v>
          </cell>
        </row>
        <row r="170">
          <cell r="A170" t="str">
            <v>Materion Non-Trust 04.05-Calcs &amp; Results Dev</v>
          </cell>
        </row>
        <row r="171">
          <cell r="A171" t="str">
            <v>Materion Non-Trust 04.06-Report Prep &amp; Deliv</v>
          </cell>
        </row>
        <row r="172">
          <cell r="A172" t="str">
            <v>Materion Non-Trust 04.07-Forecasting</v>
          </cell>
        </row>
        <row r="173">
          <cell r="A173" t="str">
            <v>Materion Non-Trust 04.08-Year-End Disclosure</v>
          </cell>
        </row>
        <row r="174">
          <cell r="A174" t="str">
            <v>Materion Non-Trust 04.09-Ad Hoc 1</v>
          </cell>
        </row>
        <row r="175">
          <cell r="A175" t="str">
            <v>Materion Non-Trust 04.10-Ad Hoc 2</v>
          </cell>
        </row>
        <row r="176">
          <cell r="A176" t="str">
            <v>Materion Non-Trust 04.11-Ad Hoc 3</v>
          </cell>
        </row>
        <row r="177">
          <cell r="A177" t="str">
            <v>Materion OOS 01.01-NB.New Business</v>
          </cell>
        </row>
        <row r="178">
          <cell r="A178" t="str">
            <v>Materion OOS 01.02-NB.Other NonBillable</v>
          </cell>
        </row>
        <row r="179">
          <cell r="A179" t="str">
            <v>Materion OOS 02.00-Billing &amp; Fin Mgt</v>
          </cell>
        </row>
        <row r="180">
          <cell r="A180" t="str">
            <v>Materion OOS 03.00-Proj Plan &amp; Proj Mgt</v>
          </cell>
        </row>
        <row r="181">
          <cell r="A181" t="str">
            <v>Materion OOS 04.01-Data</v>
          </cell>
        </row>
        <row r="182">
          <cell r="A182" t="str">
            <v>Materion OOS 04.02-Assumption Setting</v>
          </cell>
        </row>
        <row r="183">
          <cell r="A183" t="str">
            <v>Materion OOS 04.03-Assets</v>
          </cell>
        </row>
        <row r="184">
          <cell r="A184" t="str">
            <v>Materion OOS 04.04-Claim Analysis &amp; Dev</v>
          </cell>
        </row>
        <row r="185">
          <cell r="A185" t="str">
            <v>Materion OOS 04.05-Calcs &amp; Results Dev (Disc Dis mort)</v>
          </cell>
        </row>
        <row r="186">
          <cell r="A186" t="str">
            <v>Materion OOS 04.06-Report Prep &amp; Deliv</v>
          </cell>
        </row>
        <row r="187">
          <cell r="A187" t="str">
            <v>Materion OOS 04.07-Forecasting</v>
          </cell>
        </row>
        <row r="188">
          <cell r="A188" t="str">
            <v>Materion OOS 04.08-Year-End Disclosure</v>
          </cell>
        </row>
        <row r="189">
          <cell r="A189" t="str">
            <v>Materion OOS 04.09-Ad Hoc 1 (LS factors)</v>
          </cell>
        </row>
        <row r="190">
          <cell r="A190" t="str">
            <v>Materion OOS 04.10-Ad Hoc 2 (gov forms)</v>
          </cell>
        </row>
        <row r="191">
          <cell r="A191" t="str">
            <v>Materion OOS 04.11-Ad Hoc 3 (plan freeze/plan design)</v>
          </cell>
        </row>
        <row r="192">
          <cell r="A192" t="str">
            <v>Materion Trust 01.01-NB.New Business</v>
          </cell>
        </row>
        <row r="193">
          <cell r="A193" t="str">
            <v>Materion Trust 01.02-NB.Other NonBillable</v>
          </cell>
        </row>
        <row r="194">
          <cell r="A194" t="str">
            <v>Materion Trust 02.00-Billing &amp; Fin Mgt</v>
          </cell>
        </row>
        <row r="195">
          <cell r="A195" t="str">
            <v>Materion Trust 03.00-Proj Plan &amp; Proj Mgt</v>
          </cell>
        </row>
        <row r="196">
          <cell r="A196" t="str">
            <v>Materion Trust 04.01-FY Budget &amp; Target</v>
          </cell>
        </row>
        <row r="197">
          <cell r="A197" t="str">
            <v>Materion Trust 04.02-Flex Pricing</v>
          </cell>
        </row>
        <row r="198">
          <cell r="A198" t="str">
            <v>Materion Trust 04.03-Strategy/LT Planning</v>
          </cell>
        </row>
        <row r="199">
          <cell r="A199" t="str">
            <v>Materion Trust 04.04-Other/Miscellaneous</v>
          </cell>
        </row>
        <row r="200">
          <cell r="A200" t="str">
            <v>Materion Trust 04.05-Calcs &amp; Results Dev</v>
          </cell>
        </row>
        <row r="201">
          <cell r="A201" t="str">
            <v>Materion Trust 04.06-Report Prep &amp; Deliv</v>
          </cell>
        </row>
        <row r="202">
          <cell r="A202" t="str">
            <v>Materion Trust 04.07-Forecasting</v>
          </cell>
        </row>
        <row r="203">
          <cell r="A203" t="str">
            <v>Materion Trust 04.08-Year-End Disclosure</v>
          </cell>
        </row>
        <row r="204">
          <cell r="A204" t="str">
            <v>Materion Trust 04.09-Ad Hoc 1</v>
          </cell>
        </row>
        <row r="205">
          <cell r="A205" t="str">
            <v>Materion Trust 04.10-Ad Hoc 2</v>
          </cell>
        </row>
        <row r="206">
          <cell r="A206" t="str">
            <v>Materion Trust 04.11-Ad Hoc 3</v>
          </cell>
        </row>
        <row r="207">
          <cell r="A207" t="str">
            <v>2014 Disclosure</v>
          </cell>
        </row>
        <row r="208">
          <cell r="A208" t="str">
            <v>NG - Inactive CAS Payment</v>
          </cell>
        </row>
        <row r="209">
          <cell r="A209" t="str">
            <v>SRIP SWIFT 4</v>
          </cell>
        </row>
        <row r="210">
          <cell r="A210" t="str">
            <v>OPEB Valuation</v>
          </cell>
        </row>
        <row r="211">
          <cell r="A211" t="str">
            <v>Billing and Filing Mgt</v>
          </cell>
        </row>
        <row r="212">
          <cell r="A212" t="str">
            <v>Calculation &amp; Results Dev</v>
          </cell>
        </row>
        <row r="213">
          <cell r="A213" t="str">
            <v>Calculator update</v>
          </cell>
        </row>
        <row r="214">
          <cell r="A214" t="str">
            <v>New Business</v>
          </cell>
        </row>
        <row r="215">
          <cell r="A215" t="str">
            <v>Other NonBillable</v>
          </cell>
        </row>
        <row r="216">
          <cell r="A216" t="str">
            <v>Premier Asset</v>
          </cell>
        </row>
        <row r="217">
          <cell r="A217" t="str">
            <v>Premier Assumption Setting</v>
          </cell>
        </row>
        <row r="218">
          <cell r="A218" t="str">
            <v>Premier Claim Analysis &amp; Dev</v>
          </cell>
        </row>
        <row r="219">
          <cell r="A219" t="str">
            <v>Premier Data Process</v>
          </cell>
        </row>
        <row r="220">
          <cell r="A220" t="str">
            <v>Project Management</v>
          </cell>
        </row>
        <row r="221">
          <cell r="A221" t="str">
            <v>Reports and Projections</v>
          </cell>
        </row>
        <row r="222">
          <cell r="A222" t="str">
            <v>SWIFT</v>
          </cell>
        </row>
        <row r="223">
          <cell r="A223" t="str">
            <v>Valuation</v>
          </cell>
        </row>
        <row r="224">
          <cell r="A224" t="str">
            <v>Weldon</v>
          </cell>
        </row>
        <row r="225">
          <cell r="A225" t="str">
            <v>Salem BLS</v>
          </cell>
        </row>
        <row r="226">
          <cell r="A226" t="str">
            <v>LTD OOS</v>
          </cell>
        </row>
        <row r="227">
          <cell r="A227" t="str">
            <v>PRW OOS</v>
          </cell>
        </row>
        <row r="228">
          <cell r="A228" t="str">
            <v>The Osborn Ad Hoc 1</v>
          </cell>
        </row>
        <row r="229">
          <cell r="A229" t="str">
            <v>The Osborn Ad Hoc 2</v>
          </cell>
        </row>
        <row r="230">
          <cell r="A230" t="str">
            <v>The Osborn Ad Hoc 3</v>
          </cell>
        </row>
        <row r="231">
          <cell r="A231" t="str">
            <v>The Osborn Asset</v>
          </cell>
        </row>
        <row r="232">
          <cell r="A232" t="str">
            <v>The Osborn Assumption Setting</v>
          </cell>
        </row>
        <row r="233">
          <cell r="A233" t="str">
            <v>The Osborn Calcs &amp; Results Dev</v>
          </cell>
        </row>
        <row r="234">
          <cell r="A234" t="str">
            <v>The Osborn Claim Analysis &amp; Dev</v>
          </cell>
        </row>
        <row r="235">
          <cell r="A235" t="str">
            <v>The Osborn Data</v>
          </cell>
        </row>
        <row r="236">
          <cell r="A236" t="str">
            <v>The Osborn Forecasting</v>
          </cell>
        </row>
        <row r="237">
          <cell r="A237" t="str">
            <v>The Osborn Proj Plan &amp; Proj Mgt (Expense)</v>
          </cell>
        </row>
        <row r="238">
          <cell r="A238" t="str">
            <v>The Osborn Reports and Deliverables</v>
          </cell>
        </row>
        <row r="239">
          <cell r="A239" t="str">
            <v>The Osborn Year-End Disclosure</v>
          </cell>
        </row>
        <row r="240">
          <cell r="A240" t="str">
            <v>Data verification collecting changes</v>
          </cell>
        </row>
        <row r="241">
          <cell r="A241" t="str">
            <v xml:space="preserve">Data Verification Data Support </v>
          </cell>
        </row>
        <row r="242">
          <cell r="A242" t="str">
            <v>Dawson postret death processing</v>
          </cell>
        </row>
        <row r="243">
          <cell r="A243" t="str">
            <v>Disclosre work related to Pioneer (Stub Period/ rollforward sheet)</v>
          </cell>
        </row>
        <row r="244">
          <cell r="A244" t="str">
            <v>Fix Fee - Annual Funding Notices</v>
          </cell>
        </row>
        <row r="245">
          <cell r="A245" t="str">
            <v>Fix Fee - ASC 965 OPEB Bargaining Plan Due to VEBA Funding</v>
          </cell>
        </row>
        <row r="246">
          <cell r="A246" t="str">
            <v>Fix Fee - Bargaining Plan Surviving Spouses Annuity Equv/Min Distrib</v>
          </cell>
        </row>
        <row r="247">
          <cell r="A247" t="str">
            <v>Fix Fee - BOND: Link  Pension + OPEB  (1 iteration and report)</v>
          </cell>
        </row>
        <row r="248">
          <cell r="A248" t="str">
            <v>Fix Fee - Changing Quantify Data Process</v>
          </cell>
        </row>
        <row r="249">
          <cell r="A249" t="str">
            <v>Fix Fee - Counts for PBGC/Form 5500</v>
          </cell>
        </row>
        <row r="250">
          <cell r="A250" t="str">
            <v>Fix Fee - Data Request (Pension + OPEB)</v>
          </cell>
        </row>
        <row r="251">
          <cell r="A251" t="str">
            <v>Fix Fee - Disclosure Planning Meeting (Pension + OPEB)</v>
          </cell>
        </row>
        <row r="252">
          <cell r="A252" t="str">
            <v>Fix Fee - Elections - PPA Assumptions and Credit Balance</v>
          </cell>
        </row>
        <row r="253">
          <cell r="A253" t="str">
            <v>Fix Fee - Forecaster - January Update for assets, discount rate and benefit payments</v>
          </cell>
        </row>
        <row r="254">
          <cell r="A254" t="str">
            <v>Fix Fee - Forecaster - June Update for census and val results</v>
          </cell>
        </row>
        <row r="255">
          <cell r="A255" t="str">
            <v>Fix Fee - fxAct Software Update</v>
          </cell>
        </row>
        <row r="256">
          <cell r="A256" t="str">
            <v>Fix Fee - Internal General Valuation Planning (see separate code for External Val Planning Mtg at Timken)</v>
          </cell>
        </row>
        <row r="257">
          <cell r="A257" t="str">
            <v>Fix Fee - Notify Union of Actuarial Assumptions Used for Bargaining Plan benefit calculations</v>
          </cell>
        </row>
        <row r="258">
          <cell r="A258" t="str">
            <v>Fix Fee - OPEB Allocations</v>
          </cell>
        </row>
        <row r="259">
          <cell r="A259" t="str">
            <v>Fix Fee - OPEB Disclosure</v>
          </cell>
        </row>
        <row r="260">
          <cell r="A260" t="str">
            <v>Fix Fee - OPEB Expense Valuation (data work / expense current year / 5 year expense projection)</v>
          </cell>
        </row>
        <row r="261">
          <cell r="A261" t="str">
            <v>Fix Fee - OPEB Updated Expense - January</v>
          </cell>
        </row>
        <row r="262">
          <cell r="A262" t="str">
            <v>Fix Fee - PBGC Electronic Filing</v>
          </cell>
        </row>
        <row r="263">
          <cell r="A263" t="str">
            <v>Fix Fee - Pension - 5 year projection cash funding</v>
          </cell>
        </row>
        <row r="264">
          <cell r="A264" t="str">
            <v>Fix Fee - Pension - 5 year projection pension expense</v>
          </cell>
        </row>
        <row r="265">
          <cell r="A265" t="str">
            <v>Fix Fee - Pension - Current Year Expense (includes expense reconciliation)</v>
          </cell>
        </row>
        <row r="266">
          <cell r="A266" t="str">
            <v>Fix Fee - Pension - Current Year Funding Valuation (including report)</v>
          </cell>
        </row>
        <row r="267">
          <cell r="A267" t="str">
            <v>Fix Fee - Pension - Data Work (In Scope - see separate code for Changing Quantify Data Process)</v>
          </cell>
        </row>
        <row r="268">
          <cell r="A268" t="str">
            <v>Fix Fee - Pension - Gain/Loss Analysis</v>
          </cell>
        </row>
        <row r="269">
          <cell r="A269" t="str">
            <v>Fix Fee - Pension Allocations</v>
          </cell>
        </row>
        <row r="270">
          <cell r="A270" t="str">
            <v>Fix Fee - Pension Census Upload for Plan Auditors</v>
          </cell>
        </row>
        <row r="271">
          <cell r="A271" t="str">
            <v>Fix Fee - Pension Disclosure</v>
          </cell>
        </row>
        <row r="272">
          <cell r="A272" t="str">
            <v>Fix Fee - Relative Value Notices Update</v>
          </cell>
        </row>
        <row r="273">
          <cell r="A273" t="str">
            <v>Fix Fee - Schedules SB</v>
          </cell>
        </row>
        <row r="274">
          <cell r="A274" t="str">
            <v>Fix Fee - Update Spreadsheet to Allocate Cash Contribution</v>
          </cell>
        </row>
        <row r="275">
          <cell r="A275" t="str">
            <v>Fix Fee - Valuation Planning Meeting at Timken (Pension + OPEB)</v>
          </cell>
        </row>
        <row r="276">
          <cell r="A276" t="str">
            <v>Fix Fee - Valuation Results Meeting - Pension + OPEB  (Prep / Slide Deck / Attendance)</v>
          </cell>
        </row>
        <row r="277">
          <cell r="A277" t="str">
            <v>Implementation - Meetings</v>
          </cell>
        </row>
        <row r="278">
          <cell r="A278" t="str">
            <v>Pioneer Annuity Purchase T&amp;E Services - Data Cleanup</v>
          </cell>
        </row>
        <row r="279">
          <cell r="A279" t="str">
            <v>Pioneer Annuity Purchase T&amp;E Services - Data File Preparation</v>
          </cell>
        </row>
        <row r="280">
          <cell r="A280" t="str">
            <v>Pioneer Annuity Purchase T&amp;E Services - Independent Fiduciary &amp; Legal Support</v>
          </cell>
        </row>
        <row r="281">
          <cell r="A281" t="str">
            <v>Pioneer Fixed Fee - Annuity Placement Services</v>
          </cell>
        </row>
        <row r="282">
          <cell r="A282" t="str">
            <v>Pioneer Fixed Fee - Financial Analysis including MED</v>
          </cell>
        </row>
        <row r="283">
          <cell r="A283" t="str">
            <v>Pioneer Fixed Fee - Project Management</v>
          </cell>
        </row>
        <row r="284">
          <cell r="A284" t="str">
            <v>Project Dawson</v>
          </cell>
        </row>
        <row r="285">
          <cell r="A285" t="str">
            <v>Project Pioneer - June work</v>
          </cell>
        </row>
        <row r="286">
          <cell r="A286" t="str">
            <v>Timken OOS - 04.01 TLMT Trust</v>
          </cell>
        </row>
        <row r="287">
          <cell r="A287" t="str">
            <v>Timken OOS - 04.02 TLMT Trust</v>
          </cell>
        </row>
        <row r="288">
          <cell r="A288" t="str">
            <v>Timken OOS - 04.03 TLMT Trust</v>
          </cell>
        </row>
        <row r="289">
          <cell r="A289" t="str">
            <v>Timken OOS - 04.04 TLMT Trust</v>
          </cell>
        </row>
        <row r="290">
          <cell r="A290" t="str">
            <v>Timken OOS - 04.05 Barg Trust</v>
          </cell>
        </row>
        <row r="291">
          <cell r="A291" t="str">
            <v>Timken OOS - 04.06 Barg Trust</v>
          </cell>
        </row>
        <row r="292">
          <cell r="A292" t="str">
            <v>Timken OOS - 04.07 Barg Trust</v>
          </cell>
        </row>
        <row r="293">
          <cell r="A293" t="str">
            <v>Timken OOS - 04.08 Barg Trust</v>
          </cell>
        </row>
        <row r="294">
          <cell r="A294" t="str">
            <v>Timken OOS - 04.09 Non Trust</v>
          </cell>
        </row>
        <row r="295">
          <cell r="A295" t="str">
            <v>Timken OOS - 04.10 Non Trust</v>
          </cell>
        </row>
        <row r="296">
          <cell r="A296" t="str">
            <v>Timken OOS - 04.11 Non Trust</v>
          </cell>
        </row>
        <row r="297">
          <cell r="A297" t="str">
            <v>Timken OOS - 04.12 Non Trust</v>
          </cell>
        </row>
        <row r="298">
          <cell r="A298" t="str">
            <v>Timken OOS - Billing</v>
          </cell>
        </row>
        <row r="299">
          <cell r="A299" t="str">
            <v>Timken OOS - Proj Mgt, Travel</v>
          </cell>
        </row>
        <row r="300">
          <cell r="A300" t="str">
            <v>Timken TWIS Project</v>
          </cell>
        </row>
        <row r="301">
          <cell r="A301" t="str">
            <v>YED Disclosure In-Scope/Bargaining Work</v>
          </cell>
        </row>
        <row r="302">
          <cell r="A302" t="str">
            <v>YED Disclosure In-Scope/TLMT work</v>
          </cell>
        </row>
        <row r="303">
          <cell r="A303" t="str">
            <v>Timken BLS - Benefit Recalculations</v>
          </cell>
        </row>
        <row r="304">
          <cell r="A304" t="str">
            <v>Timken BLS - Billing &amp; Fin Mgt</v>
          </cell>
        </row>
        <row r="305">
          <cell r="A305" t="str">
            <v>Timken BLS - Calcs-Dev</v>
          </cell>
        </row>
        <row r="306">
          <cell r="A306" t="str">
            <v>Timken BLS - Call Center</v>
          </cell>
        </row>
        <row r="307">
          <cell r="A307" t="str">
            <v>Timken BLS - Case Management</v>
          </cell>
        </row>
        <row r="308">
          <cell r="A308" t="str">
            <v>Timken BLS - Communications</v>
          </cell>
        </row>
        <row r="309">
          <cell r="A309" t="str">
            <v>Timken BLS - Data</v>
          </cell>
        </row>
        <row r="310">
          <cell r="A310" t="str">
            <v>Timken BLS - EEpoint</v>
          </cell>
        </row>
        <row r="311">
          <cell r="A311" t="str">
            <v>Timken BLS - Fulfillment/Mailing</v>
          </cell>
        </row>
        <row r="312">
          <cell r="A312" t="str">
            <v>Timken BLS - Kits-Development</v>
          </cell>
        </row>
        <row r="313">
          <cell r="A313" t="str">
            <v>Timken BLS - Meetings</v>
          </cell>
        </row>
        <row r="314">
          <cell r="A314" t="str">
            <v>Timken BLS - New Bus</v>
          </cell>
        </row>
        <row r="315">
          <cell r="A315" t="str">
            <v>Timken BLS - Other NonBill</v>
          </cell>
        </row>
        <row r="316">
          <cell r="A316" t="str">
            <v>Timken BLS - PBO Estimate</v>
          </cell>
        </row>
        <row r="317">
          <cell r="A317" t="str">
            <v>Timken BLS - PM</v>
          </cell>
        </row>
        <row r="318">
          <cell r="A318" t="str">
            <v>Timken BLS - Recalculations</v>
          </cell>
        </row>
        <row r="319">
          <cell r="A319" t="str">
            <v>Timken BLS - Reporting</v>
          </cell>
        </row>
        <row r="320">
          <cell r="A320" t="str">
            <v>Timken BLS - Review-returned kits</v>
          </cell>
        </row>
        <row r="321">
          <cell r="A321" t="str">
            <v>Timken BLS - Specs</v>
          </cell>
        </row>
        <row r="322">
          <cell r="A322" t="str">
            <v>Timken BLS - Trustee File</v>
          </cell>
        </row>
        <row r="323">
          <cell r="A323" t="str">
            <v>TimkenSteel 02.00 OOS Billing</v>
          </cell>
        </row>
        <row r="324">
          <cell r="A324" t="str">
            <v>TimkenSteel 03.00 OOS Travel</v>
          </cell>
        </row>
        <row r="325">
          <cell r="A325" t="str">
            <v>TimkenSteel 04.01 OOS Barg Trust</v>
          </cell>
        </row>
        <row r="326">
          <cell r="A326" t="str">
            <v>TimkenSteel 04.02 OOS Barg Trust</v>
          </cell>
        </row>
        <row r="327">
          <cell r="A327" t="str">
            <v>TimkenSteel 04.03 OOS Barg Trust</v>
          </cell>
        </row>
        <row r="328">
          <cell r="A328" t="str">
            <v>TimkenSteel 04.04 OOS NonBarg Trust</v>
          </cell>
        </row>
        <row r="329">
          <cell r="A329" t="str">
            <v>TimkenSteel 04.05 OOS NonBarg Trust</v>
          </cell>
        </row>
        <row r="330">
          <cell r="A330" t="str">
            <v>TimkenSteel 04.06 OOS NonBarg Trust</v>
          </cell>
        </row>
        <row r="331">
          <cell r="A331" t="str">
            <v>TimkenSteel 04.07 OOS Non-Trust</v>
          </cell>
        </row>
        <row r="332">
          <cell r="A332" t="str">
            <v>TimkenSteel 04.08 OOS Non-Trust</v>
          </cell>
        </row>
        <row r="333">
          <cell r="A333" t="str">
            <v>TimkenSteel 04.09 OOS Non-Trust</v>
          </cell>
        </row>
        <row r="334">
          <cell r="A334" t="str">
            <v>TimkenSteel 04.10 OOS Misc</v>
          </cell>
        </row>
        <row r="335">
          <cell r="A335" t="str">
            <v>TimkenSteel 04.11 OOS Misc</v>
          </cell>
        </row>
        <row r="336">
          <cell r="A336" t="str">
            <v>TimkenSteel 04.12 OOS Misc</v>
          </cell>
        </row>
        <row r="337">
          <cell r="A337" t="str">
            <v>TimkenSteel Val - ad hoc #1</v>
          </cell>
        </row>
        <row r="338">
          <cell r="A338" t="str">
            <v>TimkenSteel Val - ad hoc #2</v>
          </cell>
        </row>
        <row r="339">
          <cell r="A339" t="str">
            <v>TimkenSteel Val - ad hoc #3</v>
          </cell>
        </row>
        <row r="340">
          <cell r="A340" t="str">
            <v>TimkenSteel Val - assets</v>
          </cell>
        </row>
        <row r="341">
          <cell r="A341" t="str">
            <v>TimkenSteel Val - assumptions</v>
          </cell>
        </row>
        <row r="342">
          <cell r="A342" t="str">
            <v>TimkenSteel Val - billing</v>
          </cell>
        </row>
        <row r="343">
          <cell r="A343" t="str">
            <v>TimkenSteel Val - claims</v>
          </cell>
        </row>
        <row r="344">
          <cell r="A344" t="str">
            <v>TimkenSteel Val - data</v>
          </cell>
        </row>
        <row r="345">
          <cell r="A345" t="str">
            <v>TimkenSteel Val - disclosure</v>
          </cell>
        </row>
        <row r="346">
          <cell r="A346" t="str">
            <v>TimkenSteel Val - forecasting</v>
          </cell>
        </row>
        <row r="347">
          <cell r="A347" t="str">
            <v>TimkenSteel Val - project mgt</v>
          </cell>
        </row>
        <row r="348">
          <cell r="A348" t="str">
            <v>TimkenSteel Val - report</v>
          </cell>
        </row>
        <row r="349">
          <cell r="A349" t="str">
            <v>TimkenSteel Val - results</v>
          </cell>
        </row>
        <row r="350">
          <cell r="A350" t="str">
            <v>Actuarial Committee</v>
          </cell>
        </row>
        <row r="351">
          <cell r="A351" t="str">
            <v>Actuarial Exam Study</v>
          </cell>
        </row>
        <row r="352">
          <cell r="A352" t="str">
            <v>Actuarial Exam Time</v>
          </cell>
        </row>
        <row r="353">
          <cell r="A353" t="str">
            <v>Exam Coordination</v>
          </cell>
        </row>
        <row r="354">
          <cell r="A354" t="str">
            <v>General Admin</v>
          </cell>
        </row>
        <row r="355">
          <cell r="A355" t="str">
            <v>Intermediate RAFT</v>
          </cell>
        </row>
        <row r="356">
          <cell r="A356" t="str">
            <v>Knowledge and Research</v>
          </cell>
        </row>
        <row r="357">
          <cell r="A357" t="str">
            <v>Leading Training</v>
          </cell>
        </row>
        <row r="358">
          <cell r="A358" t="str">
            <v>Making Administrative Decisions</v>
          </cell>
        </row>
        <row r="359">
          <cell r="A359" t="str">
            <v>Management</v>
          </cell>
        </row>
        <row r="360">
          <cell r="A360" t="str">
            <v>Mentoring / Buddies</v>
          </cell>
        </row>
        <row r="361">
          <cell r="A361" t="str">
            <v>Non Client Specific Marketing</v>
          </cell>
        </row>
        <row r="362">
          <cell r="A362" t="str">
            <v>Non-Actuarial Study</v>
          </cell>
        </row>
        <row r="363">
          <cell r="A363" t="str">
            <v>Office Leadership Roles</v>
          </cell>
        </row>
        <row r="364">
          <cell r="A364" t="str">
            <v>People Management</v>
          </cell>
        </row>
        <row r="365">
          <cell r="A365" t="str">
            <v>Professional Development</v>
          </cell>
        </row>
        <row r="366">
          <cell r="A366" t="str">
            <v>Professional Excellence</v>
          </cell>
        </row>
        <row r="367">
          <cell r="A367" t="str">
            <v>PTO</v>
          </cell>
        </row>
        <row r="368">
          <cell r="A368" t="str">
            <v>Recruiting (non-interview time)</v>
          </cell>
        </row>
        <row r="369">
          <cell r="A369" t="str">
            <v>Recruiting Interviews</v>
          </cell>
        </row>
        <row r="370">
          <cell r="A370" t="str">
            <v>SWIFT Training</v>
          </cell>
        </row>
        <row r="371">
          <cell r="A371" t="str">
            <v>Tools Champion</v>
          </cell>
        </row>
        <row r="372">
          <cell r="A372" t="str">
            <v>US Holiday</v>
          </cell>
        </row>
        <row r="373">
          <cell r="A373" t="str">
            <v>Volunteer Day</v>
          </cell>
        </row>
        <row r="374">
          <cell r="A374" t="str">
            <v>Workplace Initiatives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3"/>
  <sheetViews>
    <sheetView showGridLines="0" tabSelected="1" workbookViewId="0">
      <selection activeCell="E52" sqref="E52"/>
    </sheetView>
  </sheetViews>
  <sheetFormatPr defaultRowHeight="12.75"/>
  <cols>
    <col min="1" max="1" width="1.28515625" customWidth="1"/>
    <col min="2" max="2" width="2" customWidth="1"/>
    <col min="3" max="3" width="87.85546875" customWidth="1"/>
    <col min="4" max="4" width="2.7109375" customWidth="1"/>
    <col min="5" max="5" width="11.85546875" customWidth="1"/>
    <col min="6" max="6" width="2.42578125" customWidth="1"/>
    <col min="7" max="7" width="11.42578125" customWidth="1"/>
    <col min="8" max="8" width="1.28515625" customWidth="1"/>
    <col min="9" max="9" width="19.5703125" customWidth="1"/>
    <col min="10" max="10" width="10.28515625" bestFit="1" customWidth="1"/>
    <col min="11" max="11" width="13.5703125" bestFit="1" customWidth="1"/>
    <col min="12" max="12" width="10.140625" customWidth="1"/>
    <col min="13" max="13" width="10" bestFit="1" customWidth="1"/>
    <col min="14" max="14" width="12.7109375" customWidth="1"/>
    <col min="16" max="16" width="11.28515625" bestFit="1" customWidth="1"/>
    <col min="17" max="17" width="13.140625" customWidth="1"/>
    <col min="18" max="18" width="15" customWidth="1"/>
    <col min="19" max="19" width="10.5703125" bestFit="1" customWidth="1"/>
    <col min="20" max="20" width="9.85546875" customWidth="1"/>
  </cols>
  <sheetData>
    <row r="1" spans="1:19" ht="6.75" customHeight="1">
      <c r="A1" s="146"/>
      <c r="B1" s="114"/>
      <c r="C1" s="114"/>
      <c r="D1" s="114"/>
      <c r="E1" s="114"/>
      <c r="F1" s="114"/>
      <c r="G1" s="114"/>
      <c r="H1" s="147"/>
      <c r="I1" s="108"/>
      <c r="J1" s="108"/>
      <c r="K1" s="108"/>
      <c r="L1" s="108"/>
    </row>
    <row r="2" spans="1:19" ht="15.75">
      <c r="A2" s="119"/>
      <c r="B2" s="450" t="s">
        <v>0</v>
      </c>
      <c r="C2" s="450"/>
      <c r="D2" s="450"/>
      <c r="E2" s="450"/>
      <c r="F2" s="450"/>
      <c r="G2" s="450"/>
      <c r="H2" s="148"/>
      <c r="I2" s="149"/>
      <c r="J2" s="108"/>
      <c r="K2" s="108"/>
      <c r="L2" s="108"/>
    </row>
    <row r="3" spans="1:19" ht="15.75">
      <c r="A3" s="119"/>
      <c r="B3" s="451" t="s">
        <v>1</v>
      </c>
      <c r="C3" s="451"/>
      <c r="D3" s="451"/>
      <c r="E3" s="451"/>
      <c r="F3" s="451"/>
      <c r="G3" s="451"/>
      <c r="H3" s="150"/>
      <c r="I3" s="151"/>
      <c r="J3" s="108"/>
      <c r="K3" s="108"/>
      <c r="L3" s="108"/>
    </row>
    <row r="4" spans="1:19" ht="15.75">
      <c r="A4" s="119"/>
      <c r="B4" s="451" t="s">
        <v>115</v>
      </c>
      <c r="C4" s="451"/>
      <c r="D4" s="451"/>
      <c r="E4" s="451"/>
      <c r="F4" s="451"/>
      <c r="G4" s="451"/>
      <c r="H4" s="150"/>
      <c r="I4" s="151"/>
      <c r="J4" s="108"/>
      <c r="K4" s="108"/>
      <c r="L4" s="108"/>
    </row>
    <row r="5" spans="1:19" ht="15.75">
      <c r="A5" s="119"/>
      <c r="B5" s="451" t="s">
        <v>116</v>
      </c>
      <c r="C5" s="451"/>
      <c r="D5" s="451"/>
      <c r="E5" s="451"/>
      <c r="F5" s="451"/>
      <c r="G5" s="451"/>
      <c r="H5" s="152"/>
      <c r="I5" s="191"/>
      <c r="J5" s="153"/>
      <c r="K5" s="153"/>
      <c r="L5" s="153"/>
      <c r="Q5" s="16"/>
      <c r="R5" s="16"/>
    </row>
    <row r="6" spans="1:19" ht="15.75">
      <c r="A6" s="119"/>
      <c r="B6" s="451" t="s">
        <v>2</v>
      </c>
      <c r="C6" s="451"/>
      <c r="D6" s="451"/>
      <c r="E6" s="451"/>
      <c r="F6" s="451"/>
      <c r="G6" s="451"/>
      <c r="H6" s="152"/>
      <c r="I6" s="191"/>
      <c r="J6" s="108"/>
      <c r="K6" s="108"/>
      <c r="L6" s="108"/>
    </row>
    <row r="7" spans="1:19" ht="15.75">
      <c r="A7" s="119"/>
      <c r="B7" s="391"/>
      <c r="C7" s="391"/>
      <c r="D7" s="391"/>
      <c r="E7" s="391"/>
      <c r="F7" s="391"/>
      <c r="G7" s="391"/>
      <c r="H7" s="152"/>
      <c r="I7" s="191"/>
      <c r="J7" s="108"/>
      <c r="K7" s="108"/>
      <c r="L7" s="108"/>
    </row>
    <row r="8" spans="1:19" ht="15.75">
      <c r="A8" s="119"/>
      <c r="B8" s="391"/>
      <c r="C8" s="391"/>
      <c r="D8" s="391"/>
      <c r="E8" s="391"/>
      <c r="F8" s="391"/>
      <c r="G8" s="391"/>
      <c r="H8" s="152"/>
      <c r="I8" s="191"/>
      <c r="J8" s="154"/>
      <c r="K8" s="108"/>
      <c r="L8" s="108"/>
    </row>
    <row r="9" spans="1:19" ht="15.75">
      <c r="A9" s="119"/>
      <c r="B9" s="391"/>
      <c r="C9" s="391"/>
      <c r="D9" s="391"/>
      <c r="E9" s="391"/>
      <c r="F9" s="391"/>
      <c r="G9" s="391"/>
      <c r="H9" s="152"/>
      <c r="I9" s="191"/>
      <c r="J9" s="154"/>
      <c r="K9" s="108"/>
      <c r="L9" s="108"/>
    </row>
    <row r="10" spans="1:19" ht="15.75">
      <c r="A10" s="119"/>
      <c r="B10" s="391"/>
      <c r="C10" s="391"/>
      <c r="D10" s="391"/>
      <c r="E10" s="391"/>
      <c r="F10" s="391"/>
      <c r="G10" s="391" t="s">
        <v>169</v>
      </c>
      <c r="H10" s="152"/>
      <c r="I10" s="191"/>
      <c r="J10" s="154"/>
      <c r="K10" s="108"/>
      <c r="L10" s="154"/>
      <c r="S10" s="18"/>
    </row>
    <row r="11" spans="1:19" ht="15.75">
      <c r="A11" s="119"/>
      <c r="B11" s="189"/>
      <c r="C11" s="189"/>
      <c r="D11" s="189"/>
      <c r="E11" s="155" t="s">
        <v>91</v>
      </c>
      <c r="F11" s="392"/>
      <c r="G11" s="155" t="s">
        <v>170</v>
      </c>
      <c r="H11" s="152"/>
      <c r="I11" s="191"/>
      <c r="J11" s="154"/>
      <c r="K11" s="108"/>
      <c r="L11" s="154"/>
    </row>
    <row r="12" spans="1:19" ht="15.75">
      <c r="A12" s="119"/>
      <c r="B12" s="189"/>
      <c r="C12" s="189"/>
      <c r="D12" s="189"/>
      <c r="E12" s="392"/>
      <c r="F12" s="392"/>
      <c r="G12" s="392"/>
      <c r="H12" s="152"/>
      <c r="I12" s="191"/>
      <c r="J12" s="154"/>
      <c r="K12" s="108"/>
      <c r="L12" s="154"/>
    </row>
    <row r="13" spans="1:19" ht="15.75">
      <c r="A13" s="119"/>
      <c r="B13" s="393" t="s">
        <v>6</v>
      </c>
      <c r="C13" s="391"/>
      <c r="D13" s="189"/>
      <c r="E13" s="157">
        <v>75.269689</v>
      </c>
      <c r="F13" s="156"/>
      <c r="G13" s="189"/>
      <c r="H13" s="152"/>
      <c r="I13" s="191"/>
      <c r="J13" s="108"/>
      <c r="K13" s="108"/>
      <c r="L13" s="108"/>
    </row>
    <row r="14" spans="1:19" ht="4.5" customHeight="1">
      <c r="A14" s="119"/>
      <c r="B14" s="393"/>
      <c r="C14" s="391"/>
      <c r="D14" s="189"/>
      <c r="E14" s="157"/>
      <c r="F14" s="156"/>
      <c r="G14" s="189"/>
      <c r="H14" s="152"/>
      <c r="I14" s="191"/>
      <c r="J14" s="108"/>
      <c r="K14" s="108"/>
      <c r="L14" s="108"/>
    </row>
    <row r="15" spans="1:19" ht="15.75">
      <c r="A15" s="119"/>
      <c r="B15" s="394" t="s">
        <v>131</v>
      </c>
      <c r="C15" s="189"/>
      <c r="D15" s="189"/>
      <c r="E15" s="190">
        <v>20.288558999999999</v>
      </c>
      <c r="F15" s="178"/>
      <c r="G15" s="178"/>
      <c r="H15" s="152"/>
      <c r="I15" s="191"/>
      <c r="J15" s="108"/>
      <c r="K15" s="108"/>
      <c r="L15" s="108"/>
    </row>
    <row r="16" spans="1:19" ht="4.5" customHeight="1">
      <c r="A16" s="119"/>
      <c r="B16" s="393"/>
      <c r="C16" s="391"/>
      <c r="D16" s="189"/>
      <c r="E16" s="157"/>
      <c r="F16" s="156"/>
      <c r="G16" s="189"/>
      <c r="H16" s="152"/>
      <c r="I16" s="191"/>
      <c r="J16" s="108"/>
      <c r="K16" s="108"/>
      <c r="L16" s="108"/>
    </row>
    <row r="17" spans="1:13" ht="16.5" thickBot="1">
      <c r="A17" s="119"/>
      <c r="B17" s="394" t="s">
        <v>486</v>
      </c>
      <c r="C17" s="189"/>
      <c r="D17" s="189"/>
      <c r="E17" s="179">
        <f>SUM(E13:E15)</f>
        <v>95.558247999999992</v>
      </c>
      <c r="F17" s="178"/>
      <c r="G17" s="178"/>
      <c r="H17" s="152"/>
      <c r="I17" s="191"/>
      <c r="J17" s="108"/>
      <c r="K17" s="108"/>
      <c r="L17" s="108"/>
    </row>
    <row r="18" spans="1:13" ht="16.5" thickTop="1">
      <c r="A18" s="119"/>
      <c r="B18" s="393"/>
      <c r="C18" s="395"/>
      <c r="D18" s="395"/>
      <c r="E18" s="157"/>
      <c r="F18" s="156"/>
      <c r="G18" s="399"/>
      <c r="H18" s="401"/>
      <c r="I18" s="191"/>
      <c r="J18" s="108"/>
      <c r="K18" s="108"/>
      <c r="L18" s="108"/>
    </row>
    <row r="19" spans="1:13" ht="7.5" customHeight="1">
      <c r="A19" s="119"/>
      <c r="B19" s="393"/>
      <c r="C19" s="189"/>
      <c r="D19" s="189"/>
      <c r="E19" s="158"/>
      <c r="F19" s="158"/>
      <c r="G19" s="392"/>
      <c r="H19" s="152"/>
      <c r="I19" s="191"/>
      <c r="J19" s="154"/>
      <c r="K19" s="108"/>
      <c r="L19" s="154"/>
    </row>
    <row r="20" spans="1:13" ht="15.75">
      <c r="A20" s="119"/>
      <c r="B20" s="394" t="s">
        <v>7</v>
      </c>
      <c r="C20" s="189"/>
      <c r="D20" s="189"/>
      <c r="E20" s="160"/>
      <c r="F20" s="160"/>
      <c r="G20" s="392"/>
      <c r="H20" s="152"/>
      <c r="I20" s="191"/>
      <c r="J20" s="154"/>
      <c r="K20" s="108"/>
      <c r="L20" s="154"/>
    </row>
    <row r="21" spans="1:13" ht="15.75">
      <c r="A21" s="119"/>
      <c r="B21" s="394"/>
      <c r="C21" s="189" t="str">
        <f>'Summary Revenue Requirement'!C20</f>
        <v>Subtract Vendor Supplied Fuel Inventory</v>
      </c>
      <c r="D21" s="189"/>
      <c r="E21" s="160">
        <f>'Summary Revenue Requirement'!I20</f>
        <v>-0.91397721319043657</v>
      </c>
      <c r="F21" s="160"/>
      <c r="G21" s="392" t="s">
        <v>171</v>
      </c>
      <c r="H21" s="152"/>
      <c r="I21" s="378"/>
      <c r="J21" s="154"/>
      <c r="K21" s="108"/>
      <c r="L21" s="154"/>
    </row>
    <row r="22" spans="1:13" ht="15.75">
      <c r="A22" s="119"/>
      <c r="B22" s="394"/>
      <c r="C22" s="189" t="str">
        <f>'Summary Revenue Requirement'!C21</f>
        <v>Subtract Vendor Supplied Materials &amp; Supplies Inventory</v>
      </c>
      <c r="D22" s="189"/>
      <c r="E22" s="160">
        <f>'Summary Revenue Requirement'!I21</f>
        <v>-0.20678552807603501</v>
      </c>
      <c r="F22" s="160"/>
      <c r="G22" s="392" t="s">
        <v>171</v>
      </c>
      <c r="H22" s="152"/>
      <c r="I22" s="378"/>
      <c r="J22" s="154"/>
      <c r="K22" s="108"/>
      <c r="L22" s="154"/>
    </row>
    <row r="23" spans="1:13" ht="15.75">
      <c r="A23" s="119"/>
      <c r="B23" s="394"/>
      <c r="C23" s="189" t="str">
        <f>'Summary Revenue Requirement'!C22</f>
        <v>Reduce Deferred Tax Asset Federal NOL ADIT</v>
      </c>
      <c r="D23" s="189"/>
      <c r="E23" s="160">
        <f>'Summary Revenue Requirement'!I22</f>
        <v>-4.110056575673168</v>
      </c>
      <c r="F23" s="160"/>
      <c r="G23" s="392" t="s">
        <v>171</v>
      </c>
      <c r="H23" s="152"/>
      <c r="I23" s="191"/>
      <c r="J23" s="154"/>
      <c r="K23" s="108"/>
      <c r="L23" s="154"/>
    </row>
    <row r="24" spans="1:13" ht="15.75">
      <c r="A24" s="119"/>
      <c r="B24" s="394"/>
      <c r="C24" s="189" t="str">
        <f>'Summary Revenue Requirement'!C23</f>
        <v>Reduce Asset Deficient Federal NOL ADIT</v>
      </c>
      <c r="D24" s="189"/>
      <c r="E24" s="160">
        <f>'Summary Revenue Requirement'!I23</f>
        <v>-0.88466890080860416</v>
      </c>
      <c r="F24" s="160"/>
      <c r="G24" s="392" t="s">
        <v>171</v>
      </c>
      <c r="H24" s="152"/>
      <c r="I24" s="191"/>
      <c r="J24" s="154"/>
      <c r="K24" s="108"/>
      <c r="L24" s="154"/>
    </row>
    <row r="25" spans="1:13" ht="15.75">
      <c r="A25" s="119"/>
      <c r="B25" s="394"/>
      <c r="C25" s="189" t="str">
        <f>'Summary Revenue Requirement'!C24</f>
        <v>Remove Post-Test Year Capital Increase to TOR Vegetation Management</v>
      </c>
      <c r="D25" s="189"/>
      <c r="E25" s="160">
        <f>'Summary Revenue Requirement'!I24</f>
        <v>-1.6458452759021405</v>
      </c>
      <c r="F25" s="160"/>
      <c r="G25" s="392" t="s">
        <v>172</v>
      </c>
      <c r="H25" s="152"/>
      <c r="I25" s="191"/>
      <c r="J25" s="154"/>
      <c r="K25" s="383">
        <f>E25+E33</f>
        <v>-2.2334407288826181</v>
      </c>
      <c r="L25" s="171" t="s">
        <v>418</v>
      </c>
    </row>
    <row r="26" spans="1:13" ht="8.25" customHeight="1">
      <c r="A26" s="119"/>
      <c r="B26" s="393"/>
      <c r="C26" s="189"/>
      <c r="D26" s="189"/>
      <c r="E26" s="160"/>
      <c r="F26" s="158"/>
      <c r="G26" s="392"/>
      <c r="H26" s="152"/>
      <c r="I26" s="191"/>
      <c r="J26" s="154"/>
      <c r="K26" s="108"/>
      <c r="L26" s="154"/>
    </row>
    <row r="27" spans="1:13" ht="15.75">
      <c r="A27" s="119"/>
      <c r="B27" s="394" t="s">
        <v>8</v>
      </c>
      <c r="C27" s="189"/>
      <c r="D27" s="189"/>
      <c r="E27" s="160"/>
      <c r="F27" s="156"/>
      <c r="G27" s="392"/>
      <c r="H27" s="161"/>
      <c r="I27" s="162"/>
      <c r="J27" s="154"/>
      <c r="K27" s="108"/>
      <c r="L27" s="154"/>
    </row>
    <row r="28" spans="1:13" ht="15.75">
      <c r="A28" s="119"/>
      <c r="B28" s="394"/>
      <c r="C28" s="189" t="str">
        <f>'Summary Revenue Requirement'!C27</f>
        <v>Exclude Incentive Compensation Expense Tied to Financial Performance</v>
      </c>
      <c r="D28" s="189"/>
      <c r="E28" s="160">
        <f>'Summary Revenue Requirement'!I27</f>
        <v>-1.8422081710142877</v>
      </c>
      <c r="F28" s="163"/>
      <c r="G28" s="392" t="s">
        <v>172</v>
      </c>
      <c r="H28" s="165"/>
      <c r="I28" s="166"/>
      <c r="J28" s="108"/>
      <c r="K28" s="108"/>
      <c r="L28" s="167"/>
    </row>
    <row r="29" spans="1:13" ht="15.75">
      <c r="A29" s="119"/>
      <c r="B29" s="394"/>
      <c r="C29" s="189" t="str">
        <f>'Summary Revenue Requirement'!C28</f>
        <v>Exclude SERP Expense</v>
      </c>
      <c r="D29" s="189"/>
      <c r="E29" s="160">
        <f>'Summary Revenue Requirement'!I28</f>
        <v>-0.14378912730934587</v>
      </c>
      <c r="F29" s="163"/>
      <c r="G29" s="392" t="s">
        <v>172</v>
      </c>
      <c r="H29" s="165"/>
      <c r="I29" s="168"/>
      <c r="J29" s="108"/>
      <c r="K29" s="108"/>
      <c r="L29" s="167"/>
      <c r="M29" s="26"/>
    </row>
    <row r="30" spans="1:13" ht="15.75">
      <c r="A30" s="119"/>
      <c r="B30" s="394"/>
      <c r="C30" s="189" t="str">
        <f>'Summary Revenue Requirement'!C29</f>
        <v>Exclude 401(k) Matching Expense for Employees Who Also Participate in Defined Pension Plan</v>
      </c>
      <c r="D30" s="189"/>
      <c r="E30" s="160">
        <f>'Summary Revenue Requirement'!I29</f>
        <v>-1.9425805231867423</v>
      </c>
      <c r="F30" s="163"/>
      <c r="G30" s="392" t="s">
        <v>172</v>
      </c>
      <c r="H30" s="165"/>
      <c r="I30" s="168"/>
      <c r="J30" s="108"/>
      <c r="K30" s="108"/>
      <c r="L30" s="167"/>
      <c r="M30" s="26"/>
    </row>
    <row r="31" spans="1:13" ht="15.75">
      <c r="A31" s="119"/>
      <c r="B31" s="394"/>
      <c r="C31" s="189" t="str">
        <f>'Summary Revenue Requirement'!C30</f>
        <v>Correct Property Tax Expense</v>
      </c>
      <c r="D31" s="189"/>
      <c r="E31" s="160">
        <f>'Summary Revenue Requirement'!I30</f>
        <v>-0.32040123617851407</v>
      </c>
      <c r="F31" s="163"/>
      <c r="G31" s="392" t="s">
        <v>172</v>
      </c>
      <c r="H31" s="165"/>
      <c r="I31" s="166"/>
      <c r="J31" s="108"/>
      <c r="K31" s="108"/>
      <c r="L31" s="167"/>
      <c r="M31" s="26"/>
    </row>
    <row r="32" spans="1:13" ht="15.75">
      <c r="A32" s="119"/>
      <c r="B32" s="394"/>
      <c r="C32" s="189" t="str">
        <f>'Summary Revenue Requirement'!C31</f>
        <v>Defer Pension Settlement Accounting Expenses for AEPSC Employees and Amortize Over 12 Years</v>
      </c>
      <c r="D32" s="189"/>
      <c r="E32" s="160">
        <f>'Summary Revenue Requirement'!I31</f>
        <v>-0.98495186675656454</v>
      </c>
      <c r="F32" s="163"/>
      <c r="G32" s="392" t="s">
        <v>172</v>
      </c>
      <c r="H32" s="165"/>
      <c r="I32" s="166"/>
      <c r="J32" s="108"/>
      <c r="K32" s="108"/>
      <c r="L32" s="167"/>
      <c r="M32" s="26"/>
    </row>
    <row r="33" spans="1:13" ht="15.75">
      <c r="A33" s="119"/>
      <c r="B33" s="394"/>
      <c r="C33" s="189" t="str">
        <f>'Summary Revenue Requirement'!C32</f>
        <v>Remove Depreciation Expense - Capital Increase for TOR Vegetation Management</v>
      </c>
      <c r="D33" s="189"/>
      <c r="E33" s="160">
        <f>'Summary Revenue Requirement'!I32</f>
        <v>-0.58759545298047788</v>
      </c>
      <c r="F33" s="163"/>
      <c r="G33" s="392" t="s">
        <v>172</v>
      </c>
      <c r="H33" s="165"/>
      <c r="I33" s="166"/>
      <c r="J33" s="108"/>
      <c r="K33" s="108"/>
      <c r="L33" s="167"/>
      <c r="M33" s="26"/>
    </row>
    <row r="34" spans="1:13" ht="15.75">
      <c r="A34" s="119"/>
      <c r="B34" s="394"/>
      <c r="C34" s="189" t="str">
        <f>'Summary Revenue Requirement'!C33</f>
        <v>Reduce Depreciation Expense to Remove Terminal Net Salvage - Big Sandy</v>
      </c>
      <c r="D34" s="189"/>
      <c r="E34" s="160">
        <f>'Summary Revenue Requirement'!I33</f>
        <v>-1.0109800795823185</v>
      </c>
      <c r="F34" s="163"/>
      <c r="G34" s="392" t="s">
        <v>171</v>
      </c>
      <c r="H34" s="165"/>
      <c r="I34" s="166"/>
      <c r="J34" s="108"/>
      <c r="K34" s="108"/>
      <c r="L34" s="167"/>
      <c r="M34" s="26"/>
    </row>
    <row r="35" spans="1:13" ht="15.75">
      <c r="A35" s="119"/>
      <c r="B35" s="394"/>
      <c r="C35" s="189" t="str">
        <f>'Summary Revenue Requirement'!C34</f>
        <v>Reduce Depreciation Expense to Remove Interim Retirements and Interim Net Salvage - Big Sandy</v>
      </c>
      <c r="D35" s="189"/>
      <c r="E35" s="160">
        <f>'Summary Revenue Requirement'!I34</f>
        <v>-0.77877122312870906</v>
      </c>
      <c r="F35" s="163"/>
      <c r="G35" s="392" t="s">
        <v>171</v>
      </c>
      <c r="H35" s="165"/>
      <c r="I35" s="166"/>
      <c r="J35" s="108"/>
      <c r="K35" s="108"/>
      <c r="L35" s="167"/>
      <c r="M35" s="26"/>
    </row>
    <row r="36" spans="1:13" ht="15.75">
      <c r="A36" s="119"/>
      <c r="B36" s="394"/>
      <c r="C36" s="399" t="str">
        <f>'Summary Revenue Requirement'!C35</f>
        <v>Reduce Depreciation Expense to Remove Interim Retirements and Interim Net Salvage - Mitchell</v>
      </c>
      <c r="D36" s="189"/>
      <c r="E36" s="160">
        <f>'Summary Revenue Requirement'!I35</f>
        <v>-2.7934919270792316</v>
      </c>
      <c r="F36" s="163"/>
      <c r="G36" s="392" t="s">
        <v>171</v>
      </c>
      <c r="H36" s="165"/>
      <c r="I36" s="166"/>
      <c r="J36" s="108"/>
      <c r="K36" s="108"/>
      <c r="L36" s="167"/>
      <c r="M36" s="26"/>
    </row>
    <row r="37" spans="1:13" ht="15.75">
      <c r="A37" s="119"/>
      <c r="B37" s="394"/>
      <c r="C37" s="399" t="str">
        <f>'Summary Revenue Requirement'!C36</f>
        <v>Reduce Depreciation Expense Removal to Recover in Generation Rider - Mitchell</v>
      </c>
      <c r="D37" s="189"/>
      <c r="E37" s="160">
        <f>'Summary Revenue Requirement'!I36</f>
        <v>1.1898769902596376</v>
      </c>
      <c r="F37" s="163"/>
      <c r="G37" s="392" t="s">
        <v>171</v>
      </c>
      <c r="H37" s="165"/>
      <c r="I37" s="166"/>
      <c r="J37" s="108"/>
      <c r="K37" s="108"/>
      <c r="L37" s="167"/>
      <c r="M37" s="26"/>
    </row>
    <row r="38" spans="1:13" ht="15.75">
      <c r="A38" s="119"/>
      <c r="B38" s="394"/>
      <c r="C38" s="189" t="str">
        <f>'Summary Revenue Requirement'!C37</f>
        <v xml:space="preserve">Remove EEI and Kentucky Chamber of Commerce Dues </v>
      </c>
      <c r="D38" s="189"/>
      <c r="E38" s="160">
        <f>'Summary Revenue Requirement'!I37</f>
        <v>-0.11320603952755171</v>
      </c>
      <c r="F38" s="163"/>
      <c r="G38" s="392" t="s">
        <v>172</v>
      </c>
      <c r="H38" s="169"/>
      <c r="I38" s="154"/>
      <c r="J38" s="108"/>
      <c r="K38" s="170"/>
      <c r="L38" s="108"/>
    </row>
    <row r="39" spans="1:13" ht="8.25" customHeight="1">
      <c r="A39" s="119"/>
      <c r="B39" s="394"/>
      <c r="C39" s="189"/>
      <c r="D39" s="189"/>
      <c r="E39" s="160"/>
      <c r="F39" s="163"/>
      <c r="G39" s="396"/>
      <c r="H39" s="169"/>
      <c r="I39" s="154"/>
      <c r="J39" s="108"/>
      <c r="K39" s="170"/>
      <c r="L39" s="108"/>
    </row>
    <row r="40" spans="1:13" ht="15.75">
      <c r="A40" s="119"/>
      <c r="B40" s="394" t="s">
        <v>9</v>
      </c>
      <c r="C40" s="189"/>
      <c r="D40" s="189"/>
      <c r="E40" s="160"/>
      <c r="F40" s="160"/>
      <c r="G40" s="160"/>
      <c r="H40" s="169"/>
      <c r="I40" s="154"/>
      <c r="J40" s="108"/>
      <c r="K40" s="170"/>
      <c r="L40" s="108"/>
    </row>
    <row r="41" spans="1:13" ht="15.75">
      <c r="A41" s="119"/>
      <c r="B41" s="394"/>
      <c r="C41" s="189" t="str">
        <f>'Summary Revenue Requirement'!C40</f>
        <v>Correct Small Error of 0.0004% in the Short-Term Debt Rate</v>
      </c>
      <c r="D41" s="189"/>
      <c r="E41" s="160">
        <f>'Summary Revenue Requirement'!I40</f>
        <v>-7.5222636400437748E-2</v>
      </c>
      <c r="F41" s="160"/>
      <c r="G41" s="392" t="s">
        <v>172</v>
      </c>
      <c r="H41" s="169"/>
      <c r="I41" s="171"/>
      <c r="J41" s="108"/>
      <c r="K41" s="170"/>
      <c r="L41" s="108"/>
    </row>
    <row r="42" spans="1:13" ht="15.75">
      <c r="A42" s="119"/>
      <c r="B42" s="189"/>
      <c r="C42" s="189" t="str">
        <f>'Summary Revenue Requirement'!C41</f>
        <v>Reduce Return on Equity from 10.0% to 9.5%</v>
      </c>
      <c r="D42" s="189"/>
      <c r="E42" s="160">
        <f>'Summary Revenue Requirement'!I41</f>
        <v>-5.5024987215894186</v>
      </c>
      <c r="F42" s="163"/>
      <c r="G42" s="163" t="s">
        <v>173</v>
      </c>
      <c r="H42" s="165"/>
      <c r="I42" s="171"/>
      <c r="J42" s="173"/>
      <c r="K42" s="174"/>
      <c r="L42" s="156"/>
    </row>
    <row r="43" spans="1:13" ht="8.25" customHeight="1">
      <c r="A43" s="119"/>
      <c r="B43" s="189" t="s">
        <v>10</v>
      </c>
      <c r="C43" s="189"/>
      <c r="D43" s="189"/>
      <c r="E43" s="174"/>
      <c r="F43" s="174"/>
      <c r="G43" s="174"/>
      <c r="H43" s="175"/>
      <c r="I43" s="176"/>
      <c r="J43" s="108"/>
      <c r="K43" s="108"/>
      <c r="L43" s="108"/>
    </row>
    <row r="44" spans="1:13" ht="16.5" thickBot="1">
      <c r="A44" s="119"/>
      <c r="B44" s="397" t="s">
        <v>11</v>
      </c>
      <c r="C44" s="189"/>
      <c r="D44" s="189"/>
      <c r="E44" s="179">
        <f>SUM(E21:E42)</f>
        <v>-22.667153508124343</v>
      </c>
      <c r="F44" s="178"/>
      <c r="G44" s="178"/>
      <c r="H44" s="180"/>
      <c r="I44" s="181"/>
      <c r="J44" s="108"/>
      <c r="K44" s="108"/>
      <c r="L44" s="108"/>
    </row>
    <row r="45" spans="1:13" ht="16.5" thickTop="1">
      <c r="A45" s="119"/>
      <c r="B45" s="397"/>
      <c r="C45" s="189"/>
      <c r="D45" s="189"/>
      <c r="E45" s="174"/>
      <c r="F45" s="174"/>
      <c r="G45" s="174"/>
      <c r="H45" s="182"/>
      <c r="I45" s="183"/>
      <c r="J45" s="108"/>
      <c r="K45" s="108"/>
      <c r="L45" s="108"/>
    </row>
    <row r="46" spans="1:13" ht="16.5" thickBot="1">
      <c r="A46" s="119"/>
      <c r="B46" s="394" t="s">
        <v>12</v>
      </c>
      <c r="C46" s="189"/>
      <c r="D46" s="189"/>
      <c r="E46" s="179">
        <f>E13+E44</f>
        <v>52.602535491875656</v>
      </c>
      <c r="F46" s="178"/>
      <c r="G46" s="178"/>
      <c r="H46" s="184"/>
      <c r="I46" s="185"/>
      <c r="J46" s="108"/>
      <c r="K46" s="108"/>
      <c r="L46" s="108"/>
    </row>
    <row r="47" spans="1:13" ht="16.5" thickTop="1">
      <c r="A47" s="119"/>
      <c r="B47" s="394"/>
      <c r="C47" s="189"/>
      <c r="D47" s="189"/>
      <c r="E47" s="178"/>
      <c r="F47" s="178"/>
      <c r="G47" s="178"/>
      <c r="H47" s="184"/>
      <c r="I47" s="185"/>
      <c r="J47" s="108"/>
      <c r="K47" s="108"/>
      <c r="L47" s="108"/>
    </row>
    <row r="48" spans="1:13" ht="15.75">
      <c r="A48" s="119"/>
      <c r="B48" s="394"/>
      <c r="C48" s="189"/>
      <c r="D48" s="189"/>
      <c r="E48" s="178"/>
      <c r="F48" s="178"/>
      <c r="G48" s="178"/>
      <c r="H48" s="184"/>
      <c r="I48" s="185"/>
      <c r="J48" s="108"/>
      <c r="K48" s="108"/>
      <c r="L48" s="108"/>
    </row>
    <row r="49" spans="1:12" ht="15.75">
      <c r="A49" s="119"/>
      <c r="B49" s="394" t="s">
        <v>426</v>
      </c>
      <c r="C49" s="189"/>
      <c r="D49" s="189"/>
      <c r="E49" s="189"/>
      <c r="F49" s="178"/>
      <c r="G49" s="178"/>
      <c r="H49" s="398"/>
      <c r="I49" s="178"/>
      <c r="J49" s="108"/>
      <c r="K49" s="108"/>
      <c r="L49" s="108"/>
    </row>
    <row r="50" spans="1:12" ht="15.75">
      <c r="A50" s="119"/>
      <c r="B50" s="394"/>
      <c r="C50" s="189" t="str">
        <f>'Summary Revenue Requirement'!C49</f>
        <v xml:space="preserve">Remove Recovery of Property Tax Expense - To Be Recovered Through Base Rates </v>
      </c>
      <c r="D50" s="189"/>
      <c r="E50" s="174">
        <f>'Summary Revenue Requirement'!I49</f>
        <v>-0.19500799999999999</v>
      </c>
      <c r="F50" s="178"/>
      <c r="G50" s="392" t="s">
        <v>171</v>
      </c>
      <c r="H50" s="398"/>
      <c r="I50" s="174"/>
      <c r="J50" s="108"/>
      <c r="K50" s="108"/>
      <c r="L50" s="108"/>
    </row>
    <row r="51" spans="1:12" ht="15.75">
      <c r="A51" s="119"/>
      <c r="B51" s="394"/>
      <c r="C51" s="189" t="str">
        <f>'Summary Revenue Requirement'!C50</f>
        <v>Reduce Depreciation Expense to Remove Interim Retirements and Interim Net Salvage - Mitchell</v>
      </c>
      <c r="D51" s="189"/>
      <c r="E51" s="174">
        <f>'Summary Revenue Requirement'!I50</f>
        <v>-1.1846212147680018</v>
      </c>
      <c r="F51" s="178"/>
      <c r="G51" s="392" t="s">
        <v>171</v>
      </c>
      <c r="H51" s="398"/>
      <c r="I51" s="174"/>
      <c r="J51" s="108"/>
      <c r="K51" s="108"/>
      <c r="L51" s="108"/>
    </row>
    <row r="52" spans="1:12" ht="15.75">
      <c r="A52" s="119"/>
      <c r="B52" s="394"/>
      <c r="C52" s="189" t="str">
        <f>'Summary Revenue Requirement'!C51</f>
        <v>Reduce Return on Equity from 10.0% to 9.5%</v>
      </c>
      <c r="D52" s="189"/>
      <c r="E52" s="390">
        <f>'Summary Revenue Requirement'!I51</f>
        <v>-0.39298982041460095</v>
      </c>
      <c r="F52" s="178"/>
      <c r="G52" s="163" t="s">
        <v>173</v>
      </c>
      <c r="H52" s="398"/>
      <c r="I52" s="174"/>
      <c r="J52" s="108"/>
      <c r="K52" s="108"/>
      <c r="L52" s="108"/>
    </row>
    <row r="53" spans="1:12" ht="15.75">
      <c r="A53" s="119"/>
      <c r="B53" s="394"/>
      <c r="C53" s="399"/>
      <c r="D53" s="189"/>
      <c r="E53" s="178"/>
      <c r="F53" s="178"/>
      <c r="G53" s="178"/>
      <c r="H53" s="398"/>
      <c r="I53" s="178"/>
      <c r="J53" s="108"/>
      <c r="K53" s="108"/>
      <c r="L53" s="108"/>
    </row>
    <row r="54" spans="1:12" ht="16.5" thickBot="1">
      <c r="A54" s="119"/>
      <c r="B54" s="397" t="s">
        <v>424</v>
      </c>
      <c r="C54" s="399"/>
      <c r="D54" s="189"/>
      <c r="E54" s="179">
        <f>SUM(E50:E52)</f>
        <v>-1.7726190351826028</v>
      </c>
      <c r="F54" s="178"/>
      <c r="G54" s="178"/>
      <c r="H54" s="398"/>
      <c r="I54" s="178"/>
      <c r="J54" s="108"/>
      <c r="K54" s="108"/>
      <c r="L54" s="108"/>
    </row>
    <row r="55" spans="1:12" ht="16.5" thickTop="1">
      <c r="A55" s="119"/>
      <c r="B55" s="397"/>
      <c r="C55" s="399"/>
      <c r="D55" s="189"/>
      <c r="E55" s="178"/>
      <c r="F55" s="178"/>
      <c r="G55" s="178"/>
      <c r="H55" s="398"/>
      <c r="I55" s="178"/>
      <c r="J55" s="108"/>
      <c r="K55" s="108"/>
      <c r="L55" s="108"/>
    </row>
    <row r="56" spans="1:12" ht="16.5" thickBot="1">
      <c r="A56" s="119"/>
      <c r="B56" s="394" t="s">
        <v>425</v>
      </c>
      <c r="C56" s="399"/>
      <c r="D56" s="189"/>
      <c r="E56" s="179">
        <f>E15+E54</f>
        <v>18.515939964817395</v>
      </c>
      <c r="F56" s="178"/>
      <c r="G56" s="178"/>
      <c r="H56" s="398"/>
      <c r="I56" s="178"/>
      <c r="J56" s="108"/>
      <c r="K56" s="108"/>
      <c r="L56" s="108"/>
    </row>
    <row r="57" spans="1:12" ht="16.5" thickTop="1">
      <c r="A57" s="119"/>
      <c r="B57" s="397"/>
      <c r="C57" s="399"/>
      <c r="D57" s="189"/>
      <c r="E57" s="178"/>
      <c r="F57" s="178"/>
      <c r="G57" s="178"/>
      <c r="H57" s="398"/>
      <c r="I57" s="178"/>
      <c r="J57" s="108"/>
      <c r="K57" s="108"/>
      <c r="L57" s="108"/>
    </row>
    <row r="58" spans="1:12" ht="16.5" thickBot="1">
      <c r="A58" s="119"/>
      <c r="B58" s="394" t="s">
        <v>429</v>
      </c>
      <c r="C58" s="399"/>
      <c r="D58" s="189"/>
      <c r="E58" s="179">
        <f>E46+E56</f>
        <v>71.118475456693048</v>
      </c>
      <c r="F58" s="178"/>
      <c r="G58" s="178"/>
      <c r="H58" s="398"/>
      <c r="I58" s="178"/>
      <c r="J58" s="108"/>
      <c r="K58" s="108"/>
      <c r="L58" s="108"/>
    </row>
    <row r="59" spans="1:12" ht="6.75" customHeight="1" thickTop="1" thickBot="1">
      <c r="A59" s="124"/>
      <c r="B59" s="186"/>
      <c r="C59" s="125"/>
      <c r="D59" s="125"/>
      <c r="E59" s="187"/>
      <c r="F59" s="187"/>
      <c r="G59" s="187"/>
      <c r="H59" s="188"/>
      <c r="I59" s="108"/>
      <c r="J59" s="108"/>
      <c r="K59" s="108"/>
      <c r="L59" s="108"/>
    </row>
    <row r="60" spans="1:12" ht="15.75">
      <c r="A60" s="108"/>
      <c r="B60" s="159"/>
      <c r="C60" s="108"/>
      <c r="D60" s="108"/>
      <c r="E60" s="185"/>
      <c r="F60" s="185"/>
      <c r="G60" s="185"/>
      <c r="H60" s="108"/>
      <c r="I60" s="108"/>
      <c r="J60" s="108"/>
      <c r="K60" s="108"/>
      <c r="L60" s="108"/>
    </row>
    <row r="61" spans="1:12" ht="15.75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</row>
    <row r="62" spans="1:12" ht="15.75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</row>
    <row r="63" spans="1:12" ht="15.75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</row>
    <row r="64" spans="1:12" ht="15.75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</row>
    <row r="65" spans="1:12" ht="15.75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</row>
    <row r="66" spans="1:12" ht="15.75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</row>
    <row r="67" spans="1:12" ht="15.75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</row>
    <row r="68" spans="1:12" ht="15.75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</row>
    <row r="69" spans="1:12" ht="15.75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</row>
    <row r="70" spans="1:12" ht="15.75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</row>
    <row r="71" spans="1:12" ht="15.75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</row>
    <row r="72" spans="1:12" ht="15.75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</row>
    <row r="73" spans="1:12" ht="15.75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</row>
  </sheetData>
  <mergeCells count="5">
    <mergeCell ref="B2:G2"/>
    <mergeCell ref="B3:G3"/>
    <mergeCell ref="B4:G4"/>
    <mergeCell ref="B5:G5"/>
    <mergeCell ref="B6:G6"/>
  </mergeCells>
  <pageMargins left="0.42" right="7.0000000000000007E-2" top="0.69" bottom="0.24" header="0.5" footer="0.2"/>
  <pageSetup scale="8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workbookViewId="0">
      <selection activeCell="A7" sqref="A7:A8"/>
    </sheetView>
  </sheetViews>
  <sheetFormatPr defaultRowHeight="12.75"/>
  <cols>
    <col min="1" max="1" width="36.7109375" style="207" customWidth="1"/>
    <col min="2" max="2" width="3" style="207" customWidth="1"/>
    <col min="3" max="3" width="11.42578125" style="207" customWidth="1"/>
    <col min="4" max="4" width="11.28515625" style="207" customWidth="1"/>
    <col min="5" max="5" width="14.85546875" style="207" customWidth="1"/>
    <col min="6" max="16384" width="9.140625" style="207"/>
  </cols>
  <sheetData>
    <row r="1" spans="1:5" ht="15.75" customHeight="1">
      <c r="A1" s="454" t="s">
        <v>14</v>
      </c>
      <c r="B1" s="454"/>
      <c r="C1" s="454"/>
      <c r="D1" s="454"/>
      <c r="E1" s="454"/>
    </row>
    <row r="2" spans="1:5">
      <c r="A2" s="454" t="s">
        <v>115</v>
      </c>
      <c r="B2" s="454"/>
      <c r="C2" s="454"/>
      <c r="D2" s="454"/>
      <c r="E2" s="454"/>
    </row>
    <row r="3" spans="1:5">
      <c r="A3" s="456" t="s">
        <v>163</v>
      </c>
      <c r="B3" s="456"/>
      <c r="C3" s="456"/>
      <c r="D3" s="456"/>
      <c r="E3" s="456"/>
    </row>
    <row r="4" spans="1:5">
      <c r="A4" s="456" t="s">
        <v>116</v>
      </c>
      <c r="B4" s="456"/>
      <c r="C4" s="456"/>
      <c r="D4" s="456"/>
      <c r="E4" s="456"/>
    </row>
    <row r="5" spans="1:5">
      <c r="A5" s="456" t="s">
        <v>2</v>
      </c>
      <c r="B5" s="456"/>
      <c r="C5" s="456"/>
      <c r="D5" s="456"/>
      <c r="E5" s="456"/>
    </row>
    <row r="6" spans="1:5" ht="15.75">
      <c r="A6" s="208"/>
      <c r="B6" s="208"/>
      <c r="C6" s="208"/>
      <c r="D6" s="208"/>
      <c r="E6" s="208"/>
    </row>
    <row r="7" spans="1:5">
      <c r="D7" s="217"/>
      <c r="E7" s="218"/>
    </row>
    <row r="8" spans="1:5">
      <c r="D8" s="217"/>
      <c r="E8" s="218"/>
    </row>
    <row r="9" spans="1:5">
      <c r="A9" s="100" t="s">
        <v>164</v>
      </c>
      <c r="B9" s="100"/>
      <c r="D9" s="217"/>
      <c r="E9" s="217"/>
    </row>
    <row r="10" spans="1:5">
      <c r="A10" s="100"/>
      <c r="B10" s="100"/>
      <c r="D10" s="217"/>
      <c r="E10" s="219"/>
    </row>
    <row r="11" spans="1:5">
      <c r="A11" s="100" t="s">
        <v>159</v>
      </c>
      <c r="B11" s="100"/>
      <c r="D11" s="217"/>
      <c r="E11" s="219"/>
    </row>
    <row r="12" spans="1:5">
      <c r="A12" s="210">
        <v>45413</v>
      </c>
      <c r="B12" s="210"/>
      <c r="C12" s="215">
        <v>-1.9415593600000001</v>
      </c>
      <c r="D12" s="220"/>
      <c r="E12" s="219"/>
    </row>
    <row r="13" spans="1:5">
      <c r="A13" s="210">
        <v>45444</v>
      </c>
      <c r="B13" s="210"/>
      <c r="C13" s="215">
        <v>-1.8255338800000001</v>
      </c>
      <c r="D13" s="220"/>
      <c r="E13" s="219"/>
    </row>
    <row r="14" spans="1:5">
      <c r="A14" s="210">
        <v>45474</v>
      </c>
      <c r="B14" s="210"/>
      <c r="C14" s="215">
        <v>-2.32104066</v>
      </c>
      <c r="D14" s="220"/>
      <c r="E14" s="219"/>
    </row>
    <row r="15" spans="1:5">
      <c r="A15" s="210">
        <v>45505</v>
      </c>
      <c r="B15" s="210"/>
      <c r="C15" s="215">
        <v>-1.98055939</v>
      </c>
      <c r="D15" s="220"/>
      <c r="E15" s="219"/>
    </row>
    <row r="16" spans="1:5">
      <c r="A16" s="210">
        <v>45536</v>
      </c>
      <c r="B16" s="210"/>
      <c r="C16" s="215">
        <v>-2.6201240000000001</v>
      </c>
      <c r="D16" s="220"/>
      <c r="E16" s="219"/>
    </row>
    <row r="17" spans="1:5">
      <c r="A17" s="210">
        <v>45566</v>
      </c>
      <c r="B17" s="210"/>
      <c r="C17" s="215">
        <v>-2.8393330899999998</v>
      </c>
      <c r="D17" s="220"/>
      <c r="E17" s="219"/>
    </row>
    <row r="18" spans="1:5">
      <c r="A18" s="210">
        <v>45597</v>
      </c>
      <c r="B18" s="210"/>
      <c r="C18" s="215">
        <v>-2.6371583900000002</v>
      </c>
      <c r="D18" s="220"/>
      <c r="E18" s="219"/>
    </row>
    <row r="19" spans="1:5">
      <c r="A19" s="210">
        <v>45627</v>
      </c>
      <c r="B19" s="210"/>
      <c r="C19" s="215">
        <v>-2.4564893200000002</v>
      </c>
      <c r="D19" s="220"/>
      <c r="E19" s="219"/>
    </row>
    <row r="20" spans="1:5">
      <c r="A20" s="210">
        <v>45658</v>
      </c>
      <c r="B20" s="210"/>
      <c r="C20" s="215">
        <v>-1.9710013200000001</v>
      </c>
      <c r="D20" s="220"/>
      <c r="E20" s="219"/>
    </row>
    <row r="21" spans="1:5">
      <c r="A21" s="210">
        <v>45689</v>
      </c>
      <c r="B21" s="210"/>
      <c r="C21" s="215">
        <v>-2.1010122899999999</v>
      </c>
      <c r="D21" s="220"/>
      <c r="E21" s="219"/>
    </row>
    <row r="22" spans="1:5">
      <c r="A22" s="210">
        <v>45717</v>
      </c>
      <c r="B22" s="210"/>
      <c r="C22" s="215">
        <v>-2.14160342</v>
      </c>
      <c r="D22" s="220"/>
      <c r="E22" s="219"/>
    </row>
    <row r="23" spans="1:5">
      <c r="A23" s="210">
        <v>45748</v>
      </c>
      <c r="B23" s="210"/>
      <c r="C23" s="215">
        <v>-2.2456445299999999</v>
      </c>
      <c r="D23" s="220"/>
      <c r="E23" s="219"/>
    </row>
    <row r="24" spans="1:5">
      <c r="A24" s="210">
        <v>45778</v>
      </c>
      <c r="B24" s="210"/>
      <c r="C24" s="216">
        <v>-2.3189175400000002</v>
      </c>
      <c r="D24" s="220"/>
      <c r="E24" s="219"/>
    </row>
    <row r="25" spans="1:5">
      <c r="A25" s="211"/>
      <c r="B25" s="211"/>
      <c r="C25" s="209"/>
      <c r="D25" s="209"/>
      <c r="E25" s="209"/>
    </row>
    <row r="26" spans="1:5" ht="13.5" thickBot="1">
      <c r="A26" s="211" t="s">
        <v>160</v>
      </c>
      <c r="B26" s="211"/>
      <c r="C26" s="221">
        <f>AVERAGE(C12:C24)</f>
        <v>-2.261536706923077</v>
      </c>
      <c r="D26" s="212"/>
      <c r="E26" s="212"/>
    </row>
    <row r="27" spans="1:5" ht="13.5" thickTop="1">
      <c r="A27" s="100"/>
      <c r="B27" s="100"/>
    </row>
    <row r="28" spans="1:5">
      <c r="A28" s="211" t="s">
        <v>161</v>
      </c>
      <c r="B28" s="211"/>
      <c r="E28" s="212">
        <f>C26</f>
        <v>-2.261536706923077</v>
      </c>
    </row>
    <row r="30" spans="1:5">
      <c r="A30" s="207" t="s">
        <v>168</v>
      </c>
      <c r="E30" s="213">
        <f>COC!U37</f>
        <v>9.1435848661230029E-2</v>
      </c>
    </row>
    <row r="32" spans="1:5" ht="13.5" thickBot="1">
      <c r="A32" s="211" t="s">
        <v>162</v>
      </c>
      <c r="B32" s="211"/>
      <c r="E32" s="214">
        <f>E28*E30</f>
        <v>-0.20678552807603501</v>
      </c>
    </row>
    <row r="33" ht="13.5" thickTop="1"/>
  </sheetData>
  <mergeCells count="5">
    <mergeCell ref="A1:E1"/>
    <mergeCell ref="A2:E2"/>
    <mergeCell ref="A3:E3"/>
    <mergeCell ref="A4:E4"/>
    <mergeCell ref="A5:E5"/>
  </mergeCells>
  <pageMargins left="0.95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opLeftCell="A7" workbookViewId="0">
      <selection activeCell="E23" sqref="E23"/>
    </sheetView>
  </sheetViews>
  <sheetFormatPr defaultRowHeight="12.75"/>
  <cols>
    <col min="1" max="1" width="101" customWidth="1"/>
    <col min="2" max="2" width="9.7109375" customWidth="1"/>
    <col min="3" max="3" width="10.85546875" customWidth="1"/>
    <col min="4" max="4" width="10.28515625" bestFit="1" customWidth="1"/>
    <col min="5" max="5" width="13.5703125" bestFit="1" customWidth="1"/>
    <col min="6" max="6" width="10.140625" customWidth="1"/>
  </cols>
  <sheetData>
    <row r="1" spans="1:6">
      <c r="A1" s="20" t="s">
        <v>14</v>
      </c>
      <c r="B1" s="20"/>
      <c r="C1" s="8"/>
    </row>
    <row r="2" spans="1:6">
      <c r="A2" s="2" t="s">
        <v>71</v>
      </c>
      <c r="B2" s="2"/>
      <c r="C2" s="2"/>
    </row>
    <row r="3" spans="1:6">
      <c r="A3" s="454" t="s">
        <v>115</v>
      </c>
      <c r="B3" s="454"/>
      <c r="C3" s="454"/>
    </row>
    <row r="4" spans="1:6">
      <c r="A4" s="454" t="s">
        <v>116</v>
      </c>
      <c r="B4" s="454"/>
      <c r="C4" s="454"/>
      <c r="D4" s="16"/>
      <c r="E4" s="16"/>
      <c r="F4" s="16"/>
    </row>
    <row r="5" spans="1:6">
      <c r="A5" s="454" t="s">
        <v>2</v>
      </c>
      <c r="B5" s="454"/>
      <c r="C5" s="454"/>
    </row>
    <row r="6" spans="1:6">
      <c r="A6" s="1"/>
      <c r="B6" s="1"/>
      <c r="C6" s="21"/>
      <c r="E6" s="22"/>
    </row>
    <row r="7" spans="1:6">
      <c r="A7" s="1"/>
      <c r="B7" s="1"/>
      <c r="C7" s="83"/>
    </row>
    <row r="8" spans="1:6">
      <c r="A8" s="1" t="s">
        <v>145</v>
      </c>
      <c r="B8" s="1"/>
      <c r="C8" s="83"/>
    </row>
    <row r="9" spans="1:6">
      <c r="A9" s="26" t="s">
        <v>95</v>
      </c>
      <c r="B9" s="94">
        <f>0.082406+0.070869</f>
        <v>0.15327499999999999</v>
      </c>
      <c r="C9" s="43"/>
      <c r="E9" s="26" t="s">
        <v>155</v>
      </c>
    </row>
    <row r="10" spans="1:6">
      <c r="A10" s="87"/>
      <c r="B10" s="28"/>
      <c r="C10" s="28"/>
    </row>
    <row r="11" spans="1:6">
      <c r="A11" s="26" t="s">
        <v>72</v>
      </c>
      <c r="B11" s="84">
        <f>0.194678+0.167423</f>
        <v>0.36210100000000001</v>
      </c>
      <c r="C11" s="43"/>
      <c r="E11" s="26" t="s">
        <v>156</v>
      </c>
    </row>
    <row r="12" spans="1:6">
      <c r="A12" s="26"/>
      <c r="B12" s="3"/>
      <c r="C12" s="43"/>
      <c r="E12" s="26"/>
    </row>
    <row r="13" spans="1:6">
      <c r="A13" s="26" t="s">
        <v>73</v>
      </c>
      <c r="B13" s="3"/>
      <c r="C13" s="43">
        <f>SUM(B9:B11)</f>
        <v>0.51537600000000006</v>
      </c>
    </row>
    <row r="14" spans="1:6">
      <c r="A14" s="26"/>
      <c r="B14" s="3"/>
      <c r="C14" s="43"/>
    </row>
    <row r="15" spans="1:6">
      <c r="A15" s="26"/>
      <c r="B15" s="3"/>
      <c r="C15" s="43"/>
    </row>
    <row r="16" spans="1:6">
      <c r="A16" s="26" t="s">
        <v>74</v>
      </c>
      <c r="B16" s="43">
        <v>4.3144000000000002E-2</v>
      </c>
      <c r="C16" s="43"/>
      <c r="E16" s="26" t="s">
        <v>157</v>
      </c>
    </row>
    <row r="17" spans="1:5">
      <c r="A17" s="26"/>
      <c r="B17" s="28"/>
      <c r="C17" s="28"/>
    </row>
    <row r="18" spans="1:5">
      <c r="A18" s="26" t="s">
        <v>75</v>
      </c>
      <c r="B18" s="84">
        <v>0.40840100000000001</v>
      </c>
      <c r="C18" s="43"/>
      <c r="E18" s="26" t="s">
        <v>157</v>
      </c>
    </row>
    <row r="19" spans="1:5">
      <c r="A19" s="26"/>
      <c r="B19" s="3"/>
      <c r="C19" s="43"/>
      <c r="E19" s="26"/>
    </row>
    <row r="20" spans="1:5">
      <c r="A20" s="26" t="s">
        <v>73</v>
      </c>
      <c r="B20" s="3"/>
      <c r="C20" s="43">
        <f>SUM(B16:B18)</f>
        <v>0.45154500000000003</v>
      </c>
    </row>
    <row r="21" spans="1:5">
      <c r="A21" s="26"/>
      <c r="B21" s="3"/>
      <c r="C21" s="85"/>
    </row>
    <row r="22" spans="1:5">
      <c r="A22" s="26"/>
      <c r="B22" s="3"/>
      <c r="C22" s="86"/>
    </row>
    <row r="23" spans="1:5">
      <c r="A23" s="26" t="s">
        <v>76</v>
      </c>
      <c r="B23" s="3"/>
      <c r="C23" s="43">
        <f>-SUM(C13:C20)</f>
        <v>-0.96692100000000014</v>
      </c>
    </row>
    <row r="24" spans="1:5">
      <c r="A24" s="87" t="s">
        <v>77</v>
      </c>
      <c r="B24" s="3"/>
      <c r="C24" s="43"/>
    </row>
    <row r="25" spans="1:5">
      <c r="A25" s="26"/>
      <c r="B25" s="3"/>
      <c r="C25" s="34"/>
    </row>
    <row r="26" spans="1:5">
      <c r="A26" s="26" t="s">
        <v>78</v>
      </c>
      <c r="B26" s="3"/>
      <c r="C26" s="88">
        <v>1</v>
      </c>
      <c r="E26" s="26" t="s">
        <v>148</v>
      </c>
    </row>
    <row r="27" spans="1:5">
      <c r="A27" s="26"/>
      <c r="B27" s="3"/>
      <c r="C27" s="28"/>
    </row>
    <row r="28" spans="1:5">
      <c r="A28" s="26" t="s">
        <v>76</v>
      </c>
      <c r="C28" s="19">
        <f>C23*C26</f>
        <v>-0.96692100000000014</v>
      </c>
    </row>
    <row r="29" spans="1:5">
      <c r="A29" s="26" t="s">
        <v>79</v>
      </c>
      <c r="C29" s="25"/>
    </row>
    <row r="30" spans="1:5">
      <c r="A30" s="26"/>
      <c r="C30" s="25"/>
    </row>
    <row r="31" spans="1:5">
      <c r="A31" s="26"/>
    </row>
    <row r="33" spans="1:5">
      <c r="A33" s="3" t="s">
        <v>80</v>
      </c>
    </row>
    <row r="34" spans="1:5">
      <c r="A34" s="26" t="s">
        <v>146</v>
      </c>
      <c r="B34" s="43">
        <v>1.7614590000000001</v>
      </c>
      <c r="C34" s="43"/>
      <c r="E34" s="26" t="s">
        <v>94</v>
      </c>
    </row>
    <row r="35" spans="1:5">
      <c r="A35" s="26" t="s">
        <v>149</v>
      </c>
      <c r="B35" s="43"/>
      <c r="C35" s="43">
        <v>0.53847800000000001</v>
      </c>
      <c r="E35" s="26" t="s">
        <v>150</v>
      </c>
    </row>
    <row r="36" spans="1:5">
      <c r="A36" s="26" t="s">
        <v>152</v>
      </c>
      <c r="B36" s="55">
        <f>C35/B34</f>
        <v>0.30569999074630744</v>
      </c>
      <c r="C36" s="43"/>
      <c r="E36" s="26" t="s">
        <v>150</v>
      </c>
    </row>
    <row r="37" spans="1:5">
      <c r="A37" s="26"/>
      <c r="B37" s="43"/>
      <c r="C37" s="43"/>
      <c r="E37" s="26"/>
    </row>
    <row r="38" spans="1:5">
      <c r="A38" s="26" t="s">
        <v>147</v>
      </c>
      <c r="B38" s="43">
        <v>1.077334</v>
      </c>
      <c r="C38" s="43"/>
      <c r="E38" s="26" t="s">
        <v>154</v>
      </c>
    </row>
    <row r="39" spans="1:5">
      <c r="A39" s="26" t="s">
        <v>151</v>
      </c>
      <c r="B39" s="43"/>
      <c r="C39" s="43">
        <v>0.32867200000000002</v>
      </c>
      <c r="E39" s="26" t="s">
        <v>154</v>
      </c>
    </row>
    <row r="40" spans="1:5">
      <c r="A40" s="26" t="s">
        <v>152</v>
      </c>
      <c r="B40" s="55">
        <f>C39/B38</f>
        <v>0.30507901913427038</v>
      </c>
      <c r="C40" s="43"/>
      <c r="E40" s="26"/>
    </row>
    <row r="41" spans="1:5">
      <c r="A41" s="26"/>
      <c r="B41" s="43"/>
      <c r="C41" s="43"/>
      <c r="E41" s="26"/>
    </row>
    <row r="42" spans="1:5">
      <c r="A42" s="26" t="s">
        <v>153</v>
      </c>
      <c r="B42" s="43">
        <f>B34+B38</f>
        <v>2.8387929999999999</v>
      </c>
      <c r="C42" s="43"/>
    </row>
    <row r="43" spans="1:5">
      <c r="A43" s="26" t="s">
        <v>153</v>
      </c>
      <c r="B43" s="43"/>
      <c r="C43" s="43">
        <f>C35+C39</f>
        <v>0.86715000000000009</v>
      </c>
    </row>
    <row r="44" spans="1:5">
      <c r="A44" s="26"/>
      <c r="B44" s="3"/>
      <c r="C44" s="43"/>
    </row>
    <row r="45" spans="1:5">
      <c r="A45" s="26" t="s">
        <v>78</v>
      </c>
      <c r="B45" s="3"/>
      <c r="C45" s="88">
        <v>1</v>
      </c>
      <c r="E45" s="26" t="s">
        <v>148</v>
      </c>
    </row>
    <row r="46" spans="1:5">
      <c r="A46" s="26"/>
      <c r="B46" s="3"/>
      <c r="C46" s="28"/>
    </row>
    <row r="47" spans="1:5">
      <c r="A47" s="26" t="s">
        <v>81</v>
      </c>
      <c r="C47" s="19">
        <f>-C43*C45</f>
        <v>-0.86715000000000009</v>
      </c>
    </row>
    <row r="48" spans="1:5">
      <c r="A48" s="26"/>
      <c r="C48" s="25"/>
    </row>
    <row r="49" spans="1:3">
      <c r="A49" s="26" t="s">
        <v>82</v>
      </c>
    </row>
    <row r="50" spans="1:3" ht="13.5" thickBot="1">
      <c r="A50" s="26" t="s">
        <v>158</v>
      </c>
      <c r="C50" s="206">
        <f>C28+C47</f>
        <v>-1.8340710000000002</v>
      </c>
    </row>
    <row r="51" spans="1:3" ht="13.5" thickTop="1"/>
  </sheetData>
  <mergeCells count="3">
    <mergeCell ref="A4:C4"/>
    <mergeCell ref="A5:C5"/>
    <mergeCell ref="A3:C3"/>
  </mergeCells>
  <pageMargins left="0.37" right="0.32" top="0.86" bottom="0.24" header="0.5" footer="0.2"/>
  <pageSetup scale="7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A2" sqref="A2:D2"/>
    </sheetView>
  </sheetViews>
  <sheetFormatPr defaultRowHeight="12.75"/>
  <cols>
    <col min="1" max="1" width="46.28515625" customWidth="1"/>
    <col min="2" max="2" width="20.140625" customWidth="1"/>
    <col min="3" max="3" width="17.85546875" customWidth="1"/>
    <col min="4" max="4" width="16.140625" customWidth="1"/>
    <col min="5" max="5" width="13.5703125" bestFit="1" customWidth="1"/>
    <col min="6" max="6" width="10.140625" customWidth="1"/>
  </cols>
  <sheetData>
    <row r="1" spans="1:6">
      <c r="A1" s="20" t="s">
        <v>14</v>
      </c>
      <c r="B1" s="20"/>
      <c r="C1" s="20"/>
      <c r="D1" s="20"/>
    </row>
    <row r="2" spans="1:6">
      <c r="A2" s="454" t="s">
        <v>410</v>
      </c>
      <c r="B2" s="454"/>
      <c r="C2" s="454"/>
      <c r="D2" s="454"/>
    </row>
    <row r="3" spans="1:6">
      <c r="A3" s="454" t="s">
        <v>115</v>
      </c>
      <c r="B3" s="454"/>
      <c r="C3" s="454"/>
      <c r="D3" s="454"/>
    </row>
    <row r="4" spans="1:6">
      <c r="A4" s="454" t="s">
        <v>116</v>
      </c>
      <c r="B4" s="454"/>
      <c r="C4" s="454"/>
      <c r="D4" s="454"/>
      <c r="E4" s="16"/>
      <c r="F4" s="16"/>
    </row>
    <row r="5" spans="1:6">
      <c r="A5" s="454" t="s">
        <v>83</v>
      </c>
      <c r="B5" s="454"/>
      <c r="C5" s="454"/>
      <c r="D5" s="454"/>
    </row>
    <row r="6" spans="1:6">
      <c r="A6" s="42"/>
      <c r="B6" s="42"/>
      <c r="C6" s="447"/>
      <c r="D6" s="42"/>
    </row>
    <row r="7" spans="1:6">
      <c r="A7" s="1" t="s">
        <v>419</v>
      </c>
      <c r="B7" s="1"/>
      <c r="C7" s="1"/>
      <c r="D7" s="1"/>
      <c r="E7" s="22"/>
    </row>
    <row r="8" spans="1:6">
      <c r="A8" s="1"/>
      <c r="B8" s="1"/>
      <c r="C8" s="1"/>
      <c r="D8" s="1"/>
    </row>
    <row r="9" spans="1:6" ht="13.5" thickBot="1">
      <c r="A9" s="26" t="s">
        <v>411</v>
      </c>
      <c r="B9" s="26"/>
      <c r="C9" s="26"/>
      <c r="D9" s="382">
        <v>-18000000</v>
      </c>
    </row>
    <row r="10" spans="1:6" ht="13.5" thickTop="1">
      <c r="A10" s="26"/>
      <c r="B10" s="27" t="s">
        <v>412</v>
      </c>
      <c r="C10" s="27"/>
      <c r="D10" s="17"/>
    </row>
    <row r="11" spans="1:6" ht="13.5" thickBot="1">
      <c r="A11" s="26" t="s">
        <v>413</v>
      </c>
      <c r="B11" s="381">
        <v>3.2500000000000001E-2</v>
      </c>
      <c r="C11" s="381"/>
      <c r="D11" s="382">
        <f>D9*B11</f>
        <v>-585000</v>
      </c>
    </row>
    <row r="12" spans="1:6" ht="13.5" thickTop="1">
      <c r="A12" s="26"/>
      <c r="B12" s="35"/>
      <c r="C12" s="35"/>
    </row>
    <row r="14" spans="1:6">
      <c r="A14" t="s">
        <v>414</v>
      </c>
      <c r="B14" t="s">
        <v>416</v>
      </c>
      <c r="D14" s="38"/>
    </row>
    <row r="15" spans="1:6">
      <c r="A15" s="27">
        <v>2017</v>
      </c>
      <c r="B15" s="17">
        <v>0</v>
      </c>
      <c r="C15" s="17"/>
      <c r="D15" s="35"/>
    </row>
    <row r="16" spans="1:6">
      <c r="A16" s="9">
        <v>2018</v>
      </c>
      <c r="B16" s="17">
        <v>5800828</v>
      </c>
      <c r="C16" s="17"/>
      <c r="D16" s="35"/>
    </row>
    <row r="17" spans="1:4">
      <c r="A17" s="27">
        <v>2019</v>
      </c>
      <c r="B17" s="17">
        <v>11291140</v>
      </c>
      <c r="C17" s="17"/>
      <c r="D17" s="95"/>
    </row>
    <row r="18" spans="1:4">
      <c r="A18" s="9">
        <v>2020</v>
      </c>
      <c r="B18" s="17">
        <v>8477187</v>
      </c>
      <c r="C18" s="17"/>
    </row>
    <row r="19" spans="1:4">
      <c r="A19" s="27">
        <v>2021</v>
      </c>
      <c r="B19" s="17">
        <v>6843116</v>
      </c>
      <c r="C19" s="17"/>
      <c r="D19" s="35"/>
    </row>
    <row r="20" spans="1:4">
      <c r="A20" s="9">
        <v>2022</v>
      </c>
      <c r="B20" s="17">
        <v>6694133</v>
      </c>
      <c r="C20" s="17"/>
    </row>
    <row r="21" spans="1:4">
      <c r="A21" s="27">
        <v>2023</v>
      </c>
      <c r="B21" s="17">
        <v>6731375</v>
      </c>
      <c r="C21" s="17"/>
    </row>
    <row r="22" spans="1:4">
      <c r="A22" s="9">
        <v>2024</v>
      </c>
      <c r="B22" s="17">
        <v>4631694</v>
      </c>
      <c r="C22" s="17"/>
    </row>
    <row r="23" spans="1:4">
      <c r="A23" s="9"/>
      <c r="B23" s="17"/>
      <c r="C23" s="17"/>
    </row>
    <row r="24" spans="1:4">
      <c r="A24" s="27" t="s">
        <v>417</v>
      </c>
      <c r="B24" s="17">
        <v>6000000</v>
      </c>
      <c r="C24" s="17"/>
    </row>
    <row r="25" spans="1:4">
      <c r="A25" s="9"/>
      <c r="B25" s="17"/>
      <c r="C25" s="17"/>
    </row>
    <row r="26" spans="1:4">
      <c r="A26" s="27" t="s">
        <v>415</v>
      </c>
      <c r="B26" s="17">
        <f>AVERAGE(B16:B22)</f>
        <v>7209924.7142857146</v>
      </c>
      <c r="C26" s="17"/>
    </row>
    <row r="28" spans="1:4">
      <c r="A28" s="26"/>
      <c r="B28" s="26"/>
      <c r="C28" s="26"/>
    </row>
    <row r="32" spans="1:4">
      <c r="A32" s="39"/>
      <c r="B32" s="40"/>
      <c r="C32" s="40"/>
    </row>
  </sheetData>
  <mergeCells count="4">
    <mergeCell ref="A4:D4"/>
    <mergeCell ref="A5:D5"/>
    <mergeCell ref="A3:D3"/>
    <mergeCell ref="A2:D2"/>
  </mergeCells>
  <pageMargins left="0.37" right="0.32" top="0.86" bottom="0.24" header="0.5" footer="0.2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showGridLines="0" workbookViewId="0">
      <selection sqref="A1:E23"/>
    </sheetView>
  </sheetViews>
  <sheetFormatPr defaultRowHeight="12.75"/>
  <cols>
    <col min="1" max="1" width="12.5703125" customWidth="1"/>
    <col min="2" max="2" width="57.85546875" customWidth="1"/>
    <col min="3" max="3" width="13.85546875" customWidth="1"/>
    <col min="4" max="4" width="13.42578125" customWidth="1"/>
    <col min="5" max="5" width="14" customWidth="1"/>
    <col min="6" max="6" width="14.28515625" customWidth="1"/>
  </cols>
  <sheetData>
    <row r="1" spans="1:6">
      <c r="A1" s="20" t="s">
        <v>14</v>
      </c>
      <c r="B1" s="20"/>
      <c r="C1" s="20"/>
      <c r="D1" s="20"/>
      <c r="E1" s="8"/>
    </row>
    <row r="2" spans="1:6">
      <c r="A2" s="2" t="s">
        <v>101</v>
      </c>
      <c r="B2" s="2"/>
      <c r="C2" s="2"/>
      <c r="D2" s="2"/>
      <c r="E2" s="2"/>
    </row>
    <row r="3" spans="1:6">
      <c r="A3" s="2" t="s">
        <v>115</v>
      </c>
      <c r="B3" s="2"/>
      <c r="C3" s="2"/>
      <c r="D3" s="2"/>
      <c r="E3" s="2"/>
    </row>
    <row r="4" spans="1:6">
      <c r="A4" s="454" t="s">
        <v>116</v>
      </c>
      <c r="B4" s="454"/>
      <c r="C4" s="454"/>
      <c r="D4" s="454"/>
      <c r="E4" s="454"/>
      <c r="F4" s="16"/>
    </row>
    <row r="5" spans="1:6">
      <c r="A5" s="454" t="s">
        <v>83</v>
      </c>
      <c r="B5" s="454"/>
      <c r="C5" s="454"/>
      <c r="D5" s="454"/>
      <c r="E5" s="454"/>
    </row>
    <row r="6" spans="1:6">
      <c r="A6" s="42"/>
      <c r="B6" s="42"/>
      <c r="C6" s="42"/>
      <c r="D6" s="42"/>
      <c r="E6" s="42"/>
    </row>
    <row r="7" spans="1:6">
      <c r="A7" s="1" t="s">
        <v>433</v>
      </c>
      <c r="B7" s="1"/>
      <c r="C7" s="400"/>
      <c r="D7" s="400"/>
      <c r="E7" s="21"/>
      <c r="F7" s="387"/>
    </row>
    <row r="8" spans="1:6">
      <c r="A8" s="1"/>
      <c r="B8" s="1"/>
      <c r="C8" s="1"/>
      <c r="D8" s="1"/>
      <c r="E8" s="21"/>
    </row>
    <row r="9" spans="1:6" ht="13.5" thickBot="1">
      <c r="A9" s="1"/>
      <c r="B9" s="1"/>
      <c r="C9" s="1"/>
      <c r="D9" s="1"/>
      <c r="E9" s="83"/>
    </row>
    <row r="10" spans="1:6" ht="15.75">
      <c r="A10" s="129" t="s">
        <v>391</v>
      </c>
      <c r="B10" s="114"/>
      <c r="C10" s="115" t="s">
        <v>106</v>
      </c>
      <c r="D10" s="116" t="s">
        <v>105</v>
      </c>
      <c r="E10" s="117"/>
      <c r="F10" s="118"/>
    </row>
    <row r="11" spans="1:6" ht="15.75">
      <c r="A11" s="119" t="s">
        <v>393</v>
      </c>
      <c r="B11" s="108"/>
      <c r="C11" s="117">
        <v>13561919</v>
      </c>
      <c r="D11" s="120"/>
      <c r="E11" s="117"/>
      <c r="F11" s="118"/>
    </row>
    <row r="12" spans="1:6" ht="15.75">
      <c r="A12" s="119" t="s">
        <v>392</v>
      </c>
      <c r="B12" s="108"/>
      <c r="C12" s="121">
        <v>-188833</v>
      </c>
      <c r="D12" s="120"/>
      <c r="E12" s="117"/>
      <c r="F12" s="118"/>
    </row>
    <row r="13" spans="1:6" ht="15.75">
      <c r="A13" s="119" t="s">
        <v>395</v>
      </c>
      <c r="B13" s="108"/>
      <c r="C13" s="117">
        <f>SUM(C11:C12)</f>
        <v>13373086</v>
      </c>
      <c r="D13" s="120"/>
      <c r="E13" s="117"/>
      <c r="F13" s="118"/>
    </row>
    <row r="14" spans="1:6" ht="15.75">
      <c r="A14" s="119" t="s">
        <v>394</v>
      </c>
      <c r="B14" s="108"/>
      <c r="C14" s="121">
        <v>4262813</v>
      </c>
      <c r="D14" s="120"/>
      <c r="E14" s="117"/>
      <c r="F14" s="118"/>
    </row>
    <row r="15" spans="1:6" ht="16.5" thickBot="1">
      <c r="A15" s="119" t="s">
        <v>103</v>
      </c>
      <c r="B15" s="108"/>
      <c r="C15" s="122">
        <f>SUM(C13:C14)</f>
        <v>17635899</v>
      </c>
      <c r="D15" s="123">
        <f>C14/C13</f>
        <v>0.31876060619067281</v>
      </c>
      <c r="E15" s="117"/>
      <c r="F15" s="118"/>
    </row>
    <row r="16" spans="1:6" ht="6" customHeight="1" thickTop="1" thickBot="1">
      <c r="A16" s="124"/>
      <c r="B16" s="125"/>
      <c r="C16" s="126"/>
      <c r="D16" s="127"/>
      <c r="E16" s="117"/>
      <c r="F16" s="118"/>
    </row>
    <row r="17" spans="1:6" ht="12.75" customHeight="1">
      <c r="A17" s="189"/>
      <c r="B17" s="189"/>
      <c r="C17" s="117"/>
      <c r="D17" s="117"/>
      <c r="E17" s="117"/>
      <c r="F17" s="118"/>
    </row>
    <row r="18" spans="1:6" ht="15.75">
      <c r="A18" s="108"/>
      <c r="B18" s="108"/>
      <c r="C18" s="117"/>
      <c r="D18" s="117"/>
      <c r="E18" s="117"/>
      <c r="F18" s="118"/>
    </row>
    <row r="19" spans="1:6" ht="15.75">
      <c r="A19" s="108" t="s">
        <v>434</v>
      </c>
      <c r="B19" s="108"/>
      <c r="C19" s="117"/>
      <c r="D19" s="117"/>
      <c r="E19" s="117">
        <v>3943827</v>
      </c>
      <c r="F19" s="118"/>
    </row>
    <row r="20" spans="1:6" ht="15.75">
      <c r="A20" s="108"/>
      <c r="B20" s="108"/>
      <c r="C20" s="117"/>
      <c r="D20" s="117"/>
      <c r="E20" s="117"/>
      <c r="F20" s="118"/>
    </row>
    <row r="21" spans="1:6" ht="15.75">
      <c r="A21" s="108" t="s">
        <v>435</v>
      </c>
      <c r="B21" s="108"/>
      <c r="C21" s="117"/>
      <c r="D21" s="117"/>
      <c r="E21" s="121">
        <f>C14</f>
        <v>4262813</v>
      </c>
      <c r="F21" s="118"/>
    </row>
    <row r="22" spans="1:6" ht="15.75">
      <c r="A22" s="108"/>
      <c r="B22" s="108"/>
      <c r="C22" s="117"/>
      <c r="D22" s="117"/>
      <c r="E22" s="117"/>
      <c r="F22" s="118"/>
    </row>
    <row r="23" spans="1:6" ht="16.5" thickBot="1">
      <c r="A23" s="108" t="s">
        <v>104</v>
      </c>
      <c r="B23" s="108"/>
      <c r="C23" s="117"/>
      <c r="D23" s="117"/>
      <c r="E23" s="128">
        <f>E19-E21</f>
        <v>-318986</v>
      </c>
      <c r="F23" s="118"/>
    </row>
    <row r="24" spans="1:6" ht="16.5" thickTop="1">
      <c r="A24" s="108"/>
      <c r="B24" s="108"/>
      <c r="C24" s="117"/>
      <c r="D24" s="117"/>
      <c r="E24" s="117"/>
      <c r="F24" s="118"/>
    </row>
    <row r="25" spans="1:6">
      <c r="C25" s="35"/>
      <c r="D25" s="35"/>
      <c r="E25" s="35"/>
      <c r="F25" s="17"/>
    </row>
    <row r="39" spans="1:6" ht="15.75">
      <c r="A39" s="105"/>
      <c r="B39" s="105"/>
      <c r="C39" s="105"/>
      <c r="D39" s="105"/>
      <c r="E39" s="105"/>
      <c r="F39" s="105"/>
    </row>
    <row r="40" spans="1:6" ht="15.75">
      <c r="A40" s="453"/>
      <c r="B40" s="453"/>
      <c r="C40" s="453"/>
      <c r="D40" s="453"/>
      <c r="E40" s="453"/>
      <c r="F40" s="453"/>
    </row>
    <row r="41" spans="1:6" ht="15.75">
      <c r="A41" s="109"/>
      <c r="B41" s="105"/>
      <c r="C41" s="110"/>
      <c r="D41" s="105"/>
      <c r="E41" s="105"/>
      <c r="F41" s="111"/>
    </row>
    <row r="42" spans="1:6" ht="15.75">
      <c r="A42" s="106"/>
      <c r="B42" s="106"/>
      <c r="C42" s="107"/>
      <c r="D42" s="107"/>
      <c r="E42" s="107"/>
      <c r="F42" s="107"/>
    </row>
    <row r="43" spans="1:6" ht="15.75">
      <c r="A43" s="106"/>
      <c r="B43" s="106"/>
      <c r="C43" s="107"/>
      <c r="D43" s="107"/>
      <c r="E43" s="107"/>
      <c r="F43" s="107"/>
    </row>
    <row r="44" spans="1:6" ht="15.75">
      <c r="A44" s="106"/>
      <c r="B44" s="106"/>
      <c r="C44" s="107"/>
      <c r="D44" s="107"/>
      <c r="E44" s="107"/>
      <c r="F44" s="107"/>
    </row>
    <row r="45" spans="1:6" ht="15.75">
      <c r="A45" s="106"/>
      <c r="B45" s="106"/>
      <c r="C45" s="107"/>
      <c r="D45" s="107"/>
      <c r="E45" s="107"/>
      <c r="F45" s="107"/>
    </row>
    <row r="46" spans="1:6" ht="15.75">
      <c r="A46" s="106"/>
      <c r="B46" s="106"/>
      <c r="C46" s="107"/>
      <c r="D46" s="107"/>
      <c r="E46" s="107"/>
      <c r="F46" s="107"/>
    </row>
    <row r="48" spans="1:6" ht="15.75">
      <c r="B48" s="106"/>
      <c r="C48" s="112"/>
      <c r="D48" s="112"/>
      <c r="E48" s="112"/>
      <c r="F48" s="112"/>
    </row>
    <row r="49" spans="2:6" ht="15.75">
      <c r="C49" s="108"/>
      <c r="D49" s="108"/>
      <c r="E49" s="108"/>
      <c r="F49" s="108"/>
    </row>
    <row r="50" spans="2:6" ht="15.75">
      <c r="B50" s="106"/>
      <c r="C50" s="113"/>
      <c r="D50" s="113"/>
      <c r="E50" s="113"/>
      <c r="F50" s="113"/>
    </row>
  </sheetData>
  <mergeCells count="3">
    <mergeCell ref="A4:E4"/>
    <mergeCell ref="A5:E5"/>
    <mergeCell ref="A40:F40"/>
  </mergeCells>
  <pageMargins left="0.37" right="0.32" top="0.86" bottom="0.24" header="0.5" footer="0.2"/>
  <pageSetup scale="91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9"/>
  <sheetViews>
    <sheetView topLeftCell="A4" zoomScale="70" zoomScaleNormal="70" workbookViewId="0">
      <selection activeCell="M36" sqref="M36"/>
    </sheetView>
  </sheetViews>
  <sheetFormatPr defaultColWidth="12.5703125" defaultRowHeight="15"/>
  <cols>
    <col min="1" max="1" width="10" style="224" customWidth="1"/>
    <col min="2" max="2" width="3.5703125" style="224" customWidth="1"/>
    <col min="3" max="3" width="75.7109375" style="224" customWidth="1"/>
    <col min="4" max="4" width="2.28515625" style="224" customWidth="1"/>
    <col min="5" max="5" width="16.140625" style="224" bestFit="1" customWidth="1"/>
    <col min="6" max="6" width="2.28515625" style="224" customWidth="1"/>
    <col min="7" max="7" width="15.140625" style="224" customWidth="1"/>
    <col min="8" max="8" width="2.28515625" style="224" customWidth="1"/>
    <col min="9" max="9" width="12.5703125" style="246" customWidth="1"/>
    <col min="10" max="10" width="2.28515625" style="224" customWidth="1"/>
    <col min="11" max="11" width="31.7109375" style="224" bestFit="1" customWidth="1"/>
    <col min="12" max="12" width="2.28515625" style="224" customWidth="1"/>
    <col min="13" max="13" width="24.7109375" style="231" bestFit="1" customWidth="1"/>
    <col min="14" max="14" width="2.28515625" style="231" customWidth="1"/>
    <col min="15" max="15" width="24.140625" style="231" bestFit="1" customWidth="1"/>
    <col min="16" max="16" width="2.28515625" style="231" customWidth="1"/>
    <col min="17" max="17" width="20.85546875" style="231" bestFit="1" customWidth="1"/>
    <col min="18" max="18" width="3.85546875" style="224" bestFit="1" customWidth="1"/>
    <col min="19" max="19" width="15.140625" style="273" customWidth="1"/>
    <col min="20" max="20" width="3.7109375" style="224" customWidth="1"/>
    <col min="21" max="21" width="16.42578125" style="224" customWidth="1"/>
    <col min="22" max="22" width="2.28515625" style="224" customWidth="1"/>
    <col min="23" max="16384" width="12.5703125" style="224"/>
  </cols>
  <sheetData>
    <row r="1" spans="1:22" ht="15.75">
      <c r="A1" s="222" t="s">
        <v>174</v>
      </c>
      <c r="B1" s="222"/>
      <c r="C1" s="222"/>
      <c r="D1" s="222"/>
      <c r="E1" s="222"/>
      <c r="F1" s="222"/>
      <c r="G1" s="222"/>
      <c r="H1" s="222"/>
      <c r="I1" s="223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</row>
    <row r="2" spans="1:22" ht="15.75">
      <c r="A2" s="222"/>
      <c r="B2" s="222"/>
      <c r="C2" s="222"/>
      <c r="D2" s="222"/>
      <c r="E2" s="222"/>
      <c r="F2" s="222"/>
      <c r="G2" s="222"/>
      <c r="H2" s="222"/>
      <c r="I2" s="223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</row>
    <row r="3" spans="1:22" ht="15.75">
      <c r="A3" s="222" t="s">
        <v>175</v>
      </c>
      <c r="B3" s="222"/>
      <c r="C3" s="222"/>
      <c r="D3" s="222"/>
      <c r="E3" s="222"/>
      <c r="F3" s="222"/>
      <c r="G3" s="222"/>
      <c r="H3" s="222"/>
      <c r="I3" s="223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</row>
    <row r="4" spans="1:22" ht="15.75">
      <c r="A4" s="222" t="s">
        <v>176</v>
      </c>
      <c r="B4" s="222"/>
      <c r="C4" s="222"/>
      <c r="D4" s="222"/>
      <c r="E4" s="222"/>
      <c r="F4" s="222"/>
      <c r="G4" s="222"/>
      <c r="H4" s="222"/>
      <c r="I4" s="223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</row>
    <row r="5" spans="1:22" ht="15.75">
      <c r="A5" s="222"/>
      <c r="B5" s="225"/>
      <c r="C5" s="225"/>
      <c r="D5" s="225"/>
      <c r="E5" s="225"/>
      <c r="F5" s="225"/>
      <c r="G5" s="225"/>
      <c r="H5" s="225"/>
      <c r="I5" s="226"/>
      <c r="J5" s="225"/>
      <c r="K5" s="225"/>
      <c r="L5" s="225"/>
      <c r="M5" s="227"/>
      <c r="N5" s="227"/>
      <c r="O5" s="227"/>
      <c r="P5" s="227"/>
      <c r="Q5" s="227"/>
      <c r="R5" s="225"/>
      <c r="S5" s="225"/>
      <c r="V5" s="225"/>
    </row>
    <row r="6" spans="1:22" ht="15.75">
      <c r="A6" s="222"/>
      <c r="B6" s="228"/>
      <c r="C6" s="228"/>
      <c r="D6" s="228"/>
      <c r="E6" s="228"/>
      <c r="F6" s="228"/>
      <c r="G6" s="228"/>
      <c r="H6" s="228"/>
      <c r="I6" s="229"/>
      <c r="J6" s="228"/>
      <c r="K6" s="228"/>
      <c r="L6" s="228"/>
      <c r="M6" s="230"/>
      <c r="N6" s="230"/>
      <c r="O6" s="230"/>
      <c r="P6" s="230"/>
      <c r="S6" s="224"/>
      <c r="V6" s="228"/>
    </row>
    <row r="7" spans="1:22" ht="15.75">
      <c r="B7" s="232"/>
      <c r="C7" s="233"/>
      <c r="D7" s="233"/>
      <c r="E7" s="233" t="s">
        <v>177</v>
      </c>
      <c r="F7" s="233"/>
      <c r="G7" s="233"/>
      <c r="H7" s="233"/>
      <c r="I7" s="234" t="s">
        <v>178</v>
      </c>
      <c r="J7" s="233"/>
      <c r="K7" s="233" t="s">
        <v>179</v>
      </c>
      <c r="L7" s="233"/>
      <c r="M7" s="235" t="s">
        <v>180</v>
      </c>
      <c r="N7" s="235"/>
      <c r="O7" s="235"/>
      <c r="P7" s="235"/>
      <c r="Q7" s="236" t="s">
        <v>181</v>
      </c>
      <c r="R7" s="225"/>
      <c r="S7" s="225"/>
      <c r="T7" s="237"/>
      <c r="U7" s="233" t="s">
        <v>182</v>
      </c>
      <c r="V7" s="233"/>
    </row>
    <row r="8" spans="1:22" ht="15.75">
      <c r="B8" s="232"/>
      <c r="C8" s="233"/>
      <c r="D8" s="233"/>
      <c r="E8" s="233" t="s">
        <v>183</v>
      </c>
      <c r="F8" s="233"/>
      <c r="G8" s="233" t="s">
        <v>184</v>
      </c>
      <c r="H8" s="233"/>
      <c r="I8" s="234" t="s">
        <v>185</v>
      </c>
      <c r="J8" s="233"/>
      <c r="K8" s="233" t="s">
        <v>186</v>
      </c>
      <c r="L8" s="233"/>
      <c r="M8" s="235" t="s">
        <v>187</v>
      </c>
      <c r="N8" s="235"/>
      <c r="O8" s="235" t="s">
        <v>188</v>
      </c>
      <c r="P8" s="235"/>
      <c r="Q8" s="238" t="s">
        <v>189</v>
      </c>
      <c r="R8" s="239"/>
      <c r="S8" s="239" t="s">
        <v>189</v>
      </c>
      <c r="T8" s="237"/>
      <c r="U8" s="233" t="s">
        <v>190</v>
      </c>
      <c r="V8" s="233"/>
    </row>
    <row r="9" spans="1:22" ht="15.75">
      <c r="B9" s="232"/>
      <c r="C9" s="233" t="s">
        <v>191</v>
      </c>
      <c r="D9" s="233"/>
      <c r="E9" s="233" t="s">
        <v>192</v>
      </c>
      <c r="F9" s="233"/>
      <c r="G9" s="233" t="s">
        <v>193</v>
      </c>
      <c r="H9" s="233"/>
      <c r="I9" s="240" t="s">
        <v>194</v>
      </c>
      <c r="J9" s="233"/>
      <c r="K9" s="241" t="s">
        <v>195</v>
      </c>
      <c r="L9" s="233"/>
      <c r="M9" s="235" t="s">
        <v>196</v>
      </c>
      <c r="N9" s="235"/>
      <c r="O9" s="235" t="s">
        <v>197</v>
      </c>
      <c r="P9" s="235"/>
      <c r="Q9" s="235" t="s">
        <v>198</v>
      </c>
      <c r="R9" s="233"/>
      <c r="S9" s="233" t="s">
        <v>199</v>
      </c>
      <c r="T9" s="237"/>
      <c r="U9" s="233" t="s">
        <v>200</v>
      </c>
      <c r="V9" s="233"/>
    </row>
    <row r="10" spans="1:22" ht="15.75">
      <c r="B10" s="232"/>
      <c r="C10" s="242">
        <f>COUNTA($A$10:B10)+1</f>
        <v>1</v>
      </c>
      <c r="D10" s="243"/>
      <c r="E10" s="242">
        <f>COUNTA($A$10:D10)+1</f>
        <v>2</v>
      </c>
      <c r="F10" s="243"/>
      <c r="G10" s="242">
        <f>COUNTA($A$10:F10)+1</f>
        <v>3</v>
      </c>
      <c r="H10" s="243"/>
      <c r="I10" s="242">
        <f>COUNTA($A$10:H10)+1</f>
        <v>4</v>
      </c>
      <c r="J10" s="243"/>
      <c r="K10" s="242">
        <f>COUNTA($A$10:J10)+1</f>
        <v>5</v>
      </c>
      <c r="L10" s="243"/>
      <c r="M10" s="242">
        <f>COUNTA($A$10:L10)+1</f>
        <v>6</v>
      </c>
      <c r="N10" s="235"/>
      <c r="O10" s="242">
        <f>COUNTA($A$10:N10)+1</f>
        <v>7</v>
      </c>
      <c r="P10" s="235"/>
      <c r="Q10" s="242">
        <f>COUNTA($A$10:P10)+1</f>
        <v>8</v>
      </c>
      <c r="R10" s="243"/>
      <c r="S10" s="244" t="s">
        <v>201</v>
      </c>
      <c r="U10" s="244" t="s">
        <v>202</v>
      </c>
      <c r="V10" s="243"/>
    </row>
    <row r="11" spans="1:22" ht="15.75">
      <c r="B11" s="232"/>
      <c r="C11" s="243"/>
      <c r="D11" s="243"/>
      <c r="E11" s="243"/>
      <c r="F11" s="243"/>
      <c r="G11" s="243"/>
      <c r="H11" s="243"/>
      <c r="I11" s="234"/>
      <c r="J11" s="243"/>
      <c r="K11" s="243"/>
      <c r="L11" s="243"/>
      <c r="M11" s="235"/>
      <c r="N11" s="235"/>
      <c r="O11" s="235"/>
      <c r="P11" s="235"/>
      <c r="Q11" s="235"/>
      <c r="R11" s="243"/>
      <c r="S11" s="245"/>
      <c r="U11" s="243"/>
      <c r="V11" s="243"/>
    </row>
    <row r="12" spans="1:22" ht="15.75">
      <c r="B12" s="232"/>
      <c r="C12" s="233" t="s">
        <v>203</v>
      </c>
      <c r="D12" s="243"/>
      <c r="E12" s="243"/>
      <c r="F12" s="243"/>
      <c r="G12" s="243"/>
      <c r="H12" s="243"/>
      <c r="I12" s="234"/>
      <c r="J12" s="243"/>
      <c r="K12" s="243"/>
      <c r="L12" s="243"/>
      <c r="M12" s="235"/>
      <c r="N12" s="235"/>
      <c r="O12" s="235"/>
      <c r="P12" s="235"/>
      <c r="Q12" s="235"/>
      <c r="R12" s="243"/>
      <c r="S12" s="245"/>
      <c r="U12" s="243"/>
      <c r="V12" s="243"/>
    </row>
    <row r="13" spans="1:22" ht="15.75">
      <c r="B13" s="232"/>
      <c r="C13" s="243"/>
      <c r="D13" s="243"/>
      <c r="E13" s="243"/>
      <c r="F13" s="243"/>
      <c r="G13" s="243"/>
      <c r="H13" s="243"/>
      <c r="I13" s="234"/>
      <c r="J13" s="243"/>
      <c r="K13" s="243"/>
      <c r="L13" s="243"/>
      <c r="M13" s="235"/>
      <c r="N13" s="235"/>
      <c r="O13" s="235"/>
      <c r="P13" s="235"/>
      <c r="Q13" s="235"/>
      <c r="R13" s="243"/>
      <c r="S13" s="245"/>
      <c r="U13" s="243"/>
      <c r="V13" s="243"/>
    </row>
    <row r="14" spans="1:22" ht="15.75">
      <c r="C14" s="233" t="s">
        <v>204</v>
      </c>
      <c r="S14" s="247"/>
      <c r="U14" s="248"/>
    </row>
    <row r="15" spans="1:22" ht="15.75">
      <c r="C15" s="239"/>
      <c r="S15" s="247"/>
      <c r="U15" s="248"/>
    </row>
    <row r="16" spans="1:22" s="251" customFormat="1">
      <c r="A16" s="249"/>
      <c r="B16" s="250" t="s">
        <v>205</v>
      </c>
      <c r="I16" s="252"/>
      <c r="M16" s="253"/>
      <c r="N16" s="253"/>
      <c r="O16" s="253"/>
      <c r="P16" s="253"/>
      <c r="Q16" s="253"/>
      <c r="S16" s="254"/>
    </row>
    <row r="17" spans="1:22" s="251" customFormat="1">
      <c r="A17" s="249">
        <v>311</v>
      </c>
      <c r="C17" s="251" t="s">
        <v>206</v>
      </c>
      <c r="E17" s="255">
        <v>51652</v>
      </c>
      <c r="G17" s="237" t="s">
        <v>207</v>
      </c>
      <c r="H17" s="237"/>
      <c r="I17" s="256">
        <v>-3</v>
      </c>
      <c r="K17" s="257">
        <v>24670707.210000001</v>
      </c>
      <c r="L17" s="257"/>
      <c r="M17" s="258">
        <v>8314768.5700000003</v>
      </c>
      <c r="N17" s="258"/>
      <c r="O17" s="258">
        <v>17096060</v>
      </c>
      <c r="P17" s="258"/>
      <c r="Q17" s="258">
        <v>1092130</v>
      </c>
      <c r="S17" s="259">
        <v>4.43</v>
      </c>
      <c r="U17" s="260">
        <v>15.7</v>
      </c>
      <c r="V17" s="257"/>
    </row>
    <row r="18" spans="1:22" s="251" customFormat="1">
      <c r="A18" s="249">
        <v>312</v>
      </c>
      <c r="C18" s="251" t="s">
        <v>208</v>
      </c>
      <c r="E18" s="255">
        <v>51652</v>
      </c>
      <c r="G18" s="237" t="s">
        <v>209</v>
      </c>
      <c r="H18" s="237"/>
      <c r="I18" s="256">
        <v>-3</v>
      </c>
      <c r="K18" s="257">
        <v>86987638.799999997</v>
      </c>
      <c r="L18" s="257"/>
      <c r="M18" s="258">
        <v>34787691</v>
      </c>
      <c r="N18" s="258"/>
      <c r="O18" s="258">
        <v>54809577</v>
      </c>
      <c r="P18" s="258"/>
      <c r="Q18" s="258">
        <v>3609293</v>
      </c>
      <c r="S18" s="259">
        <v>4.1500000000000004</v>
      </c>
      <c r="U18" s="260">
        <v>15.2</v>
      </c>
      <c r="V18" s="257"/>
    </row>
    <row r="19" spans="1:22" s="251" customFormat="1">
      <c r="A19" s="249">
        <v>314</v>
      </c>
      <c r="C19" s="251" t="s">
        <v>210</v>
      </c>
      <c r="E19" s="255">
        <v>51652</v>
      </c>
      <c r="G19" s="237" t="s">
        <v>211</v>
      </c>
      <c r="H19" s="237"/>
      <c r="I19" s="256">
        <v>-3</v>
      </c>
      <c r="K19" s="257">
        <v>64460898.200000003</v>
      </c>
      <c r="L19" s="257"/>
      <c r="M19" s="258">
        <v>37164429</v>
      </c>
      <c r="N19" s="258"/>
      <c r="O19" s="258">
        <v>29230296</v>
      </c>
      <c r="P19" s="258"/>
      <c r="Q19" s="258">
        <v>1934236</v>
      </c>
      <c r="S19" s="259">
        <v>3</v>
      </c>
      <c r="U19" s="260">
        <v>15.1</v>
      </c>
      <c r="V19" s="257"/>
    </row>
    <row r="20" spans="1:22" s="251" customFormat="1">
      <c r="A20" s="249">
        <v>315</v>
      </c>
      <c r="C20" s="251" t="s">
        <v>212</v>
      </c>
      <c r="E20" s="255">
        <v>51652</v>
      </c>
      <c r="G20" s="237" t="s">
        <v>213</v>
      </c>
      <c r="H20" s="237"/>
      <c r="I20" s="256">
        <v>-3</v>
      </c>
      <c r="K20" s="257">
        <v>8433603.8699999992</v>
      </c>
      <c r="L20" s="257"/>
      <c r="M20" s="258">
        <v>2568084.75</v>
      </c>
      <c r="N20" s="258"/>
      <c r="O20" s="258">
        <v>6118527</v>
      </c>
      <c r="P20" s="258"/>
      <c r="Q20" s="258">
        <v>411035</v>
      </c>
      <c r="S20" s="259">
        <v>4.87</v>
      </c>
      <c r="U20" s="260">
        <v>14.9</v>
      </c>
      <c r="V20" s="257"/>
    </row>
    <row r="21" spans="1:22" s="251" customFormat="1">
      <c r="A21" s="249">
        <v>315.10000000000002</v>
      </c>
      <c r="C21" s="251" t="s">
        <v>214</v>
      </c>
      <c r="E21" s="255" t="s">
        <v>215</v>
      </c>
      <c r="G21" s="237" t="s">
        <v>216</v>
      </c>
      <c r="H21" s="237"/>
      <c r="I21" s="256">
        <v>0</v>
      </c>
      <c r="K21" s="257">
        <v>15590.07</v>
      </c>
      <c r="L21" s="257"/>
      <c r="M21" s="258">
        <v>647</v>
      </c>
      <c r="N21" s="258"/>
      <c r="O21" s="258">
        <v>14943</v>
      </c>
      <c r="P21" s="258"/>
      <c r="Q21" s="258">
        <v>3516</v>
      </c>
      <c r="S21" s="259">
        <v>22.55</v>
      </c>
      <c r="U21" s="260">
        <v>4.2</v>
      </c>
      <c r="V21" s="257"/>
    </row>
    <row r="22" spans="1:22" s="251" customFormat="1">
      <c r="A22" s="249">
        <v>315.31</v>
      </c>
      <c r="C22" s="251" t="s">
        <v>217</v>
      </c>
      <c r="E22" s="255" t="s">
        <v>215</v>
      </c>
      <c r="G22" s="237" t="s">
        <v>218</v>
      </c>
      <c r="H22" s="237"/>
      <c r="I22" s="256">
        <v>0</v>
      </c>
      <c r="K22" s="257">
        <v>54044.17</v>
      </c>
      <c r="L22" s="257"/>
      <c r="M22" s="258">
        <v>10895</v>
      </c>
      <c r="N22" s="258"/>
      <c r="O22" s="258">
        <v>43149</v>
      </c>
      <c r="P22" s="258"/>
      <c r="Q22" s="258">
        <v>4943</v>
      </c>
      <c r="S22" s="259">
        <v>9.15</v>
      </c>
      <c r="U22" s="260">
        <v>8.6999999999999993</v>
      </c>
      <c r="V22" s="257"/>
    </row>
    <row r="23" spans="1:22" s="251" customFormat="1">
      <c r="A23" s="249">
        <v>316</v>
      </c>
      <c r="C23" s="251" t="s">
        <v>219</v>
      </c>
      <c r="E23" s="255">
        <v>51652</v>
      </c>
      <c r="G23" s="237" t="s">
        <v>220</v>
      </c>
      <c r="H23" s="237"/>
      <c r="I23" s="256">
        <v>-3</v>
      </c>
      <c r="K23" s="257">
        <v>4412888.67</v>
      </c>
      <c r="L23" s="257"/>
      <c r="M23" s="258">
        <v>1922960</v>
      </c>
      <c r="N23" s="258"/>
      <c r="O23" s="258">
        <v>2622315</v>
      </c>
      <c r="P23" s="258"/>
      <c r="Q23" s="258">
        <v>172234</v>
      </c>
      <c r="S23" s="259">
        <v>3.9</v>
      </c>
      <c r="U23" s="260">
        <v>15.2</v>
      </c>
      <c r="V23" s="257"/>
    </row>
    <row r="24" spans="1:22" ht="15.75">
      <c r="A24" s="249"/>
      <c r="B24" s="250" t="s">
        <v>221</v>
      </c>
      <c r="C24" s="233"/>
      <c r="K24" s="261">
        <f>SUBTOTAL(9,K16:K23)</f>
        <v>189035370.98999995</v>
      </c>
      <c r="L24" s="257"/>
      <c r="M24" s="262">
        <f>SUBTOTAL(9,M16:M23)</f>
        <v>84769475.319999993</v>
      </c>
      <c r="N24" s="258"/>
      <c r="O24" s="262">
        <f>SUBTOTAL(9,O16:O23)</f>
        <v>109934867</v>
      </c>
      <c r="P24" s="258"/>
      <c r="Q24" s="262">
        <f>SUBTOTAL(9,Q16:Q23)</f>
        <v>7227387</v>
      </c>
      <c r="S24" s="259">
        <f>ROUND(Q24/$K24*100,2)</f>
        <v>3.82</v>
      </c>
      <c r="U24" s="260"/>
      <c r="V24" s="257"/>
    </row>
    <row r="25" spans="1:22" s="251" customFormat="1">
      <c r="A25" s="249"/>
      <c r="B25" s="250"/>
      <c r="I25" s="252"/>
      <c r="M25" s="253"/>
      <c r="N25" s="253"/>
      <c r="O25" s="253"/>
      <c r="P25" s="253"/>
      <c r="Q25" s="253"/>
      <c r="S25" s="263"/>
    </row>
    <row r="26" spans="1:22" s="251" customFormat="1">
      <c r="A26" s="249"/>
      <c r="B26" s="250" t="s">
        <v>222</v>
      </c>
      <c r="I26" s="252"/>
      <c r="M26" s="253"/>
      <c r="N26" s="253"/>
      <c r="O26" s="253"/>
      <c r="P26" s="253"/>
      <c r="Q26" s="253"/>
      <c r="S26" s="254"/>
    </row>
    <row r="27" spans="1:22" s="251" customFormat="1">
      <c r="A27" s="249">
        <v>311</v>
      </c>
      <c r="C27" s="251" t="s">
        <v>206</v>
      </c>
      <c r="E27" s="255">
        <v>51501</v>
      </c>
      <c r="G27" s="237" t="s">
        <v>207</v>
      </c>
      <c r="H27" s="237"/>
      <c r="I27" s="256">
        <v>-4</v>
      </c>
      <c r="K27" s="257">
        <v>81292873.900000006</v>
      </c>
      <c r="L27" s="257"/>
      <c r="M27" s="258">
        <v>29703688.16</v>
      </c>
      <c r="N27" s="258"/>
      <c r="O27" s="258">
        <v>54840901</v>
      </c>
      <c r="P27" s="258"/>
      <c r="Q27" s="258">
        <v>3578146</v>
      </c>
      <c r="S27" s="259">
        <v>4.4000000000000004</v>
      </c>
      <c r="U27" s="260">
        <v>15.3</v>
      </c>
      <c r="V27" s="257"/>
    </row>
    <row r="28" spans="1:22" s="251" customFormat="1">
      <c r="A28" s="249">
        <v>312</v>
      </c>
      <c r="C28" s="251" t="s">
        <v>208</v>
      </c>
      <c r="E28" s="255">
        <v>51501</v>
      </c>
      <c r="G28" s="237" t="s">
        <v>209</v>
      </c>
      <c r="H28" s="237"/>
      <c r="I28" s="256">
        <v>-4</v>
      </c>
      <c r="K28" s="257">
        <v>916368208.97000003</v>
      </c>
      <c r="L28" s="257"/>
      <c r="M28" s="258">
        <v>461809228</v>
      </c>
      <c r="N28" s="258"/>
      <c r="O28" s="258">
        <v>491213709</v>
      </c>
      <c r="P28" s="258"/>
      <c r="Q28" s="258">
        <v>33438699</v>
      </c>
      <c r="S28" s="259">
        <v>3.65</v>
      </c>
      <c r="U28" s="260">
        <v>14.7</v>
      </c>
      <c r="V28" s="257"/>
    </row>
    <row r="29" spans="1:22" s="251" customFormat="1">
      <c r="A29" s="249">
        <v>314</v>
      </c>
      <c r="C29" s="251" t="s">
        <v>210</v>
      </c>
      <c r="E29" s="255">
        <v>51501</v>
      </c>
      <c r="G29" s="237" t="s">
        <v>211</v>
      </c>
      <c r="H29" s="237"/>
      <c r="I29" s="256">
        <v>-4</v>
      </c>
      <c r="K29" s="257">
        <v>61818458.049999997</v>
      </c>
      <c r="L29" s="257"/>
      <c r="M29" s="258">
        <v>35621017</v>
      </c>
      <c r="N29" s="258"/>
      <c r="O29" s="258">
        <v>28670179</v>
      </c>
      <c r="P29" s="258"/>
      <c r="Q29" s="258">
        <v>1970127</v>
      </c>
      <c r="S29" s="259">
        <v>3.19</v>
      </c>
      <c r="U29" s="260">
        <v>14.6</v>
      </c>
      <c r="V29" s="257"/>
    </row>
    <row r="30" spans="1:22" s="251" customFormat="1">
      <c r="A30" s="249">
        <v>315</v>
      </c>
      <c r="C30" s="251" t="s">
        <v>212</v>
      </c>
      <c r="E30" s="255">
        <v>51501</v>
      </c>
      <c r="G30" s="237" t="s">
        <v>213</v>
      </c>
      <c r="H30" s="237"/>
      <c r="I30" s="256">
        <v>-4</v>
      </c>
      <c r="K30" s="257">
        <v>27031759.600000001</v>
      </c>
      <c r="L30" s="257"/>
      <c r="M30" s="258">
        <v>14744354.050000001</v>
      </c>
      <c r="N30" s="258"/>
      <c r="O30" s="258">
        <v>13368676</v>
      </c>
      <c r="P30" s="258"/>
      <c r="Q30" s="258">
        <v>934528</v>
      </c>
      <c r="S30" s="259">
        <v>3.46</v>
      </c>
      <c r="U30" s="260">
        <v>14.3</v>
      </c>
      <c r="V30" s="257"/>
    </row>
    <row r="31" spans="1:22" s="251" customFormat="1">
      <c r="A31" s="249">
        <v>315.10000000000002</v>
      </c>
      <c r="C31" s="251" t="s">
        <v>214</v>
      </c>
      <c r="E31" s="255" t="s">
        <v>215</v>
      </c>
      <c r="G31" s="237" t="s">
        <v>216</v>
      </c>
      <c r="H31" s="237"/>
      <c r="I31" s="256">
        <v>0</v>
      </c>
      <c r="K31" s="257">
        <v>25727.97</v>
      </c>
      <c r="L31" s="257"/>
      <c r="M31" s="258">
        <v>3251.04</v>
      </c>
      <c r="N31" s="258"/>
      <c r="O31" s="258">
        <v>22477</v>
      </c>
      <c r="P31" s="258"/>
      <c r="Q31" s="258">
        <v>19967</v>
      </c>
      <c r="S31" s="259">
        <v>77.61</v>
      </c>
      <c r="U31" s="260">
        <v>1.1000000000000001</v>
      </c>
      <c r="V31" s="257"/>
    </row>
    <row r="32" spans="1:22" s="251" customFormat="1">
      <c r="A32" s="249">
        <v>315.31</v>
      </c>
      <c r="C32" s="251" t="s">
        <v>217</v>
      </c>
      <c r="E32" s="255" t="s">
        <v>215</v>
      </c>
      <c r="G32" s="237" t="s">
        <v>218</v>
      </c>
      <c r="H32" s="237"/>
      <c r="I32" s="256">
        <v>0</v>
      </c>
      <c r="K32" s="257">
        <v>83415.210000000006</v>
      </c>
      <c r="L32" s="257"/>
      <c r="M32" s="258">
        <v>39596.089999999997</v>
      </c>
      <c r="N32" s="258"/>
      <c r="O32" s="258">
        <v>43819</v>
      </c>
      <c r="P32" s="258"/>
      <c r="Q32" s="258">
        <v>32298</v>
      </c>
      <c r="S32" s="259">
        <v>38.72</v>
      </c>
      <c r="U32" s="260">
        <v>1.4</v>
      </c>
      <c r="V32" s="257"/>
    </row>
    <row r="33" spans="1:22" s="251" customFormat="1">
      <c r="A33" s="249">
        <v>316</v>
      </c>
      <c r="C33" s="251" t="s">
        <v>219</v>
      </c>
      <c r="E33" s="255">
        <v>51501</v>
      </c>
      <c r="G33" s="237" t="s">
        <v>220</v>
      </c>
      <c r="H33" s="237"/>
      <c r="I33" s="256">
        <v>-4</v>
      </c>
      <c r="K33" s="257">
        <v>10966525.84</v>
      </c>
      <c r="L33" s="257"/>
      <c r="M33" s="258">
        <v>5415885</v>
      </c>
      <c r="N33" s="258"/>
      <c r="O33" s="258">
        <v>5989302</v>
      </c>
      <c r="P33" s="258"/>
      <c r="Q33" s="258">
        <v>396548</v>
      </c>
      <c r="S33" s="259">
        <v>3.62</v>
      </c>
      <c r="U33" s="260">
        <v>15.1</v>
      </c>
      <c r="V33" s="257"/>
    </row>
    <row r="34" spans="1:22" ht="15.75">
      <c r="A34" s="249"/>
      <c r="B34" s="250" t="s">
        <v>223</v>
      </c>
      <c r="C34" s="233"/>
      <c r="K34" s="261">
        <f>SUBTOTAL(9,K27:K33)</f>
        <v>1097586969.54</v>
      </c>
      <c r="L34" s="257"/>
      <c r="M34" s="262">
        <f>SUBTOTAL(9,M27:M33)</f>
        <v>547337019.34000003</v>
      </c>
      <c r="N34" s="258"/>
      <c r="O34" s="262">
        <f>SUBTOTAL(9,O27:O33)</f>
        <v>594149063</v>
      </c>
      <c r="P34" s="258"/>
      <c r="Q34" s="262">
        <f>SUBTOTAL(9,Q27:Q33)</f>
        <v>40370313</v>
      </c>
      <c r="S34" s="259">
        <f>ROUND(Q34/$K34*100,2)</f>
        <v>3.68</v>
      </c>
      <c r="U34" s="260"/>
      <c r="V34" s="257"/>
    </row>
    <row r="35" spans="1:22" s="251" customFormat="1">
      <c r="A35" s="249"/>
      <c r="B35" s="250"/>
      <c r="I35" s="252"/>
      <c r="K35" s="264"/>
      <c r="M35" s="265"/>
      <c r="N35" s="253"/>
      <c r="O35" s="265"/>
      <c r="P35" s="253"/>
      <c r="Q35" s="265"/>
      <c r="S35" s="254"/>
    </row>
    <row r="36" spans="1:22" ht="15.75">
      <c r="A36" s="249"/>
      <c r="C36" s="266" t="s">
        <v>224</v>
      </c>
      <c r="E36" s="237"/>
      <c r="G36" s="237"/>
      <c r="H36" s="237"/>
      <c r="I36" s="256"/>
      <c r="K36" s="267">
        <f>SUBTOTAL(9,K17:K35)</f>
        <v>1286622340.53</v>
      </c>
      <c r="L36" s="268"/>
      <c r="M36" s="269">
        <f>SUBTOTAL(9,M17:M35)</f>
        <v>632106494.65999997</v>
      </c>
      <c r="N36" s="269"/>
      <c r="O36" s="269">
        <f>SUBTOTAL(9,O17:O35)</f>
        <v>704083930</v>
      </c>
      <c r="P36" s="269"/>
      <c r="Q36" s="269">
        <f>SUBTOTAL(9,Q17:Q35)</f>
        <v>47597700</v>
      </c>
      <c r="S36" s="267">
        <f>ROUND(Q36/$K36*100,2)</f>
        <v>3.7</v>
      </c>
      <c r="U36" s="270"/>
      <c r="V36" s="268"/>
    </row>
    <row r="37" spans="1:22" ht="15.75">
      <c r="A37" s="249"/>
      <c r="C37" s="266"/>
      <c r="E37" s="237"/>
      <c r="G37" s="237"/>
      <c r="H37" s="237"/>
      <c r="I37" s="256"/>
      <c r="K37" s="259"/>
      <c r="L37" s="268"/>
      <c r="M37" s="269"/>
      <c r="N37" s="269"/>
      <c r="O37" s="269"/>
      <c r="P37" s="269"/>
      <c r="Q37" s="269"/>
      <c r="S37" s="247"/>
      <c r="U37" s="271"/>
      <c r="V37" s="268"/>
    </row>
    <row r="38" spans="1:22" ht="15.75">
      <c r="A38" s="249"/>
      <c r="C38" s="233" t="s">
        <v>225</v>
      </c>
      <c r="E38" s="237"/>
      <c r="G38" s="237"/>
      <c r="I38" s="256"/>
      <c r="K38" s="259"/>
      <c r="L38" s="247"/>
      <c r="M38" s="272"/>
      <c r="N38" s="272"/>
      <c r="O38" s="272"/>
      <c r="P38" s="272"/>
      <c r="Q38" s="272"/>
      <c r="S38" s="247"/>
      <c r="U38" s="271"/>
      <c r="V38" s="247"/>
    </row>
    <row r="39" spans="1:22" ht="15.75">
      <c r="A39" s="249"/>
      <c r="C39" s="239"/>
      <c r="E39" s="237"/>
      <c r="G39" s="237"/>
      <c r="I39" s="256"/>
      <c r="K39" s="259"/>
      <c r="L39" s="273"/>
      <c r="M39" s="272"/>
      <c r="N39" s="272"/>
      <c r="O39" s="272"/>
      <c r="P39" s="272"/>
      <c r="Q39" s="272"/>
      <c r="S39" s="247"/>
      <c r="U39" s="271"/>
      <c r="V39" s="273"/>
    </row>
    <row r="40" spans="1:22">
      <c r="A40" s="249">
        <v>350.1</v>
      </c>
      <c r="C40" s="251" t="s">
        <v>226</v>
      </c>
      <c r="E40" s="255" t="s">
        <v>215</v>
      </c>
      <c r="G40" s="237" t="s">
        <v>227</v>
      </c>
      <c r="H40" s="237"/>
      <c r="I40" s="256">
        <v>0</v>
      </c>
      <c r="J40" s="251"/>
      <c r="K40" s="257">
        <v>40033509.039999999</v>
      </c>
      <c r="L40" s="257"/>
      <c r="M40" s="258">
        <v>11706275</v>
      </c>
      <c r="N40" s="258"/>
      <c r="O40" s="258">
        <v>28327234</v>
      </c>
      <c r="P40" s="258"/>
      <c r="Q40" s="258">
        <v>572191</v>
      </c>
      <c r="R40" s="251"/>
      <c r="S40" s="259">
        <v>1.43</v>
      </c>
      <c r="T40" s="251"/>
      <c r="U40" s="260">
        <v>49.5</v>
      </c>
      <c r="V40" s="257"/>
    </row>
    <row r="41" spans="1:22">
      <c r="A41" s="249">
        <v>351.2</v>
      </c>
      <c r="C41" s="251" t="s">
        <v>228</v>
      </c>
      <c r="E41" s="255" t="s">
        <v>215</v>
      </c>
      <c r="G41" s="237" t="s">
        <v>216</v>
      </c>
      <c r="H41" s="237"/>
      <c r="I41" s="256">
        <v>0</v>
      </c>
      <c r="J41" s="251"/>
      <c r="K41" s="257">
        <v>1364257.18</v>
      </c>
      <c r="L41" s="257"/>
      <c r="M41" s="258">
        <v>4361</v>
      </c>
      <c r="N41" s="258"/>
      <c r="O41" s="258">
        <v>1359896</v>
      </c>
      <c r="P41" s="258"/>
      <c r="Q41" s="258">
        <v>313024</v>
      </c>
      <c r="R41" s="251"/>
      <c r="S41" s="259">
        <v>22.94</v>
      </c>
      <c r="T41" s="251"/>
      <c r="U41" s="260">
        <v>4.3</v>
      </c>
      <c r="V41" s="257"/>
    </row>
    <row r="42" spans="1:22">
      <c r="A42" s="249">
        <v>351.3</v>
      </c>
      <c r="C42" s="251" t="s">
        <v>229</v>
      </c>
      <c r="E42" s="255" t="s">
        <v>215</v>
      </c>
      <c r="G42" s="237" t="s">
        <v>218</v>
      </c>
      <c r="H42" s="237"/>
      <c r="I42" s="256">
        <v>0</v>
      </c>
      <c r="J42" s="251"/>
      <c r="K42" s="257">
        <v>252866.5</v>
      </c>
      <c r="L42" s="257"/>
      <c r="M42" s="258">
        <v>30315</v>
      </c>
      <c r="N42" s="258"/>
      <c r="O42" s="258">
        <v>222552</v>
      </c>
      <c r="P42" s="258"/>
      <c r="Q42" s="258">
        <v>17746</v>
      </c>
      <c r="R42" s="251"/>
      <c r="S42" s="259">
        <v>7.02</v>
      </c>
      <c r="T42" s="251"/>
      <c r="U42" s="260">
        <v>12.5</v>
      </c>
      <c r="V42" s="257"/>
    </row>
    <row r="43" spans="1:22">
      <c r="A43" s="249">
        <v>352</v>
      </c>
      <c r="C43" s="251" t="s">
        <v>206</v>
      </c>
      <c r="E43" s="255" t="s">
        <v>215</v>
      </c>
      <c r="G43" s="237" t="s">
        <v>230</v>
      </c>
      <c r="H43" s="237"/>
      <c r="I43" s="256">
        <v>-15</v>
      </c>
      <c r="J43" s="251"/>
      <c r="K43" s="257">
        <v>30153691.030000001</v>
      </c>
      <c r="L43" s="257"/>
      <c r="M43" s="258">
        <v>2974408</v>
      </c>
      <c r="N43" s="258"/>
      <c r="O43" s="258">
        <v>31702337</v>
      </c>
      <c r="P43" s="258"/>
      <c r="Q43" s="258">
        <v>701283</v>
      </c>
      <c r="R43" s="251"/>
      <c r="S43" s="259">
        <v>2.33</v>
      </c>
      <c r="T43" s="251"/>
      <c r="U43" s="260">
        <v>45.2</v>
      </c>
      <c r="V43" s="257"/>
    </row>
    <row r="44" spans="1:22">
      <c r="A44" s="249">
        <v>353</v>
      </c>
      <c r="C44" s="251" t="s">
        <v>231</v>
      </c>
      <c r="E44" s="255" t="s">
        <v>215</v>
      </c>
      <c r="G44" s="237" t="s">
        <v>232</v>
      </c>
      <c r="H44" s="237"/>
      <c r="I44" s="256">
        <v>-15</v>
      </c>
      <c r="J44" s="251"/>
      <c r="K44" s="257">
        <v>313606758.82999998</v>
      </c>
      <c r="L44" s="257"/>
      <c r="M44" s="258">
        <v>60439882</v>
      </c>
      <c r="N44" s="258"/>
      <c r="O44" s="258">
        <v>300207891</v>
      </c>
      <c r="P44" s="258"/>
      <c r="Q44" s="258">
        <v>8135436</v>
      </c>
      <c r="R44" s="251"/>
      <c r="S44" s="259">
        <v>2.59</v>
      </c>
      <c r="T44" s="251"/>
      <c r="U44" s="260">
        <v>36.9</v>
      </c>
      <c r="V44" s="257"/>
    </row>
    <row r="45" spans="1:22">
      <c r="A45" s="249">
        <v>354</v>
      </c>
      <c r="C45" s="251" t="s">
        <v>233</v>
      </c>
      <c r="E45" s="255" t="s">
        <v>215</v>
      </c>
      <c r="G45" s="237" t="s">
        <v>234</v>
      </c>
      <c r="H45" s="237"/>
      <c r="I45" s="256">
        <v>-40</v>
      </c>
      <c r="J45" s="251"/>
      <c r="K45" s="257">
        <v>124237593.91</v>
      </c>
      <c r="L45" s="257"/>
      <c r="M45" s="258">
        <v>69391507</v>
      </c>
      <c r="N45" s="258"/>
      <c r="O45" s="258">
        <v>104541124</v>
      </c>
      <c r="P45" s="258"/>
      <c r="Q45" s="258">
        <v>2526988</v>
      </c>
      <c r="R45" s="251"/>
      <c r="S45" s="259">
        <v>2.0299999999999998</v>
      </c>
      <c r="T45" s="251"/>
      <c r="U45" s="260">
        <v>41.4</v>
      </c>
      <c r="V45" s="257"/>
    </row>
    <row r="46" spans="1:22">
      <c r="A46" s="249">
        <v>355</v>
      </c>
      <c r="C46" s="251" t="s">
        <v>235</v>
      </c>
      <c r="E46" s="255" t="s">
        <v>215</v>
      </c>
      <c r="G46" s="237" t="s">
        <v>236</v>
      </c>
      <c r="H46" s="237"/>
      <c r="I46" s="256">
        <v>-40</v>
      </c>
      <c r="J46" s="251"/>
      <c r="K46" s="257">
        <v>248149516.91999999</v>
      </c>
      <c r="L46" s="257"/>
      <c r="M46" s="258">
        <v>67343691</v>
      </c>
      <c r="N46" s="258"/>
      <c r="O46" s="258">
        <v>280065633</v>
      </c>
      <c r="P46" s="258"/>
      <c r="Q46" s="258">
        <v>7573500</v>
      </c>
      <c r="R46" s="251"/>
      <c r="S46" s="259">
        <v>3.05</v>
      </c>
      <c r="T46" s="251"/>
      <c r="U46" s="260">
        <v>37</v>
      </c>
      <c r="V46" s="257"/>
    </row>
    <row r="47" spans="1:22">
      <c r="A47" s="249">
        <v>356</v>
      </c>
      <c r="C47" s="251" t="s">
        <v>237</v>
      </c>
      <c r="E47" s="255" t="s">
        <v>215</v>
      </c>
      <c r="G47" s="237" t="s">
        <v>238</v>
      </c>
      <c r="H47" s="237"/>
      <c r="I47" s="256">
        <v>-40</v>
      </c>
      <c r="J47" s="251"/>
      <c r="K47" s="257">
        <v>188513388.69</v>
      </c>
      <c r="L47" s="257"/>
      <c r="M47" s="258">
        <v>97893109</v>
      </c>
      <c r="N47" s="258"/>
      <c r="O47" s="258">
        <v>166025635</v>
      </c>
      <c r="P47" s="258"/>
      <c r="Q47" s="258">
        <v>3638487</v>
      </c>
      <c r="R47" s="251"/>
      <c r="S47" s="259">
        <v>1.93</v>
      </c>
      <c r="T47" s="251"/>
      <c r="U47" s="260">
        <v>45.6</v>
      </c>
      <c r="V47" s="257"/>
    </row>
    <row r="48" spans="1:22">
      <c r="A48" s="249">
        <v>357</v>
      </c>
      <c r="C48" s="251" t="s">
        <v>239</v>
      </c>
      <c r="E48" s="255" t="s">
        <v>215</v>
      </c>
      <c r="G48" s="237" t="s">
        <v>240</v>
      </c>
      <c r="H48" s="237"/>
      <c r="I48" s="256">
        <v>0</v>
      </c>
      <c r="J48" s="251"/>
      <c r="K48" s="257">
        <v>6263547.2699999996</v>
      </c>
      <c r="L48" s="257"/>
      <c r="M48" s="258">
        <v>424594</v>
      </c>
      <c r="N48" s="258"/>
      <c r="O48" s="258">
        <v>5838953</v>
      </c>
      <c r="P48" s="258"/>
      <c r="Q48" s="258">
        <v>138042</v>
      </c>
      <c r="R48" s="251"/>
      <c r="S48" s="259">
        <v>2.2000000000000002</v>
      </c>
      <c r="T48" s="251"/>
      <c r="U48" s="260">
        <v>42.3</v>
      </c>
      <c r="V48" s="257"/>
    </row>
    <row r="49" spans="1:22">
      <c r="A49" s="249">
        <v>358</v>
      </c>
      <c r="C49" s="251" t="s">
        <v>241</v>
      </c>
      <c r="E49" s="255" t="s">
        <v>215</v>
      </c>
      <c r="G49" s="237" t="s">
        <v>236</v>
      </c>
      <c r="H49" s="237"/>
      <c r="I49" s="256">
        <v>0</v>
      </c>
      <c r="J49" s="251"/>
      <c r="K49" s="257">
        <v>611634.76</v>
      </c>
      <c r="L49" s="257"/>
      <c r="M49" s="258">
        <v>118803</v>
      </c>
      <c r="N49" s="258"/>
      <c r="O49" s="258">
        <v>492832</v>
      </c>
      <c r="P49" s="258"/>
      <c r="Q49" s="258">
        <v>14155</v>
      </c>
      <c r="R49" s="251"/>
      <c r="S49" s="259">
        <v>2.31</v>
      </c>
      <c r="T49" s="251"/>
      <c r="U49" s="260">
        <v>34.799999999999997</v>
      </c>
      <c r="V49" s="257"/>
    </row>
    <row r="50" spans="1:22">
      <c r="A50" s="249"/>
      <c r="E50" s="237"/>
      <c r="G50" s="237"/>
      <c r="I50" s="256"/>
      <c r="K50" s="274"/>
      <c r="L50" s="273"/>
      <c r="M50" s="275"/>
      <c r="N50" s="272"/>
      <c r="O50" s="275"/>
      <c r="P50" s="272"/>
      <c r="Q50" s="275"/>
      <c r="S50" s="247"/>
      <c r="U50" s="271"/>
      <c r="V50" s="273"/>
    </row>
    <row r="51" spans="1:22" ht="15.75">
      <c r="A51" s="249"/>
      <c r="C51" s="266" t="s">
        <v>242</v>
      </c>
      <c r="E51" s="233"/>
      <c r="G51" s="233"/>
      <c r="H51" s="232"/>
      <c r="I51" s="234"/>
      <c r="J51" s="232"/>
      <c r="K51" s="267">
        <f>SUBTOTAL(9,K40:K50)</f>
        <v>953186764.12999988</v>
      </c>
      <c r="L51" s="268"/>
      <c r="M51" s="269">
        <f>SUBTOTAL(9,M40:M50)</f>
        <v>310326945</v>
      </c>
      <c r="N51" s="269"/>
      <c r="O51" s="269">
        <f>SUBTOTAL(9,O40:O50)</f>
        <v>918784087</v>
      </c>
      <c r="P51" s="269"/>
      <c r="Q51" s="269">
        <f>SUBTOTAL(9,Q40:Q50)</f>
        <v>23630852</v>
      </c>
      <c r="R51" s="232"/>
      <c r="S51" s="267">
        <f>ROUND(Q51/$K51*100,2)</f>
        <v>2.48</v>
      </c>
      <c r="U51" s="270"/>
      <c r="V51" s="268"/>
    </row>
    <row r="52" spans="1:22" ht="15.75">
      <c r="A52" s="249"/>
      <c r="C52" s="266"/>
      <c r="E52" s="233"/>
      <c r="G52" s="233"/>
      <c r="H52" s="232"/>
      <c r="I52" s="234"/>
      <c r="J52" s="232"/>
      <c r="K52" s="259"/>
      <c r="L52" s="268"/>
      <c r="M52" s="269"/>
      <c r="N52" s="269"/>
      <c r="O52" s="269"/>
      <c r="P52" s="269"/>
      <c r="Q52" s="269"/>
      <c r="R52" s="232"/>
      <c r="S52" s="247"/>
      <c r="U52" s="270"/>
      <c r="V52" s="268"/>
    </row>
    <row r="53" spans="1:22" ht="15.75">
      <c r="A53" s="249"/>
      <c r="C53" s="233" t="s">
        <v>243</v>
      </c>
      <c r="E53" s="237"/>
      <c r="G53" s="237"/>
      <c r="I53" s="256"/>
      <c r="K53" s="259"/>
      <c r="L53" s="247"/>
      <c r="M53" s="272"/>
      <c r="N53" s="272"/>
      <c r="O53" s="272"/>
      <c r="P53" s="272"/>
      <c r="Q53" s="272"/>
      <c r="S53" s="247"/>
      <c r="U53" s="271"/>
      <c r="V53" s="247"/>
    </row>
    <row r="54" spans="1:22" ht="15.75">
      <c r="A54" s="249"/>
      <c r="C54" s="239"/>
      <c r="E54" s="237"/>
      <c r="G54" s="237"/>
      <c r="I54" s="256"/>
      <c r="K54" s="259"/>
      <c r="L54" s="273"/>
      <c r="M54" s="272"/>
      <c r="N54" s="272"/>
      <c r="O54" s="272"/>
      <c r="P54" s="272"/>
      <c r="Q54" s="272"/>
      <c r="S54" s="247"/>
      <c r="U54" s="271"/>
      <c r="V54" s="273"/>
    </row>
    <row r="55" spans="1:22">
      <c r="A55" s="249">
        <v>360.1</v>
      </c>
      <c r="C55" s="251" t="s">
        <v>226</v>
      </c>
      <c r="E55" s="255" t="s">
        <v>215</v>
      </c>
      <c r="G55" s="237" t="s">
        <v>227</v>
      </c>
      <c r="H55" s="237"/>
      <c r="I55" s="256">
        <v>0</v>
      </c>
      <c r="J55" s="251"/>
      <c r="K55" s="257">
        <v>6524482.2400000002</v>
      </c>
      <c r="L55" s="257"/>
      <c r="M55" s="258">
        <v>3498117</v>
      </c>
      <c r="N55" s="258"/>
      <c r="O55" s="258">
        <v>3026365</v>
      </c>
      <c r="P55" s="258"/>
      <c r="Q55" s="258">
        <v>53560</v>
      </c>
      <c r="R55" s="251"/>
      <c r="S55" s="259">
        <v>0.82</v>
      </c>
      <c r="T55" s="251"/>
      <c r="U55" s="260">
        <v>56.5</v>
      </c>
      <c r="V55" s="257"/>
    </row>
    <row r="56" spans="1:22">
      <c r="A56" s="249">
        <v>361</v>
      </c>
      <c r="C56" s="251" t="s">
        <v>206</v>
      </c>
      <c r="E56" s="255" t="s">
        <v>215</v>
      </c>
      <c r="G56" s="237" t="s">
        <v>244</v>
      </c>
      <c r="H56" s="237"/>
      <c r="I56" s="256">
        <v>-20</v>
      </c>
      <c r="J56" s="251"/>
      <c r="K56" s="257">
        <v>19622951.039999999</v>
      </c>
      <c r="L56" s="257"/>
      <c r="M56" s="258">
        <v>3610978</v>
      </c>
      <c r="N56" s="258"/>
      <c r="O56" s="258">
        <v>19936563</v>
      </c>
      <c r="P56" s="258"/>
      <c r="Q56" s="258">
        <v>341383</v>
      </c>
      <c r="R56" s="251"/>
      <c r="S56" s="259">
        <v>1.74</v>
      </c>
      <c r="T56" s="251"/>
      <c r="U56" s="260">
        <v>58.4</v>
      </c>
      <c r="V56" s="257"/>
    </row>
    <row r="57" spans="1:22">
      <c r="A57" s="249">
        <v>362</v>
      </c>
      <c r="C57" s="251" t="s">
        <v>231</v>
      </c>
      <c r="E57" s="255" t="s">
        <v>215</v>
      </c>
      <c r="G57" s="237" t="s">
        <v>245</v>
      </c>
      <c r="H57" s="237"/>
      <c r="I57" s="256">
        <v>-15</v>
      </c>
      <c r="J57" s="251"/>
      <c r="K57" s="257">
        <v>170699435.28999999</v>
      </c>
      <c r="L57" s="257"/>
      <c r="M57" s="258">
        <v>43034050</v>
      </c>
      <c r="N57" s="258"/>
      <c r="O57" s="258">
        <v>153270301</v>
      </c>
      <c r="P57" s="258"/>
      <c r="Q57" s="258">
        <v>5186318</v>
      </c>
      <c r="R57" s="251"/>
      <c r="S57" s="259">
        <v>3.04</v>
      </c>
      <c r="T57" s="251"/>
      <c r="U57" s="260">
        <v>29.6</v>
      </c>
      <c r="V57" s="257"/>
    </row>
    <row r="58" spans="1:22">
      <c r="A58" s="249">
        <v>363.2</v>
      </c>
      <c r="C58" s="251" t="s">
        <v>228</v>
      </c>
      <c r="E58" s="255" t="s">
        <v>215</v>
      </c>
      <c r="G58" s="237" t="s">
        <v>216</v>
      </c>
      <c r="H58" s="237"/>
      <c r="I58" s="256">
        <v>0</v>
      </c>
      <c r="J58" s="251"/>
      <c r="K58" s="257">
        <v>139902.88</v>
      </c>
      <c r="L58" s="257"/>
      <c r="M58" s="258">
        <v>2266</v>
      </c>
      <c r="N58" s="258"/>
      <c r="O58" s="258">
        <v>137637</v>
      </c>
      <c r="P58" s="258"/>
      <c r="Q58" s="258">
        <v>28204</v>
      </c>
      <c r="R58" s="251"/>
      <c r="S58" s="259">
        <v>20.16</v>
      </c>
      <c r="T58" s="251"/>
      <c r="U58" s="260">
        <v>4.9000000000000004</v>
      </c>
      <c r="V58" s="257"/>
    </row>
    <row r="59" spans="1:22">
      <c r="A59" s="249">
        <v>363.3</v>
      </c>
      <c r="C59" s="251" t="s">
        <v>229</v>
      </c>
      <c r="E59" s="255" t="s">
        <v>215</v>
      </c>
      <c r="G59" s="237" t="s">
        <v>218</v>
      </c>
      <c r="H59" s="237"/>
      <c r="I59" s="256">
        <v>0</v>
      </c>
      <c r="J59" s="251"/>
      <c r="K59" s="257">
        <v>1534744.77</v>
      </c>
      <c r="L59" s="257"/>
      <c r="M59" s="258">
        <v>1855</v>
      </c>
      <c r="N59" s="258"/>
      <c r="O59" s="258">
        <v>1532890</v>
      </c>
      <c r="P59" s="258"/>
      <c r="Q59" s="258">
        <v>103393</v>
      </c>
      <c r="R59" s="251"/>
      <c r="S59" s="259">
        <v>6.74</v>
      </c>
      <c r="T59" s="251"/>
      <c r="U59" s="260">
        <v>14.8</v>
      </c>
      <c r="V59" s="257"/>
    </row>
    <row r="60" spans="1:22">
      <c r="A60" s="249">
        <v>363.36</v>
      </c>
      <c r="C60" s="251" t="s">
        <v>246</v>
      </c>
      <c r="E60" s="255" t="s">
        <v>215</v>
      </c>
      <c r="G60" s="237" t="s">
        <v>218</v>
      </c>
      <c r="H60" s="237"/>
      <c r="I60" s="256">
        <v>0</v>
      </c>
      <c r="J60" s="251"/>
      <c r="K60" s="257">
        <v>1625874.64</v>
      </c>
      <c r="L60" s="257"/>
      <c r="M60" s="258">
        <v>761037</v>
      </c>
      <c r="N60" s="258"/>
      <c r="O60" s="258">
        <v>864838</v>
      </c>
      <c r="P60" s="258"/>
      <c r="Q60" s="258">
        <v>172820</v>
      </c>
      <c r="R60" s="251"/>
      <c r="S60" s="259">
        <v>10.63</v>
      </c>
      <c r="T60" s="251"/>
      <c r="U60" s="260">
        <v>5</v>
      </c>
      <c r="V60" s="257"/>
    </row>
    <row r="61" spans="1:22">
      <c r="A61" s="249">
        <v>364</v>
      </c>
      <c r="C61" s="251" t="s">
        <v>247</v>
      </c>
      <c r="E61" s="255" t="s">
        <v>215</v>
      </c>
      <c r="G61" s="237" t="s">
        <v>232</v>
      </c>
      <c r="H61" s="237"/>
      <c r="I61" s="256">
        <v>-60</v>
      </c>
      <c r="J61" s="251"/>
      <c r="K61" s="257">
        <v>331435875.47000003</v>
      </c>
      <c r="L61" s="257"/>
      <c r="M61" s="258">
        <v>122005680</v>
      </c>
      <c r="N61" s="258"/>
      <c r="O61" s="258">
        <v>408291721</v>
      </c>
      <c r="P61" s="258"/>
      <c r="Q61" s="258">
        <v>10589770</v>
      </c>
      <c r="R61" s="251"/>
      <c r="S61" s="259">
        <v>3.2</v>
      </c>
      <c r="T61" s="251"/>
      <c r="U61" s="260">
        <v>38.6</v>
      </c>
      <c r="V61" s="257"/>
    </row>
    <row r="62" spans="1:22">
      <c r="A62" s="249">
        <v>365</v>
      </c>
      <c r="C62" s="251" t="s">
        <v>237</v>
      </c>
      <c r="E62" s="255" t="s">
        <v>215</v>
      </c>
      <c r="G62" s="237" t="s">
        <v>248</v>
      </c>
      <c r="H62" s="237"/>
      <c r="I62" s="256">
        <v>-30</v>
      </c>
      <c r="J62" s="251"/>
      <c r="K62" s="257">
        <v>346840093.04000002</v>
      </c>
      <c r="L62" s="257"/>
      <c r="M62" s="258">
        <v>96131519</v>
      </c>
      <c r="N62" s="258"/>
      <c r="O62" s="258">
        <v>354760602</v>
      </c>
      <c r="P62" s="258"/>
      <c r="Q62" s="258">
        <v>11265780</v>
      </c>
      <c r="R62" s="251"/>
      <c r="S62" s="259">
        <v>3.25</v>
      </c>
      <c r="T62" s="251"/>
      <c r="U62" s="260">
        <v>31.5</v>
      </c>
      <c r="V62" s="257"/>
    </row>
    <row r="63" spans="1:22">
      <c r="A63" s="249">
        <v>366</v>
      </c>
      <c r="C63" s="251" t="s">
        <v>239</v>
      </c>
      <c r="E63" s="255" t="s">
        <v>215</v>
      </c>
      <c r="G63" s="237" t="s">
        <v>238</v>
      </c>
      <c r="H63" s="237"/>
      <c r="I63" s="256">
        <v>-30</v>
      </c>
      <c r="J63" s="251"/>
      <c r="K63" s="257">
        <v>10181684.27</v>
      </c>
      <c r="L63" s="257"/>
      <c r="M63" s="258">
        <v>4044696</v>
      </c>
      <c r="N63" s="258"/>
      <c r="O63" s="258">
        <v>9191494</v>
      </c>
      <c r="P63" s="258"/>
      <c r="Q63" s="258">
        <v>178920</v>
      </c>
      <c r="R63" s="251"/>
      <c r="S63" s="259">
        <v>1.76</v>
      </c>
      <c r="T63" s="251"/>
      <c r="U63" s="260">
        <v>51.4</v>
      </c>
      <c r="V63" s="257"/>
    </row>
    <row r="64" spans="1:22">
      <c r="A64" s="249">
        <v>367</v>
      </c>
      <c r="C64" s="251" t="s">
        <v>241</v>
      </c>
      <c r="E64" s="255" t="s">
        <v>215</v>
      </c>
      <c r="G64" s="237" t="s">
        <v>232</v>
      </c>
      <c r="H64" s="237"/>
      <c r="I64" s="256">
        <v>-20</v>
      </c>
      <c r="J64" s="251"/>
      <c r="K64" s="257">
        <v>13455307.689999999</v>
      </c>
      <c r="L64" s="257"/>
      <c r="M64" s="258">
        <v>5391594</v>
      </c>
      <c r="N64" s="258"/>
      <c r="O64" s="258">
        <v>10754775</v>
      </c>
      <c r="P64" s="258"/>
      <c r="Q64" s="258">
        <v>286601</v>
      </c>
      <c r="R64" s="251"/>
      <c r="S64" s="259">
        <v>2.13</v>
      </c>
      <c r="T64" s="251"/>
      <c r="U64" s="260">
        <v>37.5</v>
      </c>
      <c r="V64" s="257"/>
    </row>
    <row r="65" spans="1:22">
      <c r="A65" s="249">
        <v>368</v>
      </c>
      <c r="C65" s="251" t="s">
        <v>249</v>
      </c>
      <c r="E65" s="255" t="s">
        <v>215</v>
      </c>
      <c r="G65" s="237" t="s">
        <v>250</v>
      </c>
      <c r="H65" s="237"/>
      <c r="I65" s="256">
        <v>-20</v>
      </c>
      <c r="J65" s="251"/>
      <c r="K65" s="257">
        <v>173200404.53999999</v>
      </c>
      <c r="L65" s="257"/>
      <c r="M65" s="258">
        <v>54086447</v>
      </c>
      <c r="N65" s="258"/>
      <c r="O65" s="258">
        <v>153754038</v>
      </c>
      <c r="P65" s="258"/>
      <c r="Q65" s="258">
        <v>7258123</v>
      </c>
      <c r="R65" s="251"/>
      <c r="S65" s="259">
        <v>4.1900000000000004</v>
      </c>
      <c r="T65" s="251"/>
      <c r="U65" s="260">
        <v>21.2</v>
      </c>
      <c r="V65" s="257"/>
    </row>
    <row r="66" spans="1:22">
      <c r="A66" s="249">
        <v>369</v>
      </c>
      <c r="C66" s="251" t="s">
        <v>251</v>
      </c>
      <c r="E66" s="255" t="s">
        <v>215</v>
      </c>
      <c r="G66" s="237" t="s">
        <v>252</v>
      </c>
      <c r="H66" s="237"/>
      <c r="I66" s="256">
        <v>-60</v>
      </c>
      <c r="J66" s="251"/>
      <c r="K66" s="257">
        <v>79697766.239999995</v>
      </c>
      <c r="L66" s="257"/>
      <c r="M66" s="258">
        <v>33352033</v>
      </c>
      <c r="N66" s="258"/>
      <c r="O66" s="258">
        <v>94164393</v>
      </c>
      <c r="P66" s="258"/>
      <c r="Q66" s="258">
        <v>3960275</v>
      </c>
      <c r="R66" s="251"/>
      <c r="S66" s="259">
        <v>4.97</v>
      </c>
      <c r="T66" s="251"/>
      <c r="U66" s="260">
        <v>23.8</v>
      </c>
      <c r="V66" s="257"/>
    </row>
    <row r="67" spans="1:22">
      <c r="A67" s="249">
        <v>370</v>
      </c>
      <c r="C67" s="251" t="s">
        <v>253</v>
      </c>
      <c r="E67" s="255">
        <v>47483</v>
      </c>
      <c r="G67" s="237" t="s">
        <v>254</v>
      </c>
      <c r="H67" s="237"/>
      <c r="I67" s="256">
        <v>-10</v>
      </c>
      <c r="J67" s="251"/>
      <c r="K67" s="257">
        <v>25671091.440000001</v>
      </c>
      <c r="L67" s="257"/>
      <c r="M67" s="258">
        <v>12513478</v>
      </c>
      <c r="N67" s="258"/>
      <c r="O67" s="258">
        <v>15724723</v>
      </c>
      <c r="P67" s="258"/>
      <c r="Q67" s="258">
        <v>3536617</v>
      </c>
      <c r="R67" s="251"/>
      <c r="S67" s="259">
        <v>13.78</v>
      </c>
      <c r="T67" s="251"/>
      <c r="U67" s="260">
        <v>4.4000000000000004</v>
      </c>
      <c r="V67" s="257"/>
    </row>
    <row r="68" spans="1:22">
      <c r="A68" s="249">
        <v>371</v>
      </c>
      <c r="C68" s="251" t="s">
        <v>255</v>
      </c>
      <c r="E68" s="255" t="s">
        <v>215</v>
      </c>
      <c r="G68" s="237" t="s">
        <v>256</v>
      </c>
      <c r="H68" s="237"/>
      <c r="I68" s="256">
        <v>-20</v>
      </c>
      <c r="J68" s="251"/>
      <c r="K68" s="257">
        <v>20715486.949999999</v>
      </c>
      <c r="L68" s="257"/>
      <c r="M68" s="258">
        <v>5418281</v>
      </c>
      <c r="N68" s="258"/>
      <c r="O68" s="258">
        <v>19440303</v>
      </c>
      <c r="P68" s="258"/>
      <c r="Q68" s="258">
        <v>2178604</v>
      </c>
      <c r="R68" s="251"/>
      <c r="S68" s="259">
        <v>10.52</v>
      </c>
      <c r="T68" s="251"/>
      <c r="U68" s="260">
        <v>8.9</v>
      </c>
      <c r="V68" s="257"/>
    </row>
    <row r="69" spans="1:22">
      <c r="A69" s="249">
        <v>373</v>
      </c>
      <c r="C69" s="251" t="s">
        <v>257</v>
      </c>
      <c r="E69" s="255" t="s">
        <v>215</v>
      </c>
      <c r="G69" s="237" t="s">
        <v>258</v>
      </c>
      <c r="H69" s="237"/>
      <c r="I69" s="256">
        <v>-30</v>
      </c>
      <c r="J69" s="251"/>
      <c r="K69" s="257">
        <v>5714354.6399999997</v>
      </c>
      <c r="L69" s="257"/>
      <c r="M69" s="258">
        <v>1142797</v>
      </c>
      <c r="N69" s="258"/>
      <c r="O69" s="258">
        <v>6285864</v>
      </c>
      <c r="P69" s="258"/>
      <c r="Q69" s="258">
        <v>289859</v>
      </c>
      <c r="R69" s="251"/>
      <c r="S69" s="259">
        <v>5.07</v>
      </c>
      <c r="T69" s="251"/>
      <c r="U69" s="260">
        <v>21.7</v>
      </c>
      <c r="V69" s="257"/>
    </row>
    <row r="70" spans="1:22">
      <c r="A70" s="249"/>
      <c r="E70" s="237"/>
      <c r="G70" s="237"/>
      <c r="I70" s="256"/>
      <c r="K70" s="274"/>
      <c r="L70" s="273"/>
      <c r="M70" s="275"/>
      <c r="N70" s="272"/>
      <c r="O70" s="275"/>
      <c r="P70" s="272"/>
      <c r="Q70" s="275"/>
      <c r="S70" s="247"/>
      <c r="U70" s="271"/>
      <c r="V70" s="273"/>
    </row>
    <row r="71" spans="1:22" ht="15.75">
      <c r="A71" s="249"/>
      <c r="C71" s="266" t="s">
        <v>259</v>
      </c>
      <c r="E71" s="233"/>
      <c r="G71" s="233"/>
      <c r="H71" s="232"/>
      <c r="I71" s="234"/>
      <c r="J71" s="232"/>
      <c r="K71" s="267">
        <f>SUBTOTAL(9,K55:K70)</f>
        <v>1207059455.1400003</v>
      </c>
      <c r="L71" s="268"/>
      <c r="M71" s="269">
        <f>SUBTOTAL(9,M55:M70)</f>
        <v>384994828</v>
      </c>
      <c r="N71" s="269"/>
      <c r="O71" s="269">
        <f>SUBTOTAL(9,O55:O70)</f>
        <v>1251136507</v>
      </c>
      <c r="P71" s="269"/>
      <c r="Q71" s="269">
        <f>SUBTOTAL(9,Q55:Q70)</f>
        <v>45430227</v>
      </c>
      <c r="R71" s="232"/>
      <c r="S71" s="267">
        <f>ROUND(Q71/$K71*100,2)</f>
        <v>3.76</v>
      </c>
      <c r="U71" s="270"/>
      <c r="V71" s="268"/>
    </row>
    <row r="72" spans="1:22" ht="15.75">
      <c r="A72" s="249"/>
      <c r="C72" s="266"/>
      <c r="E72" s="233"/>
      <c r="G72" s="233"/>
      <c r="H72" s="232"/>
      <c r="I72" s="234"/>
      <c r="J72" s="232"/>
      <c r="K72" s="259"/>
      <c r="L72" s="268"/>
      <c r="M72" s="269"/>
      <c r="N72" s="269"/>
      <c r="O72" s="269"/>
      <c r="P72" s="269"/>
      <c r="Q72" s="269"/>
      <c r="R72" s="232"/>
      <c r="S72" s="247"/>
      <c r="U72" s="270"/>
      <c r="V72" s="268"/>
    </row>
    <row r="73" spans="1:22" ht="15.75">
      <c r="A73" s="249"/>
      <c r="C73" s="233" t="s">
        <v>260</v>
      </c>
      <c r="E73" s="237"/>
      <c r="G73" s="237"/>
      <c r="I73" s="256"/>
      <c r="K73" s="259"/>
      <c r="L73" s="247"/>
      <c r="M73" s="272"/>
      <c r="N73" s="272"/>
      <c r="O73" s="272"/>
      <c r="P73" s="272"/>
      <c r="Q73" s="272"/>
      <c r="S73" s="247"/>
      <c r="U73" s="271"/>
      <c r="V73" s="247"/>
    </row>
    <row r="74" spans="1:22" ht="15.75">
      <c r="A74" s="249"/>
      <c r="C74" s="239"/>
      <c r="E74" s="237"/>
      <c r="G74" s="237"/>
      <c r="I74" s="256"/>
      <c r="K74" s="259"/>
      <c r="L74" s="273"/>
      <c r="M74" s="272"/>
      <c r="N74" s="272"/>
      <c r="O74" s="272"/>
      <c r="P74" s="272"/>
      <c r="Q74" s="272"/>
      <c r="S74" s="247"/>
      <c r="U74" s="271"/>
      <c r="V74" s="273"/>
    </row>
    <row r="75" spans="1:22">
      <c r="A75" s="249">
        <v>389.1</v>
      </c>
      <c r="C75" s="251" t="s">
        <v>226</v>
      </c>
      <c r="E75" s="255" t="s">
        <v>215</v>
      </c>
      <c r="G75" s="237" t="s">
        <v>227</v>
      </c>
      <c r="H75" s="237"/>
      <c r="I75" s="256">
        <v>0</v>
      </c>
      <c r="J75" s="251"/>
      <c r="K75" s="257">
        <v>35748.120000000003</v>
      </c>
      <c r="L75" s="257"/>
      <c r="M75" s="258">
        <v>12576</v>
      </c>
      <c r="N75" s="258"/>
      <c r="O75" s="258">
        <v>23172</v>
      </c>
      <c r="P75" s="258"/>
      <c r="Q75" s="258">
        <v>587</v>
      </c>
      <c r="R75" s="251"/>
      <c r="S75" s="259">
        <v>1.64</v>
      </c>
      <c r="T75" s="251"/>
      <c r="U75" s="260">
        <v>39.5</v>
      </c>
      <c r="V75" s="257"/>
    </row>
    <row r="76" spans="1:22">
      <c r="A76" s="249">
        <v>390</v>
      </c>
      <c r="C76" s="251" t="s">
        <v>206</v>
      </c>
      <c r="E76" s="255" t="s">
        <v>215</v>
      </c>
      <c r="G76" s="237" t="s">
        <v>261</v>
      </c>
      <c r="H76" s="237"/>
      <c r="I76" s="256">
        <v>-10</v>
      </c>
      <c r="J76" s="251"/>
      <c r="K76" s="257">
        <v>28738308.34</v>
      </c>
      <c r="L76" s="257"/>
      <c r="M76" s="258">
        <v>14909444</v>
      </c>
      <c r="N76" s="258"/>
      <c r="O76" s="258">
        <v>16702695</v>
      </c>
      <c r="P76" s="258"/>
      <c r="Q76" s="258">
        <v>514281</v>
      </c>
      <c r="R76" s="251"/>
      <c r="S76" s="259">
        <v>1.79</v>
      </c>
      <c r="T76" s="251"/>
      <c r="U76" s="260">
        <v>32.5</v>
      </c>
      <c r="V76" s="257"/>
    </row>
    <row r="77" spans="1:22">
      <c r="A77" s="249">
        <v>391</v>
      </c>
      <c r="C77" s="251" t="s">
        <v>262</v>
      </c>
      <c r="E77" s="255"/>
      <c r="G77" s="237" t="s">
        <v>263</v>
      </c>
      <c r="H77" s="237"/>
      <c r="I77" s="256">
        <v>0</v>
      </c>
      <c r="J77" s="251"/>
      <c r="K77" s="257">
        <v>2518121.2000000002</v>
      </c>
      <c r="L77" s="257"/>
      <c r="M77" s="258">
        <v>939447</v>
      </c>
      <c r="N77" s="258"/>
      <c r="O77" s="258">
        <v>1578674</v>
      </c>
      <c r="P77" s="258"/>
      <c r="Q77" s="258">
        <v>160932</v>
      </c>
      <c r="R77" s="251"/>
      <c r="S77" s="259">
        <v>6.39</v>
      </c>
      <c r="T77" s="251"/>
      <c r="U77" s="260">
        <v>9.8000000000000007</v>
      </c>
      <c r="V77" s="257"/>
    </row>
    <row r="78" spans="1:22">
      <c r="A78" s="249">
        <v>392</v>
      </c>
      <c r="C78" s="251" t="s">
        <v>264</v>
      </c>
      <c r="E78" s="255" t="s">
        <v>215</v>
      </c>
      <c r="G78" s="237" t="s">
        <v>218</v>
      </c>
      <c r="H78" s="237"/>
      <c r="I78" s="256">
        <v>0</v>
      </c>
      <c r="J78" s="251"/>
      <c r="K78" s="257">
        <v>24068505.649999999</v>
      </c>
      <c r="L78" s="257"/>
      <c r="M78" s="258">
        <v>2927356</v>
      </c>
      <c r="N78" s="258"/>
      <c r="O78" s="258">
        <v>21141150</v>
      </c>
      <c r="P78" s="258"/>
      <c r="Q78" s="258">
        <v>1708408</v>
      </c>
      <c r="R78" s="251"/>
      <c r="S78" s="259">
        <v>7.1</v>
      </c>
      <c r="T78" s="251"/>
      <c r="U78" s="260">
        <v>12.4</v>
      </c>
      <c r="V78" s="257"/>
    </row>
    <row r="79" spans="1:22">
      <c r="A79" s="249">
        <v>393</v>
      </c>
      <c r="C79" s="251" t="s">
        <v>265</v>
      </c>
      <c r="E79" s="255"/>
      <c r="G79" s="237" t="s">
        <v>266</v>
      </c>
      <c r="H79" s="237"/>
      <c r="I79" s="256">
        <v>0</v>
      </c>
      <c r="J79" s="251"/>
      <c r="K79" s="257">
        <v>464418.36</v>
      </c>
      <c r="L79" s="257"/>
      <c r="M79" s="258">
        <v>123157</v>
      </c>
      <c r="N79" s="258"/>
      <c r="O79" s="258">
        <v>341261</v>
      </c>
      <c r="P79" s="258"/>
      <c r="Q79" s="258">
        <v>21155</v>
      </c>
      <c r="R79" s="251"/>
      <c r="S79" s="259">
        <v>4.5599999999999996</v>
      </c>
      <c r="T79" s="251"/>
      <c r="U79" s="260">
        <v>16.100000000000001</v>
      </c>
      <c r="V79" s="257"/>
    </row>
    <row r="80" spans="1:22">
      <c r="A80" s="249">
        <v>394</v>
      </c>
      <c r="C80" s="251" t="s">
        <v>267</v>
      </c>
      <c r="E80" s="255"/>
      <c r="G80" s="237" t="s">
        <v>266</v>
      </c>
      <c r="H80" s="237"/>
      <c r="I80" s="256">
        <v>0</v>
      </c>
      <c r="J80" s="251"/>
      <c r="K80" s="257">
        <v>8347272.3899999997</v>
      </c>
      <c r="L80" s="257"/>
      <c r="M80" s="258">
        <v>3157129</v>
      </c>
      <c r="N80" s="258"/>
      <c r="O80" s="258">
        <v>5190143</v>
      </c>
      <c r="P80" s="258"/>
      <c r="Q80" s="258">
        <v>384709</v>
      </c>
      <c r="R80" s="251"/>
      <c r="S80" s="259">
        <v>4.6100000000000003</v>
      </c>
      <c r="T80" s="251"/>
      <c r="U80" s="260">
        <v>13.5</v>
      </c>
      <c r="V80" s="257"/>
    </row>
    <row r="81" spans="1:22">
      <c r="A81" s="249">
        <v>395</v>
      </c>
      <c r="C81" s="251" t="s">
        <v>268</v>
      </c>
      <c r="E81" s="255"/>
      <c r="G81" s="237" t="s">
        <v>263</v>
      </c>
      <c r="H81" s="237"/>
      <c r="I81" s="256">
        <v>0</v>
      </c>
      <c r="J81" s="251"/>
      <c r="K81" s="257">
        <v>256820.06</v>
      </c>
      <c r="L81" s="257"/>
      <c r="M81" s="258">
        <v>115132</v>
      </c>
      <c r="N81" s="258"/>
      <c r="O81" s="258">
        <v>141688</v>
      </c>
      <c r="P81" s="258"/>
      <c r="Q81" s="258">
        <v>11668</v>
      </c>
      <c r="R81" s="251"/>
      <c r="S81" s="259">
        <v>4.54</v>
      </c>
      <c r="T81" s="251"/>
      <c r="U81" s="260">
        <v>12.1</v>
      </c>
      <c r="V81" s="257"/>
    </row>
    <row r="82" spans="1:22">
      <c r="A82" s="249">
        <v>396</v>
      </c>
      <c r="C82" s="251" t="s">
        <v>269</v>
      </c>
      <c r="E82" s="255" t="s">
        <v>215</v>
      </c>
      <c r="G82" s="237" t="s">
        <v>270</v>
      </c>
      <c r="H82" s="237"/>
      <c r="I82" s="256">
        <v>0</v>
      </c>
      <c r="J82" s="251"/>
      <c r="K82" s="257">
        <v>2221244.69</v>
      </c>
      <c r="L82" s="257"/>
      <c r="M82" s="258">
        <v>288513</v>
      </c>
      <c r="N82" s="258"/>
      <c r="O82" s="258">
        <v>1932732</v>
      </c>
      <c r="P82" s="258"/>
      <c r="Q82" s="258">
        <v>133206</v>
      </c>
      <c r="R82" s="251"/>
      <c r="S82" s="259">
        <v>6</v>
      </c>
      <c r="T82" s="251"/>
      <c r="U82" s="260">
        <v>14.5</v>
      </c>
      <c r="V82" s="257"/>
    </row>
    <row r="83" spans="1:22">
      <c r="A83" s="249">
        <v>397.1</v>
      </c>
      <c r="C83" s="251" t="s">
        <v>271</v>
      </c>
      <c r="E83" s="255"/>
      <c r="G83" s="237" t="s">
        <v>216</v>
      </c>
      <c r="H83" s="237"/>
      <c r="I83" s="256">
        <v>0</v>
      </c>
      <c r="J83" s="251"/>
      <c r="K83" s="257">
        <v>1378530.07</v>
      </c>
      <c r="L83" s="257"/>
      <c r="M83" s="258">
        <v>169563</v>
      </c>
      <c r="N83" s="258"/>
      <c r="O83" s="258">
        <v>1208967</v>
      </c>
      <c r="P83" s="258"/>
      <c r="Q83" s="258">
        <v>475894</v>
      </c>
      <c r="R83" s="251"/>
      <c r="S83" s="259">
        <v>34.520000000000003</v>
      </c>
      <c r="T83" s="251"/>
      <c r="U83" s="260">
        <v>2.5</v>
      </c>
      <c r="V83" s="257"/>
    </row>
    <row r="84" spans="1:22">
      <c r="A84" s="249"/>
      <c r="C84" s="251"/>
      <c r="E84" s="255"/>
      <c r="G84" s="237"/>
      <c r="H84" s="237"/>
      <c r="I84" s="256"/>
      <c r="J84" s="251"/>
      <c r="K84" s="257"/>
      <c r="L84" s="257"/>
      <c r="M84" s="258"/>
      <c r="N84" s="258"/>
      <c r="O84" s="258"/>
      <c r="P84" s="258"/>
      <c r="Q84" s="258"/>
      <c r="R84" s="251"/>
      <c r="S84" s="259"/>
      <c r="T84" s="251"/>
      <c r="U84" s="260"/>
      <c r="V84" s="257"/>
    </row>
    <row r="85" spans="1:22">
      <c r="A85" s="249">
        <v>397.21</v>
      </c>
      <c r="C85" s="251" t="s">
        <v>272</v>
      </c>
      <c r="E85" s="255"/>
      <c r="G85" s="237"/>
      <c r="H85" s="237"/>
      <c r="I85" s="256"/>
      <c r="J85" s="251"/>
      <c r="K85" s="257"/>
      <c r="L85" s="257"/>
      <c r="M85" s="258"/>
      <c r="N85" s="258"/>
      <c r="O85" s="258"/>
      <c r="P85" s="258"/>
      <c r="Q85" s="258"/>
      <c r="R85" s="251"/>
      <c r="S85" s="259"/>
      <c r="T85" s="251"/>
      <c r="U85" s="260"/>
      <c r="V85" s="257"/>
    </row>
    <row r="86" spans="1:22">
      <c r="A86" s="249"/>
      <c r="C86" s="276" t="s">
        <v>273</v>
      </c>
      <c r="E86" s="255"/>
      <c r="G86" s="237" t="s">
        <v>216</v>
      </c>
      <c r="H86" s="237"/>
      <c r="I86" s="256">
        <v>0</v>
      </c>
      <c r="J86" s="251"/>
      <c r="K86" s="257">
        <v>43841795.170000002</v>
      </c>
      <c r="L86" s="257"/>
      <c r="M86" s="258">
        <v>26449753.059999999</v>
      </c>
      <c r="N86" s="258"/>
      <c r="O86" s="258">
        <v>17392042</v>
      </c>
      <c r="P86" s="258"/>
      <c r="Q86" s="258">
        <v>7155120</v>
      </c>
      <c r="R86" s="251"/>
      <c r="S86" s="259">
        <v>16.32</v>
      </c>
      <c r="T86" s="251"/>
      <c r="U86" s="260">
        <v>2.4</v>
      </c>
      <c r="V86" s="257"/>
    </row>
    <row r="87" spans="1:22">
      <c r="A87" s="249"/>
      <c r="C87" s="276" t="s">
        <v>274</v>
      </c>
      <c r="E87" s="255"/>
      <c r="G87" s="237" t="s">
        <v>275</v>
      </c>
      <c r="H87" s="237"/>
      <c r="I87" s="256">
        <v>0</v>
      </c>
      <c r="J87" s="251"/>
      <c r="K87" s="257">
        <v>4553052.7</v>
      </c>
      <c r="L87" s="257"/>
      <c r="M87" s="258">
        <v>3528616.23</v>
      </c>
      <c r="N87" s="258"/>
      <c r="O87" s="258">
        <v>1024436</v>
      </c>
      <c r="P87" s="258"/>
      <c r="Q87" s="258">
        <v>455305</v>
      </c>
      <c r="R87" s="251"/>
      <c r="S87" s="259">
        <v>10</v>
      </c>
      <c r="T87" s="237"/>
      <c r="U87" s="260">
        <v>2.2000000000000002</v>
      </c>
      <c r="V87" s="257"/>
    </row>
    <row r="88" spans="1:22">
      <c r="A88" s="249"/>
      <c r="C88" s="276" t="s">
        <v>276</v>
      </c>
      <c r="E88" s="255"/>
      <c r="G88" s="237" t="s">
        <v>277</v>
      </c>
      <c r="H88" s="237"/>
      <c r="I88" s="256">
        <v>0</v>
      </c>
      <c r="J88" s="251"/>
      <c r="K88" s="257">
        <v>471934.55</v>
      </c>
      <c r="L88" s="257"/>
      <c r="M88" s="258">
        <v>53426.73</v>
      </c>
      <c r="N88" s="258"/>
      <c r="O88" s="258">
        <v>418508</v>
      </c>
      <c r="P88" s="258"/>
      <c r="Q88" s="258">
        <v>45244</v>
      </c>
      <c r="R88" s="251"/>
      <c r="S88" s="259">
        <v>9.59</v>
      </c>
      <c r="U88" s="260">
        <v>9.3000000000000007</v>
      </c>
      <c r="V88" s="257"/>
    </row>
    <row r="89" spans="1:22">
      <c r="A89" s="249"/>
      <c r="C89" s="276" t="s">
        <v>278</v>
      </c>
      <c r="E89" s="255"/>
      <c r="G89" s="237" t="s">
        <v>218</v>
      </c>
      <c r="H89" s="237"/>
      <c r="I89" s="256">
        <v>0</v>
      </c>
      <c r="J89" s="251"/>
      <c r="K89" s="257">
        <v>7038488.25</v>
      </c>
      <c r="L89" s="257"/>
      <c r="M89" s="258">
        <v>2464337.6</v>
      </c>
      <c r="N89" s="258"/>
      <c r="O89" s="258">
        <v>4574151</v>
      </c>
      <c r="P89" s="258"/>
      <c r="Q89" s="258">
        <v>494503</v>
      </c>
      <c r="R89" s="251"/>
      <c r="S89" s="259">
        <v>7.03</v>
      </c>
      <c r="T89" s="237"/>
      <c r="U89" s="260">
        <v>9.1999999999999993</v>
      </c>
      <c r="V89" s="257"/>
    </row>
    <row r="90" spans="1:22">
      <c r="A90" s="249"/>
      <c r="C90" s="251"/>
      <c r="E90" s="255"/>
      <c r="G90" s="237"/>
      <c r="H90" s="237"/>
      <c r="I90" s="256"/>
      <c r="J90" s="251"/>
      <c r="K90" s="274"/>
      <c r="L90" s="257"/>
      <c r="M90" s="277"/>
      <c r="N90" s="258"/>
      <c r="O90" s="277"/>
      <c r="P90" s="258"/>
      <c r="Q90" s="277"/>
      <c r="R90" s="251"/>
      <c r="S90" s="259"/>
      <c r="T90" s="251"/>
      <c r="U90" s="260"/>
      <c r="V90" s="257"/>
    </row>
    <row r="91" spans="1:22">
      <c r="A91" s="249"/>
      <c r="C91" s="251" t="s">
        <v>279</v>
      </c>
      <c r="E91" s="255"/>
      <c r="G91" s="237"/>
      <c r="H91" s="237"/>
      <c r="I91" s="256"/>
      <c r="J91" s="251"/>
      <c r="K91" s="257">
        <f>SUBTOTAL(9,K86:K89)</f>
        <v>55905270.670000002</v>
      </c>
      <c r="L91" s="257"/>
      <c r="M91" s="258">
        <f>SUBTOTAL(9,M86:M89)</f>
        <v>32496133.620000001</v>
      </c>
      <c r="N91" s="258"/>
      <c r="O91" s="258">
        <f>SUBTOTAL(9,O86:O89)</f>
        <v>23409137</v>
      </c>
      <c r="P91" s="258"/>
      <c r="Q91" s="258">
        <f>SUBTOTAL(9,Q86:Q89)</f>
        <v>8150172</v>
      </c>
      <c r="R91" s="251"/>
      <c r="S91" s="259">
        <f>ROUND(Q91/$K91*100,2)</f>
        <v>14.58</v>
      </c>
      <c r="T91" s="251"/>
      <c r="U91" s="260"/>
      <c r="V91" s="257"/>
    </row>
    <row r="92" spans="1:22">
      <c r="A92" s="249"/>
      <c r="C92" s="251"/>
      <c r="E92" s="255"/>
      <c r="G92" s="237"/>
      <c r="H92" s="237"/>
      <c r="I92" s="256"/>
      <c r="J92" s="251"/>
      <c r="K92" s="257"/>
      <c r="L92" s="257"/>
      <c r="M92" s="258"/>
      <c r="N92" s="258"/>
      <c r="O92" s="258"/>
      <c r="P92" s="258"/>
      <c r="Q92" s="258"/>
      <c r="R92" s="251"/>
      <c r="S92" s="259"/>
      <c r="T92" s="251"/>
      <c r="U92" s="260"/>
      <c r="V92" s="257"/>
    </row>
    <row r="93" spans="1:22">
      <c r="A93" s="249">
        <v>397.3</v>
      </c>
      <c r="C93" s="251" t="s">
        <v>229</v>
      </c>
      <c r="E93" s="255"/>
      <c r="G93" s="237" t="s">
        <v>218</v>
      </c>
      <c r="H93" s="237"/>
      <c r="I93" s="256">
        <v>0</v>
      </c>
      <c r="J93" s="251"/>
      <c r="K93" s="257">
        <v>45255752.18</v>
      </c>
      <c r="L93" s="257"/>
      <c r="M93" s="258">
        <v>10662094</v>
      </c>
      <c r="N93" s="258"/>
      <c r="O93" s="258">
        <v>34593658</v>
      </c>
      <c r="P93" s="258"/>
      <c r="Q93" s="258">
        <v>3448470</v>
      </c>
      <c r="R93" s="251"/>
      <c r="S93" s="259">
        <v>7.62</v>
      </c>
      <c r="T93" s="251"/>
      <c r="U93" s="260">
        <v>10</v>
      </c>
      <c r="V93" s="257"/>
    </row>
    <row r="94" spans="1:22">
      <c r="A94" s="249">
        <v>398</v>
      </c>
      <c r="C94" s="251" t="s">
        <v>280</v>
      </c>
      <c r="E94" s="255"/>
      <c r="G94" s="237" t="s">
        <v>263</v>
      </c>
      <c r="H94" s="237"/>
      <c r="I94" s="256">
        <v>0</v>
      </c>
      <c r="J94" s="251"/>
      <c r="K94" s="278">
        <v>2167871.2999999998</v>
      </c>
      <c r="L94" s="257"/>
      <c r="M94" s="279">
        <v>1094904</v>
      </c>
      <c r="N94" s="258"/>
      <c r="O94" s="279">
        <v>1072967</v>
      </c>
      <c r="P94" s="258"/>
      <c r="Q94" s="279">
        <v>95131</v>
      </c>
      <c r="R94" s="251"/>
      <c r="S94" s="259">
        <v>4.3899999999999997</v>
      </c>
      <c r="T94" s="251"/>
      <c r="U94" s="260">
        <v>11.3</v>
      </c>
      <c r="V94" s="257"/>
    </row>
    <row r="95" spans="1:22">
      <c r="A95" s="249"/>
      <c r="E95" s="237"/>
      <c r="G95" s="237"/>
      <c r="I95" s="256"/>
      <c r="K95" s="257"/>
      <c r="L95" s="273"/>
      <c r="M95" s="280"/>
      <c r="N95" s="272"/>
      <c r="O95" s="280"/>
      <c r="P95" s="272"/>
      <c r="Q95" s="280"/>
      <c r="S95" s="247"/>
      <c r="U95" s="271"/>
      <c r="V95" s="273"/>
    </row>
    <row r="96" spans="1:22" ht="15.75">
      <c r="A96" s="249"/>
      <c r="C96" s="266" t="s">
        <v>281</v>
      </c>
      <c r="E96" s="233"/>
      <c r="G96" s="233"/>
      <c r="H96" s="232"/>
      <c r="I96" s="234"/>
      <c r="J96" s="232"/>
      <c r="K96" s="281">
        <f>SUBTOTAL(9,K75:K95)</f>
        <v>171357863.03</v>
      </c>
      <c r="L96" s="268"/>
      <c r="M96" s="269">
        <f>SUBTOTAL(9,M75:M95)</f>
        <v>66895448.619999997</v>
      </c>
      <c r="N96" s="269"/>
      <c r="O96" s="282">
        <f>SUBTOTAL(9,O75:O95)</f>
        <v>107336244</v>
      </c>
      <c r="P96" s="269"/>
      <c r="Q96" s="269">
        <f>SUBTOTAL(9,Q75:Q95)</f>
        <v>15104613</v>
      </c>
      <c r="R96" s="232"/>
      <c r="S96" s="267">
        <f>ROUND(Q96/$K96*100,2)</f>
        <v>8.81</v>
      </c>
      <c r="U96" s="270"/>
      <c r="V96" s="268"/>
    </row>
    <row r="97" spans="1:22" ht="15.75">
      <c r="A97" s="249"/>
      <c r="C97" s="266"/>
      <c r="E97" s="237"/>
      <c r="G97" s="237"/>
      <c r="I97" s="256"/>
      <c r="K97" s="259"/>
      <c r="L97" s="268"/>
      <c r="M97" s="283"/>
      <c r="N97" s="269"/>
      <c r="O97" s="272"/>
      <c r="P97" s="269"/>
      <c r="Q97" s="283"/>
      <c r="R97" s="232"/>
      <c r="S97" s="247"/>
      <c r="U97" s="271"/>
      <c r="V97" s="268"/>
    </row>
    <row r="98" spans="1:22" ht="16.5" thickBot="1">
      <c r="A98" s="249"/>
      <c r="C98" s="266" t="s">
        <v>282</v>
      </c>
      <c r="E98" s="237"/>
      <c r="G98" s="237"/>
      <c r="I98" s="256"/>
      <c r="K98" s="284">
        <f>SUBTOTAL(9,K17:K97)</f>
        <v>3618226422.8299994</v>
      </c>
      <c r="L98" s="268"/>
      <c r="M98" s="285">
        <f>SUBTOTAL(9,M17:M97)</f>
        <v>1394323716.2799997</v>
      </c>
      <c r="N98" s="269"/>
      <c r="O98" s="285">
        <f>SUBTOTAL(9,O17:O97)</f>
        <v>2981340768</v>
      </c>
      <c r="P98" s="269"/>
      <c r="Q98" s="285">
        <f>SUBTOTAL(9,Q17:Q97)</f>
        <v>131763392</v>
      </c>
      <c r="R98" s="232"/>
      <c r="S98" s="267">
        <f>ROUND(Q98/$K98*100,2)</f>
        <v>3.64</v>
      </c>
      <c r="U98" s="270"/>
      <c r="V98" s="268"/>
    </row>
    <row r="99" spans="1:22" ht="16.5" thickTop="1">
      <c r="A99" s="249"/>
      <c r="C99" s="251"/>
      <c r="E99" s="237"/>
      <c r="G99" s="237"/>
      <c r="I99" s="256"/>
      <c r="K99" s="267"/>
      <c r="L99" s="268"/>
      <c r="M99" s="269"/>
      <c r="N99" s="269"/>
      <c r="O99" s="269"/>
      <c r="P99" s="269"/>
      <c r="Q99" s="269"/>
      <c r="R99" s="232"/>
      <c r="S99" s="247"/>
      <c r="U99" s="270"/>
      <c r="V99" s="268"/>
    </row>
    <row r="100" spans="1:22" ht="15.75">
      <c r="A100" s="249"/>
      <c r="C100" s="286" t="s">
        <v>283</v>
      </c>
      <c r="E100" s="237"/>
      <c r="G100" s="237"/>
      <c r="I100" s="256"/>
      <c r="K100" s="267"/>
      <c r="L100" s="268"/>
      <c r="M100" s="269"/>
      <c r="N100" s="269"/>
      <c r="O100" s="269"/>
      <c r="P100" s="269"/>
      <c r="Q100" s="269"/>
      <c r="R100" s="232"/>
      <c r="S100" s="247"/>
      <c r="U100" s="270"/>
      <c r="V100" s="268"/>
    </row>
    <row r="101" spans="1:22" ht="15.75">
      <c r="A101" s="249"/>
      <c r="C101" s="232"/>
      <c r="E101" s="237"/>
      <c r="G101" s="237"/>
      <c r="I101" s="256"/>
      <c r="K101" s="267"/>
      <c r="L101" s="268"/>
      <c r="M101" s="269"/>
      <c r="N101" s="269"/>
      <c r="O101" s="269"/>
      <c r="P101" s="269"/>
      <c r="Q101" s="269"/>
      <c r="R101" s="232"/>
      <c r="S101" s="247"/>
      <c r="U101" s="270"/>
      <c r="V101" s="268"/>
    </row>
    <row r="102" spans="1:22">
      <c r="A102" s="249">
        <v>302</v>
      </c>
      <c r="C102" s="251" t="s">
        <v>284</v>
      </c>
      <c r="E102" s="255"/>
      <c r="G102" s="237"/>
      <c r="H102" s="237"/>
      <c r="I102" s="256"/>
      <c r="J102" s="251"/>
      <c r="K102" s="257">
        <v>52919.18</v>
      </c>
      <c r="L102" s="257"/>
      <c r="M102" s="258">
        <v>52919.18</v>
      </c>
      <c r="N102" s="258"/>
      <c r="O102" s="258"/>
      <c r="P102" s="258"/>
      <c r="Q102" s="258"/>
      <c r="R102" s="251"/>
      <c r="S102" s="259"/>
      <c r="T102" s="251"/>
      <c r="U102" s="260"/>
      <c r="V102" s="257"/>
    </row>
    <row r="103" spans="1:22">
      <c r="A103" s="249">
        <v>310</v>
      </c>
      <c r="C103" s="251" t="s">
        <v>285</v>
      </c>
      <c r="E103" s="255"/>
      <c r="G103" s="237"/>
      <c r="H103" s="237"/>
      <c r="I103" s="256"/>
      <c r="J103" s="251"/>
      <c r="K103" s="257">
        <v>4980690.3</v>
      </c>
      <c r="L103" s="257"/>
      <c r="M103" s="258"/>
      <c r="N103" s="258"/>
      <c r="O103" s="258"/>
      <c r="P103" s="258"/>
      <c r="Q103" s="258"/>
      <c r="R103" s="251"/>
      <c r="S103" s="259"/>
      <c r="T103" s="251"/>
      <c r="U103" s="260"/>
      <c r="V103" s="257"/>
    </row>
    <row r="104" spans="1:22">
      <c r="A104" s="249">
        <v>310.10000000000002</v>
      </c>
      <c r="C104" s="251" t="s">
        <v>226</v>
      </c>
      <c r="E104" s="255"/>
      <c r="G104" s="237"/>
      <c r="H104" s="237"/>
      <c r="I104" s="256"/>
      <c r="J104" s="251"/>
      <c r="K104" s="257">
        <v>5420</v>
      </c>
      <c r="L104" s="257"/>
      <c r="M104" s="258"/>
      <c r="N104" s="258"/>
      <c r="O104" s="258"/>
      <c r="P104" s="258"/>
      <c r="Q104" s="258"/>
      <c r="R104" s="251"/>
      <c r="S104" s="259"/>
      <c r="T104" s="251"/>
      <c r="U104" s="260"/>
      <c r="V104" s="257"/>
    </row>
    <row r="105" spans="1:22">
      <c r="A105" s="249">
        <v>317</v>
      </c>
      <c r="C105" s="251" t="s">
        <v>286</v>
      </c>
      <c r="E105" s="255"/>
      <c r="G105" s="237"/>
      <c r="H105" s="237"/>
      <c r="I105" s="256"/>
      <c r="J105" s="251"/>
      <c r="K105" s="257">
        <v>34041525.869999997</v>
      </c>
      <c r="L105" s="257"/>
      <c r="M105" s="258">
        <v>8655866.7599999998</v>
      </c>
      <c r="N105" s="258"/>
      <c r="O105" s="258"/>
      <c r="P105" s="258"/>
      <c r="Q105" s="258"/>
      <c r="R105" s="251"/>
      <c r="S105" s="259"/>
      <c r="T105" s="251"/>
      <c r="U105" s="260"/>
      <c r="V105" s="257"/>
    </row>
    <row r="106" spans="1:22">
      <c r="A106" s="249">
        <v>350</v>
      </c>
      <c r="C106" s="251" t="s">
        <v>285</v>
      </c>
      <c r="E106" s="255"/>
      <c r="G106" s="237"/>
      <c r="H106" s="237"/>
      <c r="I106" s="256"/>
      <c r="J106" s="251"/>
      <c r="K106" s="257">
        <v>6071983.6200000001</v>
      </c>
      <c r="L106" s="257"/>
      <c r="M106" s="258">
        <v>-920.61</v>
      </c>
      <c r="N106" s="258"/>
      <c r="O106" s="258"/>
      <c r="P106" s="258"/>
      <c r="Q106" s="258"/>
      <c r="R106" s="251"/>
      <c r="S106" s="259"/>
      <c r="T106" s="251"/>
      <c r="U106" s="260"/>
      <c r="V106" s="257"/>
    </row>
    <row r="107" spans="1:22">
      <c r="A107" s="249">
        <v>360</v>
      </c>
      <c r="C107" s="251" t="s">
        <v>285</v>
      </c>
      <c r="E107" s="255"/>
      <c r="G107" s="237"/>
      <c r="H107" s="237"/>
      <c r="I107" s="256"/>
      <c r="J107" s="251"/>
      <c r="K107" s="257">
        <v>5657796.5300000003</v>
      </c>
      <c r="L107" s="257"/>
      <c r="M107" s="258"/>
      <c r="N107" s="258"/>
      <c r="O107" s="258"/>
      <c r="P107" s="258"/>
      <c r="Q107" s="258"/>
      <c r="R107" s="251"/>
      <c r="S107" s="259"/>
      <c r="T107" s="251"/>
      <c r="U107" s="260"/>
      <c r="V107" s="257"/>
    </row>
    <row r="108" spans="1:22">
      <c r="A108" s="249">
        <v>389</v>
      </c>
      <c r="C108" s="251" t="s">
        <v>285</v>
      </c>
      <c r="E108" s="255"/>
      <c r="G108" s="237"/>
      <c r="H108" s="237"/>
      <c r="I108" s="256"/>
      <c r="J108" s="251"/>
      <c r="K108" s="257">
        <v>2098942.65</v>
      </c>
      <c r="L108" s="257"/>
      <c r="M108" s="258">
        <v>11844.78</v>
      </c>
      <c r="N108" s="258"/>
      <c r="O108" s="258"/>
      <c r="P108" s="258"/>
      <c r="Q108" s="258"/>
      <c r="R108" s="251"/>
      <c r="S108" s="259"/>
      <c r="T108" s="251"/>
      <c r="U108" s="260"/>
      <c r="V108" s="257"/>
    </row>
    <row r="109" spans="1:22">
      <c r="A109" s="249">
        <v>399.19</v>
      </c>
      <c r="C109" s="251" t="s">
        <v>287</v>
      </c>
      <c r="E109" s="255"/>
      <c r="G109" s="237"/>
      <c r="H109" s="237"/>
      <c r="I109" s="256"/>
      <c r="J109" s="251"/>
      <c r="K109" s="257">
        <v>158819.18</v>
      </c>
      <c r="L109" s="257"/>
      <c r="M109" s="258">
        <v>109950.12</v>
      </c>
      <c r="N109" s="258"/>
      <c r="O109" s="258"/>
      <c r="P109" s="258"/>
      <c r="Q109" s="258"/>
      <c r="R109" s="251"/>
      <c r="S109" s="259"/>
      <c r="T109" s="251"/>
      <c r="U109" s="260"/>
      <c r="V109" s="257"/>
    </row>
    <row r="110" spans="1:22" ht="15.75">
      <c r="A110" s="249"/>
      <c r="C110" s="232"/>
      <c r="E110" s="237"/>
      <c r="G110" s="237"/>
      <c r="I110" s="256"/>
      <c r="K110" s="287"/>
      <c r="L110" s="288"/>
      <c r="M110" s="287"/>
      <c r="N110" s="269"/>
      <c r="O110" s="269"/>
      <c r="P110" s="269"/>
      <c r="Q110" s="269"/>
      <c r="R110" s="232"/>
      <c r="S110" s="247"/>
      <c r="U110" s="270"/>
      <c r="V110" s="289"/>
    </row>
    <row r="111" spans="1:22" ht="15.75">
      <c r="A111" s="249"/>
      <c r="C111" s="266" t="s">
        <v>288</v>
      </c>
      <c r="E111" s="237"/>
      <c r="G111" s="237"/>
      <c r="I111" s="256"/>
      <c r="K111" s="267">
        <f>SUBTOTAL(9,K102:K110)</f>
        <v>53068097.329999991</v>
      </c>
      <c r="L111" s="268"/>
      <c r="M111" s="290">
        <f>SUBTOTAL(9,M102:M110)</f>
        <v>8829660.2299999986</v>
      </c>
      <c r="N111" s="269"/>
      <c r="O111" s="269"/>
      <c r="P111" s="269"/>
      <c r="Q111" s="269"/>
      <c r="R111" s="232"/>
      <c r="S111" s="247"/>
      <c r="U111" s="270"/>
      <c r="V111" s="289"/>
    </row>
    <row r="112" spans="1:22" ht="15.75">
      <c r="A112" s="249"/>
      <c r="C112" s="266"/>
      <c r="E112" s="237"/>
      <c r="G112" s="237"/>
      <c r="I112" s="256"/>
      <c r="K112" s="287"/>
      <c r="L112" s="288"/>
      <c r="M112" s="291"/>
      <c r="N112" s="269"/>
      <c r="O112" s="269"/>
      <c r="P112" s="269"/>
      <c r="Q112" s="269"/>
      <c r="R112" s="232"/>
      <c r="S112" s="247"/>
      <c r="U112" s="270"/>
      <c r="V112" s="289"/>
    </row>
    <row r="113" spans="1:22" ht="16.5" thickBot="1">
      <c r="A113" s="249"/>
      <c r="C113" s="266" t="s">
        <v>289</v>
      </c>
      <c r="E113" s="237"/>
      <c r="G113" s="237"/>
      <c r="I113" s="256"/>
      <c r="K113" s="284">
        <f>SUBTOTAL(9,K17:K112)</f>
        <v>3671294520.1599994</v>
      </c>
      <c r="L113" s="268"/>
      <c r="M113" s="285">
        <f>SUBTOTAL(9,M17:M112)</f>
        <v>1403153376.5099998</v>
      </c>
      <c r="N113" s="269"/>
      <c r="O113" s="269"/>
      <c r="P113" s="269"/>
      <c r="Q113" s="269"/>
      <c r="R113" s="232"/>
      <c r="S113" s="247"/>
      <c r="U113" s="270"/>
      <c r="V113" s="289"/>
    </row>
    <row r="114" spans="1:22" ht="16.5" thickTop="1">
      <c r="A114" s="249"/>
      <c r="C114" s="266"/>
      <c r="E114" s="237"/>
      <c r="G114" s="237"/>
      <c r="I114" s="256"/>
      <c r="K114" s="259"/>
      <c r="L114" s="268"/>
      <c r="M114" s="268"/>
      <c r="N114" s="268"/>
      <c r="O114" s="268"/>
      <c r="P114" s="268"/>
      <c r="Q114" s="268"/>
      <c r="R114" s="232"/>
      <c r="S114" s="247"/>
      <c r="U114" s="270"/>
      <c r="V114" s="289"/>
    </row>
    <row r="115" spans="1:22">
      <c r="A115" s="249"/>
      <c r="B115" s="224" t="s">
        <v>290</v>
      </c>
      <c r="C115" s="224" t="s">
        <v>291</v>
      </c>
      <c r="K115" s="273"/>
      <c r="L115" s="273"/>
      <c r="M115" s="273"/>
      <c r="N115" s="273"/>
      <c r="O115" s="273"/>
      <c r="P115" s="273"/>
      <c r="Q115" s="273"/>
      <c r="V115" s="289"/>
    </row>
    <row r="116" spans="1:22">
      <c r="B116" s="251"/>
      <c r="K116" s="273"/>
      <c r="L116" s="273"/>
      <c r="M116" s="273"/>
      <c r="N116" s="273"/>
      <c r="O116" s="273"/>
      <c r="P116" s="273"/>
      <c r="Q116" s="273"/>
      <c r="V116" s="289"/>
    </row>
    <row r="117" spans="1:22" ht="15.75">
      <c r="A117" s="266"/>
      <c r="B117" s="292" t="s">
        <v>292</v>
      </c>
      <c r="C117" s="224" t="s">
        <v>293</v>
      </c>
      <c r="N117" s="273"/>
      <c r="O117" s="273"/>
      <c r="P117" s="273"/>
      <c r="Q117" s="273"/>
      <c r="V117" s="273"/>
    </row>
    <row r="118" spans="1:22" ht="15.75">
      <c r="A118" s="266"/>
      <c r="B118" s="251"/>
      <c r="C118" s="224" t="s">
        <v>294</v>
      </c>
      <c r="N118" s="273"/>
      <c r="O118" s="273"/>
      <c r="P118" s="273"/>
      <c r="Q118" s="273"/>
      <c r="V118" s="273"/>
    </row>
    <row r="120" spans="1:22" ht="15.75">
      <c r="A120" s="266"/>
      <c r="C120" s="251"/>
      <c r="E120" s="233" t="s">
        <v>184</v>
      </c>
      <c r="G120" s="233" t="s">
        <v>189</v>
      </c>
      <c r="K120" s="293"/>
      <c r="L120" s="293"/>
      <c r="M120" s="293"/>
    </row>
    <row r="121" spans="1:22" ht="15.75">
      <c r="A121" s="266" t="s">
        <v>191</v>
      </c>
      <c r="C121" s="233" t="s">
        <v>295</v>
      </c>
      <c r="E121" s="233" t="s">
        <v>193</v>
      </c>
      <c r="G121" s="233" t="s">
        <v>199</v>
      </c>
      <c r="K121" s="293"/>
      <c r="L121" s="293"/>
      <c r="M121" s="293"/>
    </row>
    <row r="122" spans="1:22" ht="15.75">
      <c r="A122" s="294"/>
      <c r="C122" s="264"/>
      <c r="E122" s="295"/>
      <c r="G122" s="295"/>
      <c r="K122" s="293"/>
      <c r="L122" s="293"/>
      <c r="M122" s="293"/>
    </row>
    <row r="123" spans="1:22">
      <c r="A123" s="249">
        <v>315.2</v>
      </c>
      <c r="C123" s="251" t="s">
        <v>296</v>
      </c>
      <c r="E123" s="237" t="s">
        <v>216</v>
      </c>
      <c r="G123" s="296">
        <v>20</v>
      </c>
      <c r="K123" s="293"/>
      <c r="L123" s="293"/>
      <c r="M123" s="293"/>
    </row>
    <row r="124" spans="1:22">
      <c r="A124" s="249">
        <v>351.1</v>
      </c>
      <c r="C124" s="251" t="s">
        <v>297</v>
      </c>
      <c r="E124" s="237" t="s">
        <v>216</v>
      </c>
      <c r="G124" s="296">
        <v>20</v>
      </c>
      <c r="K124" s="293"/>
      <c r="L124" s="293"/>
      <c r="M124" s="293"/>
    </row>
    <row r="125" spans="1:22">
      <c r="A125" s="249">
        <v>363.1</v>
      </c>
      <c r="C125" s="251" t="s">
        <v>297</v>
      </c>
      <c r="E125" s="237" t="s">
        <v>216</v>
      </c>
      <c r="G125" s="296">
        <v>20</v>
      </c>
      <c r="K125" s="293"/>
      <c r="L125" s="293"/>
      <c r="M125" s="293"/>
    </row>
    <row r="126" spans="1:22">
      <c r="K126" s="293"/>
      <c r="L126" s="293"/>
      <c r="M126" s="293"/>
    </row>
    <row r="127" spans="1:22">
      <c r="K127" s="293"/>
      <c r="L127" s="293"/>
      <c r="M127" s="293"/>
    </row>
    <row r="128" spans="1:22">
      <c r="K128" s="293"/>
      <c r="L128" s="293"/>
      <c r="M128" s="293"/>
    </row>
    <row r="129" spans="11:13">
      <c r="K129" s="293"/>
      <c r="L129" s="293"/>
      <c r="M129" s="293"/>
    </row>
  </sheetData>
  <printOptions horizontalCentered="1"/>
  <pageMargins left="0.25" right="0" top="1" bottom="0.75" header="0.3" footer="0.3"/>
  <pageSetup scale="47" fitToHeight="0" orientation="landscape" r:id="rId1"/>
  <rowBreaks count="1" manualBreakCount="1">
    <brk id="71" max="20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zoomScale="70" zoomScaleNormal="70" workbookViewId="0">
      <selection activeCell="I27" sqref="I27"/>
    </sheetView>
  </sheetViews>
  <sheetFormatPr defaultColWidth="12.5703125" defaultRowHeight="15"/>
  <cols>
    <col min="1" max="1" width="10" style="224" customWidth="1"/>
    <col min="2" max="2" width="3.5703125" style="224" customWidth="1"/>
    <col min="3" max="3" width="75.7109375" style="224" customWidth="1"/>
    <col min="4" max="4" width="2.28515625" style="224" customWidth="1"/>
    <col min="5" max="5" width="16.140625" style="224" bestFit="1" customWidth="1"/>
    <col min="6" max="6" width="2.28515625" style="224" customWidth="1"/>
    <col min="7" max="7" width="15.140625" style="224" customWidth="1"/>
    <col min="8" max="8" width="2.28515625" style="224" customWidth="1"/>
    <col min="9" max="9" width="12.5703125" style="246" customWidth="1"/>
    <col min="10" max="10" width="2.28515625" style="224" customWidth="1"/>
    <col min="11" max="11" width="31.7109375" style="224" bestFit="1" customWidth="1"/>
    <col min="12" max="12" width="2.28515625" style="224" customWidth="1"/>
    <col min="13" max="13" width="24.7109375" style="231" bestFit="1" customWidth="1"/>
    <col min="14" max="14" width="2.28515625" style="231" customWidth="1"/>
    <col min="15" max="15" width="24.140625" style="231" bestFit="1" customWidth="1"/>
    <col min="16" max="16" width="2.28515625" style="231" customWidth="1"/>
    <col min="17" max="17" width="20.85546875" style="231" bestFit="1" customWidth="1"/>
    <col min="18" max="18" width="3.85546875" style="224" bestFit="1" customWidth="1"/>
    <col min="19" max="19" width="15.140625" style="312" customWidth="1"/>
    <col min="20" max="20" width="3.7109375" style="224" customWidth="1"/>
    <col min="21" max="21" width="16.42578125" style="224" customWidth="1"/>
    <col min="22" max="22" width="2.28515625" style="224" customWidth="1"/>
    <col min="23" max="16384" width="12.5703125" style="224"/>
  </cols>
  <sheetData>
    <row r="1" spans="1:22" ht="15.75">
      <c r="A1" s="222" t="s">
        <v>174</v>
      </c>
      <c r="B1" s="222"/>
      <c r="C1" s="222"/>
      <c r="D1" s="222"/>
      <c r="E1" s="222"/>
      <c r="F1" s="222"/>
      <c r="G1" s="222"/>
      <c r="H1" s="222"/>
      <c r="I1" s="223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</row>
    <row r="2" spans="1:22" ht="15.75">
      <c r="A2" s="222"/>
      <c r="B2" s="222"/>
      <c r="C2" s="222"/>
      <c r="D2" s="222"/>
      <c r="E2" s="222"/>
      <c r="F2" s="222"/>
      <c r="G2" s="222"/>
      <c r="H2" s="222"/>
      <c r="I2" s="223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</row>
    <row r="3" spans="1:22" ht="15.75">
      <c r="A3" s="222" t="s">
        <v>175</v>
      </c>
      <c r="B3" s="222"/>
      <c r="C3" s="222"/>
      <c r="D3" s="222"/>
      <c r="E3" s="222"/>
      <c r="F3" s="222"/>
      <c r="G3" s="222"/>
      <c r="H3" s="222"/>
      <c r="I3" s="223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</row>
    <row r="4" spans="1:22" ht="15.75">
      <c r="A4" s="222" t="s">
        <v>176</v>
      </c>
      <c r="B4" s="222"/>
      <c r="C4" s="222"/>
      <c r="D4" s="222"/>
      <c r="E4" s="222"/>
      <c r="F4" s="222"/>
      <c r="G4" s="222"/>
      <c r="H4" s="222"/>
      <c r="I4" s="223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</row>
    <row r="5" spans="1:22" ht="15.75">
      <c r="A5" s="222"/>
      <c r="B5" s="225"/>
      <c r="C5" s="225"/>
      <c r="D5" s="225"/>
      <c r="E5" s="225"/>
      <c r="F5" s="225"/>
      <c r="G5" s="225"/>
      <c r="H5" s="225"/>
      <c r="I5" s="226"/>
      <c r="J5" s="225"/>
      <c r="K5" s="225"/>
      <c r="L5" s="225"/>
      <c r="M5" s="227"/>
      <c r="N5" s="227"/>
      <c r="O5" s="227"/>
      <c r="P5" s="227"/>
      <c r="Q5" s="227"/>
      <c r="R5" s="225"/>
      <c r="S5" s="225"/>
      <c r="V5" s="225"/>
    </row>
    <row r="6" spans="1:22" ht="15.75">
      <c r="A6" s="222"/>
      <c r="B6" s="228"/>
      <c r="C6" s="228"/>
      <c r="D6" s="228"/>
      <c r="E6" s="228"/>
      <c r="F6" s="228"/>
      <c r="G6" s="228"/>
      <c r="H6" s="228"/>
      <c r="I6" s="229"/>
      <c r="J6" s="228"/>
      <c r="K6" s="228"/>
      <c r="L6" s="228"/>
      <c r="M6" s="230"/>
      <c r="N6" s="230"/>
      <c r="O6" s="230"/>
      <c r="P6" s="230"/>
      <c r="S6" s="224"/>
      <c r="V6" s="228"/>
    </row>
    <row r="7" spans="1:22" ht="15.75">
      <c r="B7" s="232"/>
      <c r="C7" s="233"/>
      <c r="D7" s="233"/>
      <c r="E7" s="233" t="s">
        <v>177</v>
      </c>
      <c r="F7" s="233"/>
      <c r="G7" s="233"/>
      <c r="H7" s="233"/>
      <c r="I7" s="234" t="s">
        <v>178</v>
      </c>
      <c r="J7" s="233"/>
      <c r="K7" s="233" t="s">
        <v>179</v>
      </c>
      <c r="L7" s="233"/>
      <c r="M7" s="235" t="s">
        <v>180</v>
      </c>
      <c r="N7" s="235"/>
      <c r="O7" s="235"/>
      <c r="P7" s="235"/>
      <c r="Q7" s="236" t="s">
        <v>181</v>
      </c>
      <c r="R7" s="225"/>
      <c r="S7" s="225"/>
      <c r="T7" s="237"/>
      <c r="U7" s="233" t="s">
        <v>182</v>
      </c>
      <c r="V7" s="233"/>
    </row>
    <row r="8" spans="1:22" ht="15.75">
      <c r="B8" s="232"/>
      <c r="C8" s="233"/>
      <c r="D8" s="233"/>
      <c r="E8" s="233" t="s">
        <v>183</v>
      </c>
      <c r="F8" s="233"/>
      <c r="G8" s="233" t="s">
        <v>184</v>
      </c>
      <c r="H8" s="233"/>
      <c r="I8" s="234" t="s">
        <v>185</v>
      </c>
      <c r="J8" s="233"/>
      <c r="K8" s="233" t="s">
        <v>186</v>
      </c>
      <c r="L8" s="233"/>
      <c r="M8" s="235" t="s">
        <v>187</v>
      </c>
      <c r="N8" s="235"/>
      <c r="O8" s="235" t="s">
        <v>188</v>
      </c>
      <c r="P8" s="235"/>
      <c r="Q8" s="238" t="s">
        <v>189</v>
      </c>
      <c r="R8" s="239"/>
      <c r="S8" s="239" t="s">
        <v>189</v>
      </c>
      <c r="T8" s="237"/>
      <c r="U8" s="233" t="s">
        <v>190</v>
      </c>
      <c r="V8" s="233"/>
    </row>
    <row r="9" spans="1:22" ht="15.75">
      <c r="B9" s="232"/>
      <c r="C9" s="233" t="s">
        <v>191</v>
      </c>
      <c r="D9" s="233"/>
      <c r="E9" s="233" t="s">
        <v>192</v>
      </c>
      <c r="F9" s="233"/>
      <c r="G9" s="233" t="s">
        <v>193</v>
      </c>
      <c r="H9" s="233"/>
      <c r="I9" s="240" t="s">
        <v>194</v>
      </c>
      <c r="J9" s="233"/>
      <c r="K9" s="241" t="s">
        <v>195</v>
      </c>
      <c r="L9" s="233"/>
      <c r="M9" s="235" t="s">
        <v>196</v>
      </c>
      <c r="N9" s="235"/>
      <c r="O9" s="235" t="s">
        <v>197</v>
      </c>
      <c r="P9" s="235"/>
      <c r="Q9" s="235" t="s">
        <v>198</v>
      </c>
      <c r="R9" s="233"/>
      <c r="S9" s="233" t="s">
        <v>199</v>
      </c>
      <c r="T9" s="237"/>
      <c r="U9" s="233" t="s">
        <v>200</v>
      </c>
      <c r="V9" s="233"/>
    </row>
    <row r="10" spans="1:22" ht="15.75">
      <c r="B10" s="232"/>
      <c r="C10" s="242">
        <f>COUNTA($A$10:B10)+1</f>
        <v>1</v>
      </c>
      <c r="D10" s="243"/>
      <c r="E10" s="242">
        <f>COUNTA($A$10:D10)+1</f>
        <v>2</v>
      </c>
      <c r="F10" s="243"/>
      <c r="G10" s="242">
        <f>COUNTA($A$10:F10)+1</f>
        <v>3</v>
      </c>
      <c r="H10" s="243"/>
      <c r="I10" s="242">
        <f>COUNTA($A$10:H10)+1</f>
        <v>4</v>
      </c>
      <c r="J10" s="243"/>
      <c r="K10" s="242">
        <f>COUNTA($A$10:J10)+1</f>
        <v>5</v>
      </c>
      <c r="L10" s="243"/>
      <c r="M10" s="242">
        <f>COUNTA($A$10:L10)+1</f>
        <v>6</v>
      </c>
      <c r="N10" s="235"/>
      <c r="O10" s="242">
        <f>COUNTA($A$10:N10)+1</f>
        <v>7</v>
      </c>
      <c r="P10" s="235"/>
      <c r="Q10" s="242">
        <f>COUNTA($A$10:P10)+1</f>
        <v>8</v>
      </c>
      <c r="R10" s="243"/>
      <c r="S10" s="244" t="s">
        <v>201</v>
      </c>
      <c r="U10" s="244" t="s">
        <v>202</v>
      </c>
      <c r="V10" s="243"/>
    </row>
    <row r="11" spans="1:22" ht="15.75">
      <c r="B11" s="232"/>
      <c r="C11" s="243"/>
      <c r="D11" s="243"/>
      <c r="E11" s="243"/>
      <c r="F11" s="243"/>
      <c r="G11" s="243"/>
      <c r="H11" s="243"/>
      <c r="I11" s="234"/>
      <c r="J11" s="243"/>
      <c r="K11" s="243"/>
      <c r="L11" s="243"/>
      <c r="M11" s="235"/>
      <c r="N11" s="235"/>
      <c r="O11" s="235"/>
      <c r="P11" s="235"/>
      <c r="Q11" s="235"/>
      <c r="R11" s="243"/>
      <c r="S11" s="297"/>
      <c r="U11" s="243"/>
      <c r="V11" s="243"/>
    </row>
    <row r="12" spans="1:22" ht="15.75">
      <c r="B12" s="232"/>
      <c r="C12" s="233" t="s">
        <v>203</v>
      </c>
      <c r="D12" s="243"/>
      <c r="E12" s="243"/>
      <c r="F12" s="243"/>
      <c r="G12" s="243"/>
      <c r="H12" s="243"/>
      <c r="I12" s="234"/>
      <c r="J12" s="243"/>
      <c r="K12" s="243"/>
      <c r="L12" s="243"/>
      <c r="M12" s="235"/>
      <c r="N12" s="235"/>
      <c r="O12" s="235"/>
      <c r="P12" s="235"/>
      <c r="Q12" s="235"/>
      <c r="R12" s="243"/>
      <c r="S12" s="297"/>
      <c r="U12" s="243"/>
      <c r="V12" s="243"/>
    </row>
    <row r="13" spans="1:22" ht="15.75">
      <c r="B13" s="232"/>
      <c r="C13" s="243"/>
      <c r="D13" s="243"/>
      <c r="E13" s="243"/>
      <c r="F13" s="243"/>
      <c r="G13" s="243"/>
      <c r="H13" s="243"/>
      <c r="I13" s="234"/>
      <c r="J13" s="243"/>
      <c r="K13" s="243"/>
      <c r="L13" s="243"/>
      <c r="M13" s="235"/>
      <c r="N13" s="235"/>
      <c r="O13" s="235"/>
      <c r="P13" s="235"/>
      <c r="Q13" s="235"/>
      <c r="R13" s="243"/>
      <c r="S13" s="297"/>
      <c r="U13" s="243"/>
      <c r="V13" s="243"/>
    </row>
    <row r="14" spans="1:22" ht="15.75">
      <c r="C14" s="233" t="s">
        <v>204</v>
      </c>
      <c r="S14" s="298"/>
      <c r="U14" s="248"/>
    </row>
    <row r="15" spans="1:22" ht="15.75">
      <c r="C15" s="239"/>
      <c r="S15" s="298"/>
      <c r="U15" s="248"/>
    </row>
    <row r="16" spans="1:22" s="251" customFormat="1">
      <c r="A16" s="249"/>
      <c r="B16" s="250" t="s">
        <v>205</v>
      </c>
      <c r="I16" s="252"/>
      <c r="M16" s="253"/>
      <c r="N16" s="253"/>
      <c r="O16" s="253"/>
      <c r="P16" s="253"/>
      <c r="Q16" s="253"/>
      <c r="S16" s="299"/>
    </row>
    <row r="17" spans="1:23" s="251" customFormat="1">
      <c r="A17" s="249">
        <v>311</v>
      </c>
      <c r="C17" s="251" t="s">
        <v>206</v>
      </c>
      <c r="E17" s="255">
        <v>51652</v>
      </c>
      <c r="G17" s="237" t="s">
        <v>207</v>
      </c>
      <c r="H17" s="237"/>
      <c r="I17" s="256">
        <v>-3</v>
      </c>
      <c r="K17" s="300">
        <v>24670707.210000001</v>
      </c>
      <c r="L17" s="300"/>
      <c r="M17" s="301">
        <v>8314768.5700000003</v>
      </c>
      <c r="N17" s="301"/>
      <c r="O17" s="302">
        <f t="shared" ref="O17:O23" si="0">ROUND((K17+(K17*-(I17/100)))-M17,0)</f>
        <v>17096060</v>
      </c>
      <c r="P17" s="303"/>
      <c r="Q17" s="303">
        <f t="shared" ref="Q17:Q23" si="1">O17/U17</f>
        <v>1092130</v>
      </c>
      <c r="R17" s="304"/>
      <c r="S17" s="305">
        <f t="shared" ref="S17:S23" si="2">Q17/K17*100</f>
        <v>4.426828913754516</v>
      </c>
      <c r="U17" s="260">
        <f>W17</f>
        <v>15.653869044893924</v>
      </c>
      <c r="V17" s="300"/>
      <c r="W17" s="251">
        <v>15.653869044893924</v>
      </c>
    </row>
    <row r="18" spans="1:23" s="251" customFormat="1">
      <c r="A18" s="249">
        <v>312</v>
      </c>
      <c r="C18" s="251" t="s">
        <v>208</v>
      </c>
      <c r="E18" s="255">
        <v>51652</v>
      </c>
      <c r="G18" s="237" t="s">
        <v>209</v>
      </c>
      <c r="H18" s="237"/>
      <c r="I18" s="256">
        <v>-3</v>
      </c>
      <c r="K18" s="300">
        <v>86987638.799999997</v>
      </c>
      <c r="L18" s="300"/>
      <c r="M18" s="301">
        <v>34787691</v>
      </c>
      <c r="N18" s="301"/>
      <c r="O18" s="302">
        <f t="shared" si="0"/>
        <v>54809577</v>
      </c>
      <c r="P18" s="303"/>
      <c r="Q18" s="303">
        <f t="shared" si="1"/>
        <v>3609293</v>
      </c>
      <c r="R18" s="304"/>
      <c r="S18" s="305">
        <f t="shared" si="2"/>
        <v>4.1492021737690852</v>
      </c>
      <c r="U18" s="260">
        <f t="shared" ref="U18:U23" si="3">W18</f>
        <v>15.185682348315861</v>
      </c>
      <c r="V18" s="300"/>
      <c r="W18" s="251">
        <v>15.185682348315861</v>
      </c>
    </row>
    <row r="19" spans="1:23" s="251" customFormat="1">
      <c r="A19" s="249">
        <v>314</v>
      </c>
      <c r="C19" s="251" t="s">
        <v>210</v>
      </c>
      <c r="E19" s="255">
        <v>51652</v>
      </c>
      <c r="G19" s="237" t="s">
        <v>211</v>
      </c>
      <c r="H19" s="237"/>
      <c r="I19" s="256">
        <v>-3</v>
      </c>
      <c r="K19" s="300">
        <v>64460898.200000003</v>
      </c>
      <c r="L19" s="300"/>
      <c r="M19" s="301">
        <v>37164429</v>
      </c>
      <c r="N19" s="301"/>
      <c r="O19" s="302">
        <f t="shared" si="0"/>
        <v>29230296</v>
      </c>
      <c r="P19" s="303"/>
      <c r="Q19" s="303">
        <f t="shared" si="1"/>
        <v>1934236</v>
      </c>
      <c r="R19" s="304"/>
      <c r="S19" s="305">
        <f t="shared" si="2"/>
        <v>3.0006345769473004</v>
      </c>
      <c r="U19" s="260">
        <f t="shared" si="3"/>
        <v>15.112062850655246</v>
      </c>
      <c r="V19" s="300"/>
      <c r="W19" s="251">
        <v>15.112062850655246</v>
      </c>
    </row>
    <row r="20" spans="1:23" s="251" customFormat="1">
      <c r="A20" s="249">
        <v>315</v>
      </c>
      <c r="C20" s="251" t="s">
        <v>212</v>
      </c>
      <c r="E20" s="255">
        <v>51652</v>
      </c>
      <c r="G20" s="237" t="s">
        <v>213</v>
      </c>
      <c r="H20" s="237"/>
      <c r="I20" s="256">
        <v>-3</v>
      </c>
      <c r="K20" s="300">
        <v>8433603.8699999992</v>
      </c>
      <c r="L20" s="300"/>
      <c r="M20" s="301">
        <v>2568084.75</v>
      </c>
      <c r="N20" s="301"/>
      <c r="O20" s="302">
        <f t="shared" si="0"/>
        <v>6118527</v>
      </c>
      <c r="P20" s="303"/>
      <c r="Q20" s="303">
        <f t="shared" si="1"/>
        <v>411035</v>
      </c>
      <c r="R20" s="304"/>
      <c r="S20" s="305">
        <f t="shared" si="2"/>
        <v>4.8737764582722809</v>
      </c>
      <c r="U20" s="260">
        <f t="shared" si="3"/>
        <v>14.885659372072938</v>
      </c>
      <c r="V20" s="300"/>
      <c r="W20" s="251">
        <v>14.885659372072938</v>
      </c>
    </row>
    <row r="21" spans="1:23" s="251" customFormat="1">
      <c r="A21" s="249">
        <v>315.10000000000002</v>
      </c>
      <c r="C21" s="251" t="s">
        <v>214</v>
      </c>
      <c r="E21" s="255" t="s">
        <v>215</v>
      </c>
      <c r="G21" s="237" t="s">
        <v>216</v>
      </c>
      <c r="H21" s="237"/>
      <c r="I21" s="256">
        <v>0</v>
      </c>
      <c r="K21" s="300">
        <v>15590.07</v>
      </c>
      <c r="L21" s="300"/>
      <c r="M21" s="301">
        <v>647</v>
      </c>
      <c r="N21" s="301"/>
      <c r="O21" s="302">
        <f t="shared" si="0"/>
        <v>14943</v>
      </c>
      <c r="P21" s="303"/>
      <c r="Q21" s="303">
        <f t="shared" si="1"/>
        <v>3516</v>
      </c>
      <c r="R21" s="304"/>
      <c r="S21" s="305">
        <f t="shared" si="2"/>
        <v>22.552817274072535</v>
      </c>
      <c r="U21" s="260">
        <f t="shared" si="3"/>
        <v>4.25</v>
      </c>
      <c r="V21" s="300"/>
      <c r="W21" s="251">
        <v>4.25</v>
      </c>
    </row>
    <row r="22" spans="1:23" s="251" customFormat="1">
      <c r="A22" s="249">
        <v>315.31</v>
      </c>
      <c r="C22" s="251" t="s">
        <v>217</v>
      </c>
      <c r="E22" s="255" t="s">
        <v>215</v>
      </c>
      <c r="G22" s="237" t="s">
        <v>218</v>
      </c>
      <c r="H22" s="237"/>
      <c r="I22" s="256">
        <v>0</v>
      </c>
      <c r="K22" s="300">
        <v>54044.17</v>
      </c>
      <c r="L22" s="300"/>
      <c r="M22" s="301">
        <v>10895</v>
      </c>
      <c r="N22" s="301"/>
      <c r="O22" s="302">
        <f t="shared" si="0"/>
        <v>43149</v>
      </c>
      <c r="P22" s="303"/>
      <c r="Q22" s="303">
        <f t="shared" si="1"/>
        <v>4943</v>
      </c>
      <c r="R22" s="304"/>
      <c r="S22" s="305">
        <f t="shared" si="2"/>
        <v>9.1462224325028956</v>
      </c>
      <c r="U22" s="260">
        <f t="shared" si="3"/>
        <v>8.7293141816710502</v>
      </c>
      <c r="V22" s="300"/>
      <c r="W22" s="251">
        <v>8.7293141816710502</v>
      </c>
    </row>
    <row r="23" spans="1:23" s="251" customFormat="1">
      <c r="A23" s="249">
        <v>316</v>
      </c>
      <c r="C23" s="251" t="s">
        <v>219</v>
      </c>
      <c r="E23" s="255">
        <v>51652</v>
      </c>
      <c r="G23" s="237" t="s">
        <v>220</v>
      </c>
      <c r="H23" s="237"/>
      <c r="I23" s="256">
        <v>-3</v>
      </c>
      <c r="K23" s="300">
        <v>4412888.67</v>
      </c>
      <c r="L23" s="300"/>
      <c r="M23" s="301">
        <v>1922960</v>
      </c>
      <c r="N23" s="301"/>
      <c r="O23" s="302">
        <f t="shared" si="0"/>
        <v>2622315</v>
      </c>
      <c r="P23" s="303"/>
      <c r="Q23" s="303">
        <f t="shared" si="1"/>
        <v>172234</v>
      </c>
      <c r="R23" s="304"/>
      <c r="S23" s="305">
        <f t="shared" si="2"/>
        <v>3.9029763241228559</v>
      </c>
      <c r="U23" s="260">
        <f t="shared" si="3"/>
        <v>15.225303946955886</v>
      </c>
      <c r="V23" s="300"/>
      <c r="W23" s="251">
        <v>15.225303946955886</v>
      </c>
    </row>
    <row r="24" spans="1:23" ht="15.75">
      <c r="A24" s="249"/>
      <c r="B24" s="250" t="s">
        <v>221</v>
      </c>
      <c r="C24" s="233"/>
      <c r="K24" s="306">
        <f>SUBTOTAL(9,K16:K23)</f>
        <v>189035370.98999995</v>
      </c>
      <c r="L24" s="300"/>
      <c r="M24" s="307">
        <f>SUBTOTAL(9,M16:M23)</f>
        <v>84769475.319999993</v>
      </c>
      <c r="N24" s="301"/>
      <c r="O24" s="307">
        <f>SUBTOTAL(9,O16:O23)</f>
        <v>109934867</v>
      </c>
      <c r="P24" s="301"/>
      <c r="Q24" s="307">
        <f>SUBTOTAL(9,Q16:Q23)</f>
        <v>7227387</v>
      </c>
      <c r="S24" s="296">
        <f>ROUND(Q24/$K24*100,2)</f>
        <v>3.82</v>
      </c>
      <c r="U24" s="260"/>
      <c r="V24" s="300"/>
      <c r="W24" s="251"/>
    </row>
    <row r="25" spans="1:23" s="251" customFormat="1">
      <c r="A25" s="249"/>
      <c r="B25" s="250"/>
      <c r="I25" s="252"/>
      <c r="M25" s="253"/>
      <c r="N25" s="253"/>
      <c r="O25" s="253"/>
      <c r="P25" s="253"/>
      <c r="Q25" s="253"/>
      <c r="S25" s="308"/>
    </row>
    <row r="26" spans="1:23" s="251" customFormat="1">
      <c r="A26" s="249"/>
      <c r="B26" s="250" t="s">
        <v>222</v>
      </c>
      <c r="I26" s="252"/>
      <c r="M26" s="253"/>
      <c r="N26" s="253"/>
      <c r="O26" s="253"/>
      <c r="P26" s="253"/>
      <c r="Q26" s="253"/>
      <c r="S26" s="299"/>
    </row>
    <row r="27" spans="1:23" s="251" customFormat="1">
      <c r="A27" s="249">
        <v>311</v>
      </c>
      <c r="C27" s="251" t="s">
        <v>206</v>
      </c>
      <c r="E27" s="255">
        <v>51501</v>
      </c>
      <c r="G27" s="237" t="s">
        <v>207</v>
      </c>
      <c r="H27" s="237"/>
      <c r="I27" s="256">
        <v>-4</v>
      </c>
      <c r="K27" s="300">
        <v>81292873.900000006</v>
      </c>
      <c r="L27" s="300"/>
      <c r="M27" s="301">
        <v>29703688.16</v>
      </c>
      <c r="N27" s="301"/>
      <c r="O27" s="302">
        <f t="shared" ref="O27:O33" si="4">ROUND((K27+(K27*-(I27/100)))-M27,0)</f>
        <v>54840901</v>
      </c>
      <c r="P27" s="303"/>
      <c r="Q27" s="303">
        <f t="shared" ref="Q27:Q33" si="5">O27/U27</f>
        <v>3578146</v>
      </c>
      <c r="R27" s="304"/>
      <c r="S27" s="305">
        <f t="shared" ref="S27:S33" si="6">Q27/K27*100</f>
        <v>4.4015493958320988</v>
      </c>
      <c r="U27" s="260">
        <f t="shared" ref="U27:U33" si="7">W27</f>
        <v>15.326624738062673</v>
      </c>
      <c r="V27" s="300"/>
      <c r="W27" s="251">
        <v>15.326624738062673</v>
      </c>
    </row>
    <row r="28" spans="1:23" s="251" customFormat="1">
      <c r="A28" s="249">
        <v>312</v>
      </c>
      <c r="C28" s="251" t="s">
        <v>208</v>
      </c>
      <c r="E28" s="255">
        <v>51501</v>
      </c>
      <c r="G28" s="237" t="s">
        <v>209</v>
      </c>
      <c r="H28" s="237"/>
      <c r="I28" s="256">
        <v>-4</v>
      </c>
      <c r="K28" s="300">
        <v>916368208.97000003</v>
      </c>
      <c r="L28" s="300"/>
      <c r="M28" s="301">
        <v>461809228</v>
      </c>
      <c r="N28" s="301"/>
      <c r="O28" s="302">
        <f t="shared" si="4"/>
        <v>491213709</v>
      </c>
      <c r="P28" s="303"/>
      <c r="Q28" s="303">
        <f t="shared" si="5"/>
        <v>33438699</v>
      </c>
      <c r="R28" s="304"/>
      <c r="S28" s="305">
        <f t="shared" si="6"/>
        <v>3.6490461664514937</v>
      </c>
      <c r="U28" s="260">
        <f t="shared" si="7"/>
        <v>14.689976694368402</v>
      </c>
      <c r="V28" s="300"/>
      <c r="W28" s="251">
        <v>14.689976694368402</v>
      </c>
    </row>
    <row r="29" spans="1:23" s="251" customFormat="1">
      <c r="A29" s="249">
        <v>314</v>
      </c>
      <c r="C29" s="251" t="s">
        <v>210</v>
      </c>
      <c r="E29" s="255">
        <v>51501</v>
      </c>
      <c r="G29" s="237" t="s">
        <v>211</v>
      </c>
      <c r="H29" s="237"/>
      <c r="I29" s="256">
        <v>-4</v>
      </c>
      <c r="K29" s="300">
        <v>61818458.049999997</v>
      </c>
      <c r="L29" s="300"/>
      <c r="M29" s="301">
        <v>35621017</v>
      </c>
      <c r="N29" s="301"/>
      <c r="O29" s="302">
        <f t="shared" si="4"/>
        <v>28670179</v>
      </c>
      <c r="P29" s="303"/>
      <c r="Q29" s="303">
        <f t="shared" si="5"/>
        <v>1970127</v>
      </c>
      <c r="R29" s="304"/>
      <c r="S29" s="305">
        <f t="shared" si="6"/>
        <v>3.1869559062869577</v>
      </c>
      <c r="U29" s="260">
        <f t="shared" si="7"/>
        <v>14.552452202319952</v>
      </c>
      <c r="V29" s="300"/>
      <c r="W29" s="251">
        <v>14.552452202319952</v>
      </c>
    </row>
    <row r="30" spans="1:23" s="251" customFormat="1">
      <c r="A30" s="249">
        <v>315</v>
      </c>
      <c r="C30" s="251" t="s">
        <v>212</v>
      </c>
      <c r="E30" s="255">
        <v>51501</v>
      </c>
      <c r="G30" s="237" t="s">
        <v>213</v>
      </c>
      <c r="H30" s="237"/>
      <c r="I30" s="256">
        <v>-4</v>
      </c>
      <c r="K30" s="300">
        <v>27031759.600000001</v>
      </c>
      <c r="L30" s="300"/>
      <c r="M30" s="301">
        <v>14744354.050000001</v>
      </c>
      <c r="N30" s="301"/>
      <c r="O30" s="302">
        <f t="shared" si="4"/>
        <v>13368676</v>
      </c>
      <c r="P30" s="303"/>
      <c r="Q30" s="303">
        <f t="shared" si="5"/>
        <v>934528</v>
      </c>
      <c r="R30" s="304"/>
      <c r="S30" s="305">
        <f t="shared" si="6"/>
        <v>3.4571482353668164</v>
      </c>
      <c r="U30" s="260">
        <f t="shared" si="7"/>
        <v>14.305270682098342</v>
      </c>
      <c r="V30" s="300"/>
      <c r="W30" s="251">
        <v>14.305270682098342</v>
      </c>
    </row>
    <row r="31" spans="1:23" s="251" customFormat="1">
      <c r="A31" s="249">
        <v>315.10000000000002</v>
      </c>
      <c r="C31" s="251" t="s">
        <v>214</v>
      </c>
      <c r="E31" s="255" t="s">
        <v>215</v>
      </c>
      <c r="G31" s="237" t="s">
        <v>216</v>
      </c>
      <c r="H31" s="237"/>
      <c r="I31" s="256">
        <v>0</v>
      </c>
      <c r="K31" s="300">
        <v>25727.97</v>
      </c>
      <c r="L31" s="300"/>
      <c r="M31" s="301">
        <v>3251.04</v>
      </c>
      <c r="N31" s="301"/>
      <c r="O31" s="302">
        <f t="shared" si="4"/>
        <v>22477</v>
      </c>
      <c r="P31" s="303"/>
      <c r="Q31" s="303">
        <f t="shared" si="5"/>
        <v>19967</v>
      </c>
      <c r="R31" s="304"/>
      <c r="S31" s="305">
        <f t="shared" si="6"/>
        <v>77.608143977157923</v>
      </c>
      <c r="U31" s="260">
        <f t="shared" si="7"/>
        <v>1.1257074172384434</v>
      </c>
      <c r="V31" s="300"/>
      <c r="W31" s="251">
        <v>1.1257074172384434</v>
      </c>
    </row>
    <row r="32" spans="1:23" s="251" customFormat="1">
      <c r="A32" s="249">
        <v>315.31</v>
      </c>
      <c r="C32" s="251" t="s">
        <v>217</v>
      </c>
      <c r="E32" s="255" t="s">
        <v>215</v>
      </c>
      <c r="G32" s="237" t="s">
        <v>218</v>
      </c>
      <c r="H32" s="237"/>
      <c r="I32" s="256">
        <v>0</v>
      </c>
      <c r="K32" s="300">
        <v>83415.210000000006</v>
      </c>
      <c r="L32" s="300"/>
      <c r="M32" s="301">
        <v>39596.089999999997</v>
      </c>
      <c r="N32" s="301"/>
      <c r="O32" s="302">
        <f t="shared" si="4"/>
        <v>43819</v>
      </c>
      <c r="P32" s="303"/>
      <c r="Q32" s="303">
        <f t="shared" si="5"/>
        <v>32298</v>
      </c>
      <c r="R32" s="304"/>
      <c r="S32" s="305">
        <f t="shared" si="6"/>
        <v>38.719557260600311</v>
      </c>
      <c r="U32" s="260">
        <f t="shared" si="7"/>
        <v>1.3567093937705121</v>
      </c>
      <c r="V32" s="300"/>
      <c r="W32" s="251">
        <v>1.3567093937705121</v>
      </c>
    </row>
    <row r="33" spans="1:23" s="251" customFormat="1">
      <c r="A33" s="249">
        <v>316</v>
      </c>
      <c r="C33" s="251" t="s">
        <v>219</v>
      </c>
      <c r="E33" s="255">
        <v>51501</v>
      </c>
      <c r="G33" s="237" t="s">
        <v>220</v>
      </c>
      <c r="H33" s="237"/>
      <c r="I33" s="256">
        <v>-4</v>
      </c>
      <c r="K33" s="300">
        <v>10966525.84</v>
      </c>
      <c r="L33" s="300"/>
      <c r="M33" s="301">
        <v>5415885</v>
      </c>
      <c r="N33" s="301"/>
      <c r="O33" s="302">
        <f t="shared" si="4"/>
        <v>5989302</v>
      </c>
      <c r="P33" s="303"/>
      <c r="Q33" s="303">
        <f t="shared" si="5"/>
        <v>396548</v>
      </c>
      <c r="R33" s="304"/>
      <c r="S33" s="305">
        <f t="shared" si="6"/>
        <v>3.6159856438180786</v>
      </c>
      <c r="U33" s="260">
        <f t="shared" si="7"/>
        <v>15.103599059886823</v>
      </c>
      <c r="V33" s="300"/>
      <c r="W33" s="251">
        <v>15.103599059886823</v>
      </c>
    </row>
    <row r="34" spans="1:23" ht="15.75">
      <c r="A34" s="249"/>
      <c r="B34" s="250" t="s">
        <v>223</v>
      </c>
      <c r="C34" s="233"/>
      <c r="K34" s="306">
        <f>SUBTOTAL(9,K27:K33)</f>
        <v>1097586969.54</v>
      </c>
      <c r="L34" s="300"/>
      <c r="M34" s="307">
        <f>SUBTOTAL(9,M27:M33)</f>
        <v>547337019.34000003</v>
      </c>
      <c r="N34" s="301"/>
      <c r="O34" s="307">
        <f>SUBTOTAL(9,O27:O33)</f>
        <v>594149063</v>
      </c>
      <c r="P34" s="301"/>
      <c r="Q34" s="307">
        <f>SUBTOTAL(9,Q27:Q33)</f>
        <v>40370313</v>
      </c>
      <c r="S34" s="296">
        <f>ROUND(Q34/$K34*100,2)</f>
        <v>3.68</v>
      </c>
      <c r="U34" s="260"/>
      <c r="V34" s="300"/>
    </row>
    <row r="35" spans="1:23" s="251" customFormat="1">
      <c r="A35" s="249"/>
      <c r="B35" s="250"/>
      <c r="I35" s="252"/>
      <c r="K35" s="264"/>
      <c r="M35" s="265"/>
      <c r="N35" s="253"/>
      <c r="O35" s="265"/>
      <c r="P35" s="253"/>
      <c r="Q35" s="265"/>
      <c r="S35" s="299"/>
    </row>
    <row r="36" spans="1:23" ht="15.75">
      <c r="A36" s="249"/>
      <c r="C36" s="266" t="s">
        <v>224</v>
      </c>
      <c r="E36" s="237"/>
      <c r="G36" s="237"/>
      <c r="H36" s="237"/>
      <c r="I36" s="256"/>
      <c r="K36" s="309">
        <f>SUBTOTAL(9,K17:K35)</f>
        <v>1286622340.53</v>
      </c>
      <c r="L36" s="310"/>
      <c r="M36" s="311">
        <f>SUBTOTAL(9,M17:M35)</f>
        <v>632106494.65999997</v>
      </c>
      <c r="N36" s="311"/>
      <c r="O36" s="311">
        <f>SUBTOTAL(9,O17:O35)</f>
        <v>704083930</v>
      </c>
      <c r="P36" s="311"/>
      <c r="Q36" s="311">
        <f>SUBTOTAL(9,Q17:Q35)</f>
        <v>47597700</v>
      </c>
      <c r="S36" s="309">
        <f>ROUND(Q36/$K36*100,2)</f>
        <v>3.7</v>
      </c>
      <c r="U36" s="270"/>
      <c r="V36" s="310"/>
    </row>
    <row r="37" spans="1:23" ht="15.75">
      <c r="A37" s="249"/>
      <c r="C37" s="266"/>
      <c r="E37" s="237"/>
      <c r="G37" s="237"/>
      <c r="H37" s="237"/>
      <c r="I37" s="256"/>
      <c r="K37" s="296"/>
      <c r="L37" s="310"/>
      <c r="M37" s="311"/>
      <c r="N37" s="311"/>
      <c r="O37" s="311"/>
      <c r="P37" s="311"/>
      <c r="Q37" s="311"/>
      <c r="S37" s="298"/>
      <c r="U37" s="271"/>
      <c r="V37" s="310"/>
    </row>
  </sheetData>
  <printOptions horizontalCentered="1"/>
  <pageMargins left="0.25" right="0" top="1" bottom="0.75" header="0.3" footer="0.3"/>
  <pageSetup scale="4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7"/>
  <sheetViews>
    <sheetView zoomScale="70" zoomScaleNormal="70" workbookViewId="0">
      <selection activeCell="Y17" sqref="Y17"/>
    </sheetView>
  </sheetViews>
  <sheetFormatPr defaultColWidth="12.5703125" defaultRowHeight="15"/>
  <cols>
    <col min="1" max="1" width="10" style="224" customWidth="1"/>
    <col min="2" max="2" width="3.5703125" style="224" customWidth="1"/>
    <col min="3" max="3" width="75.7109375" style="224" customWidth="1"/>
    <col min="4" max="4" width="2.28515625" style="224" customWidth="1"/>
    <col min="5" max="5" width="16.140625" style="224" bestFit="1" customWidth="1"/>
    <col min="6" max="6" width="2.28515625" style="224" customWidth="1"/>
    <col min="7" max="7" width="15.140625" style="224" customWidth="1"/>
    <col min="8" max="8" width="2.28515625" style="224" customWidth="1"/>
    <col min="9" max="9" width="12.5703125" style="246" customWidth="1"/>
    <col min="10" max="10" width="2.28515625" style="224" customWidth="1"/>
    <col min="11" max="11" width="31.7109375" style="224" bestFit="1" customWidth="1"/>
    <col min="12" max="12" width="2.28515625" style="224" customWidth="1"/>
    <col min="13" max="13" width="24.7109375" style="231" bestFit="1" customWidth="1"/>
    <col min="14" max="14" width="2.28515625" style="231" customWidth="1"/>
    <col min="15" max="15" width="24.140625" style="231" bestFit="1" customWidth="1"/>
    <col min="16" max="16" width="2.28515625" style="231" customWidth="1"/>
    <col min="17" max="17" width="20.85546875" style="231" bestFit="1" customWidth="1"/>
    <col min="18" max="18" width="3.85546875" style="224" bestFit="1" customWidth="1"/>
    <col min="19" max="19" width="15.140625" style="312" customWidth="1"/>
    <col min="20" max="20" width="3.7109375" style="224" customWidth="1"/>
    <col min="21" max="21" width="16.42578125" style="224" customWidth="1"/>
    <col min="22" max="22" width="2.28515625" style="224" customWidth="1"/>
    <col min="23" max="16384" width="12.5703125" style="224"/>
  </cols>
  <sheetData>
    <row r="1" spans="1:25" ht="15.75">
      <c r="A1" s="222" t="s">
        <v>174</v>
      </c>
      <c r="B1" s="222"/>
      <c r="C1" s="222"/>
      <c r="D1" s="222"/>
      <c r="E1" s="222"/>
      <c r="F1" s="222"/>
      <c r="G1" s="222"/>
      <c r="H1" s="222"/>
      <c r="I1" s="223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</row>
    <row r="2" spans="1:25" ht="15.75">
      <c r="A2" s="222"/>
      <c r="B2" s="222"/>
      <c r="C2" s="222"/>
      <c r="D2" s="222"/>
      <c r="E2" s="222"/>
      <c r="F2" s="222"/>
      <c r="G2" s="222"/>
      <c r="H2" s="222"/>
      <c r="I2" s="223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</row>
    <row r="3" spans="1:25" ht="15.75">
      <c r="A3" s="222" t="s">
        <v>175</v>
      </c>
      <c r="B3" s="222"/>
      <c r="C3" s="222"/>
      <c r="D3" s="222"/>
      <c r="E3" s="222"/>
      <c r="F3" s="222"/>
      <c r="G3" s="222"/>
      <c r="H3" s="222"/>
      <c r="I3" s="223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</row>
    <row r="4" spans="1:25" ht="15.75">
      <c r="A4" s="222" t="s">
        <v>176</v>
      </c>
      <c r="B4" s="222"/>
      <c r="C4" s="222"/>
      <c r="D4" s="222"/>
      <c r="E4" s="222"/>
      <c r="F4" s="222"/>
      <c r="G4" s="222"/>
      <c r="H4" s="222"/>
      <c r="I4" s="223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</row>
    <row r="5" spans="1:25" ht="15.75">
      <c r="A5" s="222"/>
      <c r="B5" s="225"/>
      <c r="C5" s="225"/>
      <c r="D5" s="225"/>
      <c r="E5" s="225"/>
      <c r="F5" s="225"/>
      <c r="G5" s="225"/>
      <c r="H5" s="225"/>
      <c r="I5" s="226"/>
      <c r="J5" s="225"/>
      <c r="K5" s="225"/>
      <c r="L5" s="225"/>
      <c r="M5" s="227"/>
      <c r="N5" s="227"/>
      <c r="O5" s="227"/>
      <c r="P5" s="227"/>
      <c r="Q5" s="227"/>
      <c r="R5" s="225"/>
      <c r="S5" s="225"/>
      <c r="V5" s="225"/>
    </row>
    <row r="6" spans="1:25" ht="15.75">
      <c r="A6" s="222"/>
      <c r="B6" s="228"/>
      <c r="C6" s="228"/>
      <c r="D6" s="228"/>
      <c r="E6" s="228"/>
      <c r="F6" s="228"/>
      <c r="G6" s="228"/>
      <c r="H6" s="228"/>
      <c r="I6" s="229"/>
      <c r="J6" s="228"/>
      <c r="K6" s="228"/>
      <c r="L6" s="228"/>
      <c r="M6" s="230"/>
      <c r="N6" s="230"/>
      <c r="O6" s="230"/>
      <c r="P6" s="230"/>
      <c r="S6" s="224"/>
      <c r="V6" s="228"/>
    </row>
    <row r="7" spans="1:25" ht="15.75">
      <c r="B7" s="232"/>
      <c r="C7" s="233"/>
      <c r="D7" s="233"/>
      <c r="E7" s="233" t="s">
        <v>177</v>
      </c>
      <c r="F7" s="233"/>
      <c r="G7" s="233"/>
      <c r="H7" s="233"/>
      <c r="I7" s="234" t="s">
        <v>178</v>
      </c>
      <c r="J7" s="233"/>
      <c r="K7" s="233" t="s">
        <v>179</v>
      </c>
      <c r="L7" s="233"/>
      <c r="M7" s="235" t="s">
        <v>180</v>
      </c>
      <c r="N7" s="235"/>
      <c r="O7" s="235"/>
      <c r="P7" s="235"/>
      <c r="Q7" s="236" t="s">
        <v>181</v>
      </c>
      <c r="R7" s="225"/>
      <c r="S7" s="225"/>
      <c r="T7" s="237"/>
      <c r="U7" s="233" t="s">
        <v>182</v>
      </c>
      <c r="V7" s="233"/>
      <c r="Y7" s="224" t="s">
        <v>298</v>
      </c>
    </row>
    <row r="8" spans="1:25" ht="15.75">
      <c r="B8" s="232"/>
      <c r="C8" s="233"/>
      <c r="D8" s="233"/>
      <c r="E8" s="233" t="s">
        <v>183</v>
      </c>
      <c r="F8" s="233"/>
      <c r="G8" s="233" t="s">
        <v>184</v>
      </c>
      <c r="H8" s="233"/>
      <c r="I8" s="234" t="s">
        <v>185</v>
      </c>
      <c r="J8" s="233"/>
      <c r="K8" s="233" t="s">
        <v>186</v>
      </c>
      <c r="L8" s="233"/>
      <c r="M8" s="235" t="s">
        <v>187</v>
      </c>
      <c r="N8" s="235"/>
      <c r="O8" s="235" t="s">
        <v>188</v>
      </c>
      <c r="P8" s="235"/>
      <c r="Q8" s="238" t="s">
        <v>189</v>
      </c>
      <c r="R8" s="239"/>
      <c r="S8" s="239" t="s">
        <v>189</v>
      </c>
      <c r="T8" s="237"/>
      <c r="U8" s="233" t="s">
        <v>190</v>
      </c>
      <c r="V8" s="233"/>
      <c r="Y8" s="224" t="s">
        <v>299</v>
      </c>
    </row>
    <row r="9" spans="1:25" ht="15.75">
      <c r="B9" s="232"/>
      <c r="C9" s="233" t="s">
        <v>191</v>
      </c>
      <c r="D9" s="233"/>
      <c r="E9" s="233" t="s">
        <v>192</v>
      </c>
      <c r="F9" s="233"/>
      <c r="G9" s="233" t="s">
        <v>193</v>
      </c>
      <c r="H9" s="233"/>
      <c r="I9" s="240" t="s">
        <v>194</v>
      </c>
      <c r="J9" s="233"/>
      <c r="K9" s="241" t="s">
        <v>195</v>
      </c>
      <c r="L9" s="233"/>
      <c r="M9" s="235" t="s">
        <v>196</v>
      </c>
      <c r="N9" s="235"/>
      <c r="O9" s="235" t="s">
        <v>197</v>
      </c>
      <c r="P9" s="235"/>
      <c r="Q9" s="235" t="s">
        <v>198</v>
      </c>
      <c r="R9" s="233"/>
      <c r="S9" s="233" t="s">
        <v>199</v>
      </c>
      <c r="T9" s="237"/>
      <c r="U9" s="233" t="s">
        <v>200</v>
      </c>
      <c r="V9" s="233"/>
      <c r="Y9" s="224" t="s">
        <v>300</v>
      </c>
    </row>
    <row r="10" spans="1:25" ht="15.75">
      <c r="B10" s="232"/>
      <c r="C10" s="242">
        <f>COUNTA($A$10:B10)+1</f>
        <v>1</v>
      </c>
      <c r="D10" s="243"/>
      <c r="E10" s="242">
        <f>COUNTA($A$10:D10)+1</f>
        <v>2</v>
      </c>
      <c r="F10" s="243"/>
      <c r="G10" s="242">
        <f>COUNTA($A$10:F10)+1</f>
        <v>3</v>
      </c>
      <c r="H10" s="243"/>
      <c r="I10" s="242">
        <f>COUNTA($A$10:H10)+1</f>
        <v>4</v>
      </c>
      <c r="J10" s="243"/>
      <c r="K10" s="242">
        <f>COUNTA($A$10:J10)+1</f>
        <v>5</v>
      </c>
      <c r="L10" s="243"/>
      <c r="M10" s="242">
        <f>COUNTA($A$10:L10)+1</f>
        <v>6</v>
      </c>
      <c r="N10" s="235"/>
      <c r="O10" s="242">
        <f>COUNTA($A$10:N10)+1</f>
        <v>7</v>
      </c>
      <c r="P10" s="235"/>
      <c r="Q10" s="242">
        <f>COUNTA($A$10:P10)+1</f>
        <v>8</v>
      </c>
      <c r="R10" s="243"/>
      <c r="S10" s="244" t="s">
        <v>201</v>
      </c>
      <c r="U10" s="244" t="s">
        <v>202</v>
      </c>
      <c r="V10" s="243"/>
    </row>
    <row r="11" spans="1:25" ht="15.75">
      <c r="B11" s="232"/>
      <c r="C11" s="243"/>
      <c r="D11" s="243"/>
      <c r="E11" s="243"/>
      <c r="F11" s="243"/>
      <c r="G11" s="243"/>
      <c r="H11" s="243"/>
      <c r="I11" s="234"/>
      <c r="J11" s="243"/>
      <c r="K11" s="243"/>
      <c r="L11" s="243"/>
      <c r="M11" s="235"/>
      <c r="N11" s="235"/>
      <c r="O11" s="235"/>
      <c r="P11" s="235"/>
      <c r="Q11" s="235"/>
      <c r="R11" s="243"/>
      <c r="S11" s="297"/>
      <c r="U11" s="243"/>
      <c r="V11" s="243"/>
    </row>
    <row r="12" spans="1:25" ht="15.75">
      <c r="B12" s="232"/>
      <c r="C12" s="233" t="s">
        <v>203</v>
      </c>
      <c r="D12" s="243"/>
      <c r="E12" s="243"/>
      <c r="F12" s="243"/>
      <c r="G12" s="243"/>
      <c r="H12" s="243"/>
      <c r="I12" s="234"/>
      <c r="J12" s="243"/>
      <c r="K12" s="243"/>
      <c r="L12" s="243"/>
      <c r="M12" s="235"/>
      <c r="N12" s="235"/>
      <c r="O12" s="235"/>
      <c r="P12" s="235"/>
      <c r="Q12" s="235"/>
      <c r="R12" s="243"/>
      <c r="S12" s="297"/>
      <c r="U12" s="243"/>
      <c r="V12" s="243"/>
    </row>
    <row r="13" spans="1:25" ht="15.75">
      <c r="B13" s="232"/>
      <c r="C13" s="243"/>
      <c r="D13" s="243"/>
      <c r="E13" s="243"/>
      <c r="F13" s="243"/>
      <c r="G13" s="243"/>
      <c r="H13" s="243"/>
      <c r="I13" s="234"/>
      <c r="J13" s="243"/>
      <c r="K13" s="243"/>
      <c r="L13" s="243"/>
      <c r="M13" s="235"/>
      <c r="N13" s="235"/>
      <c r="O13" s="235"/>
      <c r="P13" s="235"/>
      <c r="Q13" s="235"/>
      <c r="R13" s="243"/>
      <c r="S13" s="297"/>
      <c r="U13" s="243"/>
      <c r="V13" s="243"/>
    </row>
    <row r="14" spans="1:25" ht="15.75">
      <c r="C14" s="233" t="s">
        <v>204</v>
      </c>
      <c r="S14" s="298"/>
      <c r="U14" s="248"/>
    </row>
    <row r="15" spans="1:25" ht="15.75">
      <c r="C15" s="239"/>
      <c r="S15" s="298"/>
      <c r="U15" s="248"/>
    </row>
    <row r="16" spans="1:25" s="251" customFormat="1">
      <c r="A16" s="249"/>
      <c r="B16" s="250" t="s">
        <v>205</v>
      </c>
      <c r="I16" s="252"/>
      <c r="M16" s="253"/>
      <c r="N16" s="253"/>
      <c r="O16" s="253"/>
      <c r="P16" s="253"/>
      <c r="Q16" s="253"/>
      <c r="S16" s="299"/>
    </row>
    <row r="17" spans="1:27" s="251" customFormat="1">
      <c r="A17" s="249">
        <v>311</v>
      </c>
      <c r="C17" s="251" t="s">
        <v>206</v>
      </c>
      <c r="E17" s="255">
        <v>51652</v>
      </c>
      <c r="G17" s="313" t="s">
        <v>301</v>
      </c>
      <c r="H17" s="237"/>
      <c r="I17" s="256">
        <v>0</v>
      </c>
      <c r="K17" s="300">
        <v>24670707.210000001</v>
      </c>
      <c r="L17" s="300"/>
      <c r="M17" s="301">
        <v>8314768.5700000003</v>
      </c>
      <c r="N17" s="301"/>
      <c r="O17" s="302">
        <f t="shared" ref="O17:O23" si="0">ROUND((K17+(K17*-(I17/100)))-M17,0)</f>
        <v>16355939</v>
      </c>
      <c r="P17" s="303"/>
      <c r="Q17" s="303">
        <f t="shared" ref="Q17:Q23" si="1">O17/U17</f>
        <v>1011686.7074905671</v>
      </c>
      <c r="R17" s="304"/>
      <c r="S17" s="305">
        <f t="shared" ref="S17:S23" si="2">Q17/K17*100</f>
        <v>4.1007608694755655</v>
      </c>
      <c r="U17" s="260">
        <f>Y17</f>
        <v>16.167000000000002</v>
      </c>
      <c r="V17" s="300"/>
      <c r="W17" s="251">
        <v>15.653869044893924</v>
      </c>
      <c r="Y17" s="314">
        <f>ROUND((E17-Z17)/365.25,3)</f>
        <v>16.167000000000002</v>
      </c>
      <c r="Z17" s="315">
        <v>45747</v>
      </c>
    </row>
    <row r="18" spans="1:27" s="251" customFormat="1">
      <c r="A18" s="249">
        <v>312</v>
      </c>
      <c r="C18" s="251" t="s">
        <v>208</v>
      </c>
      <c r="E18" s="255">
        <v>51652</v>
      </c>
      <c r="G18" s="313" t="s">
        <v>301</v>
      </c>
      <c r="H18" s="237"/>
      <c r="I18" s="256">
        <v>0</v>
      </c>
      <c r="K18" s="300">
        <v>86987638.799999997</v>
      </c>
      <c r="L18" s="300"/>
      <c r="M18" s="301">
        <v>34787691</v>
      </c>
      <c r="N18" s="301"/>
      <c r="O18" s="302">
        <f t="shared" si="0"/>
        <v>52199948</v>
      </c>
      <c r="P18" s="303"/>
      <c r="Q18" s="303">
        <f t="shared" si="1"/>
        <v>3228796.1897692829</v>
      </c>
      <c r="R18" s="304"/>
      <c r="S18" s="305">
        <f t="shared" si="2"/>
        <v>3.7117873692293886</v>
      </c>
      <c r="U18" s="260">
        <f t="shared" ref="U18:U20" si="3">Y18</f>
        <v>16.167000000000002</v>
      </c>
      <c r="V18" s="300"/>
      <c r="W18" s="251">
        <v>15.185682348315861</v>
      </c>
      <c r="Y18" s="314">
        <f t="shared" ref="Y18:Y23" si="4">ROUND((E18-Z18)/365.25,3)</f>
        <v>16.167000000000002</v>
      </c>
      <c r="Z18" s="315">
        <v>45747</v>
      </c>
    </row>
    <row r="19" spans="1:27" s="251" customFormat="1">
      <c r="A19" s="249">
        <v>314</v>
      </c>
      <c r="C19" s="251" t="s">
        <v>210</v>
      </c>
      <c r="E19" s="255">
        <v>51652</v>
      </c>
      <c r="G19" s="313" t="s">
        <v>301</v>
      </c>
      <c r="H19" s="237"/>
      <c r="I19" s="256">
        <v>0</v>
      </c>
      <c r="K19" s="300">
        <v>64460898.200000003</v>
      </c>
      <c r="L19" s="300"/>
      <c r="M19" s="301">
        <v>37164429</v>
      </c>
      <c r="N19" s="301"/>
      <c r="O19" s="302">
        <f t="shared" si="0"/>
        <v>27296469</v>
      </c>
      <c r="P19" s="303"/>
      <c r="Q19" s="303">
        <f t="shared" si="1"/>
        <v>1688406.5689367228</v>
      </c>
      <c r="R19" s="304"/>
      <c r="S19" s="305">
        <f t="shared" si="2"/>
        <v>2.6192724831388134</v>
      </c>
      <c r="U19" s="260">
        <f t="shared" si="3"/>
        <v>16.167000000000002</v>
      </c>
      <c r="V19" s="300"/>
      <c r="W19" s="251">
        <v>15.112062850655246</v>
      </c>
      <c r="Y19" s="314">
        <f t="shared" si="4"/>
        <v>16.167000000000002</v>
      </c>
      <c r="Z19" s="315">
        <v>45747</v>
      </c>
    </row>
    <row r="20" spans="1:27" s="251" customFormat="1">
      <c r="A20" s="249">
        <v>315</v>
      </c>
      <c r="C20" s="251" t="s">
        <v>212</v>
      </c>
      <c r="E20" s="255">
        <v>51652</v>
      </c>
      <c r="G20" s="313" t="s">
        <v>301</v>
      </c>
      <c r="H20" s="237"/>
      <c r="I20" s="256">
        <v>0</v>
      </c>
      <c r="K20" s="300">
        <v>8433603.8699999992</v>
      </c>
      <c r="L20" s="300"/>
      <c r="M20" s="301">
        <v>2568084.75</v>
      </c>
      <c r="N20" s="301"/>
      <c r="O20" s="302">
        <f t="shared" si="0"/>
        <v>5865519</v>
      </c>
      <c r="P20" s="303"/>
      <c r="Q20" s="303">
        <f t="shared" si="1"/>
        <v>362808.12766747072</v>
      </c>
      <c r="R20" s="304"/>
      <c r="S20" s="305">
        <f t="shared" si="2"/>
        <v>4.3019346564053258</v>
      </c>
      <c r="U20" s="260">
        <f t="shared" si="3"/>
        <v>16.167000000000002</v>
      </c>
      <c r="V20" s="300"/>
      <c r="W20" s="251">
        <v>14.885659372072938</v>
      </c>
      <c r="Y20" s="314">
        <f t="shared" si="4"/>
        <v>16.167000000000002</v>
      </c>
      <c r="Z20" s="315">
        <v>45747</v>
      </c>
    </row>
    <row r="21" spans="1:27" s="251" customFormat="1">
      <c r="A21" s="249">
        <v>315.10000000000002</v>
      </c>
      <c r="C21" s="251" t="s">
        <v>214</v>
      </c>
      <c r="E21" s="255" t="s">
        <v>215</v>
      </c>
      <c r="G21" s="237" t="s">
        <v>216</v>
      </c>
      <c r="H21" s="237"/>
      <c r="I21" s="256">
        <v>0</v>
      </c>
      <c r="K21" s="300">
        <v>15590.07</v>
      </c>
      <c r="L21" s="300"/>
      <c r="M21" s="301">
        <v>647</v>
      </c>
      <c r="N21" s="301"/>
      <c r="O21" s="302">
        <f t="shared" si="0"/>
        <v>14943</v>
      </c>
      <c r="P21" s="303"/>
      <c r="Q21" s="303">
        <f t="shared" si="1"/>
        <v>3516</v>
      </c>
      <c r="R21" s="304"/>
      <c r="S21" s="305">
        <f t="shared" si="2"/>
        <v>22.552817274072535</v>
      </c>
      <c r="U21" s="260">
        <f t="shared" ref="U21:U22" si="5">W21</f>
        <v>4.25</v>
      </c>
      <c r="V21" s="300"/>
      <c r="W21" s="251">
        <v>4.25</v>
      </c>
      <c r="Y21" s="316"/>
      <c r="Z21" s="317"/>
      <c r="AA21" s="318"/>
    </row>
    <row r="22" spans="1:27" s="251" customFormat="1">
      <c r="A22" s="249">
        <v>315.31</v>
      </c>
      <c r="C22" s="251" t="s">
        <v>217</v>
      </c>
      <c r="E22" s="255" t="s">
        <v>215</v>
      </c>
      <c r="G22" s="237" t="s">
        <v>218</v>
      </c>
      <c r="H22" s="237"/>
      <c r="I22" s="256">
        <v>0</v>
      </c>
      <c r="K22" s="300">
        <v>54044.17</v>
      </c>
      <c r="L22" s="300"/>
      <c r="M22" s="301">
        <v>10895</v>
      </c>
      <c r="N22" s="301"/>
      <c r="O22" s="302">
        <f t="shared" si="0"/>
        <v>43149</v>
      </c>
      <c r="P22" s="303"/>
      <c r="Q22" s="303">
        <f t="shared" si="1"/>
        <v>4943</v>
      </c>
      <c r="R22" s="304"/>
      <c r="S22" s="305">
        <f t="shared" si="2"/>
        <v>9.1462224325028956</v>
      </c>
      <c r="U22" s="260">
        <f t="shared" si="5"/>
        <v>8.7293141816710502</v>
      </c>
      <c r="V22" s="300"/>
      <c r="W22" s="251">
        <v>8.7293141816710502</v>
      </c>
      <c r="Y22" s="316"/>
      <c r="Z22" s="317"/>
      <c r="AA22" s="318"/>
    </row>
    <row r="23" spans="1:27" s="251" customFormat="1">
      <c r="A23" s="249">
        <v>316</v>
      </c>
      <c r="C23" s="251" t="s">
        <v>219</v>
      </c>
      <c r="E23" s="255">
        <v>51652</v>
      </c>
      <c r="G23" s="313" t="s">
        <v>301</v>
      </c>
      <c r="H23" s="237"/>
      <c r="I23" s="256">
        <v>0</v>
      </c>
      <c r="K23" s="300">
        <v>4412888.67</v>
      </c>
      <c r="L23" s="300"/>
      <c r="M23" s="301">
        <v>1922960</v>
      </c>
      <c r="N23" s="301"/>
      <c r="O23" s="302">
        <f t="shared" si="0"/>
        <v>2489929</v>
      </c>
      <c r="P23" s="303"/>
      <c r="Q23" s="303">
        <f t="shared" si="1"/>
        <v>154013.05127729324</v>
      </c>
      <c r="R23" s="304"/>
      <c r="S23" s="305">
        <f t="shared" si="2"/>
        <v>3.4900733463845404</v>
      </c>
      <c r="U23" s="260">
        <f>Y23</f>
        <v>16.167000000000002</v>
      </c>
      <c r="V23" s="300"/>
      <c r="W23" s="251">
        <v>15.225303946955886</v>
      </c>
      <c r="Y23" s="314">
        <f t="shared" si="4"/>
        <v>16.167000000000002</v>
      </c>
      <c r="Z23" s="315">
        <v>45747</v>
      </c>
    </row>
    <row r="24" spans="1:27" ht="15.75">
      <c r="A24" s="249"/>
      <c r="B24" s="250" t="s">
        <v>221</v>
      </c>
      <c r="C24" s="233"/>
      <c r="K24" s="306">
        <f>SUBTOTAL(9,K16:K23)</f>
        <v>189035370.98999995</v>
      </c>
      <c r="L24" s="300"/>
      <c r="M24" s="307">
        <f>SUBTOTAL(9,M16:M23)</f>
        <v>84769475.319999993</v>
      </c>
      <c r="N24" s="301"/>
      <c r="O24" s="307">
        <f>SUBTOTAL(9,O16:O23)</f>
        <v>104265896</v>
      </c>
      <c r="P24" s="301"/>
      <c r="Q24" s="307">
        <f>SUBTOTAL(9,Q16:Q23)</f>
        <v>6454169.6451413361</v>
      </c>
      <c r="S24" s="296">
        <f>ROUND(Q24/$K24*100,2)</f>
        <v>3.41</v>
      </c>
      <c r="U24" s="260"/>
      <c r="V24" s="300"/>
      <c r="W24" s="251"/>
      <c r="Y24" s="316"/>
      <c r="Z24" s="317"/>
    </row>
    <row r="25" spans="1:27" s="251" customFormat="1">
      <c r="A25" s="249"/>
      <c r="B25" s="250"/>
      <c r="I25" s="252"/>
      <c r="M25" s="253"/>
      <c r="N25" s="253"/>
      <c r="O25" s="253"/>
      <c r="P25" s="253"/>
      <c r="Q25" s="253"/>
      <c r="S25" s="308"/>
      <c r="Y25" s="316"/>
      <c r="Z25" s="317"/>
    </row>
    <row r="26" spans="1:27" s="251" customFormat="1">
      <c r="A26" s="249"/>
      <c r="B26" s="250" t="s">
        <v>222</v>
      </c>
      <c r="I26" s="252"/>
      <c r="M26" s="253"/>
      <c r="N26" s="253"/>
      <c r="O26" s="253"/>
      <c r="P26" s="253"/>
      <c r="Q26" s="253"/>
      <c r="S26" s="299"/>
      <c r="Y26" s="316"/>
      <c r="Z26" s="317"/>
    </row>
    <row r="27" spans="1:27" s="251" customFormat="1">
      <c r="A27" s="249">
        <v>311</v>
      </c>
      <c r="C27" s="251" t="s">
        <v>206</v>
      </c>
      <c r="E27" s="255">
        <v>51501</v>
      </c>
      <c r="G27" s="313" t="s">
        <v>301</v>
      </c>
      <c r="H27" s="237"/>
      <c r="I27" s="256">
        <v>0</v>
      </c>
      <c r="K27" s="300">
        <v>81292873.900000006</v>
      </c>
      <c r="L27" s="300"/>
      <c r="M27" s="301">
        <v>29703688.16</v>
      </c>
      <c r="N27" s="301"/>
      <c r="O27" s="302">
        <f t="shared" ref="O27:O33" si="6">ROUND((K27+(K27*-(I27/100)))-M27,0)</f>
        <v>51589186</v>
      </c>
      <c r="P27" s="303"/>
      <c r="Q27" s="303">
        <f t="shared" ref="Q27:Q33" si="7">O27/U27</f>
        <v>3274672.2102323221</v>
      </c>
      <c r="R27" s="304"/>
      <c r="S27" s="305">
        <f t="shared" ref="S27:S33" si="8">Q27/K27*100</f>
        <v>4.0282401803884582</v>
      </c>
      <c r="U27" s="260">
        <f t="shared" ref="U27:U30" si="9">Y27</f>
        <v>15.754</v>
      </c>
      <c r="V27" s="300"/>
      <c r="W27" s="251">
        <v>15.326624738062673</v>
      </c>
      <c r="Y27" s="314">
        <f t="shared" ref="Y27:Y30" si="10">ROUND((E27-Z27)/365.25,3)</f>
        <v>15.754</v>
      </c>
      <c r="Z27" s="315">
        <v>45747</v>
      </c>
    </row>
    <row r="28" spans="1:27" s="251" customFormat="1">
      <c r="A28" s="249">
        <v>312</v>
      </c>
      <c r="C28" s="251" t="s">
        <v>208</v>
      </c>
      <c r="E28" s="255">
        <v>51501</v>
      </c>
      <c r="G28" s="313" t="s">
        <v>301</v>
      </c>
      <c r="H28" s="237"/>
      <c r="I28" s="256">
        <v>0</v>
      </c>
      <c r="K28" s="300">
        <v>916368208.97000003</v>
      </c>
      <c r="L28" s="300"/>
      <c r="M28" s="301">
        <v>461809228</v>
      </c>
      <c r="N28" s="301"/>
      <c r="O28" s="302">
        <f t="shared" si="6"/>
        <v>454558981</v>
      </c>
      <c r="P28" s="303"/>
      <c r="Q28" s="303">
        <f t="shared" si="7"/>
        <v>28853559.794337947</v>
      </c>
      <c r="R28" s="304"/>
      <c r="S28" s="305">
        <f t="shared" si="8"/>
        <v>3.1486862499048729</v>
      </c>
      <c r="U28" s="260">
        <f t="shared" si="9"/>
        <v>15.754</v>
      </c>
      <c r="V28" s="300"/>
      <c r="W28" s="251">
        <v>14.689976694368402</v>
      </c>
      <c r="Y28" s="314">
        <f t="shared" si="10"/>
        <v>15.754</v>
      </c>
      <c r="Z28" s="315">
        <v>45747</v>
      </c>
    </row>
    <row r="29" spans="1:27" s="251" customFormat="1">
      <c r="A29" s="249">
        <v>314</v>
      </c>
      <c r="C29" s="251" t="s">
        <v>210</v>
      </c>
      <c r="E29" s="255">
        <v>51501</v>
      </c>
      <c r="G29" s="313" t="s">
        <v>301</v>
      </c>
      <c r="H29" s="237"/>
      <c r="I29" s="256">
        <v>0</v>
      </c>
      <c r="K29" s="300">
        <v>61818458.049999997</v>
      </c>
      <c r="L29" s="300"/>
      <c r="M29" s="301">
        <v>35621017</v>
      </c>
      <c r="N29" s="301"/>
      <c r="O29" s="302">
        <f t="shared" si="6"/>
        <v>26197441</v>
      </c>
      <c r="P29" s="303"/>
      <c r="Q29" s="303">
        <f t="shared" si="7"/>
        <v>1662907.2616478356</v>
      </c>
      <c r="R29" s="304"/>
      <c r="S29" s="305">
        <f t="shared" si="8"/>
        <v>2.689985020821521</v>
      </c>
      <c r="U29" s="260">
        <f t="shared" si="9"/>
        <v>15.754</v>
      </c>
      <c r="V29" s="300"/>
      <c r="W29" s="251">
        <v>14.552452202319952</v>
      </c>
      <c r="Y29" s="314">
        <f t="shared" si="10"/>
        <v>15.754</v>
      </c>
      <c r="Z29" s="315">
        <v>45747</v>
      </c>
    </row>
    <row r="30" spans="1:27" s="251" customFormat="1">
      <c r="A30" s="249">
        <v>315</v>
      </c>
      <c r="C30" s="251" t="s">
        <v>212</v>
      </c>
      <c r="E30" s="255">
        <v>51501</v>
      </c>
      <c r="G30" s="313" t="s">
        <v>301</v>
      </c>
      <c r="H30" s="237"/>
      <c r="I30" s="256">
        <v>0</v>
      </c>
      <c r="K30" s="300">
        <v>27031759.600000001</v>
      </c>
      <c r="L30" s="300"/>
      <c r="M30" s="301">
        <v>14744354.050000001</v>
      </c>
      <c r="N30" s="301"/>
      <c r="O30" s="302">
        <f t="shared" si="6"/>
        <v>12287406</v>
      </c>
      <c r="P30" s="303"/>
      <c r="Q30" s="303">
        <f t="shared" si="7"/>
        <v>779954.67817697092</v>
      </c>
      <c r="R30" s="304"/>
      <c r="S30" s="305">
        <f t="shared" si="8"/>
        <v>2.885327073480525</v>
      </c>
      <c r="U30" s="260">
        <f t="shared" si="9"/>
        <v>15.754</v>
      </c>
      <c r="V30" s="300"/>
      <c r="W30" s="251">
        <v>14.305270682098342</v>
      </c>
      <c r="Y30" s="314">
        <f t="shared" si="10"/>
        <v>15.754</v>
      </c>
      <c r="Z30" s="315">
        <v>45747</v>
      </c>
    </row>
    <row r="31" spans="1:27" s="251" customFormat="1">
      <c r="A31" s="249">
        <v>315.10000000000002</v>
      </c>
      <c r="C31" s="251" t="s">
        <v>214</v>
      </c>
      <c r="E31" s="255" t="s">
        <v>215</v>
      </c>
      <c r="G31" s="237" t="s">
        <v>216</v>
      </c>
      <c r="H31" s="237"/>
      <c r="I31" s="256">
        <v>0</v>
      </c>
      <c r="K31" s="300">
        <v>25727.97</v>
      </c>
      <c r="L31" s="300"/>
      <c r="M31" s="301">
        <v>3251.04</v>
      </c>
      <c r="N31" s="301"/>
      <c r="O31" s="302">
        <f t="shared" si="6"/>
        <v>22477</v>
      </c>
      <c r="P31" s="303"/>
      <c r="Q31" s="303">
        <f t="shared" si="7"/>
        <v>19967</v>
      </c>
      <c r="R31" s="304"/>
      <c r="S31" s="305">
        <f t="shared" si="8"/>
        <v>77.608143977157923</v>
      </c>
      <c r="U31" s="260">
        <f t="shared" ref="U31:U32" si="11">W31</f>
        <v>1.1257074172384434</v>
      </c>
      <c r="V31" s="300"/>
      <c r="W31" s="251">
        <v>1.1257074172384434</v>
      </c>
      <c r="Y31" s="319"/>
    </row>
    <row r="32" spans="1:27" s="251" customFormat="1">
      <c r="A32" s="249">
        <v>315.31</v>
      </c>
      <c r="C32" s="251" t="s">
        <v>217</v>
      </c>
      <c r="E32" s="255" t="s">
        <v>215</v>
      </c>
      <c r="G32" s="237" t="s">
        <v>218</v>
      </c>
      <c r="H32" s="237"/>
      <c r="I32" s="256">
        <v>0</v>
      </c>
      <c r="K32" s="300">
        <v>83415.210000000006</v>
      </c>
      <c r="L32" s="300"/>
      <c r="M32" s="301">
        <v>39596.089999999997</v>
      </c>
      <c r="N32" s="301"/>
      <c r="O32" s="302">
        <f t="shared" si="6"/>
        <v>43819</v>
      </c>
      <c r="P32" s="303"/>
      <c r="Q32" s="303">
        <f t="shared" si="7"/>
        <v>32298</v>
      </c>
      <c r="R32" s="304"/>
      <c r="S32" s="305">
        <f t="shared" si="8"/>
        <v>38.719557260600311</v>
      </c>
      <c r="U32" s="260">
        <f t="shared" si="11"/>
        <v>1.3567093937705121</v>
      </c>
      <c r="V32" s="300"/>
      <c r="W32" s="251">
        <v>1.3567093937705121</v>
      </c>
      <c r="Y32" s="319"/>
    </row>
    <row r="33" spans="1:26" s="251" customFormat="1">
      <c r="A33" s="249">
        <v>316</v>
      </c>
      <c r="C33" s="251" t="s">
        <v>219</v>
      </c>
      <c r="E33" s="255">
        <v>51501</v>
      </c>
      <c r="G33" s="313" t="s">
        <v>301</v>
      </c>
      <c r="H33" s="237"/>
      <c r="I33" s="256">
        <v>0</v>
      </c>
      <c r="K33" s="300">
        <v>10966525.84</v>
      </c>
      <c r="L33" s="300"/>
      <c r="M33" s="301">
        <v>5415885</v>
      </c>
      <c r="N33" s="301"/>
      <c r="O33" s="302">
        <f t="shared" si="6"/>
        <v>5550641</v>
      </c>
      <c r="P33" s="303"/>
      <c r="Q33" s="303">
        <f t="shared" si="7"/>
        <v>352332.16960771871</v>
      </c>
      <c r="R33" s="304"/>
      <c r="S33" s="305">
        <f t="shared" si="8"/>
        <v>3.2127966025721664</v>
      </c>
      <c r="U33" s="260">
        <f>Y33</f>
        <v>15.754</v>
      </c>
      <c r="V33" s="300"/>
      <c r="W33" s="251">
        <v>15.103599059886823</v>
      </c>
      <c r="Y33" s="314">
        <f>ROUND((E33-Z33)/365.25,3)</f>
        <v>15.754</v>
      </c>
      <c r="Z33" s="315">
        <v>45747</v>
      </c>
    </row>
    <row r="34" spans="1:26" ht="15.75">
      <c r="A34" s="249"/>
      <c r="B34" s="250" t="s">
        <v>223</v>
      </c>
      <c r="C34" s="233"/>
      <c r="K34" s="306">
        <f>SUBTOTAL(9,K27:K33)</f>
        <v>1097586969.54</v>
      </c>
      <c r="L34" s="300"/>
      <c r="M34" s="307">
        <f>SUBTOTAL(9,M27:M33)</f>
        <v>547337019.34000003</v>
      </c>
      <c r="N34" s="301"/>
      <c r="O34" s="307">
        <f>SUBTOTAL(9,O27:O33)</f>
        <v>550249951</v>
      </c>
      <c r="P34" s="301"/>
      <c r="Q34" s="307">
        <f>SUBTOTAL(9,Q27:Q33)</f>
        <v>34975691.114002794</v>
      </c>
      <c r="S34" s="296">
        <f>ROUND(Q34/$K34*100,2)</f>
        <v>3.19</v>
      </c>
      <c r="U34" s="260"/>
      <c r="V34" s="300"/>
    </row>
    <row r="35" spans="1:26" s="251" customFormat="1">
      <c r="A35" s="249"/>
      <c r="B35" s="250"/>
      <c r="I35" s="252"/>
      <c r="K35" s="264"/>
      <c r="M35" s="265"/>
      <c r="N35" s="253"/>
      <c r="O35" s="265"/>
      <c r="P35" s="253"/>
      <c r="Q35" s="265"/>
      <c r="S35" s="299"/>
    </row>
    <row r="36" spans="1:26" ht="15.75">
      <c r="A36" s="249"/>
      <c r="C36" s="266" t="s">
        <v>224</v>
      </c>
      <c r="E36" s="237"/>
      <c r="G36" s="237"/>
      <c r="H36" s="237"/>
      <c r="I36" s="256"/>
      <c r="K36" s="309">
        <f>SUBTOTAL(9,K17:K35)</f>
        <v>1286622340.53</v>
      </c>
      <c r="L36" s="310"/>
      <c r="M36" s="311">
        <f>SUBTOTAL(9,M17:M35)</f>
        <v>632106494.65999997</v>
      </c>
      <c r="N36" s="311"/>
      <c r="O36" s="311">
        <f>SUBTOTAL(9,O17:O35)</f>
        <v>654515847</v>
      </c>
      <c r="P36" s="311"/>
      <c r="Q36" s="311">
        <f>SUBTOTAL(9,Q17:Q35)</f>
        <v>41429860.759144135</v>
      </c>
      <c r="S36" s="309">
        <f>ROUND(Q36/$K36*100,2)</f>
        <v>3.22</v>
      </c>
      <c r="U36" s="270"/>
      <c r="V36" s="310"/>
    </row>
    <row r="37" spans="1:26" ht="15.75">
      <c r="A37" s="249"/>
      <c r="C37" s="266"/>
      <c r="E37" s="237"/>
      <c r="G37" s="237"/>
      <c r="H37" s="237"/>
      <c r="I37" s="256"/>
      <c r="K37" s="296"/>
      <c r="L37" s="310"/>
      <c r="M37" s="311"/>
      <c r="N37" s="311"/>
      <c r="O37" s="311"/>
      <c r="P37" s="311"/>
      <c r="Q37" s="311"/>
      <c r="S37" s="298"/>
      <c r="U37" s="271"/>
      <c r="V37" s="310"/>
    </row>
  </sheetData>
  <printOptions horizontalCentered="1"/>
  <pageMargins left="0.25" right="0" top="1" bottom="0.75" header="0.3" footer="0.3"/>
  <pageSetup scale="40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2"/>
  <sheetViews>
    <sheetView topLeftCell="I1" zoomScale="90" zoomScaleNormal="90" workbookViewId="0">
      <selection activeCell="AE45" sqref="AE45"/>
    </sheetView>
  </sheetViews>
  <sheetFormatPr defaultColWidth="13.7109375" defaultRowHeight="12.75"/>
  <cols>
    <col min="1" max="2" width="7.7109375" style="320" bestFit="1" customWidth="1"/>
    <col min="3" max="3" width="28.42578125" style="320" bestFit="1" customWidth="1"/>
    <col min="4" max="4" width="19.85546875" style="320" bestFit="1" customWidth="1"/>
    <col min="5" max="5" width="19.5703125" style="320" bestFit="1" customWidth="1"/>
    <col min="6" max="6" width="17.140625" style="320" bestFit="1" customWidth="1"/>
    <col min="7" max="7" width="19.85546875" style="320" bestFit="1" customWidth="1"/>
    <col min="8" max="8" width="1.28515625" style="320" customWidth="1"/>
    <col min="9" max="9" width="11.7109375" style="320" bestFit="1" customWidth="1"/>
    <col min="10" max="10" width="17.85546875" style="320" bestFit="1" customWidth="1"/>
    <col min="11" max="11" width="1.28515625" style="320" customWidth="1"/>
    <col min="12" max="13" width="11.85546875" style="320" bestFit="1" customWidth="1"/>
    <col min="14" max="14" width="1.28515625" style="320" customWidth="1"/>
    <col min="15" max="15" width="10.42578125" style="320" bestFit="1" customWidth="1"/>
    <col min="16" max="16" width="1.28515625" style="320" customWidth="1"/>
    <col min="17" max="17" width="10.5703125" style="320" bestFit="1" customWidth="1"/>
    <col min="18" max="18" width="5.42578125" style="320" bestFit="1" customWidth="1"/>
    <col min="19" max="19" width="10.42578125" style="321" bestFit="1" customWidth="1"/>
    <col min="20" max="20" width="5.7109375" style="320" customWidth="1"/>
    <col min="21" max="24" width="13.7109375" style="320"/>
    <col min="25" max="25" width="5.7109375" style="320" customWidth="1"/>
    <col min="26" max="16384" width="13.7109375" style="320"/>
  </cols>
  <sheetData>
    <row r="1" spans="1:34">
      <c r="B1" s="458"/>
      <c r="C1" s="459"/>
      <c r="D1" s="459"/>
      <c r="E1" s="459"/>
      <c r="F1" s="459"/>
      <c r="G1" s="459"/>
      <c r="H1" s="459"/>
      <c r="I1" s="459"/>
      <c r="J1" s="459"/>
      <c r="K1" s="459"/>
    </row>
    <row r="3" spans="1:34">
      <c r="A3" s="322"/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N3" s="322"/>
      <c r="O3" s="322"/>
      <c r="Q3" s="322"/>
      <c r="R3" s="322"/>
      <c r="S3" s="323"/>
    </row>
    <row r="4" spans="1:34">
      <c r="A4" s="324"/>
      <c r="B4" s="324"/>
      <c r="C4" s="324"/>
      <c r="D4" s="460" t="s">
        <v>302</v>
      </c>
      <c r="E4" s="460"/>
      <c r="F4" s="460"/>
      <c r="G4" s="460"/>
      <c r="H4" s="324"/>
      <c r="I4" s="460" t="s">
        <v>303</v>
      </c>
      <c r="J4" s="460"/>
      <c r="K4" s="460"/>
      <c r="L4" s="460"/>
      <c r="M4" s="461"/>
      <c r="N4" s="460"/>
      <c r="O4" s="460"/>
      <c r="P4" s="461"/>
      <c r="Q4" s="460"/>
      <c r="R4" s="460"/>
      <c r="S4" s="460"/>
      <c r="U4" s="320" t="s">
        <v>304</v>
      </c>
      <c r="Z4" s="320" t="s">
        <v>305</v>
      </c>
      <c r="AE4" s="379" t="s">
        <v>460</v>
      </c>
      <c r="AF4" s="379"/>
      <c r="AG4" s="379"/>
      <c r="AH4" s="379"/>
    </row>
    <row r="5" spans="1:34" ht="51">
      <c r="A5" s="325" t="s">
        <v>306</v>
      </c>
      <c r="B5" s="325" t="s">
        <v>102</v>
      </c>
      <c r="C5" s="325" t="s">
        <v>307</v>
      </c>
      <c r="D5" s="326" t="s">
        <v>302</v>
      </c>
      <c r="E5" s="326" t="s">
        <v>308</v>
      </c>
      <c r="F5" s="326" t="s">
        <v>309</v>
      </c>
      <c r="G5" s="326" t="s">
        <v>310</v>
      </c>
      <c r="H5" s="324"/>
      <c r="I5" s="326" t="s">
        <v>311</v>
      </c>
      <c r="J5" s="326" t="s">
        <v>312</v>
      </c>
      <c r="K5" s="327"/>
      <c r="L5" s="326" t="s">
        <v>313</v>
      </c>
      <c r="M5" s="326" t="s">
        <v>314</v>
      </c>
      <c r="N5" s="327"/>
      <c r="O5" s="326" t="s">
        <v>315</v>
      </c>
      <c r="Q5" s="462" t="s">
        <v>316</v>
      </c>
      <c r="R5" s="462"/>
      <c r="S5" s="328" t="s">
        <v>18</v>
      </c>
      <c r="U5" s="326" t="s">
        <v>317</v>
      </c>
      <c r="V5" s="326" t="s">
        <v>314</v>
      </c>
      <c r="W5" s="327"/>
      <c r="X5" s="326" t="s">
        <v>318</v>
      </c>
      <c r="Z5" s="326" t="s">
        <v>317</v>
      </c>
      <c r="AA5" s="326" t="s">
        <v>314</v>
      </c>
      <c r="AB5" s="327"/>
      <c r="AC5" s="326" t="s">
        <v>318</v>
      </c>
      <c r="AE5" s="380" t="s">
        <v>317</v>
      </c>
      <c r="AF5" s="380" t="s">
        <v>314</v>
      </c>
      <c r="AG5" s="327"/>
      <c r="AH5" s="380" t="s">
        <v>318</v>
      </c>
    </row>
    <row r="6" spans="1:34">
      <c r="A6" s="327"/>
      <c r="B6" s="327"/>
      <c r="C6" s="327"/>
      <c r="D6" s="327"/>
      <c r="E6" s="327"/>
      <c r="F6" s="327"/>
      <c r="G6" s="327"/>
      <c r="H6" s="322"/>
      <c r="I6" s="327"/>
      <c r="J6" s="329"/>
      <c r="K6" s="324"/>
      <c r="L6" s="329"/>
      <c r="M6" s="329"/>
      <c r="N6" s="330"/>
      <c r="O6" s="329"/>
      <c r="Q6" s="327"/>
      <c r="R6" s="327"/>
      <c r="S6" s="331"/>
      <c r="U6" s="329"/>
      <c r="V6" s="329"/>
      <c r="W6" s="330"/>
      <c r="X6" s="329"/>
      <c r="Z6" s="329"/>
      <c r="AA6" s="329"/>
      <c r="AB6" s="330"/>
      <c r="AC6" s="329"/>
      <c r="AE6" s="329"/>
      <c r="AF6" s="329"/>
      <c r="AG6" s="330"/>
      <c r="AH6" s="329"/>
    </row>
    <row r="7" spans="1:34">
      <c r="A7" s="332"/>
      <c r="B7" s="463" t="s">
        <v>319</v>
      </c>
      <c r="C7" s="463"/>
      <c r="D7" s="324"/>
      <c r="E7" s="324"/>
      <c r="F7" s="324"/>
      <c r="G7" s="324"/>
      <c r="H7" s="324"/>
      <c r="I7" s="322"/>
      <c r="J7" s="324"/>
      <c r="K7" s="324"/>
      <c r="L7" s="324"/>
      <c r="N7" s="324"/>
      <c r="O7" s="324"/>
      <c r="Q7" s="322"/>
      <c r="R7" s="322"/>
      <c r="S7" s="323"/>
      <c r="U7" s="333"/>
      <c r="V7" s="334"/>
      <c r="W7" s="333"/>
      <c r="X7" s="333"/>
      <c r="Z7" s="333"/>
      <c r="AA7" s="334"/>
      <c r="AB7" s="333"/>
      <c r="AC7" s="333"/>
      <c r="AE7" s="333"/>
      <c r="AF7" s="334"/>
      <c r="AG7" s="333"/>
      <c r="AH7" s="333"/>
    </row>
    <row r="8" spans="1:34">
      <c r="A8" s="332">
        <f t="shared" ref="A8:A71" si="0">A7+1</f>
        <v>1</v>
      </c>
      <c r="B8" s="335">
        <v>30200</v>
      </c>
      <c r="C8" s="336" t="s">
        <v>320</v>
      </c>
      <c r="D8" s="337">
        <v>52919</v>
      </c>
      <c r="E8" s="337">
        <v>0</v>
      </c>
      <c r="F8" s="337">
        <v>0</v>
      </c>
      <c r="G8" s="337">
        <f>D8+F8+E8</f>
        <v>52919</v>
      </c>
      <c r="H8" s="324"/>
      <c r="I8" s="338">
        <v>0</v>
      </c>
      <c r="J8" s="337">
        <f>ROUND(G8*I8,0)</f>
        <v>0</v>
      </c>
      <c r="K8" s="324"/>
      <c r="L8" s="338">
        <v>0</v>
      </c>
      <c r="M8" s="337">
        <f>+G8*L8</f>
        <v>0</v>
      </c>
      <c r="N8" s="324"/>
      <c r="O8" s="337">
        <f>+M8-J8</f>
        <v>0</v>
      </c>
      <c r="Q8" s="322" t="s">
        <v>321</v>
      </c>
      <c r="R8" s="339">
        <v>1</v>
      </c>
      <c r="S8" s="340">
        <f>R8*O8</f>
        <v>0</v>
      </c>
      <c r="U8" s="341"/>
      <c r="V8" s="342"/>
      <c r="W8" s="333"/>
      <c r="X8" s="342"/>
      <c r="Z8" s="341"/>
      <c r="AA8" s="342"/>
      <c r="AB8" s="333"/>
      <c r="AC8" s="342"/>
      <c r="AE8" s="341"/>
      <c r="AF8" s="342"/>
      <c r="AG8" s="333"/>
      <c r="AH8" s="342"/>
    </row>
    <row r="9" spans="1:34">
      <c r="A9" s="332">
        <f t="shared" si="0"/>
        <v>2</v>
      </c>
      <c r="B9" s="322"/>
      <c r="C9" s="336" t="s">
        <v>322</v>
      </c>
      <c r="D9" s="337">
        <v>0</v>
      </c>
      <c r="E9" s="337">
        <v>0</v>
      </c>
      <c r="F9" s="337">
        <v>0</v>
      </c>
      <c r="G9" s="337">
        <f>D9+F9+E9</f>
        <v>0</v>
      </c>
      <c r="H9" s="324"/>
      <c r="I9" s="338">
        <v>6.6699999999999995E-2</v>
      </c>
      <c r="J9" s="337">
        <f>ROUND(G9*I9,0)</f>
        <v>0</v>
      </c>
      <c r="K9" s="324"/>
      <c r="L9" s="338">
        <v>0</v>
      </c>
      <c r="M9" s="337">
        <f>+G9*L9</f>
        <v>0</v>
      </c>
      <c r="N9" s="324"/>
      <c r="O9" s="337">
        <f>+M9-J9</f>
        <v>0</v>
      </c>
      <c r="Q9" s="322" t="s">
        <v>321</v>
      </c>
      <c r="R9" s="339">
        <v>1</v>
      </c>
      <c r="S9" s="340">
        <f>R9*O9</f>
        <v>0</v>
      </c>
      <c r="U9" s="341"/>
      <c r="V9" s="342"/>
      <c r="W9" s="333"/>
      <c r="X9" s="342"/>
      <c r="Z9" s="341"/>
      <c r="AA9" s="342"/>
      <c r="AB9" s="333"/>
      <c r="AC9" s="342"/>
      <c r="AE9" s="341"/>
      <c r="AF9" s="342"/>
      <c r="AG9" s="333"/>
      <c r="AH9" s="342"/>
    </row>
    <row r="10" spans="1:34">
      <c r="A10" s="332">
        <f t="shared" si="0"/>
        <v>3</v>
      </c>
      <c r="B10" s="322"/>
      <c r="C10" s="336" t="s">
        <v>323</v>
      </c>
      <c r="D10" s="337">
        <v>0</v>
      </c>
      <c r="E10" s="337">
        <v>0</v>
      </c>
      <c r="F10" s="337">
        <v>0</v>
      </c>
      <c r="G10" s="337">
        <f>D10+F10+E10</f>
        <v>0</v>
      </c>
      <c r="H10" s="324"/>
      <c r="I10" s="338">
        <v>0.1</v>
      </c>
      <c r="J10" s="337">
        <f>ROUND(G10*I10,0)</f>
        <v>0</v>
      </c>
      <c r="K10" s="324"/>
      <c r="L10" s="338">
        <v>0</v>
      </c>
      <c r="M10" s="337">
        <f>+G10*L10</f>
        <v>0</v>
      </c>
      <c r="N10" s="324"/>
      <c r="O10" s="337">
        <f>+M10-J10</f>
        <v>0</v>
      </c>
      <c r="Q10" s="322" t="s">
        <v>321</v>
      </c>
      <c r="R10" s="339">
        <v>1</v>
      </c>
      <c r="S10" s="340">
        <f>R10*O10</f>
        <v>0</v>
      </c>
      <c r="U10" s="341"/>
      <c r="V10" s="342"/>
      <c r="W10" s="333"/>
      <c r="X10" s="342"/>
      <c r="Z10" s="341"/>
      <c r="AA10" s="342"/>
      <c r="AB10" s="333"/>
      <c r="AC10" s="342"/>
      <c r="AE10" s="341"/>
      <c r="AF10" s="342"/>
      <c r="AG10" s="333"/>
      <c r="AH10" s="342"/>
    </row>
    <row r="11" spans="1:34">
      <c r="A11" s="332">
        <f t="shared" si="0"/>
        <v>4</v>
      </c>
      <c r="B11" s="322"/>
      <c r="C11" s="336" t="s">
        <v>324</v>
      </c>
      <c r="D11" s="343">
        <v>0</v>
      </c>
      <c r="E11" s="343">
        <v>0</v>
      </c>
      <c r="F11" s="343">
        <v>0</v>
      </c>
      <c r="G11" s="343">
        <f>D11+F11+E11</f>
        <v>0</v>
      </c>
      <c r="H11" s="324"/>
      <c r="I11" s="338">
        <v>0.2</v>
      </c>
      <c r="J11" s="343">
        <f>ROUND(G11*I11,0)</f>
        <v>0</v>
      </c>
      <c r="K11" s="324"/>
      <c r="L11" s="338">
        <v>0</v>
      </c>
      <c r="M11" s="343">
        <f>+G11*L11</f>
        <v>0</v>
      </c>
      <c r="N11" s="324"/>
      <c r="O11" s="343">
        <f>+M11-J11</f>
        <v>0</v>
      </c>
      <c r="Q11" s="322" t="s">
        <v>321</v>
      </c>
      <c r="R11" s="339">
        <v>1</v>
      </c>
      <c r="S11" s="344">
        <f>R11*O11</f>
        <v>0</v>
      </c>
      <c r="U11" s="341"/>
      <c r="V11" s="342"/>
      <c r="W11" s="333"/>
      <c r="X11" s="342"/>
      <c r="Z11" s="341"/>
      <c r="AA11" s="342"/>
      <c r="AB11" s="333"/>
      <c r="AC11" s="342"/>
      <c r="AE11" s="341"/>
      <c r="AF11" s="342"/>
      <c r="AG11" s="333"/>
      <c r="AH11" s="342"/>
    </row>
    <row r="12" spans="1:34">
      <c r="A12" s="332">
        <f t="shared" si="0"/>
        <v>5</v>
      </c>
      <c r="B12" s="335">
        <v>30300</v>
      </c>
      <c r="C12" s="336" t="s">
        <v>325</v>
      </c>
      <c r="D12" s="345">
        <f>SUM(D9:D11)</f>
        <v>0</v>
      </c>
      <c r="E12" s="345">
        <f>SUM(E9:E11)</f>
        <v>0</v>
      </c>
      <c r="F12" s="345">
        <f>SUM(F9:F11)</f>
        <v>0</v>
      </c>
      <c r="G12" s="345">
        <f>SUM(G9:G11)</f>
        <v>0</v>
      </c>
      <c r="H12" s="324"/>
      <c r="I12" s="324"/>
      <c r="J12" s="345">
        <f>SUM(J9:J11)</f>
        <v>0</v>
      </c>
      <c r="K12" s="324"/>
      <c r="L12" s="324"/>
      <c r="M12" s="345">
        <f>SUM(M9:M11)</f>
        <v>0</v>
      </c>
      <c r="N12" s="324"/>
      <c r="O12" s="345">
        <f>O9+O10+O11</f>
        <v>0</v>
      </c>
      <c r="Q12" s="322" t="s">
        <v>321</v>
      </c>
      <c r="R12" s="339">
        <v>1</v>
      </c>
      <c r="S12" s="346">
        <f>S9+S10+S11</f>
        <v>0</v>
      </c>
      <c r="U12" s="333"/>
      <c r="V12" s="342"/>
      <c r="W12" s="333"/>
      <c r="X12" s="342"/>
      <c r="Z12" s="333"/>
      <c r="AA12" s="342"/>
      <c r="AB12" s="333"/>
      <c r="AC12" s="342"/>
      <c r="AE12" s="333"/>
      <c r="AF12" s="342"/>
      <c r="AG12" s="333"/>
      <c r="AH12" s="342"/>
    </row>
    <row r="13" spans="1:34">
      <c r="A13" s="332">
        <f t="shared" si="0"/>
        <v>6</v>
      </c>
      <c r="B13" s="457" t="s">
        <v>326</v>
      </c>
      <c r="C13" s="457"/>
      <c r="D13" s="347">
        <f>D8+D12</f>
        <v>52919</v>
      </c>
      <c r="E13" s="347">
        <f>E8+E12</f>
        <v>0</v>
      </c>
      <c r="F13" s="347">
        <f>F8+F12</f>
        <v>0</v>
      </c>
      <c r="G13" s="347">
        <f>G8+G12</f>
        <v>52919</v>
      </c>
      <c r="H13" s="348"/>
      <c r="I13" s="322"/>
      <c r="J13" s="347">
        <f>J8+J12</f>
        <v>0</v>
      </c>
      <c r="K13" s="348"/>
      <c r="L13" s="322"/>
      <c r="M13" s="347">
        <f>M8+M12</f>
        <v>0</v>
      </c>
      <c r="N13" s="348"/>
      <c r="O13" s="347">
        <f>O8+O12</f>
        <v>0</v>
      </c>
      <c r="Q13" s="349"/>
      <c r="R13" s="349"/>
      <c r="S13" s="350">
        <f>S8+S12</f>
        <v>0</v>
      </c>
      <c r="U13" s="351"/>
      <c r="V13" s="352"/>
      <c r="W13" s="353"/>
      <c r="X13" s="352"/>
      <c r="Z13" s="351"/>
      <c r="AA13" s="352"/>
      <c r="AB13" s="353"/>
      <c r="AC13" s="352"/>
      <c r="AE13" s="351"/>
      <c r="AF13" s="352"/>
      <c r="AG13" s="353"/>
      <c r="AH13" s="352"/>
    </row>
    <row r="14" spans="1:34">
      <c r="A14" s="332"/>
      <c r="B14" s="322"/>
      <c r="C14" s="322"/>
      <c r="D14" s="322"/>
      <c r="E14" s="322"/>
      <c r="F14" s="322"/>
      <c r="G14" s="322"/>
      <c r="H14" s="322"/>
      <c r="I14" s="322"/>
      <c r="J14" s="324"/>
      <c r="K14" s="324"/>
      <c r="L14" s="322"/>
      <c r="N14" s="330"/>
      <c r="O14" s="330"/>
      <c r="Q14" s="322"/>
      <c r="R14" s="322"/>
      <c r="S14" s="323"/>
      <c r="U14" s="351"/>
      <c r="V14" s="334"/>
      <c r="W14" s="354"/>
      <c r="X14" s="354"/>
      <c r="Z14" s="351"/>
      <c r="AA14" s="334"/>
      <c r="AB14" s="354"/>
      <c r="AC14" s="354"/>
      <c r="AE14" s="351"/>
      <c r="AF14" s="334"/>
      <c r="AG14" s="354"/>
      <c r="AH14" s="354"/>
    </row>
    <row r="15" spans="1:34">
      <c r="A15" s="332"/>
      <c r="B15" s="322"/>
      <c r="C15" s="322"/>
      <c r="D15" s="322"/>
      <c r="E15" s="322"/>
      <c r="F15" s="322"/>
      <c r="G15" s="322"/>
      <c r="H15" s="322"/>
      <c r="I15" s="322"/>
      <c r="J15" s="324"/>
      <c r="K15" s="324"/>
      <c r="L15" s="322"/>
      <c r="N15" s="324"/>
      <c r="O15" s="324"/>
      <c r="Q15" s="322"/>
      <c r="R15" s="322"/>
      <c r="S15" s="323"/>
      <c r="U15" s="322"/>
      <c r="W15" s="324"/>
      <c r="X15" s="324"/>
      <c r="Z15" s="322"/>
      <c r="AB15" s="324"/>
      <c r="AC15" s="324"/>
      <c r="AE15" s="322"/>
      <c r="AF15" s="379"/>
      <c r="AG15" s="324"/>
      <c r="AH15" s="324"/>
    </row>
    <row r="16" spans="1:34">
      <c r="A16" s="332"/>
      <c r="B16" s="463" t="s">
        <v>327</v>
      </c>
      <c r="C16" s="463"/>
      <c r="D16" s="324"/>
      <c r="E16" s="324"/>
      <c r="F16" s="324"/>
      <c r="G16" s="324"/>
      <c r="H16" s="324"/>
      <c r="I16" s="322"/>
      <c r="J16" s="324"/>
      <c r="K16" s="324"/>
      <c r="L16" s="322"/>
      <c r="N16" s="324"/>
      <c r="O16" s="324"/>
      <c r="Q16" s="322"/>
      <c r="R16" s="322"/>
      <c r="S16" s="323"/>
      <c r="U16" s="322"/>
      <c r="W16" s="324"/>
      <c r="X16" s="324"/>
      <c r="Z16" s="322"/>
      <c r="AB16" s="324"/>
      <c r="AC16" s="324"/>
      <c r="AE16" s="322"/>
      <c r="AF16" s="379"/>
      <c r="AG16" s="324"/>
      <c r="AH16" s="324"/>
    </row>
    <row r="17" spans="1:34">
      <c r="A17" s="332"/>
      <c r="B17" s="355"/>
      <c r="C17" s="324"/>
      <c r="D17" s="324"/>
      <c r="E17" s="324"/>
      <c r="F17" s="324"/>
      <c r="G17" s="324"/>
      <c r="H17" s="324"/>
      <c r="I17" s="322"/>
      <c r="J17" s="324"/>
      <c r="K17" s="324"/>
      <c r="L17" s="322"/>
      <c r="N17" s="324"/>
      <c r="O17" s="324"/>
      <c r="Q17" s="322"/>
      <c r="R17" s="322"/>
      <c r="S17" s="323"/>
      <c r="U17" s="322"/>
      <c r="W17" s="324"/>
      <c r="X17" s="324"/>
      <c r="Z17" s="322"/>
      <c r="AB17" s="324"/>
      <c r="AC17" s="324"/>
      <c r="AE17" s="322"/>
      <c r="AF17" s="379"/>
      <c r="AG17" s="324"/>
      <c r="AH17" s="324"/>
    </row>
    <row r="18" spans="1:34">
      <c r="A18" s="332"/>
      <c r="B18" s="463" t="s">
        <v>328</v>
      </c>
      <c r="C18" s="463"/>
      <c r="D18" s="324"/>
      <c r="E18" s="324"/>
      <c r="F18" s="324"/>
      <c r="G18" s="324"/>
      <c r="H18" s="324"/>
      <c r="I18" s="322"/>
      <c r="J18" s="324"/>
      <c r="K18" s="324"/>
      <c r="L18" s="322"/>
      <c r="N18" s="324"/>
      <c r="O18" s="324"/>
      <c r="Q18" s="322"/>
      <c r="R18" s="322"/>
      <c r="S18" s="323"/>
      <c r="U18" s="322"/>
      <c r="W18" s="324"/>
      <c r="X18" s="324"/>
      <c r="Z18" s="322"/>
      <c r="AB18" s="324"/>
      <c r="AC18" s="324"/>
      <c r="AE18" s="322"/>
      <c r="AF18" s="379"/>
      <c r="AG18" s="324"/>
      <c r="AH18" s="324"/>
    </row>
    <row r="19" spans="1:34">
      <c r="A19" s="332">
        <f>A13+1</f>
        <v>7</v>
      </c>
      <c r="B19" s="335">
        <v>31000</v>
      </c>
      <c r="C19" s="336" t="s">
        <v>329</v>
      </c>
      <c r="D19" s="337">
        <v>1755762</v>
      </c>
      <c r="E19" s="337">
        <v>0</v>
      </c>
      <c r="F19" s="337">
        <v>0</v>
      </c>
      <c r="G19" s="337">
        <f t="shared" ref="G19:G28" si="1">D19+F19+E19</f>
        <v>1755762</v>
      </c>
      <c r="H19" s="324"/>
      <c r="I19" s="338">
        <v>0</v>
      </c>
      <c r="J19" s="337">
        <f t="shared" ref="J19:J28" si="2">ROUND(G19*I19,0)</f>
        <v>0</v>
      </c>
      <c r="K19" s="324"/>
      <c r="L19" s="338">
        <v>0</v>
      </c>
      <c r="M19" s="337">
        <f t="shared" ref="M19:M28" si="3">+G19*L19</f>
        <v>0</v>
      </c>
      <c r="N19" s="324"/>
      <c r="O19" s="337">
        <f t="shared" ref="O19:O28" si="4">+M19-J19</f>
        <v>0</v>
      </c>
      <c r="Q19" s="322" t="s">
        <v>330</v>
      </c>
      <c r="R19" s="339">
        <v>1</v>
      </c>
      <c r="S19" s="356">
        <f t="shared" ref="S19:S28" si="5">O19*R19</f>
        <v>0</v>
      </c>
      <c r="U19" s="338">
        <v>0</v>
      </c>
      <c r="V19" s="337">
        <f>G19*U19</f>
        <v>0</v>
      </c>
      <c r="W19" s="324"/>
      <c r="X19" s="337">
        <f>V19-M19</f>
        <v>0</v>
      </c>
      <c r="Z19" s="338">
        <v>0</v>
      </c>
      <c r="AA19" s="337">
        <f>G19*Z19</f>
        <v>0</v>
      </c>
      <c r="AB19" s="324"/>
      <c r="AC19" s="337">
        <f>AA19-V19</f>
        <v>0</v>
      </c>
      <c r="AE19" s="341"/>
      <c r="AF19" s="342"/>
      <c r="AG19" s="333"/>
      <c r="AH19" s="342"/>
    </row>
    <row r="20" spans="1:34">
      <c r="A20" s="332">
        <f t="shared" si="0"/>
        <v>8</v>
      </c>
      <c r="B20" s="335">
        <v>31010</v>
      </c>
      <c r="C20" s="336" t="s">
        <v>331</v>
      </c>
      <c r="D20" s="337">
        <v>5420</v>
      </c>
      <c r="E20" s="337">
        <v>0</v>
      </c>
      <c r="F20" s="337">
        <v>0</v>
      </c>
      <c r="G20" s="337">
        <f t="shared" si="1"/>
        <v>5420</v>
      </c>
      <c r="H20" s="324"/>
      <c r="I20" s="338">
        <v>0</v>
      </c>
      <c r="J20" s="337">
        <f t="shared" si="2"/>
        <v>0</v>
      </c>
      <c r="K20" s="324"/>
      <c r="L20" s="338">
        <v>0</v>
      </c>
      <c r="M20" s="337">
        <f t="shared" si="3"/>
        <v>0</v>
      </c>
      <c r="N20" s="324"/>
      <c r="O20" s="337">
        <f t="shared" si="4"/>
        <v>0</v>
      </c>
      <c r="Q20" s="322" t="s">
        <v>330</v>
      </c>
      <c r="R20" s="339">
        <v>1</v>
      </c>
      <c r="S20" s="356">
        <f t="shared" si="5"/>
        <v>0</v>
      </c>
      <c r="U20" s="338">
        <v>0</v>
      </c>
      <c r="V20" s="337">
        <f t="shared" ref="V20:V28" si="6">G20*U20</f>
        <v>0</v>
      </c>
      <c r="W20" s="324"/>
      <c r="X20" s="337">
        <f t="shared" ref="X20:X28" si="7">V20-M20</f>
        <v>0</v>
      </c>
      <c r="Z20" s="338">
        <v>0</v>
      </c>
      <c r="AA20" s="337">
        <f t="shared" ref="AA20:AA28" si="8">G20*Z20</f>
        <v>0</v>
      </c>
      <c r="AB20" s="324"/>
      <c r="AC20" s="337">
        <f t="shared" ref="AC20:AC28" si="9">AA20-V20</f>
        <v>0</v>
      </c>
      <c r="AE20" s="341"/>
      <c r="AF20" s="342"/>
      <c r="AG20" s="333"/>
      <c r="AH20" s="342"/>
    </row>
    <row r="21" spans="1:34">
      <c r="A21" s="332">
        <f t="shared" si="0"/>
        <v>9</v>
      </c>
      <c r="B21" s="335">
        <v>31100</v>
      </c>
      <c r="C21" s="336" t="s">
        <v>332</v>
      </c>
      <c r="D21" s="337">
        <v>24670707</v>
      </c>
      <c r="E21" s="337">
        <v>0</v>
      </c>
      <c r="F21" s="337">
        <v>0</v>
      </c>
      <c r="G21" s="337">
        <f t="shared" si="1"/>
        <v>24670707</v>
      </c>
      <c r="H21" s="324"/>
      <c r="I21" s="338">
        <v>3.0599999999999999E-2</v>
      </c>
      <c r="J21" s="337">
        <f t="shared" si="2"/>
        <v>754924</v>
      </c>
      <c r="K21" s="324"/>
      <c r="L21" s="338">
        <v>4.9399999999999999E-2</v>
      </c>
      <c r="M21" s="337">
        <f t="shared" si="3"/>
        <v>1218732.9258000001</v>
      </c>
      <c r="N21" s="324"/>
      <c r="O21" s="337">
        <f t="shared" si="4"/>
        <v>463808.92580000008</v>
      </c>
      <c r="Q21" s="322" t="s">
        <v>330</v>
      </c>
      <c r="R21" s="339">
        <v>1</v>
      </c>
      <c r="S21" s="356">
        <f t="shared" si="5"/>
        <v>463808.92580000008</v>
      </c>
      <c r="U21" s="338">
        <f>ROUND('Prod Only With Formulas'!S17/100,4)</f>
        <v>4.4299999999999999E-2</v>
      </c>
      <c r="V21" s="337">
        <f t="shared" si="6"/>
        <v>1092912.3200999999</v>
      </c>
      <c r="W21" s="324"/>
      <c r="X21" s="337">
        <f t="shared" si="7"/>
        <v>-125820.60570000019</v>
      </c>
      <c r="Z21" s="338">
        <f>ROUND('Prod Only No Int Ret or Int NS'!S17/100,4)</f>
        <v>4.1000000000000002E-2</v>
      </c>
      <c r="AA21" s="337">
        <f t="shared" si="8"/>
        <v>1011498.9870000001</v>
      </c>
      <c r="AB21" s="324"/>
      <c r="AC21" s="337">
        <f t="shared" si="9"/>
        <v>-81413.333099999814</v>
      </c>
      <c r="AE21" s="341"/>
      <c r="AF21" s="342"/>
      <c r="AG21" s="333"/>
      <c r="AH21" s="342"/>
    </row>
    <row r="22" spans="1:34">
      <c r="A22" s="332">
        <f t="shared" si="0"/>
        <v>10</v>
      </c>
      <c r="B22" s="335">
        <v>31200</v>
      </c>
      <c r="C22" s="336" t="s">
        <v>333</v>
      </c>
      <c r="D22" s="337">
        <v>86996528</v>
      </c>
      <c r="E22" s="337">
        <v>0</v>
      </c>
      <c r="F22" s="337">
        <v>0</v>
      </c>
      <c r="G22" s="337">
        <f t="shared" si="1"/>
        <v>86996528</v>
      </c>
      <c r="H22" s="324"/>
      <c r="I22" s="338">
        <v>4.4499999999999998E-2</v>
      </c>
      <c r="J22" s="337">
        <f t="shared" si="2"/>
        <v>3871345</v>
      </c>
      <c r="K22" s="324"/>
      <c r="L22" s="338">
        <v>4.6800000000000001E-2</v>
      </c>
      <c r="M22" s="337">
        <f t="shared" si="3"/>
        <v>4071437.5104</v>
      </c>
      <c r="N22" s="324"/>
      <c r="O22" s="337">
        <f t="shared" si="4"/>
        <v>200092.51040000003</v>
      </c>
      <c r="Q22" s="322" t="s">
        <v>330</v>
      </c>
      <c r="R22" s="339">
        <v>1</v>
      </c>
      <c r="S22" s="356">
        <f t="shared" si="5"/>
        <v>200092.51040000003</v>
      </c>
      <c r="U22" s="338">
        <f>ROUND('Prod Only With Formulas'!S18/100,4)</f>
        <v>4.1500000000000002E-2</v>
      </c>
      <c r="V22" s="337">
        <f t="shared" si="6"/>
        <v>3610355.912</v>
      </c>
      <c r="W22" s="324"/>
      <c r="X22" s="337">
        <f t="shared" si="7"/>
        <v>-461081.59840000002</v>
      </c>
      <c r="Z22" s="338">
        <f>ROUND('Prod Only No Int Ret or Int NS'!S18/100,4)</f>
        <v>3.7100000000000001E-2</v>
      </c>
      <c r="AA22" s="337">
        <f t="shared" si="8"/>
        <v>3227571.1888000001</v>
      </c>
      <c r="AB22" s="324"/>
      <c r="AC22" s="337">
        <f t="shared" si="9"/>
        <v>-382784.72319999989</v>
      </c>
      <c r="AE22" s="341"/>
      <c r="AF22" s="342"/>
      <c r="AG22" s="333"/>
      <c r="AH22" s="342"/>
    </row>
    <row r="23" spans="1:34">
      <c r="A23" s="332">
        <f t="shared" si="0"/>
        <v>11</v>
      </c>
      <c r="B23" s="335">
        <v>31400</v>
      </c>
      <c r="C23" s="336" t="s">
        <v>334</v>
      </c>
      <c r="D23" s="337">
        <v>64463994</v>
      </c>
      <c r="E23" s="337">
        <v>0</v>
      </c>
      <c r="F23" s="337">
        <v>0</v>
      </c>
      <c r="G23" s="337">
        <f t="shared" si="1"/>
        <v>64463994</v>
      </c>
      <c r="H23" s="324"/>
      <c r="I23" s="338">
        <v>2.7799999999999998E-2</v>
      </c>
      <c r="J23" s="337">
        <f t="shared" si="2"/>
        <v>1792099</v>
      </c>
      <c r="K23" s="324"/>
      <c r="L23" s="338">
        <v>3.5400000000000001E-2</v>
      </c>
      <c r="M23" s="337">
        <f t="shared" si="3"/>
        <v>2282025.3876</v>
      </c>
      <c r="N23" s="324"/>
      <c r="O23" s="337">
        <f t="shared" si="4"/>
        <v>489926.38760000002</v>
      </c>
      <c r="Q23" s="322" t="s">
        <v>330</v>
      </c>
      <c r="R23" s="339">
        <v>1</v>
      </c>
      <c r="S23" s="356">
        <f t="shared" si="5"/>
        <v>489926.38760000002</v>
      </c>
      <c r="U23" s="338">
        <f>ROUND('Prod Only With Formulas'!S19/100,4)</f>
        <v>0.03</v>
      </c>
      <c r="V23" s="337">
        <f t="shared" si="6"/>
        <v>1933919.8199999998</v>
      </c>
      <c r="W23" s="324"/>
      <c r="X23" s="337">
        <f t="shared" si="7"/>
        <v>-348105.56760000018</v>
      </c>
      <c r="Z23" s="338">
        <f>ROUND('Prod Only No Int Ret or Int NS'!S19/100,4)</f>
        <v>2.6200000000000001E-2</v>
      </c>
      <c r="AA23" s="337">
        <f t="shared" si="8"/>
        <v>1688956.6428</v>
      </c>
      <c r="AB23" s="324"/>
      <c r="AC23" s="337">
        <f t="shared" si="9"/>
        <v>-244963.1771999998</v>
      </c>
      <c r="AE23" s="341"/>
      <c r="AF23" s="342"/>
      <c r="AG23" s="333"/>
      <c r="AH23" s="342"/>
    </row>
    <row r="24" spans="1:34">
      <c r="A24" s="332">
        <f t="shared" si="0"/>
        <v>12</v>
      </c>
      <c r="B24" s="335">
        <v>31500</v>
      </c>
      <c r="C24" s="336" t="s">
        <v>335</v>
      </c>
      <c r="D24" s="337">
        <v>8433604</v>
      </c>
      <c r="E24" s="337">
        <v>0</v>
      </c>
      <c r="F24" s="337">
        <v>0</v>
      </c>
      <c r="G24" s="337">
        <f t="shared" si="1"/>
        <v>8433604</v>
      </c>
      <c r="H24" s="324"/>
      <c r="I24" s="338">
        <v>1.77E-2</v>
      </c>
      <c r="J24" s="337">
        <f t="shared" si="2"/>
        <v>149275</v>
      </c>
      <c r="K24" s="324"/>
      <c r="L24" s="338">
        <v>5.4300000000000001E-2</v>
      </c>
      <c r="M24" s="337">
        <f t="shared" si="3"/>
        <v>457944.6972</v>
      </c>
      <c r="N24" s="324"/>
      <c r="O24" s="337">
        <f t="shared" si="4"/>
        <v>308669.6972</v>
      </c>
      <c r="Q24" s="322" t="s">
        <v>330</v>
      </c>
      <c r="R24" s="339">
        <v>1</v>
      </c>
      <c r="S24" s="356">
        <f t="shared" si="5"/>
        <v>308669.6972</v>
      </c>
      <c r="U24" s="338">
        <f>ROUND('Prod Only With Formulas'!S20/100,4)</f>
        <v>4.87E-2</v>
      </c>
      <c r="V24" s="337">
        <f t="shared" si="6"/>
        <v>410716.5148</v>
      </c>
      <c r="W24" s="324"/>
      <c r="X24" s="337">
        <f t="shared" si="7"/>
        <v>-47228.182399999991</v>
      </c>
      <c r="Z24" s="338">
        <f>ROUND('Prod Only No Int Ret or Int NS'!S20/100,4)</f>
        <v>4.2999999999999997E-2</v>
      </c>
      <c r="AA24" s="337">
        <f t="shared" si="8"/>
        <v>362644.97199999995</v>
      </c>
      <c r="AB24" s="324"/>
      <c r="AC24" s="337">
        <f t="shared" si="9"/>
        <v>-48071.542800000054</v>
      </c>
      <c r="AE24" s="341"/>
      <c r="AF24" s="342"/>
      <c r="AG24" s="333"/>
      <c r="AH24" s="342"/>
    </row>
    <row r="25" spans="1:34">
      <c r="A25" s="332">
        <f t="shared" si="0"/>
        <v>13</v>
      </c>
      <c r="B25" s="335">
        <v>31510</v>
      </c>
      <c r="C25" s="336" t="s">
        <v>336</v>
      </c>
      <c r="D25" s="337">
        <v>15590</v>
      </c>
      <c r="E25" s="337">
        <v>0</v>
      </c>
      <c r="F25" s="337">
        <v>0</v>
      </c>
      <c r="G25" s="337">
        <f t="shared" si="1"/>
        <v>15590</v>
      </c>
      <c r="H25" s="324"/>
      <c r="I25" s="338">
        <v>3.2000000000000001E-2</v>
      </c>
      <c r="J25" s="337">
        <f t="shared" si="2"/>
        <v>499</v>
      </c>
      <c r="K25" s="324"/>
      <c r="L25" s="338">
        <v>0.22550000000000001</v>
      </c>
      <c r="M25" s="337">
        <f t="shared" si="3"/>
        <v>3515.5450000000001</v>
      </c>
      <c r="N25" s="324"/>
      <c r="O25" s="337">
        <f t="shared" si="4"/>
        <v>3016.5450000000001</v>
      </c>
      <c r="Q25" s="322" t="s">
        <v>330</v>
      </c>
      <c r="R25" s="339">
        <v>1</v>
      </c>
      <c r="S25" s="356">
        <f t="shared" si="5"/>
        <v>3016.5450000000001</v>
      </c>
      <c r="U25" s="338">
        <f>ROUND('Prod Only With Formulas'!S21/100,4)</f>
        <v>0.22550000000000001</v>
      </c>
      <c r="V25" s="337">
        <f t="shared" si="6"/>
        <v>3515.5450000000001</v>
      </c>
      <c r="W25" s="324"/>
      <c r="X25" s="337">
        <f t="shared" si="7"/>
        <v>0</v>
      </c>
      <c r="Z25" s="338">
        <f>ROUND('Prod Only No Int Ret or Int NS'!S21/100,4)</f>
        <v>0.22550000000000001</v>
      </c>
      <c r="AA25" s="337">
        <f t="shared" si="8"/>
        <v>3515.5450000000001</v>
      </c>
      <c r="AB25" s="324"/>
      <c r="AC25" s="337">
        <f t="shared" si="9"/>
        <v>0</v>
      </c>
      <c r="AE25" s="341"/>
      <c r="AF25" s="342"/>
      <c r="AG25" s="333"/>
      <c r="AH25" s="342"/>
    </row>
    <row r="26" spans="1:34">
      <c r="A26" s="332">
        <f t="shared" si="0"/>
        <v>14</v>
      </c>
      <c r="B26" s="335">
        <v>31531</v>
      </c>
      <c r="C26" s="336" t="s">
        <v>337</v>
      </c>
      <c r="D26" s="337">
        <v>54044</v>
      </c>
      <c r="E26" s="337">
        <v>0</v>
      </c>
      <c r="F26" s="337">
        <v>0</v>
      </c>
      <c r="G26" s="337">
        <f t="shared" si="1"/>
        <v>54044</v>
      </c>
      <c r="H26" s="324"/>
      <c r="I26" s="338">
        <v>5.6599999999999998E-2</v>
      </c>
      <c r="J26" s="337">
        <f t="shared" si="2"/>
        <v>3059</v>
      </c>
      <c r="K26" s="324"/>
      <c r="L26" s="338">
        <v>9.1499999999999998E-2</v>
      </c>
      <c r="M26" s="337">
        <f t="shared" si="3"/>
        <v>4945.0259999999998</v>
      </c>
      <c r="N26" s="324"/>
      <c r="O26" s="337">
        <f t="shared" si="4"/>
        <v>1886.0259999999998</v>
      </c>
      <c r="Q26" s="322" t="s">
        <v>330</v>
      </c>
      <c r="R26" s="339">
        <v>1</v>
      </c>
      <c r="S26" s="356">
        <f t="shared" si="5"/>
        <v>1886.0259999999998</v>
      </c>
      <c r="U26" s="338">
        <f>ROUND('Prod Only With Formulas'!S22/100,4)</f>
        <v>9.1499999999999998E-2</v>
      </c>
      <c r="V26" s="337">
        <f t="shared" si="6"/>
        <v>4945.0259999999998</v>
      </c>
      <c r="W26" s="324"/>
      <c r="X26" s="337">
        <f t="shared" si="7"/>
        <v>0</v>
      </c>
      <c r="Z26" s="338">
        <f>ROUND('Prod Only No Int Ret or Int NS'!S22/100,4)</f>
        <v>9.1499999999999998E-2</v>
      </c>
      <c r="AA26" s="337">
        <f t="shared" si="8"/>
        <v>4945.0259999999998</v>
      </c>
      <c r="AB26" s="324"/>
      <c r="AC26" s="337">
        <f t="shared" si="9"/>
        <v>0</v>
      </c>
      <c r="AE26" s="341"/>
      <c r="AF26" s="342"/>
      <c r="AG26" s="333"/>
      <c r="AH26" s="342"/>
    </row>
    <row r="27" spans="1:34">
      <c r="A27" s="332">
        <f t="shared" si="0"/>
        <v>15</v>
      </c>
      <c r="B27" s="335">
        <v>31600</v>
      </c>
      <c r="C27" s="336" t="s">
        <v>338</v>
      </c>
      <c r="D27" s="337">
        <v>4414282</v>
      </c>
      <c r="E27" s="337">
        <v>0</v>
      </c>
      <c r="F27" s="337">
        <v>0</v>
      </c>
      <c r="G27" s="337">
        <f t="shared" si="1"/>
        <v>4414282</v>
      </c>
      <c r="H27" s="324"/>
      <c r="I27" s="338">
        <v>2.8199999999999999E-2</v>
      </c>
      <c r="J27" s="337">
        <f t="shared" si="2"/>
        <v>124483</v>
      </c>
      <c r="K27" s="324"/>
      <c r="L27" s="338">
        <v>4.4499999999999998E-2</v>
      </c>
      <c r="M27" s="337">
        <f t="shared" si="3"/>
        <v>196435.549</v>
      </c>
      <c r="N27" s="324"/>
      <c r="O27" s="337">
        <f t="shared" si="4"/>
        <v>71952.548999999999</v>
      </c>
      <c r="Q27" s="322" t="s">
        <v>330</v>
      </c>
      <c r="R27" s="339">
        <v>1</v>
      </c>
      <c r="S27" s="356">
        <f t="shared" si="5"/>
        <v>71952.548999999999</v>
      </c>
      <c r="U27" s="338">
        <f>ROUND('Prod Only With Formulas'!S23/100,4)</f>
        <v>3.9E-2</v>
      </c>
      <c r="V27" s="337">
        <f t="shared" si="6"/>
        <v>172156.99799999999</v>
      </c>
      <c r="W27" s="324"/>
      <c r="X27" s="337">
        <f t="shared" si="7"/>
        <v>-24278.551000000007</v>
      </c>
      <c r="Z27" s="338">
        <f>ROUND('Prod Only No Int Ret or Int NS'!S23/100,4)</f>
        <v>3.49E-2</v>
      </c>
      <c r="AA27" s="337">
        <f t="shared" si="8"/>
        <v>154058.4418</v>
      </c>
      <c r="AB27" s="324"/>
      <c r="AC27" s="337">
        <f t="shared" si="9"/>
        <v>-18098.556199999992</v>
      </c>
      <c r="AE27" s="341"/>
      <c r="AF27" s="342"/>
      <c r="AG27" s="333"/>
      <c r="AH27" s="342"/>
    </row>
    <row r="28" spans="1:34">
      <c r="A28" s="332">
        <f t="shared" si="0"/>
        <v>16</v>
      </c>
      <c r="B28" s="335">
        <v>31700</v>
      </c>
      <c r="C28" s="336" t="s">
        <v>339</v>
      </c>
      <c r="D28" s="343">
        <v>6618088</v>
      </c>
      <c r="E28" s="343">
        <v>0</v>
      </c>
      <c r="F28" s="343">
        <f>-D28</f>
        <v>-6618088</v>
      </c>
      <c r="G28" s="343">
        <f t="shared" si="1"/>
        <v>0</v>
      </c>
      <c r="H28" s="324"/>
      <c r="I28" s="322"/>
      <c r="J28" s="343">
        <f t="shared" si="2"/>
        <v>0</v>
      </c>
      <c r="K28" s="357"/>
      <c r="L28" s="322"/>
      <c r="M28" s="343">
        <f t="shared" si="3"/>
        <v>0</v>
      </c>
      <c r="N28" s="357"/>
      <c r="O28" s="343">
        <f t="shared" si="4"/>
        <v>0</v>
      </c>
      <c r="Q28" s="322" t="s">
        <v>330</v>
      </c>
      <c r="R28" s="339">
        <v>1</v>
      </c>
      <c r="S28" s="358">
        <f t="shared" si="5"/>
        <v>0</v>
      </c>
      <c r="U28" s="322"/>
      <c r="V28" s="337">
        <f t="shared" si="6"/>
        <v>0</v>
      </c>
      <c r="W28" s="357"/>
      <c r="X28" s="337">
        <f t="shared" si="7"/>
        <v>0</v>
      </c>
      <c r="Z28" s="322"/>
      <c r="AA28" s="337">
        <f t="shared" si="8"/>
        <v>0</v>
      </c>
      <c r="AB28" s="357"/>
      <c r="AC28" s="337">
        <f t="shared" si="9"/>
        <v>0</v>
      </c>
      <c r="AE28" s="351"/>
      <c r="AF28" s="342"/>
      <c r="AG28" s="411"/>
      <c r="AH28" s="342"/>
    </row>
    <row r="29" spans="1:34">
      <c r="A29" s="332">
        <f t="shared" si="0"/>
        <v>17</v>
      </c>
      <c r="B29" s="359"/>
      <c r="C29" s="324"/>
      <c r="D29" s="347">
        <f>SUM(D19:D28)</f>
        <v>197428019</v>
      </c>
      <c r="E29" s="347">
        <f>SUM(E19:E28)</f>
        <v>0</v>
      </c>
      <c r="F29" s="347">
        <f>SUM(F19:F28)</f>
        <v>-6618088</v>
      </c>
      <c r="G29" s="347">
        <f>SUM(G19:G28)</f>
        <v>190809931</v>
      </c>
      <c r="H29" s="348"/>
      <c r="I29" s="322"/>
      <c r="J29" s="347">
        <f>SUM(J19:J28)</f>
        <v>6695684</v>
      </c>
      <c r="K29" s="348"/>
      <c r="L29" s="322"/>
      <c r="M29" s="347">
        <f>SUM(M19:M28)</f>
        <v>8235036.6409999998</v>
      </c>
      <c r="N29" s="348"/>
      <c r="O29" s="347">
        <f>SUM(O19:O28)</f>
        <v>1539352.6410000003</v>
      </c>
      <c r="Q29" s="349"/>
      <c r="R29" s="322"/>
      <c r="S29" s="360">
        <f>SUM(S19:S28)</f>
        <v>1539352.6410000003</v>
      </c>
      <c r="U29" s="322"/>
      <c r="V29" s="347">
        <f>SUM(V19:V28)</f>
        <v>7228522.1358999982</v>
      </c>
      <c r="W29" s="348"/>
      <c r="X29" s="347">
        <f>SUM(X19:X28)</f>
        <v>-1006514.5051000004</v>
      </c>
      <c r="Z29" s="322"/>
      <c r="AA29" s="347">
        <f>SUM(AA19:AA28)</f>
        <v>6453190.8034000006</v>
      </c>
      <c r="AB29" s="348"/>
      <c r="AC29" s="347">
        <f>SUM(AC19:AC28)</f>
        <v>-775331.33249999955</v>
      </c>
      <c r="AE29" s="351"/>
      <c r="AF29" s="352"/>
      <c r="AG29" s="353"/>
      <c r="AH29" s="352"/>
    </row>
    <row r="30" spans="1:34">
      <c r="A30" s="332"/>
      <c r="B30" s="322"/>
      <c r="C30" s="322"/>
      <c r="D30" s="322"/>
      <c r="E30" s="322"/>
      <c r="F30" s="322"/>
      <c r="G30" s="322"/>
      <c r="H30" s="322"/>
      <c r="I30" s="322"/>
      <c r="J30" s="324"/>
      <c r="K30" s="324"/>
      <c r="L30" s="322"/>
      <c r="N30" s="330"/>
      <c r="O30" s="330"/>
      <c r="Q30" s="322"/>
      <c r="R30" s="322"/>
      <c r="S30" s="323"/>
      <c r="AE30" s="334"/>
      <c r="AF30" s="334"/>
      <c r="AG30" s="334"/>
      <c r="AH30" s="334"/>
    </row>
    <row r="31" spans="1:34">
      <c r="A31" s="332"/>
      <c r="B31" s="463" t="s">
        <v>340</v>
      </c>
      <c r="C31" s="463"/>
      <c r="D31" s="324"/>
      <c r="E31" s="324"/>
      <c r="F31" s="324"/>
      <c r="G31" s="324"/>
      <c r="H31" s="324"/>
      <c r="I31" s="322"/>
      <c r="J31" s="324"/>
      <c r="K31" s="324"/>
      <c r="L31" s="361"/>
      <c r="N31" s="324"/>
      <c r="O31" s="324"/>
      <c r="Q31" s="322"/>
      <c r="R31" s="322"/>
      <c r="S31" s="323"/>
    </row>
    <row r="32" spans="1:34">
      <c r="A32" s="332">
        <v>18</v>
      </c>
      <c r="B32" s="335">
        <v>31000</v>
      </c>
      <c r="C32" s="336" t="s">
        <v>329</v>
      </c>
      <c r="D32" s="337">
        <v>3224928</v>
      </c>
      <c r="E32" s="337">
        <v>0</v>
      </c>
      <c r="F32" s="337">
        <v>0</v>
      </c>
      <c r="G32" s="337">
        <f t="shared" ref="G32:G41" si="10">D32+F32+E32</f>
        <v>3224928</v>
      </c>
      <c r="H32" s="324"/>
      <c r="I32" s="338">
        <v>0</v>
      </c>
      <c r="J32" s="337">
        <f t="shared" ref="J32:J40" si="11">ROUND(G32*I32,0)</f>
        <v>0</v>
      </c>
      <c r="K32" s="324"/>
      <c r="L32" s="362">
        <v>0</v>
      </c>
      <c r="M32" s="337">
        <f t="shared" ref="M32:M41" si="12">+G32*L32</f>
        <v>0</v>
      </c>
      <c r="N32" s="324"/>
      <c r="O32" s="337">
        <f t="shared" ref="O32:O41" si="13">+M32-J32</f>
        <v>0</v>
      </c>
      <c r="Q32" s="322" t="s">
        <v>330</v>
      </c>
      <c r="R32" s="339">
        <v>1</v>
      </c>
      <c r="S32" s="356">
        <f t="shared" ref="S32:S41" si="14">O32*R32</f>
        <v>0</v>
      </c>
      <c r="AE32" s="338">
        <f>L32</f>
        <v>0</v>
      </c>
      <c r="AF32" s="337">
        <f>G32*AE32</f>
        <v>0</v>
      </c>
      <c r="AG32" s="324"/>
      <c r="AH32" s="337">
        <f>AF32-M32</f>
        <v>0</v>
      </c>
    </row>
    <row r="33" spans="1:34">
      <c r="A33" s="332">
        <f t="shared" si="0"/>
        <v>19</v>
      </c>
      <c r="B33" s="335">
        <v>31100</v>
      </c>
      <c r="C33" s="336" t="s">
        <v>332</v>
      </c>
      <c r="D33" s="337">
        <v>77972066</v>
      </c>
      <c r="E33" s="337">
        <v>-13140601</v>
      </c>
      <c r="F33" s="337">
        <v>0</v>
      </c>
      <c r="G33" s="337">
        <f t="shared" si="10"/>
        <v>64831465</v>
      </c>
      <c r="H33" s="324"/>
      <c r="I33" s="338">
        <v>2.58E-2</v>
      </c>
      <c r="J33" s="337">
        <f t="shared" si="11"/>
        <v>1672652</v>
      </c>
      <c r="K33" s="324"/>
      <c r="L33" s="362">
        <v>2.58E-2</v>
      </c>
      <c r="M33" s="337">
        <f t="shared" si="12"/>
        <v>1672651.797</v>
      </c>
      <c r="N33" s="324"/>
      <c r="O33" s="337">
        <f t="shared" si="13"/>
        <v>-0.2029999999795109</v>
      </c>
      <c r="Q33" s="322" t="s">
        <v>330</v>
      </c>
      <c r="R33" s="339">
        <v>1</v>
      </c>
      <c r="S33" s="356">
        <f t="shared" si="14"/>
        <v>-0.2029999999795109</v>
      </c>
      <c r="AE33" s="410">
        <f>ROUND('Mitchell 2017-00179 Updated'!S38/100,4)</f>
        <v>2.2800000000000001E-2</v>
      </c>
      <c r="AF33" s="337">
        <f t="shared" ref="AF33:AF40" si="15">G33*AE33</f>
        <v>1478157.402</v>
      </c>
      <c r="AG33" s="324"/>
      <c r="AH33" s="337">
        <f t="shared" ref="AH33:AH41" si="16">AF33-M33</f>
        <v>-194494.39500000002</v>
      </c>
    </row>
    <row r="34" spans="1:34">
      <c r="A34" s="332">
        <f t="shared" si="0"/>
        <v>20</v>
      </c>
      <c r="B34" s="335">
        <v>31200</v>
      </c>
      <c r="C34" s="336" t="s">
        <v>333</v>
      </c>
      <c r="D34" s="337">
        <v>883363493</v>
      </c>
      <c r="E34" s="337">
        <v>-312617572</v>
      </c>
      <c r="F34" s="337">
        <v>0</v>
      </c>
      <c r="G34" s="337">
        <f t="shared" si="10"/>
        <v>570745921</v>
      </c>
      <c r="H34" s="324"/>
      <c r="I34" s="338">
        <v>2.9600000000000001E-2</v>
      </c>
      <c r="J34" s="337">
        <f t="shared" si="11"/>
        <v>16894079</v>
      </c>
      <c r="K34" s="324"/>
      <c r="L34" s="362">
        <v>2.9600000000000001E-2</v>
      </c>
      <c r="M34" s="337">
        <f t="shared" si="12"/>
        <v>16894079.261599999</v>
      </c>
      <c r="N34" s="324"/>
      <c r="O34" s="337">
        <f t="shared" si="13"/>
        <v>0.26159999892115593</v>
      </c>
      <c r="Q34" s="322" t="s">
        <v>330</v>
      </c>
      <c r="R34" s="339">
        <v>1</v>
      </c>
      <c r="S34" s="356">
        <f t="shared" si="14"/>
        <v>0.26159999892115593</v>
      </c>
      <c r="AE34" s="410">
        <f>ROUND('Mitchell 2017-00179 Updated'!S39/100,4)</f>
        <v>2.5499999999999998E-2</v>
      </c>
      <c r="AF34" s="337">
        <f t="shared" si="15"/>
        <v>14554020.985499999</v>
      </c>
      <c r="AG34" s="324"/>
      <c r="AH34" s="337">
        <f t="shared" si="16"/>
        <v>-2340058.2761000004</v>
      </c>
    </row>
    <row r="35" spans="1:34">
      <c r="A35" s="332">
        <f t="shared" si="0"/>
        <v>21</v>
      </c>
      <c r="B35" s="335">
        <v>31200</v>
      </c>
      <c r="C35" s="336" t="s">
        <v>341</v>
      </c>
      <c r="D35" s="337">
        <v>9345063</v>
      </c>
      <c r="E35" s="337">
        <v>0</v>
      </c>
      <c r="F35" s="337">
        <v>0</v>
      </c>
      <c r="G35" s="337">
        <f t="shared" si="10"/>
        <v>9345063</v>
      </c>
      <c r="H35" s="324"/>
      <c r="I35" s="338">
        <v>0.125</v>
      </c>
      <c r="J35" s="337">
        <f t="shared" si="11"/>
        <v>1168133</v>
      </c>
      <c r="K35" s="324"/>
      <c r="L35" s="362">
        <v>0.125</v>
      </c>
      <c r="M35" s="337">
        <f t="shared" si="12"/>
        <v>1168132.875</v>
      </c>
      <c r="N35" s="324"/>
      <c r="O35" s="337">
        <f t="shared" si="13"/>
        <v>-0.125</v>
      </c>
      <c r="Q35" s="322" t="s">
        <v>330</v>
      </c>
      <c r="R35" s="339">
        <v>1</v>
      </c>
      <c r="S35" s="356">
        <f t="shared" si="14"/>
        <v>-0.125</v>
      </c>
      <c r="AE35" s="338">
        <f t="shared" ref="AE35:AE39" si="17">L35</f>
        <v>0.125</v>
      </c>
      <c r="AF35" s="337">
        <f t="shared" si="15"/>
        <v>1168132.875</v>
      </c>
      <c r="AG35" s="324"/>
      <c r="AH35" s="337">
        <f t="shared" si="16"/>
        <v>0</v>
      </c>
    </row>
    <row r="36" spans="1:34">
      <c r="A36" s="332">
        <f t="shared" si="0"/>
        <v>22</v>
      </c>
      <c r="B36" s="335">
        <v>31400</v>
      </c>
      <c r="C36" s="336" t="s">
        <v>334</v>
      </c>
      <c r="D36" s="337">
        <v>56653979</v>
      </c>
      <c r="E36" s="337">
        <v>-315773</v>
      </c>
      <c r="F36" s="337">
        <v>0</v>
      </c>
      <c r="G36" s="337">
        <f t="shared" si="10"/>
        <v>56338206</v>
      </c>
      <c r="H36" s="324"/>
      <c r="I36" s="338">
        <v>1.67E-2</v>
      </c>
      <c r="J36" s="337">
        <f t="shared" si="11"/>
        <v>940848</v>
      </c>
      <c r="K36" s="324"/>
      <c r="L36" s="362">
        <v>1.67E-2</v>
      </c>
      <c r="M36" s="337">
        <f t="shared" si="12"/>
        <v>940848.04019999993</v>
      </c>
      <c r="N36" s="324"/>
      <c r="O36" s="337">
        <f t="shared" si="13"/>
        <v>4.0199999930337071E-2</v>
      </c>
      <c r="Q36" s="322" t="s">
        <v>330</v>
      </c>
      <c r="R36" s="339">
        <v>1</v>
      </c>
      <c r="S36" s="356">
        <f t="shared" si="14"/>
        <v>4.0199999930337071E-2</v>
      </c>
      <c r="AE36" s="410">
        <f>ROUND('Mitchell 2017-00179 Updated'!S40/100,4)</f>
        <v>1.37E-2</v>
      </c>
      <c r="AF36" s="337">
        <f t="shared" si="15"/>
        <v>771833.42220000003</v>
      </c>
      <c r="AG36" s="324"/>
      <c r="AH36" s="337">
        <f t="shared" si="16"/>
        <v>-169014.6179999999</v>
      </c>
    </row>
    <row r="37" spans="1:34">
      <c r="A37" s="332">
        <f t="shared" si="0"/>
        <v>23</v>
      </c>
      <c r="B37" s="335">
        <v>31500</v>
      </c>
      <c r="C37" s="336" t="s">
        <v>335</v>
      </c>
      <c r="D37" s="337">
        <v>26368729</v>
      </c>
      <c r="E37" s="337">
        <v>-1553727</v>
      </c>
      <c r="F37" s="337">
        <v>0</v>
      </c>
      <c r="G37" s="337">
        <f t="shared" si="10"/>
        <v>24815002</v>
      </c>
      <c r="H37" s="324"/>
      <c r="I37" s="338">
        <v>1.49E-2</v>
      </c>
      <c r="J37" s="337">
        <f t="shared" si="11"/>
        <v>369744</v>
      </c>
      <c r="K37" s="324"/>
      <c r="L37" s="362">
        <v>1.49E-2</v>
      </c>
      <c r="M37" s="337">
        <f t="shared" si="12"/>
        <v>369743.52980000002</v>
      </c>
      <c r="N37" s="324"/>
      <c r="O37" s="337">
        <f t="shared" si="13"/>
        <v>-0.47019999998155981</v>
      </c>
      <c r="Q37" s="322" t="s">
        <v>330</v>
      </c>
      <c r="R37" s="339">
        <v>1</v>
      </c>
      <c r="S37" s="356">
        <f t="shared" si="14"/>
        <v>-0.47019999998155981</v>
      </c>
      <c r="AE37" s="410">
        <f>ROUND('Mitchell 2017-00179 Updated'!S41/100,4)</f>
        <v>1.3100000000000001E-2</v>
      </c>
      <c r="AF37" s="337">
        <f t="shared" si="15"/>
        <v>325076.52620000002</v>
      </c>
      <c r="AG37" s="324"/>
      <c r="AH37" s="337">
        <f t="shared" si="16"/>
        <v>-44667.003599999996</v>
      </c>
    </row>
    <row r="38" spans="1:34">
      <c r="A38" s="332">
        <f t="shared" si="0"/>
        <v>24</v>
      </c>
      <c r="B38" s="335">
        <v>31510</v>
      </c>
      <c r="C38" s="336" t="s">
        <v>336</v>
      </c>
      <c r="D38" s="337">
        <v>25728</v>
      </c>
      <c r="E38" s="324"/>
      <c r="F38" s="337">
        <v>0</v>
      </c>
      <c r="G38" s="337">
        <f t="shared" si="10"/>
        <v>25728</v>
      </c>
      <c r="H38" s="324"/>
      <c r="I38" s="338">
        <v>3.2000000000000001E-2</v>
      </c>
      <c r="J38" s="337">
        <f t="shared" si="11"/>
        <v>823</v>
      </c>
      <c r="K38" s="324"/>
      <c r="L38" s="362">
        <v>3.2000000000000001E-2</v>
      </c>
      <c r="M38" s="337">
        <f t="shared" si="12"/>
        <v>823.29600000000005</v>
      </c>
      <c r="N38" s="324"/>
      <c r="O38" s="337">
        <f t="shared" si="13"/>
        <v>0.29600000000004911</v>
      </c>
      <c r="Q38" s="322" t="s">
        <v>330</v>
      </c>
      <c r="R38" s="339">
        <v>1</v>
      </c>
      <c r="S38" s="356">
        <f t="shared" si="14"/>
        <v>0.29600000000004911</v>
      </c>
      <c r="AE38" s="338">
        <f t="shared" si="17"/>
        <v>3.2000000000000001E-2</v>
      </c>
      <c r="AF38" s="337">
        <f t="shared" si="15"/>
        <v>823.29600000000005</v>
      </c>
      <c r="AG38" s="324"/>
      <c r="AH38" s="337">
        <f t="shared" si="16"/>
        <v>0</v>
      </c>
    </row>
    <row r="39" spans="1:34">
      <c r="A39" s="332">
        <f t="shared" si="0"/>
        <v>25</v>
      </c>
      <c r="B39" s="335">
        <v>31531</v>
      </c>
      <c r="C39" s="336" t="s">
        <v>337</v>
      </c>
      <c r="D39" s="337">
        <v>83415</v>
      </c>
      <c r="E39" s="324"/>
      <c r="F39" s="337">
        <v>0</v>
      </c>
      <c r="G39" s="337">
        <f t="shared" si="10"/>
        <v>83415</v>
      </c>
      <c r="H39" s="324"/>
      <c r="I39" s="338">
        <v>5.6599999999999998E-2</v>
      </c>
      <c r="J39" s="337">
        <f t="shared" si="11"/>
        <v>4721</v>
      </c>
      <c r="K39" s="324"/>
      <c r="L39" s="362">
        <v>5.6599999999999998E-2</v>
      </c>
      <c r="M39" s="337">
        <f t="shared" si="12"/>
        <v>4721.2889999999998</v>
      </c>
      <c r="N39" s="324"/>
      <c r="O39" s="337">
        <f t="shared" si="13"/>
        <v>0.28899999999975989</v>
      </c>
      <c r="Q39" s="322" t="s">
        <v>330</v>
      </c>
      <c r="R39" s="339">
        <v>1</v>
      </c>
      <c r="S39" s="356">
        <f t="shared" si="14"/>
        <v>0.28899999999975989</v>
      </c>
      <c r="AE39" s="338">
        <f t="shared" si="17"/>
        <v>5.6599999999999998E-2</v>
      </c>
      <c r="AF39" s="337">
        <f t="shared" si="15"/>
        <v>4721.2889999999998</v>
      </c>
      <c r="AG39" s="324"/>
      <c r="AH39" s="337">
        <f t="shared" si="16"/>
        <v>0</v>
      </c>
    </row>
    <row r="40" spans="1:34">
      <c r="A40" s="332">
        <f t="shared" si="0"/>
        <v>26</v>
      </c>
      <c r="B40" s="335">
        <v>31600</v>
      </c>
      <c r="C40" s="336" t="s">
        <v>338</v>
      </c>
      <c r="D40" s="337">
        <v>9887940</v>
      </c>
      <c r="E40" s="337">
        <v>-1859020</v>
      </c>
      <c r="F40" s="337">
        <v>0</v>
      </c>
      <c r="G40" s="337">
        <f t="shared" si="10"/>
        <v>8028920</v>
      </c>
      <c r="H40" s="324"/>
      <c r="I40" s="338">
        <v>2.63E-2</v>
      </c>
      <c r="J40" s="337">
        <f t="shared" si="11"/>
        <v>211161</v>
      </c>
      <c r="K40" s="324"/>
      <c r="L40" s="362">
        <v>2.63E-2</v>
      </c>
      <c r="M40" s="337">
        <f t="shared" si="12"/>
        <v>211160.59599999999</v>
      </c>
      <c r="N40" s="324"/>
      <c r="O40" s="337">
        <f t="shared" si="13"/>
        <v>-0.40400000000954606</v>
      </c>
      <c r="Q40" s="322" t="s">
        <v>330</v>
      </c>
      <c r="R40" s="339">
        <v>1</v>
      </c>
      <c r="S40" s="356">
        <f t="shared" si="14"/>
        <v>-0.40400000000954606</v>
      </c>
      <c r="AE40" s="410">
        <f>ROUND('Mitchell 2017-00179 Updated'!S42/100,4)</f>
        <v>2.2200000000000001E-2</v>
      </c>
      <c r="AF40" s="337">
        <f t="shared" si="15"/>
        <v>178242.024</v>
      </c>
      <c r="AG40" s="324"/>
      <c r="AH40" s="337">
        <f t="shared" si="16"/>
        <v>-32918.571999999986</v>
      </c>
    </row>
    <row r="41" spans="1:34">
      <c r="A41" s="332">
        <f t="shared" si="0"/>
        <v>27</v>
      </c>
      <c r="B41" s="335">
        <v>31700</v>
      </c>
      <c r="C41" s="336" t="s">
        <v>339</v>
      </c>
      <c r="D41" s="343">
        <v>27423437</v>
      </c>
      <c r="E41" s="343">
        <v>0</v>
      </c>
      <c r="F41" s="343">
        <f>-D41</f>
        <v>-27423437</v>
      </c>
      <c r="G41" s="343">
        <f t="shared" si="10"/>
        <v>0</v>
      </c>
      <c r="H41" s="324"/>
      <c r="I41" s="322"/>
      <c r="J41" s="343">
        <v>0</v>
      </c>
      <c r="K41" s="357"/>
      <c r="L41" s="361"/>
      <c r="M41" s="343">
        <f t="shared" si="12"/>
        <v>0</v>
      </c>
      <c r="N41" s="357"/>
      <c r="O41" s="343">
        <f t="shared" si="13"/>
        <v>0</v>
      </c>
      <c r="Q41" s="322" t="s">
        <v>330</v>
      </c>
      <c r="R41" s="339">
        <v>1</v>
      </c>
      <c r="S41" s="358">
        <f t="shared" si="14"/>
        <v>0</v>
      </c>
      <c r="AE41" s="338"/>
      <c r="AF41" s="337">
        <f t="shared" ref="AF41" si="18">AD41-Y41</f>
        <v>0</v>
      </c>
      <c r="AG41" s="357"/>
      <c r="AH41" s="337">
        <f t="shared" si="16"/>
        <v>0</v>
      </c>
    </row>
    <row r="42" spans="1:34">
      <c r="A42" s="332">
        <v>28</v>
      </c>
      <c r="B42" s="359"/>
      <c r="C42" s="324"/>
      <c r="D42" s="347">
        <f>SUM(D32:D41)</f>
        <v>1094348778</v>
      </c>
      <c r="E42" s="347">
        <f>SUM(E32:E41)</f>
        <v>-329486693</v>
      </c>
      <c r="F42" s="347">
        <f>SUM(F32:F41)</f>
        <v>-27423437</v>
      </c>
      <c r="G42" s="347">
        <f>SUM(G32:G41)</f>
        <v>737438648</v>
      </c>
      <c r="H42" s="348"/>
      <c r="I42" s="322"/>
      <c r="J42" s="347">
        <f>SUM(J32:J41)</f>
        <v>21262161</v>
      </c>
      <c r="K42" s="348"/>
      <c r="L42" s="361"/>
      <c r="M42" s="347">
        <f>SUM(M32:M41)</f>
        <v>21262160.684599999</v>
      </c>
      <c r="N42" s="348"/>
      <c r="O42" s="347">
        <f>SUM(O32:O41)</f>
        <v>-0.31540000111931477</v>
      </c>
      <c r="Q42" s="349"/>
      <c r="R42" s="349"/>
      <c r="S42" s="360">
        <f>SUM(S32:S41)</f>
        <v>-0.31540000111931477</v>
      </c>
      <c r="AE42" s="322"/>
      <c r="AF42" s="347">
        <f>SUM(AF32:AF41)</f>
        <v>18481007.819900002</v>
      </c>
      <c r="AG42" s="348"/>
      <c r="AH42" s="347">
        <f>SUM(AH32:AH41)</f>
        <v>-2781152.8647000003</v>
      </c>
    </row>
    <row r="43" spans="1:34">
      <c r="A43" s="332"/>
      <c r="B43" s="359"/>
      <c r="C43" s="324"/>
      <c r="D43" s="348"/>
      <c r="E43" s="348"/>
      <c r="F43" s="348"/>
      <c r="G43" s="348"/>
      <c r="H43" s="348"/>
      <c r="I43" s="322"/>
      <c r="J43" s="348"/>
      <c r="K43" s="348"/>
      <c r="L43" s="361"/>
      <c r="M43" s="348"/>
      <c r="N43" s="348"/>
      <c r="O43" s="348"/>
      <c r="Q43" s="349"/>
      <c r="R43" s="349"/>
      <c r="S43" s="363"/>
    </row>
    <row r="44" spans="1:34">
      <c r="A44" s="332">
        <v>29</v>
      </c>
      <c r="B44" s="457" t="s">
        <v>342</v>
      </c>
      <c r="C44" s="457"/>
      <c r="D44" s="364">
        <f>D42+D29</f>
        <v>1291776797</v>
      </c>
      <c r="E44" s="364">
        <f>E42+E29</f>
        <v>-329486693</v>
      </c>
      <c r="F44" s="364">
        <f>F42+F29</f>
        <v>-34041525</v>
      </c>
      <c r="G44" s="364">
        <f>G42+G29</f>
        <v>928248579</v>
      </c>
      <c r="H44" s="348"/>
      <c r="I44" s="322"/>
      <c r="J44" s="364">
        <f>J42+J29</f>
        <v>27957845</v>
      </c>
      <c r="K44" s="348"/>
      <c r="L44" s="322"/>
      <c r="M44" s="364">
        <f>M42+M29</f>
        <v>29497197.325599998</v>
      </c>
      <c r="N44" s="348"/>
      <c r="O44" s="364">
        <f>O42+O29</f>
        <v>1539352.3255999992</v>
      </c>
      <c r="Q44" s="349"/>
      <c r="R44" s="349"/>
      <c r="S44" s="365">
        <f>S42+S29</f>
        <v>1539352.3255999992</v>
      </c>
    </row>
    <row r="45" spans="1:34">
      <c r="A45" s="332"/>
      <c r="B45" s="322"/>
      <c r="C45" s="322"/>
      <c r="D45" s="322"/>
      <c r="E45" s="322"/>
      <c r="F45" s="322"/>
      <c r="G45" s="322"/>
      <c r="H45" s="322"/>
      <c r="I45" s="322"/>
      <c r="J45" s="324"/>
      <c r="K45" s="324"/>
      <c r="L45" s="322"/>
      <c r="N45" s="324"/>
      <c r="O45" s="324"/>
      <c r="Q45" s="322"/>
      <c r="R45" s="322"/>
      <c r="S45" s="323"/>
    </row>
    <row r="46" spans="1:34">
      <c r="A46" s="332"/>
      <c r="B46" s="463" t="s">
        <v>343</v>
      </c>
      <c r="C46" s="463"/>
      <c r="D46" s="324"/>
      <c r="E46" s="324"/>
      <c r="F46" s="324"/>
      <c r="G46" s="324"/>
      <c r="H46" s="324"/>
      <c r="I46" s="322"/>
      <c r="J46" s="324"/>
      <c r="K46" s="324"/>
      <c r="L46" s="322"/>
      <c r="N46" s="324"/>
      <c r="O46" s="324"/>
      <c r="Q46" s="322"/>
      <c r="R46" s="322"/>
      <c r="S46" s="323"/>
    </row>
    <row r="47" spans="1:34">
      <c r="A47" s="332">
        <f>A44+1</f>
        <v>30</v>
      </c>
      <c r="B47" s="335">
        <v>35000</v>
      </c>
      <c r="C47" s="336" t="s">
        <v>329</v>
      </c>
      <c r="D47" s="337">
        <v>6071984</v>
      </c>
      <c r="E47" s="337">
        <v>0</v>
      </c>
      <c r="F47" s="337">
        <v>0</v>
      </c>
      <c r="G47" s="337">
        <f t="shared" ref="G47:G61" si="19">D47+F47+E47</f>
        <v>6071984</v>
      </c>
      <c r="H47" s="324"/>
      <c r="I47" s="338">
        <v>0</v>
      </c>
      <c r="J47" s="337">
        <f t="shared" ref="J47:J61" si="20">ROUND(G47*I47,0)</f>
        <v>0</v>
      </c>
      <c r="K47" s="324"/>
      <c r="L47" s="338">
        <v>0</v>
      </c>
      <c r="M47" s="337">
        <f t="shared" ref="M47:M61" si="21">+G47*L47</f>
        <v>0</v>
      </c>
      <c r="N47" s="324"/>
      <c r="O47" s="337">
        <f t="shared" ref="O47:O61" si="22">+M47-J47</f>
        <v>0</v>
      </c>
      <c r="Q47" s="322" t="s">
        <v>344</v>
      </c>
      <c r="R47" s="339">
        <v>1</v>
      </c>
      <c r="S47" s="356">
        <f t="shared" ref="S47:S61" si="23">R47*O47</f>
        <v>0</v>
      </c>
    </row>
    <row r="48" spans="1:34">
      <c r="A48" s="332">
        <f t="shared" si="0"/>
        <v>31</v>
      </c>
      <c r="B48" s="335">
        <v>35010</v>
      </c>
      <c r="C48" s="336" t="s">
        <v>331</v>
      </c>
      <c r="D48" s="337">
        <v>40011912</v>
      </c>
      <c r="E48" s="337">
        <v>0</v>
      </c>
      <c r="F48" s="337">
        <v>0</v>
      </c>
      <c r="G48" s="337">
        <f t="shared" si="19"/>
        <v>40011912</v>
      </c>
      <c r="H48" s="324"/>
      <c r="I48" s="338">
        <v>1.44E-2</v>
      </c>
      <c r="J48" s="337">
        <f t="shared" si="20"/>
        <v>576172</v>
      </c>
      <c r="K48" s="324"/>
      <c r="L48" s="338">
        <v>1.43E-2</v>
      </c>
      <c r="M48" s="337">
        <f t="shared" si="21"/>
        <v>572170.34160000004</v>
      </c>
      <c r="N48" s="324"/>
      <c r="O48" s="337">
        <f t="shared" si="22"/>
        <v>-4001.6583999999566</v>
      </c>
      <c r="Q48" s="322" t="s">
        <v>344</v>
      </c>
      <c r="R48" s="339">
        <v>1</v>
      </c>
      <c r="S48" s="356">
        <f t="shared" si="23"/>
        <v>-4001.6583999999566</v>
      </c>
    </row>
    <row r="49" spans="1:19">
      <c r="A49" s="332">
        <f t="shared" si="0"/>
        <v>32</v>
      </c>
      <c r="B49" s="335">
        <v>35120</v>
      </c>
      <c r="C49" s="336" t="s">
        <v>345</v>
      </c>
      <c r="D49" s="337">
        <v>1538091</v>
      </c>
      <c r="E49" s="337">
        <v>0</v>
      </c>
      <c r="F49" s="337">
        <v>0</v>
      </c>
      <c r="G49" s="337">
        <f t="shared" si="19"/>
        <v>1538091</v>
      </c>
      <c r="H49" s="324"/>
      <c r="I49" s="338">
        <v>0.2</v>
      </c>
      <c r="J49" s="337">
        <f t="shared" si="20"/>
        <v>307618</v>
      </c>
      <c r="K49" s="324"/>
      <c r="L49" s="338">
        <v>0.22939999999999999</v>
      </c>
      <c r="M49" s="337">
        <f t="shared" si="21"/>
        <v>352838.07539999997</v>
      </c>
      <c r="N49" s="324"/>
      <c r="O49" s="337">
        <f t="shared" si="22"/>
        <v>45220.075399999972</v>
      </c>
      <c r="Q49" s="322" t="s">
        <v>344</v>
      </c>
      <c r="R49" s="339">
        <v>1</v>
      </c>
      <c r="S49" s="356">
        <f t="shared" si="23"/>
        <v>45220.075399999972</v>
      </c>
    </row>
    <row r="50" spans="1:19">
      <c r="A50" s="332">
        <f t="shared" si="0"/>
        <v>33</v>
      </c>
      <c r="B50" s="335">
        <v>35130</v>
      </c>
      <c r="C50" s="336" t="s">
        <v>346</v>
      </c>
      <c r="D50" s="337">
        <v>304955</v>
      </c>
      <c r="E50" s="337">
        <v>0</v>
      </c>
      <c r="F50" s="337">
        <v>0</v>
      </c>
      <c r="G50" s="337">
        <f t="shared" si="19"/>
        <v>304955</v>
      </c>
      <c r="H50" s="324"/>
      <c r="I50" s="338">
        <v>5.6599999999999998E-2</v>
      </c>
      <c r="J50" s="337">
        <f t="shared" si="20"/>
        <v>17260</v>
      </c>
      <c r="K50" s="324"/>
      <c r="L50" s="338">
        <v>7.0199999999999999E-2</v>
      </c>
      <c r="M50" s="337">
        <f t="shared" si="21"/>
        <v>21407.841</v>
      </c>
      <c r="N50" s="324"/>
      <c r="O50" s="337">
        <f t="shared" si="22"/>
        <v>4147.8410000000003</v>
      </c>
      <c r="Q50" s="322" t="s">
        <v>344</v>
      </c>
      <c r="R50" s="339">
        <v>1</v>
      </c>
      <c r="S50" s="356">
        <f t="shared" si="23"/>
        <v>4147.8410000000003</v>
      </c>
    </row>
    <row r="51" spans="1:19">
      <c r="A51" s="332">
        <f t="shared" si="0"/>
        <v>34</v>
      </c>
      <c r="B51" s="335">
        <v>35200</v>
      </c>
      <c r="C51" s="336" t="s">
        <v>347</v>
      </c>
      <c r="D51" s="337">
        <v>30279599</v>
      </c>
      <c r="E51" s="337">
        <v>0</v>
      </c>
      <c r="F51" s="337">
        <v>0</v>
      </c>
      <c r="G51" s="337">
        <f t="shared" si="19"/>
        <v>30279599</v>
      </c>
      <c r="H51" s="324"/>
      <c r="I51" s="338">
        <v>2.0799999999999999E-2</v>
      </c>
      <c r="J51" s="337">
        <f t="shared" si="20"/>
        <v>629816</v>
      </c>
      <c r="K51" s="324"/>
      <c r="L51" s="338">
        <v>2.3300000000000001E-2</v>
      </c>
      <c r="M51" s="337">
        <f t="shared" si="21"/>
        <v>705514.65670000005</v>
      </c>
      <c r="N51" s="324"/>
      <c r="O51" s="337">
        <f t="shared" si="22"/>
        <v>75698.65670000005</v>
      </c>
      <c r="Q51" s="322" t="s">
        <v>344</v>
      </c>
      <c r="R51" s="339">
        <v>1</v>
      </c>
      <c r="S51" s="356">
        <f t="shared" si="23"/>
        <v>75698.65670000005</v>
      </c>
    </row>
    <row r="52" spans="1:19">
      <c r="A52" s="332">
        <f t="shared" si="0"/>
        <v>35</v>
      </c>
      <c r="B52" s="335">
        <v>35300</v>
      </c>
      <c r="C52" s="336" t="s">
        <v>348</v>
      </c>
      <c r="D52" s="337">
        <v>305515305</v>
      </c>
      <c r="E52" s="337">
        <v>0</v>
      </c>
      <c r="F52" s="337">
        <v>0</v>
      </c>
      <c r="G52" s="337">
        <f t="shared" si="19"/>
        <v>305515305</v>
      </c>
      <c r="H52" s="324"/>
      <c r="I52" s="338">
        <v>2.1499999999999998E-2</v>
      </c>
      <c r="J52" s="337">
        <f t="shared" si="20"/>
        <v>6568579</v>
      </c>
      <c r="K52" s="324"/>
      <c r="L52" s="338">
        <v>2.5899999999999999E-2</v>
      </c>
      <c r="M52" s="337">
        <f t="shared" si="21"/>
        <v>7912846.3994999994</v>
      </c>
      <c r="N52" s="324"/>
      <c r="O52" s="337">
        <f t="shared" si="22"/>
        <v>1344267.3994999994</v>
      </c>
      <c r="Q52" s="322" t="s">
        <v>344</v>
      </c>
      <c r="R52" s="339">
        <v>1</v>
      </c>
      <c r="S52" s="356">
        <f t="shared" si="23"/>
        <v>1344267.3994999994</v>
      </c>
    </row>
    <row r="53" spans="1:19">
      <c r="A53" s="332">
        <f t="shared" si="0"/>
        <v>36</v>
      </c>
      <c r="B53" s="335">
        <v>35316</v>
      </c>
      <c r="C53" s="336" t="s">
        <v>349</v>
      </c>
      <c r="D53" s="337">
        <v>8191172</v>
      </c>
      <c r="E53" s="337">
        <v>0</v>
      </c>
      <c r="F53" s="337">
        <v>0</v>
      </c>
      <c r="G53" s="337">
        <f t="shared" si="19"/>
        <v>8191172</v>
      </c>
      <c r="H53" s="324"/>
      <c r="I53" s="338">
        <v>2.1499999999999998E-2</v>
      </c>
      <c r="J53" s="337">
        <f t="shared" si="20"/>
        <v>176110</v>
      </c>
      <c r="K53" s="324"/>
      <c r="L53" s="338">
        <v>2.5899999999999999E-2</v>
      </c>
      <c r="M53" s="337">
        <f t="shared" si="21"/>
        <v>212151.3548</v>
      </c>
      <c r="N53" s="324"/>
      <c r="O53" s="337">
        <f t="shared" si="22"/>
        <v>36041.354800000001</v>
      </c>
      <c r="Q53" s="322" t="s">
        <v>344</v>
      </c>
      <c r="R53" s="339">
        <v>1</v>
      </c>
      <c r="S53" s="356">
        <f t="shared" si="23"/>
        <v>36041.354800000001</v>
      </c>
    </row>
    <row r="54" spans="1:19">
      <c r="A54" s="332">
        <f t="shared" si="0"/>
        <v>37</v>
      </c>
      <c r="B54" s="335">
        <v>35400</v>
      </c>
      <c r="C54" s="336" t="s">
        <v>350</v>
      </c>
      <c r="D54" s="337">
        <v>124382006</v>
      </c>
      <c r="E54" s="337">
        <v>0</v>
      </c>
      <c r="F54" s="337">
        <v>0</v>
      </c>
      <c r="G54" s="337">
        <f t="shared" si="19"/>
        <v>124382006</v>
      </c>
      <c r="H54" s="324"/>
      <c r="I54" s="338">
        <v>2.6100000000000002E-2</v>
      </c>
      <c r="J54" s="337">
        <f t="shared" si="20"/>
        <v>3246370</v>
      </c>
      <c r="K54" s="324"/>
      <c r="L54" s="338">
        <v>2.0299999999999999E-2</v>
      </c>
      <c r="M54" s="337">
        <f t="shared" si="21"/>
        <v>2524954.7217999999</v>
      </c>
      <c r="N54" s="324"/>
      <c r="O54" s="337">
        <f t="shared" si="22"/>
        <v>-721415.27820000006</v>
      </c>
      <c r="Q54" s="322" t="s">
        <v>344</v>
      </c>
      <c r="R54" s="339">
        <v>1</v>
      </c>
      <c r="S54" s="356">
        <f t="shared" si="23"/>
        <v>-721415.27820000006</v>
      </c>
    </row>
    <row r="55" spans="1:19">
      <c r="A55" s="332">
        <f t="shared" si="0"/>
        <v>38</v>
      </c>
      <c r="B55" s="335">
        <v>35500</v>
      </c>
      <c r="C55" s="336" t="s">
        <v>351</v>
      </c>
      <c r="D55" s="337">
        <v>251460951</v>
      </c>
      <c r="E55" s="337">
        <v>0</v>
      </c>
      <c r="F55" s="337">
        <v>0</v>
      </c>
      <c r="G55" s="337">
        <f t="shared" si="19"/>
        <v>251460951</v>
      </c>
      <c r="H55" s="324"/>
      <c r="I55" s="338">
        <v>3.95E-2</v>
      </c>
      <c r="J55" s="337">
        <f t="shared" si="20"/>
        <v>9932708</v>
      </c>
      <c r="K55" s="324"/>
      <c r="L55" s="338">
        <v>3.0499999999999999E-2</v>
      </c>
      <c r="M55" s="337">
        <f t="shared" si="21"/>
        <v>7669559.0055</v>
      </c>
      <c r="N55" s="324"/>
      <c r="O55" s="337">
        <f t="shared" si="22"/>
        <v>-2263148.9945</v>
      </c>
      <c r="Q55" s="322" t="s">
        <v>344</v>
      </c>
      <c r="R55" s="339">
        <v>1</v>
      </c>
      <c r="S55" s="356">
        <f t="shared" si="23"/>
        <v>-2263148.9945</v>
      </c>
    </row>
    <row r="56" spans="1:19">
      <c r="A56" s="332">
        <f t="shared" si="0"/>
        <v>39</v>
      </c>
      <c r="B56" s="335">
        <v>35600</v>
      </c>
      <c r="C56" s="336" t="s">
        <v>352</v>
      </c>
      <c r="D56" s="337">
        <v>179249661</v>
      </c>
      <c r="E56" s="337">
        <v>0</v>
      </c>
      <c r="F56" s="337">
        <v>0</v>
      </c>
      <c r="G56" s="337">
        <f t="shared" si="19"/>
        <v>179249661</v>
      </c>
      <c r="H56" s="324"/>
      <c r="I56" s="338">
        <v>2.9100000000000001E-2</v>
      </c>
      <c r="J56" s="337">
        <f t="shared" si="20"/>
        <v>5216165</v>
      </c>
      <c r="K56" s="324"/>
      <c r="L56" s="338">
        <v>1.9300000000000001E-2</v>
      </c>
      <c r="M56" s="337">
        <f t="shared" si="21"/>
        <v>3459518.4573000004</v>
      </c>
      <c r="N56" s="324"/>
      <c r="O56" s="337">
        <f t="shared" si="22"/>
        <v>-1756646.5426999996</v>
      </c>
      <c r="Q56" s="322" t="s">
        <v>344</v>
      </c>
      <c r="R56" s="339">
        <v>1</v>
      </c>
      <c r="S56" s="356">
        <f t="shared" si="23"/>
        <v>-1756646.5426999996</v>
      </c>
    </row>
    <row r="57" spans="1:19">
      <c r="A57" s="332">
        <f t="shared" si="0"/>
        <v>40</v>
      </c>
      <c r="B57" s="335">
        <v>35610</v>
      </c>
      <c r="C57" s="336" t="s">
        <v>353</v>
      </c>
      <c r="D57" s="337">
        <v>0</v>
      </c>
      <c r="E57" s="337">
        <v>0</v>
      </c>
      <c r="F57" s="337">
        <v>0</v>
      </c>
      <c r="G57" s="337">
        <f t="shared" si="19"/>
        <v>0</v>
      </c>
      <c r="H57" s="324"/>
      <c r="I57" s="338">
        <v>2.9100000000000001E-2</v>
      </c>
      <c r="J57" s="337">
        <f t="shared" si="20"/>
        <v>0</v>
      </c>
      <c r="K57" s="324"/>
      <c r="L57" s="338">
        <v>1.9300000000000001E-2</v>
      </c>
      <c r="M57" s="337">
        <f t="shared" si="21"/>
        <v>0</v>
      </c>
      <c r="N57" s="324"/>
      <c r="O57" s="337">
        <f t="shared" si="22"/>
        <v>0</v>
      </c>
      <c r="Q57" s="322" t="s">
        <v>344</v>
      </c>
      <c r="R57" s="339">
        <v>1</v>
      </c>
      <c r="S57" s="356">
        <f t="shared" si="23"/>
        <v>0</v>
      </c>
    </row>
    <row r="58" spans="1:19">
      <c r="A58" s="332">
        <f t="shared" si="0"/>
        <v>41</v>
      </c>
      <c r="B58" s="335">
        <v>35616</v>
      </c>
      <c r="C58" s="336" t="s">
        <v>354</v>
      </c>
      <c r="D58" s="337">
        <v>9486654</v>
      </c>
      <c r="E58" s="337">
        <v>0</v>
      </c>
      <c r="F58" s="337">
        <v>0</v>
      </c>
      <c r="G58" s="337">
        <f t="shared" si="19"/>
        <v>9486654</v>
      </c>
      <c r="H58" s="324"/>
      <c r="I58" s="338">
        <v>2.9100000000000001E-2</v>
      </c>
      <c r="J58" s="337">
        <f t="shared" si="20"/>
        <v>276062</v>
      </c>
      <c r="K58" s="324"/>
      <c r="L58" s="338">
        <v>1.9300000000000001E-2</v>
      </c>
      <c r="M58" s="337">
        <f t="shared" si="21"/>
        <v>183092.4222</v>
      </c>
      <c r="N58" s="324"/>
      <c r="O58" s="337">
        <f t="shared" si="22"/>
        <v>-92969.577799999999</v>
      </c>
      <c r="Q58" s="322" t="s">
        <v>344</v>
      </c>
      <c r="R58" s="339">
        <v>1</v>
      </c>
      <c r="S58" s="356">
        <f t="shared" si="23"/>
        <v>-92969.577799999999</v>
      </c>
    </row>
    <row r="59" spans="1:19">
      <c r="A59" s="332">
        <f t="shared" si="0"/>
        <v>42</v>
      </c>
      <c r="B59" s="335">
        <v>35700</v>
      </c>
      <c r="C59" s="336" t="s">
        <v>355</v>
      </c>
      <c r="D59" s="337">
        <v>6283394</v>
      </c>
      <c r="E59" s="337">
        <v>0</v>
      </c>
      <c r="F59" s="337">
        <v>0</v>
      </c>
      <c r="G59" s="337">
        <f t="shared" si="19"/>
        <v>6283394</v>
      </c>
      <c r="H59" s="324"/>
      <c r="I59" s="338">
        <v>2.9899999999999999E-2</v>
      </c>
      <c r="J59" s="337">
        <f t="shared" si="20"/>
        <v>187873</v>
      </c>
      <c r="K59" s="324"/>
      <c r="L59" s="338">
        <v>2.1999999999999999E-2</v>
      </c>
      <c r="M59" s="337">
        <f t="shared" si="21"/>
        <v>138234.66800000001</v>
      </c>
      <c r="N59" s="324"/>
      <c r="O59" s="337">
        <f t="shared" si="22"/>
        <v>-49638.331999999995</v>
      </c>
      <c r="Q59" s="322" t="s">
        <v>344</v>
      </c>
      <c r="R59" s="339">
        <v>1</v>
      </c>
      <c r="S59" s="356">
        <f t="shared" si="23"/>
        <v>-49638.331999999995</v>
      </c>
    </row>
    <row r="60" spans="1:19">
      <c r="A60" s="332">
        <f t="shared" si="0"/>
        <v>43</v>
      </c>
      <c r="B60" s="335">
        <v>35800</v>
      </c>
      <c r="C60" s="336" t="s">
        <v>356</v>
      </c>
      <c r="D60" s="337">
        <v>106066</v>
      </c>
      <c r="E60" s="337">
        <v>0</v>
      </c>
      <c r="F60" s="337">
        <v>0</v>
      </c>
      <c r="G60" s="337">
        <f t="shared" si="19"/>
        <v>106066</v>
      </c>
      <c r="H60" s="324"/>
      <c r="I60" s="338">
        <v>2.6200000000000001E-2</v>
      </c>
      <c r="J60" s="337">
        <f t="shared" si="20"/>
        <v>2779</v>
      </c>
      <c r="K60" s="324"/>
      <c r="L60" s="338">
        <v>2.3099999999999999E-2</v>
      </c>
      <c r="M60" s="337">
        <f t="shared" si="21"/>
        <v>2450.1246000000001</v>
      </c>
      <c r="N60" s="324"/>
      <c r="O60" s="337">
        <f t="shared" si="22"/>
        <v>-328.8753999999999</v>
      </c>
      <c r="Q60" s="322" t="s">
        <v>344</v>
      </c>
      <c r="R60" s="339">
        <v>1</v>
      </c>
      <c r="S60" s="356">
        <f t="shared" si="23"/>
        <v>-328.8753999999999</v>
      </c>
    </row>
    <row r="61" spans="1:19">
      <c r="A61" s="332">
        <f t="shared" si="0"/>
        <v>44</v>
      </c>
      <c r="B61" s="335">
        <v>35816</v>
      </c>
      <c r="C61" s="336" t="s">
        <v>357</v>
      </c>
      <c r="D61" s="343">
        <v>507892</v>
      </c>
      <c r="E61" s="343">
        <v>0</v>
      </c>
      <c r="F61" s="343">
        <v>0</v>
      </c>
      <c r="G61" s="343">
        <f t="shared" si="19"/>
        <v>507892</v>
      </c>
      <c r="H61" s="324"/>
      <c r="I61" s="338">
        <v>2.6200000000000001E-2</v>
      </c>
      <c r="J61" s="343">
        <f t="shared" si="20"/>
        <v>13307</v>
      </c>
      <c r="K61" s="357"/>
      <c r="L61" s="338">
        <v>2.3099999999999999E-2</v>
      </c>
      <c r="M61" s="343">
        <f t="shared" si="21"/>
        <v>11732.305199999999</v>
      </c>
      <c r="N61" s="357"/>
      <c r="O61" s="343">
        <f t="shared" si="22"/>
        <v>-1574.6948000000011</v>
      </c>
      <c r="Q61" s="322" t="s">
        <v>344</v>
      </c>
      <c r="R61" s="339">
        <v>1</v>
      </c>
      <c r="S61" s="358">
        <f t="shared" si="23"/>
        <v>-1574.6948000000011</v>
      </c>
    </row>
    <row r="62" spans="1:19">
      <c r="A62" s="332">
        <f t="shared" si="0"/>
        <v>45</v>
      </c>
      <c r="B62" s="457" t="s">
        <v>358</v>
      </c>
      <c r="C62" s="457"/>
      <c r="D62" s="366">
        <f>SUM(D47:D61)</f>
        <v>963389642</v>
      </c>
      <c r="E62" s="347">
        <f>SUM(E47:E61)</f>
        <v>0</v>
      </c>
      <c r="F62" s="347">
        <f>SUM(F47:F61)</f>
        <v>0</v>
      </c>
      <c r="G62" s="347">
        <f>SUM(G47:G61)</f>
        <v>963389642</v>
      </c>
      <c r="H62" s="348"/>
      <c r="I62" s="322"/>
      <c r="J62" s="347">
        <f>SUM(J47:J61)</f>
        <v>27150819</v>
      </c>
      <c r="K62" s="348"/>
      <c r="L62" s="322"/>
      <c r="M62" s="347">
        <f>SUM(M47:M61)</f>
        <v>23766470.373600002</v>
      </c>
      <c r="N62" s="348"/>
      <c r="O62" s="347">
        <f>SUM(O47:O61)</f>
        <v>-3384348.6264</v>
      </c>
      <c r="Q62" s="349"/>
      <c r="R62" s="349"/>
      <c r="S62" s="360">
        <f>SUM(S47:S61)</f>
        <v>-3384348.6264</v>
      </c>
    </row>
    <row r="63" spans="1:19">
      <c r="A63" s="332"/>
      <c r="B63" s="322"/>
      <c r="C63" s="322"/>
      <c r="D63" s="322"/>
      <c r="E63" s="322"/>
      <c r="F63" s="322"/>
      <c r="G63" s="322"/>
      <c r="H63" s="322"/>
      <c r="I63" s="322"/>
      <c r="J63" s="324"/>
      <c r="K63" s="324"/>
      <c r="L63" s="322"/>
      <c r="N63" s="324"/>
      <c r="O63" s="324"/>
      <c r="Q63" s="322"/>
      <c r="R63" s="322"/>
      <c r="S63" s="323"/>
    </row>
    <row r="64" spans="1:19">
      <c r="A64" s="332"/>
      <c r="B64" s="463" t="s">
        <v>359</v>
      </c>
      <c r="C64" s="463"/>
      <c r="D64" s="324"/>
      <c r="E64" s="324"/>
      <c r="F64" s="324"/>
      <c r="G64" s="324"/>
      <c r="H64" s="324"/>
      <c r="I64" s="322"/>
      <c r="J64" s="324"/>
      <c r="K64" s="324"/>
      <c r="L64" s="322"/>
      <c r="N64" s="324"/>
      <c r="O64" s="324"/>
      <c r="Q64" s="322"/>
      <c r="R64" s="322"/>
      <c r="S64" s="323"/>
    </row>
    <row r="65" spans="1:19">
      <c r="A65" s="332">
        <v>46</v>
      </c>
      <c r="B65" s="335">
        <v>36000</v>
      </c>
      <c r="C65" s="336" t="s">
        <v>329</v>
      </c>
      <c r="D65" s="337">
        <v>5657797</v>
      </c>
      <c r="E65" s="337">
        <v>0</v>
      </c>
      <c r="F65" s="337">
        <v>0</v>
      </c>
      <c r="G65" s="337">
        <f t="shared" ref="G65:G81" si="24">D65+F65+E65</f>
        <v>5657797</v>
      </c>
      <c r="H65" s="324"/>
      <c r="I65" s="338">
        <v>0</v>
      </c>
      <c r="J65" s="337">
        <f t="shared" ref="J65:J81" si="25">ROUND(G65*I65,0)</f>
        <v>0</v>
      </c>
      <c r="K65" s="324"/>
      <c r="L65" s="338">
        <v>0</v>
      </c>
      <c r="M65" s="337">
        <f t="shared" ref="M65:M81" si="26">+G65*L65</f>
        <v>0</v>
      </c>
      <c r="N65" s="324"/>
      <c r="O65" s="337">
        <f t="shared" ref="O65:O81" si="27">+M65-J65</f>
        <v>0</v>
      </c>
      <c r="Q65" s="322" t="s">
        <v>360</v>
      </c>
      <c r="R65" s="339">
        <v>1</v>
      </c>
      <c r="S65" s="356">
        <f t="shared" ref="S65:S81" si="28">R65*O65</f>
        <v>0</v>
      </c>
    </row>
    <row r="66" spans="1:19">
      <c r="A66" s="332">
        <f t="shared" si="0"/>
        <v>47</v>
      </c>
      <c r="B66" s="335">
        <v>36010</v>
      </c>
      <c r="C66" s="336" t="s">
        <v>331</v>
      </c>
      <c r="D66" s="337">
        <v>6528051</v>
      </c>
      <c r="E66" s="337">
        <v>0</v>
      </c>
      <c r="F66" s="337">
        <v>0</v>
      </c>
      <c r="G66" s="337">
        <f t="shared" si="24"/>
        <v>6528051</v>
      </c>
      <c r="H66" s="324"/>
      <c r="I66" s="338">
        <v>3.5200000000000002E-2</v>
      </c>
      <c r="J66" s="337">
        <f t="shared" si="25"/>
        <v>229787</v>
      </c>
      <c r="K66" s="324"/>
      <c r="L66" s="338">
        <v>8.2000000000000007E-3</v>
      </c>
      <c r="M66" s="337">
        <f t="shared" si="26"/>
        <v>53530.018200000006</v>
      </c>
      <c r="N66" s="324"/>
      <c r="O66" s="337">
        <f t="shared" si="27"/>
        <v>-176256.98180000001</v>
      </c>
      <c r="Q66" s="322" t="s">
        <v>360</v>
      </c>
      <c r="R66" s="339">
        <v>1</v>
      </c>
      <c r="S66" s="356">
        <f t="shared" si="28"/>
        <v>-176256.98180000001</v>
      </c>
    </row>
    <row r="67" spans="1:19">
      <c r="A67" s="332">
        <f t="shared" si="0"/>
        <v>48</v>
      </c>
      <c r="B67" s="335">
        <v>36100</v>
      </c>
      <c r="C67" s="336" t="s">
        <v>347</v>
      </c>
      <c r="D67" s="337">
        <v>19927486</v>
      </c>
      <c r="E67" s="337">
        <v>0</v>
      </c>
      <c r="F67" s="337">
        <v>0</v>
      </c>
      <c r="G67" s="337">
        <f t="shared" si="24"/>
        <v>19927486</v>
      </c>
      <c r="H67" s="324"/>
      <c r="I67" s="338">
        <v>3.5200000000000002E-2</v>
      </c>
      <c r="J67" s="337">
        <f t="shared" si="25"/>
        <v>701448</v>
      </c>
      <c r="K67" s="324"/>
      <c r="L67" s="338">
        <v>1.7399999999999999E-2</v>
      </c>
      <c r="M67" s="337">
        <f t="shared" si="26"/>
        <v>346738.25639999995</v>
      </c>
      <c r="N67" s="324"/>
      <c r="O67" s="337">
        <f t="shared" si="27"/>
        <v>-354709.74360000005</v>
      </c>
      <c r="Q67" s="322" t="s">
        <v>360</v>
      </c>
      <c r="R67" s="339">
        <v>1</v>
      </c>
      <c r="S67" s="356">
        <f t="shared" si="28"/>
        <v>-354709.74360000005</v>
      </c>
    </row>
    <row r="68" spans="1:19">
      <c r="A68" s="332">
        <f t="shared" si="0"/>
        <v>49</v>
      </c>
      <c r="B68" s="335">
        <v>36200</v>
      </c>
      <c r="C68" s="336" t="s">
        <v>348</v>
      </c>
      <c r="D68" s="337">
        <v>166443759</v>
      </c>
      <c r="E68" s="337">
        <v>0</v>
      </c>
      <c r="F68" s="337">
        <v>0</v>
      </c>
      <c r="G68" s="337">
        <f t="shared" si="24"/>
        <v>166443759</v>
      </c>
      <c r="H68" s="324"/>
      <c r="I68" s="338">
        <v>3.5200000000000002E-2</v>
      </c>
      <c r="J68" s="337">
        <f t="shared" si="25"/>
        <v>5858820</v>
      </c>
      <c r="K68" s="324"/>
      <c r="L68" s="338">
        <v>3.04E-2</v>
      </c>
      <c r="M68" s="337">
        <f t="shared" si="26"/>
        <v>5059890.2736</v>
      </c>
      <c r="N68" s="324"/>
      <c r="O68" s="337">
        <f t="shared" si="27"/>
        <v>-798929.72640000004</v>
      </c>
      <c r="Q68" s="322" t="s">
        <v>360</v>
      </c>
      <c r="R68" s="339">
        <v>1</v>
      </c>
      <c r="S68" s="356">
        <f t="shared" si="28"/>
        <v>-798929.72640000004</v>
      </c>
    </row>
    <row r="69" spans="1:19">
      <c r="A69" s="332">
        <f t="shared" si="0"/>
        <v>50</v>
      </c>
      <c r="B69" s="335">
        <v>36216</v>
      </c>
      <c r="C69" s="336" t="s">
        <v>349</v>
      </c>
      <c r="D69" s="337">
        <v>5204420</v>
      </c>
      <c r="E69" s="337">
        <v>0</v>
      </c>
      <c r="F69" s="337">
        <v>0</v>
      </c>
      <c r="G69" s="337">
        <f t="shared" si="24"/>
        <v>5204420</v>
      </c>
      <c r="H69" s="324"/>
      <c r="I69" s="338">
        <v>3.5200000000000002E-2</v>
      </c>
      <c r="J69" s="337">
        <f t="shared" si="25"/>
        <v>183196</v>
      </c>
      <c r="K69" s="324"/>
      <c r="L69" s="338">
        <v>3.04E-2</v>
      </c>
      <c r="M69" s="337">
        <f t="shared" si="26"/>
        <v>158214.36799999999</v>
      </c>
      <c r="N69" s="324"/>
      <c r="O69" s="337">
        <f t="shared" si="27"/>
        <v>-24981.632000000012</v>
      </c>
      <c r="Q69" s="322" t="s">
        <v>360</v>
      </c>
      <c r="R69" s="339">
        <v>1</v>
      </c>
      <c r="S69" s="356">
        <f t="shared" si="28"/>
        <v>-24981.632000000012</v>
      </c>
    </row>
    <row r="70" spans="1:19">
      <c r="A70" s="332">
        <f t="shared" si="0"/>
        <v>51</v>
      </c>
      <c r="B70" s="335">
        <v>36320</v>
      </c>
      <c r="C70" s="336" t="s">
        <v>345</v>
      </c>
      <c r="D70" s="337">
        <v>315606</v>
      </c>
      <c r="E70" s="337">
        <v>0</v>
      </c>
      <c r="F70" s="337">
        <v>0</v>
      </c>
      <c r="G70" s="337">
        <f t="shared" si="24"/>
        <v>315606</v>
      </c>
      <c r="H70" s="324"/>
      <c r="I70" s="338">
        <v>0.2</v>
      </c>
      <c r="J70" s="337">
        <f t="shared" si="25"/>
        <v>63121</v>
      </c>
      <c r="K70" s="324"/>
      <c r="L70" s="338">
        <v>0.2016</v>
      </c>
      <c r="M70" s="337">
        <f t="shared" si="26"/>
        <v>63626.169600000001</v>
      </c>
      <c r="N70" s="324"/>
      <c r="O70" s="337">
        <f t="shared" si="27"/>
        <v>505.16960000000108</v>
      </c>
      <c r="Q70" s="322" t="s">
        <v>360</v>
      </c>
      <c r="R70" s="339">
        <v>1</v>
      </c>
      <c r="S70" s="356">
        <f t="shared" si="28"/>
        <v>505.16960000000108</v>
      </c>
    </row>
    <row r="71" spans="1:19">
      <c r="A71" s="332">
        <f t="shared" si="0"/>
        <v>52</v>
      </c>
      <c r="B71" s="335">
        <v>36330</v>
      </c>
      <c r="C71" s="336" t="s">
        <v>346</v>
      </c>
      <c r="D71" s="337">
        <v>1265573</v>
      </c>
      <c r="E71" s="337">
        <v>0</v>
      </c>
      <c r="F71" s="337">
        <v>0</v>
      </c>
      <c r="G71" s="337">
        <f t="shared" si="24"/>
        <v>1265573</v>
      </c>
      <c r="H71" s="324"/>
      <c r="I71" s="338">
        <v>5.6599999999999998E-2</v>
      </c>
      <c r="J71" s="337">
        <f t="shared" si="25"/>
        <v>71631</v>
      </c>
      <c r="K71" s="324"/>
      <c r="L71" s="338">
        <v>6.7400000000000002E-2</v>
      </c>
      <c r="M71" s="337">
        <f t="shared" si="26"/>
        <v>85299.620200000005</v>
      </c>
      <c r="N71" s="324"/>
      <c r="O71" s="337">
        <f t="shared" si="27"/>
        <v>13668.620200000005</v>
      </c>
      <c r="Q71" s="322" t="s">
        <v>360</v>
      </c>
      <c r="R71" s="339">
        <v>1</v>
      </c>
      <c r="S71" s="356">
        <f t="shared" si="28"/>
        <v>13668.620200000005</v>
      </c>
    </row>
    <row r="72" spans="1:19">
      <c r="A72" s="332">
        <f t="shared" ref="A72:A104" si="29">A71+1</f>
        <v>53</v>
      </c>
      <c r="B72" s="335">
        <v>36336</v>
      </c>
      <c r="C72" s="336" t="s">
        <v>361</v>
      </c>
      <c r="D72" s="337">
        <v>1630187</v>
      </c>
      <c r="E72" s="337">
        <v>0</v>
      </c>
      <c r="F72" s="337">
        <v>0</v>
      </c>
      <c r="G72" s="337">
        <f t="shared" si="24"/>
        <v>1630187</v>
      </c>
      <c r="H72" s="324"/>
      <c r="I72" s="338">
        <v>5.6599999999999998E-2</v>
      </c>
      <c r="J72" s="337">
        <f t="shared" si="25"/>
        <v>92269</v>
      </c>
      <c r="K72" s="324"/>
      <c r="L72" s="338">
        <v>0.10630000000000001</v>
      </c>
      <c r="M72" s="337">
        <f t="shared" si="26"/>
        <v>173288.8781</v>
      </c>
      <c r="N72" s="324"/>
      <c r="O72" s="337">
        <f t="shared" si="27"/>
        <v>81019.878100000002</v>
      </c>
      <c r="Q72" s="322" t="s">
        <v>360</v>
      </c>
      <c r="R72" s="339">
        <v>1</v>
      </c>
      <c r="S72" s="356">
        <f t="shared" si="28"/>
        <v>81019.878100000002</v>
      </c>
    </row>
    <row r="73" spans="1:19">
      <c r="A73" s="332">
        <f t="shared" si="29"/>
        <v>54</v>
      </c>
      <c r="B73" s="335">
        <v>36400</v>
      </c>
      <c r="C73" s="336" t="s">
        <v>362</v>
      </c>
      <c r="D73" s="337">
        <v>334592649</v>
      </c>
      <c r="E73" s="337">
        <v>0</v>
      </c>
      <c r="F73" s="337">
        <v>0</v>
      </c>
      <c r="G73" s="337">
        <f t="shared" si="24"/>
        <v>334592649</v>
      </c>
      <c r="H73" s="324"/>
      <c r="I73" s="338">
        <v>3.5200000000000002E-2</v>
      </c>
      <c r="J73" s="337">
        <f t="shared" si="25"/>
        <v>11777661</v>
      </c>
      <c r="K73" s="324"/>
      <c r="L73" s="338">
        <v>3.2000000000000001E-2</v>
      </c>
      <c r="M73" s="337">
        <f t="shared" si="26"/>
        <v>10706964.768000001</v>
      </c>
      <c r="N73" s="324"/>
      <c r="O73" s="337">
        <f t="shared" si="27"/>
        <v>-1070696.2319999989</v>
      </c>
      <c r="Q73" s="322" t="s">
        <v>360</v>
      </c>
      <c r="R73" s="339">
        <v>1</v>
      </c>
      <c r="S73" s="356">
        <f t="shared" si="28"/>
        <v>-1070696.2319999989</v>
      </c>
    </row>
    <row r="74" spans="1:19">
      <c r="A74" s="332">
        <f t="shared" si="29"/>
        <v>55</v>
      </c>
      <c r="B74" s="335">
        <v>36500</v>
      </c>
      <c r="C74" s="336" t="s">
        <v>352</v>
      </c>
      <c r="D74" s="337">
        <v>350619861</v>
      </c>
      <c r="E74" s="337">
        <v>0</v>
      </c>
      <c r="F74" s="337">
        <v>0</v>
      </c>
      <c r="G74" s="337">
        <f t="shared" si="24"/>
        <v>350619861</v>
      </c>
      <c r="H74" s="324"/>
      <c r="I74" s="338">
        <v>3.5200000000000002E-2</v>
      </c>
      <c r="J74" s="337">
        <f t="shared" si="25"/>
        <v>12341819</v>
      </c>
      <c r="K74" s="324"/>
      <c r="L74" s="338">
        <v>3.2500000000000001E-2</v>
      </c>
      <c r="M74" s="337">
        <f t="shared" si="26"/>
        <v>11395145.4825</v>
      </c>
      <c r="N74" s="324"/>
      <c r="O74" s="337">
        <f t="shared" si="27"/>
        <v>-946673.51750000007</v>
      </c>
      <c r="Q74" s="322" t="s">
        <v>360</v>
      </c>
      <c r="R74" s="339">
        <v>1</v>
      </c>
      <c r="S74" s="356">
        <f t="shared" si="28"/>
        <v>-946673.51750000007</v>
      </c>
    </row>
    <row r="75" spans="1:19">
      <c r="A75" s="332">
        <f t="shared" si="29"/>
        <v>56</v>
      </c>
      <c r="B75" s="335">
        <v>36600</v>
      </c>
      <c r="C75" s="336" t="s">
        <v>355</v>
      </c>
      <c r="D75" s="337">
        <v>10274471</v>
      </c>
      <c r="E75" s="337">
        <v>0</v>
      </c>
      <c r="F75" s="337">
        <v>0</v>
      </c>
      <c r="G75" s="337">
        <f t="shared" si="24"/>
        <v>10274471</v>
      </c>
      <c r="H75" s="324"/>
      <c r="I75" s="338">
        <v>3.5200000000000002E-2</v>
      </c>
      <c r="J75" s="337">
        <f t="shared" si="25"/>
        <v>361661</v>
      </c>
      <c r="K75" s="324"/>
      <c r="L75" s="338">
        <v>1.7600000000000001E-2</v>
      </c>
      <c r="M75" s="337">
        <f t="shared" si="26"/>
        <v>180830.68960000001</v>
      </c>
      <c r="N75" s="324"/>
      <c r="O75" s="337">
        <f t="shared" si="27"/>
        <v>-180830.31039999999</v>
      </c>
      <c r="Q75" s="322" t="s">
        <v>360</v>
      </c>
      <c r="R75" s="339">
        <v>1</v>
      </c>
      <c r="S75" s="356">
        <f t="shared" si="28"/>
        <v>-180830.31039999999</v>
      </c>
    </row>
    <row r="76" spans="1:19">
      <c r="A76" s="332">
        <f t="shared" si="29"/>
        <v>57</v>
      </c>
      <c r="B76" s="335">
        <v>36700</v>
      </c>
      <c r="C76" s="336" t="s">
        <v>363</v>
      </c>
      <c r="D76" s="337">
        <v>13466387</v>
      </c>
      <c r="E76" s="337">
        <v>0</v>
      </c>
      <c r="F76" s="337">
        <v>0</v>
      </c>
      <c r="G76" s="337">
        <f t="shared" si="24"/>
        <v>13466387</v>
      </c>
      <c r="H76" s="324"/>
      <c r="I76" s="338">
        <v>3.5200000000000002E-2</v>
      </c>
      <c r="J76" s="337">
        <f t="shared" si="25"/>
        <v>474017</v>
      </c>
      <c r="K76" s="324"/>
      <c r="L76" s="338">
        <v>2.1299999999999999E-2</v>
      </c>
      <c r="M76" s="337">
        <f t="shared" si="26"/>
        <v>286834.04310000001</v>
      </c>
      <c r="N76" s="324"/>
      <c r="O76" s="337">
        <f t="shared" si="27"/>
        <v>-187182.95689999999</v>
      </c>
      <c r="Q76" s="322" t="s">
        <v>360</v>
      </c>
      <c r="R76" s="339">
        <v>1</v>
      </c>
      <c r="S76" s="356">
        <f t="shared" si="28"/>
        <v>-187182.95689999999</v>
      </c>
    </row>
    <row r="77" spans="1:19">
      <c r="A77" s="332">
        <f t="shared" si="29"/>
        <v>58</v>
      </c>
      <c r="B77" s="335">
        <v>36800</v>
      </c>
      <c r="C77" s="336" t="s">
        <v>364</v>
      </c>
      <c r="D77" s="337">
        <v>175015724</v>
      </c>
      <c r="E77" s="337">
        <v>0</v>
      </c>
      <c r="F77" s="337">
        <v>0</v>
      </c>
      <c r="G77" s="337">
        <f t="shared" si="24"/>
        <v>175015724</v>
      </c>
      <c r="H77" s="324"/>
      <c r="I77" s="338">
        <v>3.5200000000000002E-2</v>
      </c>
      <c r="J77" s="337">
        <f t="shared" si="25"/>
        <v>6160553</v>
      </c>
      <c r="K77" s="324"/>
      <c r="L77" s="338">
        <v>4.19E-2</v>
      </c>
      <c r="M77" s="337">
        <f t="shared" si="26"/>
        <v>7333158.8355999999</v>
      </c>
      <c r="N77" s="324"/>
      <c r="O77" s="337">
        <f t="shared" si="27"/>
        <v>1172605.8355999999</v>
      </c>
      <c r="Q77" s="322" t="s">
        <v>360</v>
      </c>
      <c r="R77" s="339">
        <v>1</v>
      </c>
      <c r="S77" s="356">
        <f t="shared" si="28"/>
        <v>1172605.8355999999</v>
      </c>
    </row>
    <row r="78" spans="1:19">
      <c r="A78" s="332">
        <f t="shared" si="29"/>
        <v>59</v>
      </c>
      <c r="B78" s="335">
        <v>36900</v>
      </c>
      <c r="C78" s="336" t="s">
        <v>365</v>
      </c>
      <c r="D78" s="337">
        <v>80135686</v>
      </c>
      <c r="E78" s="337">
        <v>0</v>
      </c>
      <c r="F78" s="337">
        <v>0</v>
      </c>
      <c r="G78" s="337">
        <f t="shared" si="24"/>
        <v>80135686</v>
      </c>
      <c r="H78" s="324"/>
      <c r="I78" s="338">
        <v>3.5200000000000002E-2</v>
      </c>
      <c r="J78" s="337">
        <f t="shared" si="25"/>
        <v>2820776</v>
      </c>
      <c r="K78" s="324"/>
      <c r="L78" s="338">
        <v>4.9700000000000001E-2</v>
      </c>
      <c r="M78" s="337">
        <f t="shared" si="26"/>
        <v>3982743.5942000002</v>
      </c>
      <c r="N78" s="324"/>
      <c r="O78" s="337">
        <f t="shared" si="27"/>
        <v>1161967.5942000002</v>
      </c>
      <c r="Q78" s="322" t="s">
        <v>360</v>
      </c>
      <c r="R78" s="339">
        <v>1</v>
      </c>
      <c r="S78" s="356">
        <f t="shared" si="28"/>
        <v>1161967.5942000002</v>
      </c>
    </row>
    <row r="79" spans="1:19">
      <c r="A79" s="332">
        <f t="shared" si="29"/>
        <v>60</v>
      </c>
      <c r="B79" s="335">
        <v>37000</v>
      </c>
      <c r="C79" s="336" t="s">
        <v>366</v>
      </c>
      <c r="D79" s="337">
        <v>25666287</v>
      </c>
      <c r="E79" s="337">
        <v>0</v>
      </c>
      <c r="F79" s="337">
        <v>0</v>
      </c>
      <c r="G79" s="337">
        <f t="shared" si="24"/>
        <v>25666287</v>
      </c>
      <c r="H79" s="324"/>
      <c r="I79" s="338">
        <v>3.5200000000000002E-2</v>
      </c>
      <c r="J79" s="337">
        <f t="shared" si="25"/>
        <v>903453</v>
      </c>
      <c r="K79" s="324"/>
      <c r="L79" s="338">
        <v>0.13780000000000001</v>
      </c>
      <c r="M79" s="337">
        <f t="shared" si="26"/>
        <v>3536814.3486000001</v>
      </c>
      <c r="N79" s="324"/>
      <c r="O79" s="337">
        <f t="shared" si="27"/>
        <v>2633361.3486000001</v>
      </c>
      <c r="Q79" s="322" t="s">
        <v>360</v>
      </c>
      <c r="R79" s="339">
        <v>1</v>
      </c>
      <c r="S79" s="356">
        <f t="shared" si="28"/>
        <v>2633361.3486000001</v>
      </c>
    </row>
    <row r="80" spans="1:19">
      <c r="A80" s="332">
        <f t="shared" si="29"/>
        <v>61</v>
      </c>
      <c r="B80" s="335">
        <v>37100</v>
      </c>
      <c r="C80" s="336" t="s">
        <v>367</v>
      </c>
      <c r="D80" s="337">
        <v>20930435</v>
      </c>
      <c r="E80" s="337">
        <v>0</v>
      </c>
      <c r="F80" s="337">
        <v>0</v>
      </c>
      <c r="G80" s="337">
        <f t="shared" si="24"/>
        <v>20930435</v>
      </c>
      <c r="H80" s="324"/>
      <c r="I80" s="338">
        <v>3.5200000000000002E-2</v>
      </c>
      <c r="J80" s="337">
        <f t="shared" si="25"/>
        <v>736751</v>
      </c>
      <c r="K80" s="324"/>
      <c r="L80" s="338">
        <v>0.1052</v>
      </c>
      <c r="M80" s="337">
        <f t="shared" si="26"/>
        <v>2201881.7620000001</v>
      </c>
      <c r="N80" s="324"/>
      <c r="O80" s="337">
        <f t="shared" si="27"/>
        <v>1465130.7620000001</v>
      </c>
      <c r="Q80" s="322" t="s">
        <v>360</v>
      </c>
      <c r="R80" s="339">
        <v>1</v>
      </c>
      <c r="S80" s="356">
        <f t="shared" si="28"/>
        <v>1465130.7620000001</v>
      </c>
    </row>
    <row r="81" spans="1:19">
      <c r="A81" s="332">
        <f t="shared" si="29"/>
        <v>62</v>
      </c>
      <c r="B81" s="335">
        <v>37300</v>
      </c>
      <c r="C81" s="336" t="s">
        <v>368</v>
      </c>
      <c r="D81" s="343">
        <v>5722632</v>
      </c>
      <c r="E81" s="343">
        <v>0</v>
      </c>
      <c r="F81" s="343">
        <v>0</v>
      </c>
      <c r="G81" s="343">
        <f t="shared" si="24"/>
        <v>5722632</v>
      </c>
      <c r="H81" s="324"/>
      <c r="I81" s="338">
        <v>3.5200000000000002E-2</v>
      </c>
      <c r="J81" s="343">
        <f t="shared" si="25"/>
        <v>201437</v>
      </c>
      <c r="K81" s="357"/>
      <c r="L81" s="338">
        <v>5.0700000000000002E-2</v>
      </c>
      <c r="M81" s="343">
        <f t="shared" si="26"/>
        <v>290137.4424</v>
      </c>
      <c r="N81" s="357"/>
      <c r="O81" s="343">
        <f t="shared" si="27"/>
        <v>88700.4424</v>
      </c>
      <c r="Q81" s="322" t="s">
        <v>360</v>
      </c>
      <c r="R81" s="339">
        <v>1</v>
      </c>
      <c r="S81" s="358">
        <f t="shared" si="28"/>
        <v>88700.4424</v>
      </c>
    </row>
    <row r="82" spans="1:19">
      <c r="A82" s="332">
        <f t="shared" si="29"/>
        <v>63</v>
      </c>
      <c r="B82" s="457" t="s">
        <v>369</v>
      </c>
      <c r="C82" s="457"/>
      <c r="D82" s="347">
        <f>SUM(D65:D81)</f>
        <v>1223397011</v>
      </c>
      <c r="E82" s="347">
        <f>SUM(E65:E81)</f>
        <v>0</v>
      </c>
      <c r="F82" s="347">
        <f>SUM(F65:F81)</f>
        <v>0</v>
      </c>
      <c r="G82" s="347">
        <f>SUM(G65:G81)</f>
        <v>1223397011</v>
      </c>
      <c r="H82" s="348"/>
      <c r="I82" s="322"/>
      <c r="J82" s="347">
        <f>SUM(J65:J81)</f>
        <v>42978400</v>
      </c>
      <c r="K82" s="348"/>
      <c r="L82" s="322"/>
      <c r="M82" s="347">
        <f>SUM(M65:M81)</f>
        <v>45855098.550099999</v>
      </c>
      <c r="N82" s="348"/>
      <c r="O82" s="347">
        <f>SUM(O65:O81)</f>
        <v>2876698.550100001</v>
      </c>
      <c r="Q82" s="349"/>
      <c r="R82" s="349"/>
      <c r="S82" s="360">
        <f>SUM(S65:S81)</f>
        <v>2876698.550100001</v>
      </c>
    </row>
    <row r="83" spans="1:19">
      <c r="A83" s="332"/>
      <c r="B83" s="324"/>
      <c r="C83" s="324"/>
      <c r="D83" s="324"/>
      <c r="E83" s="324"/>
      <c r="F83" s="324"/>
      <c r="G83" s="324"/>
      <c r="H83" s="324"/>
      <c r="I83" s="322"/>
      <c r="J83" s="324"/>
      <c r="K83" s="324"/>
      <c r="L83" s="322"/>
      <c r="N83" s="348"/>
      <c r="O83" s="348"/>
      <c r="Q83" s="349"/>
      <c r="R83" s="349"/>
      <c r="S83" s="363"/>
    </row>
    <row r="84" spans="1:19">
      <c r="A84" s="332"/>
      <c r="B84" s="463" t="s">
        <v>370</v>
      </c>
      <c r="C84" s="463"/>
      <c r="D84" s="324"/>
      <c r="E84" s="324"/>
      <c r="F84" s="324"/>
      <c r="G84" s="324"/>
      <c r="H84" s="324"/>
      <c r="I84" s="322"/>
      <c r="J84" s="324"/>
      <c r="K84" s="324"/>
      <c r="L84" s="322"/>
      <c r="N84" s="348"/>
      <c r="O84" s="348"/>
      <c r="Q84" s="349"/>
      <c r="R84" s="349"/>
      <c r="S84" s="363"/>
    </row>
    <row r="85" spans="1:19">
      <c r="A85" s="332">
        <v>64</v>
      </c>
      <c r="B85" s="335">
        <v>38900</v>
      </c>
      <c r="C85" s="336" t="s">
        <v>329</v>
      </c>
      <c r="D85" s="337">
        <v>2098943</v>
      </c>
      <c r="E85" s="337">
        <v>0</v>
      </c>
      <c r="F85" s="337">
        <v>0</v>
      </c>
      <c r="G85" s="337">
        <f t="shared" ref="G85:G103" si="30">D85+F85+E85</f>
        <v>2098943</v>
      </c>
      <c r="H85" s="324"/>
      <c r="I85" s="338">
        <v>0</v>
      </c>
      <c r="J85" s="337">
        <f t="shared" ref="J85:J103" si="31">ROUND(G85*I85,0)</f>
        <v>0</v>
      </c>
      <c r="K85" s="324"/>
      <c r="L85" s="338">
        <v>0</v>
      </c>
      <c r="M85" s="337">
        <f t="shared" ref="M85:M103" si="32">+G85*L85</f>
        <v>0</v>
      </c>
      <c r="N85" s="324"/>
      <c r="O85" s="337">
        <f t="shared" ref="O85:O103" si="33">+M85-J85</f>
        <v>0</v>
      </c>
      <c r="Q85" s="322" t="s">
        <v>321</v>
      </c>
      <c r="R85" s="339">
        <v>1</v>
      </c>
      <c r="S85" s="356">
        <f t="shared" ref="S85:S103" si="34">R85*O85</f>
        <v>0</v>
      </c>
    </row>
    <row r="86" spans="1:19">
      <c r="A86" s="332">
        <f t="shared" si="29"/>
        <v>65</v>
      </c>
      <c r="B86" s="335">
        <v>38910</v>
      </c>
      <c r="C86" s="336" t="s">
        <v>331</v>
      </c>
      <c r="D86" s="337">
        <v>35748</v>
      </c>
      <c r="E86" s="337">
        <v>0</v>
      </c>
      <c r="F86" s="337">
        <v>0</v>
      </c>
      <c r="G86" s="337">
        <f t="shared" si="30"/>
        <v>35748</v>
      </c>
      <c r="H86" s="324"/>
      <c r="I86" s="338">
        <v>1.5900000000000001E-2</v>
      </c>
      <c r="J86" s="337">
        <f t="shared" si="31"/>
        <v>568</v>
      </c>
      <c r="K86" s="324"/>
      <c r="L86" s="338">
        <v>1.6400000000000001E-2</v>
      </c>
      <c r="M86" s="337">
        <f t="shared" si="32"/>
        <v>586.2672</v>
      </c>
      <c r="N86" s="324"/>
      <c r="O86" s="337">
        <f t="shared" si="33"/>
        <v>18.267200000000003</v>
      </c>
      <c r="Q86" s="322" t="s">
        <v>321</v>
      </c>
      <c r="R86" s="339">
        <v>1</v>
      </c>
      <c r="S86" s="356">
        <f t="shared" si="34"/>
        <v>18.267200000000003</v>
      </c>
    </row>
    <row r="87" spans="1:19">
      <c r="A87" s="332">
        <f t="shared" si="29"/>
        <v>66</v>
      </c>
      <c r="B87" s="335">
        <v>39000</v>
      </c>
      <c r="C87" s="336" t="s">
        <v>347</v>
      </c>
      <c r="D87" s="337">
        <v>28738308</v>
      </c>
      <c r="E87" s="337">
        <v>0</v>
      </c>
      <c r="F87" s="337">
        <v>0</v>
      </c>
      <c r="G87" s="337">
        <f t="shared" si="30"/>
        <v>28738308</v>
      </c>
      <c r="H87" s="324"/>
      <c r="I87" s="338">
        <v>3.9699999999999999E-2</v>
      </c>
      <c r="J87" s="337">
        <f t="shared" si="31"/>
        <v>1140911</v>
      </c>
      <c r="K87" s="324"/>
      <c r="L87" s="338">
        <v>1.7899999999999999E-2</v>
      </c>
      <c r="M87" s="337">
        <f t="shared" si="32"/>
        <v>514415.7132</v>
      </c>
      <c r="N87" s="324"/>
      <c r="O87" s="337">
        <f t="shared" si="33"/>
        <v>-626495.2868</v>
      </c>
      <c r="Q87" s="322" t="s">
        <v>321</v>
      </c>
      <c r="R87" s="339">
        <v>1</v>
      </c>
      <c r="S87" s="356">
        <f t="shared" si="34"/>
        <v>-626495.2868</v>
      </c>
    </row>
    <row r="88" spans="1:19">
      <c r="A88" s="332">
        <f t="shared" si="29"/>
        <v>67</v>
      </c>
      <c r="B88" s="335">
        <v>39100</v>
      </c>
      <c r="C88" s="336" t="s">
        <v>371</v>
      </c>
      <c r="D88" s="337">
        <v>2518121</v>
      </c>
      <c r="E88" s="337">
        <v>-26032</v>
      </c>
      <c r="F88" s="337">
        <v>0</v>
      </c>
      <c r="G88" s="337">
        <f t="shared" si="30"/>
        <v>2492089</v>
      </c>
      <c r="H88" s="324"/>
      <c r="I88" s="338">
        <v>3.2000000000000001E-2</v>
      </c>
      <c r="J88" s="337">
        <f t="shared" si="31"/>
        <v>79747</v>
      </c>
      <c r="K88" s="324"/>
      <c r="L88" s="338">
        <v>6.3899999999999998E-2</v>
      </c>
      <c r="M88" s="337">
        <f t="shared" si="32"/>
        <v>159244.4871</v>
      </c>
      <c r="N88" s="324"/>
      <c r="O88" s="337">
        <f t="shared" si="33"/>
        <v>79497.487099999998</v>
      </c>
      <c r="Q88" s="322" t="s">
        <v>321</v>
      </c>
      <c r="R88" s="339">
        <v>1</v>
      </c>
      <c r="S88" s="356">
        <f t="shared" si="34"/>
        <v>79497.487099999998</v>
      </c>
    </row>
    <row r="89" spans="1:19">
      <c r="A89" s="332">
        <f t="shared" si="29"/>
        <v>68</v>
      </c>
      <c r="B89" s="335">
        <v>39111</v>
      </c>
      <c r="C89" s="336" t="s">
        <v>372</v>
      </c>
      <c r="D89" s="337">
        <v>2678</v>
      </c>
      <c r="E89" s="324"/>
      <c r="F89" s="337">
        <v>0</v>
      </c>
      <c r="G89" s="337">
        <f t="shared" si="30"/>
        <v>2678</v>
      </c>
      <c r="H89" s="324"/>
      <c r="I89" s="338">
        <v>3.2000000000000001E-2</v>
      </c>
      <c r="J89" s="337">
        <f t="shared" si="31"/>
        <v>86</v>
      </c>
      <c r="K89" s="324"/>
      <c r="L89" s="338">
        <v>6.3899999999999998E-2</v>
      </c>
      <c r="M89" s="337">
        <f t="shared" si="32"/>
        <v>171.1242</v>
      </c>
      <c r="N89" s="324"/>
      <c r="O89" s="337">
        <f t="shared" si="33"/>
        <v>85.124200000000002</v>
      </c>
      <c r="Q89" s="322" t="s">
        <v>321</v>
      </c>
      <c r="R89" s="339">
        <v>1</v>
      </c>
      <c r="S89" s="356">
        <f t="shared" si="34"/>
        <v>85.124200000000002</v>
      </c>
    </row>
    <row r="90" spans="1:19">
      <c r="A90" s="332">
        <f t="shared" si="29"/>
        <v>69</v>
      </c>
      <c r="B90" s="335">
        <v>39200</v>
      </c>
      <c r="C90" s="336" t="s">
        <v>373</v>
      </c>
      <c r="D90" s="337">
        <v>24068506</v>
      </c>
      <c r="E90" s="337">
        <v>0</v>
      </c>
      <c r="F90" s="337">
        <v>0</v>
      </c>
      <c r="G90" s="337">
        <f t="shared" si="30"/>
        <v>24068506</v>
      </c>
      <c r="H90" s="324"/>
      <c r="I90" s="338">
        <v>3.5200000000000002E-2</v>
      </c>
      <c r="J90" s="337">
        <f t="shared" si="31"/>
        <v>847211</v>
      </c>
      <c r="K90" s="324"/>
      <c r="L90" s="338">
        <v>7.0999999999999994E-2</v>
      </c>
      <c r="M90" s="337">
        <f t="shared" si="32"/>
        <v>1708863.9259999997</v>
      </c>
      <c r="N90" s="324"/>
      <c r="O90" s="337">
        <f t="shared" si="33"/>
        <v>861652.92599999974</v>
      </c>
      <c r="Q90" s="322" t="s">
        <v>321</v>
      </c>
      <c r="R90" s="339">
        <v>1</v>
      </c>
      <c r="S90" s="356">
        <f t="shared" si="34"/>
        <v>861652.92599999974</v>
      </c>
    </row>
    <row r="91" spans="1:19">
      <c r="A91" s="332">
        <f t="shared" si="29"/>
        <v>70</v>
      </c>
      <c r="B91" s="335">
        <v>39300</v>
      </c>
      <c r="C91" s="336" t="s">
        <v>374</v>
      </c>
      <c r="D91" s="337">
        <v>442608</v>
      </c>
      <c r="E91" s="337">
        <v>0</v>
      </c>
      <c r="F91" s="337">
        <v>0</v>
      </c>
      <c r="G91" s="337">
        <f t="shared" si="30"/>
        <v>442608</v>
      </c>
      <c r="H91" s="324"/>
      <c r="I91" s="338">
        <v>4.1500000000000002E-2</v>
      </c>
      <c r="J91" s="337">
        <f t="shared" si="31"/>
        <v>18368</v>
      </c>
      <c r="K91" s="324"/>
      <c r="L91" s="338">
        <v>4.5600000000000002E-2</v>
      </c>
      <c r="M91" s="337">
        <f t="shared" si="32"/>
        <v>20182.924800000001</v>
      </c>
      <c r="N91" s="324"/>
      <c r="O91" s="337">
        <f t="shared" si="33"/>
        <v>1814.9248000000007</v>
      </c>
      <c r="Q91" s="322" t="s">
        <v>321</v>
      </c>
      <c r="R91" s="339">
        <v>1</v>
      </c>
      <c r="S91" s="356">
        <f t="shared" si="34"/>
        <v>1814.9248000000007</v>
      </c>
    </row>
    <row r="92" spans="1:19">
      <c r="A92" s="332">
        <f t="shared" si="29"/>
        <v>71</v>
      </c>
      <c r="B92" s="335">
        <v>39400</v>
      </c>
      <c r="C92" s="336" t="s">
        <v>375</v>
      </c>
      <c r="D92" s="337">
        <v>8352221</v>
      </c>
      <c r="E92" s="337">
        <v>0</v>
      </c>
      <c r="F92" s="337">
        <v>0</v>
      </c>
      <c r="G92" s="337">
        <f t="shared" si="30"/>
        <v>8352221</v>
      </c>
      <c r="H92" s="324"/>
      <c r="I92" s="338">
        <v>4.2000000000000003E-2</v>
      </c>
      <c r="J92" s="337">
        <f t="shared" si="31"/>
        <v>350793</v>
      </c>
      <c r="K92" s="324"/>
      <c r="L92" s="338">
        <v>4.6100000000000002E-2</v>
      </c>
      <c r="M92" s="337">
        <f t="shared" si="32"/>
        <v>385037.38810000004</v>
      </c>
      <c r="N92" s="324"/>
      <c r="O92" s="337">
        <f t="shared" si="33"/>
        <v>34244.38810000004</v>
      </c>
      <c r="Q92" s="322" t="s">
        <v>321</v>
      </c>
      <c r="R92" s="339">
        <v>1</v>
      </c>
      <c r="S92" s="356">
        <f t="shared" si="34"/>
        <v>34244.38810000004</v>
      </c>
    </row>
    <row r="93" spans="1:19">
      <c r="A93" s="332">
        <f t="shared" si="29"/>
        <v>72</v>
      </c>
      <c r="B93" s="335">
        <v>39500</v>
      </c>
      <c r="C93" s="336" t="s">
        <v>376</v>
      </c>
      <c r="D93" s="337">
        <v>225704</v>
      </c>
      <c r="E93" s="337">
        <v>0</v>
      </c>
      <c r="F93" s="337">
        <v>0</v>
      </c>
      <c r="G93" s="337">
        <f t="shared" si="30"/>
        <v>225704</v>
      </c>
      <c r="H93" s="324"/>
      <c r="I93" s="338">
        <v>5.7599999999999998E-2</v>
      </c>
      <c r="J93" s="337">
        <f t="shared" si="31"/>
        <v>13001</v>
      </c>
      <c r="K93" s="324"/>
      <c r="L93" s="338">
        <v>4.5400000000000003E-2</v>
      </c>
      <c r="M93" s="337">
        <f t="shared" si="32"/>
        <v>10246.961600000001</v>
      </c>
      <c r="N93" s="324"/>
      <c r="O93" s="337">
        <f t="shared" si="33"/>
        <v>-2754.0383999999995</v>
      </c>
      <c r="Q93" s="322" t="s">
        <v>321</v>
      </c>
      <c r="R93" s="339">
        <v>1</v>
      </c>
      <c r="S93" s="356">
        <f t="shared" si="34"/>
        <v>-2754.0383999999995</v>
      </c>
    </row>
    <row r="94" spans="1:19">
      <c r="A94" s="332">
        <f t="shared" si="29"/>
        <v>73</v>
      </c>
      <c r="B94" s="335">
        <v>39600</v>
      </c>
      <c r="C94" s="336" t="s">
        <v>377</v>
      </c>
      <c r="D94" s="337">
        <v>2221245</v>
      </c>
      <c r="E94" s="337">
        <v>0</v>
      </c>
      <c r="F94" s="337">
        <v>0</v>
      </c>
      <c r="G94" s="337">
        <f t="shared" si="30"/>
        <v>2221245</v>
      </c>
      <c r="H94" s="324"/>
      <c r="I94" s="338">
        <v>5.4300000000000001E-2</v>
      </c>
      <c r="J94" s="337">
        <f t="shared" si="31"/>
        <v>120614</v>
      </c>
      <c r="K94" s="324"/>
      <c r="L94" s="338">
        <v>0.06</v>
      </c>
      <c r="M94" s="337">
        <f t="shared" si="32"/>
        <v>133274.69999999998</v>
      </c>
      <c r="N94" s="324"/>
      <c r="O94" s="337">
        <f t="shared" si="33"/>
        <v>12660.699999999983</v>
      </c>
      <c r="Q94" s="322" t="s">
        <v>321</v>
      </c>
      <c r="R94" s="339">
        <v>1</v>
      </c>
      <c r="S94" s="356">
        <f t="shared" si="34"/>
        <v>12660.699999999983</v>
      </c>
    </row>
    <row r="95" spans="1:19">
      <c r="A95" s="332">
        <f t="shared" si="29"/>
        <v>74</v>
      </c>
      <c r="B95" s="335">
        <v>39700</v>
      </c>
      <c r="C95" s="336" t="s">
        <v>346</v>
      </c>
      <c r="D95" s="337">
        <v>0</v>
      </c>
      <c r="E95" s="337">
        <v>0</v>
      </c>
      <c r="F95" s="337">
        <v>0</v>
      </c>
      <c r="G95" s="337">
        <f t="shared" si="30"/>
        <v>0</v>
      </c>
      <c r="H95" s="324"/>
      <c r="I95" s="338">
        <v>5.6599999999999998E-2</v>
      </c>
      <c r="J95" s="337">
        <f t="shared" si="31"/>
        <v>0</v>
      </c>
      <c r="K95" s="324"/>
      <c r="L95" s="338">
        <v>0</v>
      </c>
      <c r="M95" s="337">
        <f t="shared" si="32"/>
        <v>0</v>
      </c>
      <c r="N95" s="324"/>
      <c r="O95" s="337">
        <f t="shared" si="33"/>
        <v>0</v>
      </c>
      <c r="Q95" s="322" t="s">
        <v>321</v>
      </c>
      <c r="R95" s="339">
        <v>1</v>
      </c>
      <c r="S95" s="356">
        <f t="shared" si="34"/>
        <v>0</v>
      </c>
    </row>
    <row r="96" spans="1:19">
      <c r="A96" s="332">
        <f t="shared" si="29"/>
        <v>75</v>
      </c>
      <c r="B96" s="335">
        <v>39710</v>
      </c>
      <c r="C96" s="336" t="s">
        <v>378</v>
      </c>
      <c r="D96" s="337">
        <v>1313417</v>
      </c>
      <c r="E96" s="337">
        <v>0</v>
      </c>
      <c r="F96" s="337">
        <v>0</v>
      </c>
      <c r="G96" s="337">
        <f t="shared" si="30"/>
        <v>1313417</v>
      </c>
      <c r="H96" s="324"/>
      <c r="I96" s="338">
        <v>3.2000000000000001E-2</v>
      </c>
      <c r="J96" s="337">
        <f t="shared" si="31"/>
        <v>42029</v>
      </c>
      <c r="K96" s="324"/>
      <c r="L96" s="338">
        <v>0.34520000000000001</v>
      </c>
      <c r="M96" s="337">
        <f t="shared" si="32"/>
        <v>453391.54840000003</v>
      </c>
      <c r="N96" s="324"/>
      <c r="O96" s="337">
        <f t="shared" si="33"/>
        <v>411362.54840000003</v>
      </c>
      <c r="Q96" s="322" t="s">
        <v>321</v>
      </c>
      <c r="R96" s="339">
        <v>1</v>
      </c>
      <c r="S96" s="356">
        <f t="shared" si="34"/>
        <v>411362.54840000003</v>
      </c>
    </row>
    <row r="97" spans="1:19">
      <c r="A97" s="332">
        <f t="shared" si="29"/>
        <v>76</v>
      </c>
      <c r="B97" s="335">
        <v>39716</v>
      </c>
      <c r="C97" s="336" t="s">
        <v>379</v>
      </c>
      <c r="D97" s="337">
        <v>0</v>
      </c>
      <c r="E97" s="337">
        <v>0</v>
      </c>
      <c r="F97" s="337">
        <v>0</v>
      </c>
      <c r="G97" s="337">
        <f t="shared" si="30"/>
        <v>0</v>
      </c>
      <c r="H97" s="324"/>
      <c r="I97" s="338">
        <v>5.6599999999999998E-2</v>
      </c>
      <c r="J97" s="337">
        <f t="shared" si="31"/>
        <v>0</v>
      </c>
      <c r="K97" s="324"/>
      <c r="L97" s="338">
        <v>0</v>
      </c>
      <c r="M97" s="337">
        <f t="shared" si="32"/>
        <v>0</v>
      </c>
      <c r="N97" s="324"/>
      <c r="O97" s="337">
        <f t="shared" si="33"/>
        <v>0</v>
      </c>
      <c r="Q97" s="322" t="s">
        <v>321</v>
      </c>
      <c r="R97" s="339">
        <v>1</v>
      </c>
      <c r="S97" s="356">
        <f t="shared" si="34"/>
        <v>0</v>
      </c>
    </row>
    <row r="98" spans="1:19">
      <c r="A98" s="332">
        <f t="shared" si="29"/>
        <v>77</v>
      </c>
      <c r="B98" s="335">
        <v>39721</v>
      </c>
      <c r="C98" s="336" t="s">
        <v>380</v>
      </c>
      <c r="D98" s="337">
        <v>7038488</v>
      </c>
      <c r="E98" s="337">
        <v>0</v>
      </c>
      <c r="F98" s="337">
        <v>0</v>
      </c>
      <c r="G98" s="337">
        <f t="shared" si="30"/>
        <v>7038488</v>
      </c>
      <c r="H98" s="324"/>
      <c r="I98" s="338">
        <v>6.6699999999999995E-2</v>
      </c>
      <c r="J98" s="337">
        <f t="shared" si="31"/>
        <v>469467</v>
      </c>
      <c r="K98" s="324"/>
      <c r="L98" s="338">
        <v>7.0300000000000001E-2</v>
      </c>
      <c r="M98" s="337">
        <f t="shared" si="32"/>
        <v>494805.70640000002</v>
      </c>
      <c r="N98" s="324"/>
      <c r="O98" s="337">
        <f t="shared" si="33"/>
        <v>25338.706400000025</v>
      </c>
      <c r="Q98" s="322" t="s">
        <v>321</v>
      </c>
      <c r="R98" s="339">
        <v>1</v>
      </c>
      <c r="S98" s="356">
        <f t="shared" si="34"/>
        <v>25338.706400000025</v>
      </c>
    </row>
    <row r="99" spans="1:19">
      <c r="A99" s="332">
        <f t="shared" si="29"/>
        <v>78</v>
      </c>
      <c r="B99" s="335">
        <v>39721</v>
      </c>
      <c r="C99" s="336" t="s">
        <v>381</v>
      </c>
      <c r="D99" s="337">
        <v>4553053</v>
      </c>
      <c r="E99" s="337">
        <v>0</v>
      </c>
      <c r="F99" s="337">
        <v>0</v>
      </c>
      <c r="G99" s="337">
        <f t="shared" si="30"/>
        <v>4553053</v>
      </c>
      <c r="H99" s="324"/>
      <c r="I99" s="338">
        <v>0.1</v>
      </c>
      <c r="J99" s="337">
        <f t="shared" si="31"/>
        <v>455305</v>
      </c>
      <c r="K99" s="324"/>
      <c r="L99" s="338">
        <v>0.1</v>
      </c>
      <c r="M99" s="337">
        <f t="shared" si="32"/>
        <v>455305.30000000005</v>
      </c>
      <c r="N99" s="324"/>
      <c r="O99" s="337">
        <f t="shared" si="33"/>
        <v>0.30000000004656613</v>
      </c>
      <c r="Q99" s="322" t="s">
        <v>321</v>
      </c>
      <c r="R99" s="339">
        <v>1</v>
      </c>
      <c r="S99" s="356">
        <f t="shared" si="34"/>
        <v>0.30000000004656613</v>
      </c>
    </row>
    <row r="100" spans="1:19">
      <c r="A100" s="332">
        <f t="shared" si="29"/>
        <v>79</v>
      </c>
      <c r="B100" s="335">
        <v>39721</v>
      </c>
      <c r="C100" s="336" t="s">
        <v>382</v>
      </c>
      <c r="D100" s="337">
        <v>44745209</v>
      </c>
      <c r="E100" s="337">
        <v>0</v>
      </c>
      <c r="F100" s="337">
        <v>-4031043</v>
      </c>
      <c r="G100" s="337">
        <f t="shared" si="30"/>
        <v>40714166</v>
      </c>
      <c r="H100" s="324"/>
      <c r="I100" s="338">
        <v>0.2</v>
      </c>
      <c r="J100" s="337">
        <f t="shared" si="31"/>
        <v>8142833</v>
      </c>
      <c r="K100" s="324"/>
      <c r="L100" s="338">
        <v>0.16320000000000001</v>
      </c>
      <c r="M100" s="337">
        <f t="shared" si="32"/>
        <v>6644551.8912000004</v>
      </c>
      <c r="N100" s="324"/>
      <c r="O100" s="337">
        <f t="shared" si="33"/>
        <v>-1498281.1087999996</v>
      </c>
      <c r="Q100" s="322" t="s">
        <v>321</v>
      </c>
      <c r="R100" s="339">
        <v>1</v>
      </c>
      <c r="S100" s="356">
        <f t="shared" si="34"/>
        <v>-1498281.1087999996</v>
      </c>
    </row>
    <row r="101" spans="1:19">
      <c r="A101" s="332">
        <f t="shared" si="29"/>
        <v>80</v>
      </c>
      <c r="B101" s="335">
        <v>39730</v>
      </c>
      <c r="C101" s="336" t="s">
        <v>346</v>
      </c>
      <c r="D101" s="337">
        <v>45280549</v>
      </c>
      <c r="E101" s="337">
        <v>0</v>
      </c>
      <c r="F101" s="337">
        <v>0</v>
      </c>
      <c r="G101" s="337">
        <f t="shared" si="30"/>
        <v>45280549</v>
      </c>
      <c r="H101" s="324"/>
      <c r="I101" s="338">
        <v>5.6599999999999998E-2</v>
      </c>
      <c r="J101" s="337">
        <f t="shared" si="31"/>
        <v>2562879</v>
      </c>
      <c r="K101" s="324"/>
      <c r="L101" s="338">
        <v>7.6200000000000004E-2</v>
      </c>
      <c r="M101" s="337">
        <f t="shared" si="32"/>
        <v>3450377.8338000001</v>
      </c>
      <c r="N101" s="324"/>
      <c r="O101" s="337">
        <f t="shared" si="33"/>
        <v>887498.83380000014</v>
      </c>
      <c r="Q101" s="322" t="s">
        <v>321</v>
      </c>
      <c r="R101" s="339">
        <v>1</v>
      </c>
      <c r="S101" s="356">
        <f t="shared" si="34"/>
        <v>887498.83380000014</v>
      </c>
    </row>
    <row r="102" spans="1:19">
      <c r="A102" s="332">
        <f t="shared" si="29"/>
        <v>81</v>
      </c>
      <c r="B102" s="335">
        <v>39800</v>
      </c>
      <c r="C102" s="336" t="s">
        <v>383</v>
      </c>
      <c r="D102" s="337">
        <v>2154748</v>
      </c>
      <c r="E102" s="337">
        <v>-726</v>
      </c>
      <c r="F102" s="337">
        <v>0</v>
      </c>
      <c r="G102" s="337">
        <f t="shared" si="30"/>
        <v>2154022</v>
      </c>
      <c r="H102" s="324"/>
      <c r="I102" s="338">
        <v>6.7299999999999999E-2</v>
      </c>
      <c r="J102" s="337">
        <f t="shared" si="31"/>
        <v>144966</v>
      </c>
      <c r="K102" s="324"/>
      <c r="L102" s="338">
        <v>4.3900000000000002E-2</v>
      </c>
      <c r="M102" s="337">
        <f t="shared" si="32"/>
        <v>94561.565799999997</v>
      </c>
      <c r="N102" s="324"/>
      <c r="O102" s="337">
        <f t="shared" si="33"/>
        <v>-50404.434200000003</v>
      </c>
      <c r="Q102" s="322" t="s">
        <v>321</v>
      </c>
      <c r="R102" s="339">
        <v>1</v>
      </c>
      <c r="S102" s="356">
        <f t="shared" si="34"/>
        <v>-50404.434200000003</v>
      </c>
    </row>
    <row r="103" spans="1:19">
      <c r="A103" s="332">
        <f t="shared" si="29"/>
        <v>82</v>
      </c>
      <c r="B103" s="335">
        <v>39919</v>
      </c>
      <c r="C103" s="336" t="s">
        <v>384</v>
      </c>
      <c r="D103" s="343">
        <v>158819</v>
      </c>
      <c r="E103" s="343">
        <v>0</v>
      </c>
      <c r="F103" s="343">
        <v>-158819</v>
      </c>
      <c r="G103" s="343">
        <f t="shared" si="30"/>
        <v>0</v>
      </c>
      <c r="H103" s="324"/>
      <c r="I103" s="322"/>
      <c r="J103" s="343">
        <f t="shared" si="31"/>
        <v>0</v>
      </c>
      <c r="K103" s="357"/>
      <c r="L103" s="324"/>
      <c r="M103" s="343">
        <f t="shared" si="32"/>
        <v>0</v>
      </c>
      <c r="N103" s="357"/>
      <c r="O103" s="343">
        <f t="shared" si="33"/>
        <v>0</v>
      </c>
      <c r="Q103" s="322" t="s">
        <v>321</v>
      </c>
      <c r="R103" s="339">
        <v>1</v>
      </c>
      <c r="S103" s="358">
        <f t="shared" si="34"/>
        <v>0</v>
      </c>
    </row>
    <row r="104" spans="1:19">
      <c r="A104" s="332">
        <f t="shared" si="29"/>
        <v>83</v>
      </c>
      <c r="B104" s="457" t="s">
        <v>385</v>
      </c>
      <c r="C104" s="457"/>
      <c r="D104" s="347">
        <f>SUM(D85:D103)</f>
        <v>173948365</v>
      </c>
      <c r="E104" s="347">
        <f>SUM(E85:E103)</f>
        <v>-26758</v>
      </c>
      <c r="F104" s="347">
        <f>SUM(F85:F103)</f>
        <v>-4189862</v>
      </c>
      <c r="G104" s="347">
        <f>SUM(G85:G103)</f>
        <v>169731745</v>
      </c>
      <c r="H104" s="348"/>
      <c r="I104" s="322"/>
      <c r="J104" s="347">
        <f>SUM(J85:J103)</f>
        <v>14388778</v>
      </c>
      <c r="K104" s="348"/>
      <c r="L104" s="348"/>
      <c r="M104" s="347">
        <f>SUM(M85:M103)</f>
        <v>14525017.3378</v>
      </c>
      <c r="N104" s="348"/>
      <c r="O104" s="347">
        <f>SUM(O85:O103)</f>
        <v>136239.33780000033</v>
      </c>
      <c r="Q104" s="349"/>
      <c r="R104" s="322"/>
      <c r="S104" s="360">
        <f>SUM(S85:S103)</f>
        <v>136239.33780000033</v>
      </c>
    </row>
    <row r="105" spans="1:19">
      <c r="A105" s="332"/>
      <c r="B105" s="367"/>
      <c r="C105" s="324"/>
      <c r="D105" s="324"/>
      <c r="E105" s="324"/>
      <c r="F105" s="324"/>
      <c r="G105" s="324"/>
      <c r="H105" s="324"/>
      <c r="I105" s="322"/>
      <c r="J105" s="324"/>
      <c r="K105" s="324"/>
      <c r="L105" s="348"/>
      <c r="M105" s="324"/>
      <c r="N105" s="348"/>
      <c r="O105" s="348"/>
      <c r="Q105" s="349"/>
      <c r="R105" s="349"/>
      <c r="S105" s="363"/>
    </row>
    <row r="106" spans="1:19">
      <c r="A106" s="332">
        <v>84</v>
      </c>
      <c r="B106" s="348" t="s">
        <v>386</v>
      </c>
      <c r="C106" s="324"/>
      <c r="D106" s="364">
        <f>+D82+D104+D13+D62+D44</f>
        <v>3652564734</v>
      </c>
      <c r="E106" s="364">
        <f>+E82+E104+E13+E62+E44</f>
        <v>-329513451</v>
      </c>
      <c r="F106" s="364">
        <f>+F82+F104+F13+F62+F44</f>
        <v>-38231387</v>
      </c>
      <c r="G106" s="364">
        <f>+G82+G104+G13+G62+G44</f>
        <v>3284819896</v>
      </c>
      <c r="H106" s="348"/>
      <c r="I106" s="322"/>
      <c r="J106" s="364">
        <f>+J82+J104+J13+J62+J44</f>
        <v>112475842</v>
      </c>
      <c r="K106" s="348"/>
      <c r="L106" s="348"/>
      <c r="M106" s="364">
        <f>+M82+M104+M13+M62+M44</f>
        <v>113643783.5871</v>
      </c>
      <c r="N106" s="348"/>
      <c r="O106" s="364">
        <f>+O82+O104+O13+O62+O44</f>
        <v>1167941.5871000006</v>
      </c>
      <c r="Q106" s="349"/>
      <c r="R106" s="349"/>
      <c r="S106" s="323"/>
    </row>
    <row r="107" spans="1:19">
      <c r="A107" s="332"/>
      <c r="B107" s="324"/>
      <c r="C107" s="324"/>
      <c r="D107" s="324"/>
      <c r="E107" s="324"/>
      <c r="F107" s="324"/>
      <c r="G107" s="324"/>
      <c r="H107" s="324"/>
      <c r="I107" s="322"/>
      <c r="J107" s="324"/>
      <c r="K107" s="324"/>
      <c r="L107" s="324"/>
      <c r="N107" s="324"/>
      <c r="O107" s="324"/>
      <c r="Q107" s="322"/>
      <c r="R107" s="322"/>
      <c r="S107" s="368"/>
    </row>
    <row r="108" spans="1:19" ht="13.5" thickBot="1">
      <c r="A108" s="332">
        <v>85</v>
      </c>
      <c r="B108" s="457" t="s">
        <v>387</v>
      </c>
      <c r="C108" s="457"/>
      <c r="D108" s="457"/>
      <c r="E108" s="457"/>
      <c r="F108" s="457"/>
      <c r="G108" s="457"/>
      <c r="H108" s="324"/>
      <c r="I108" s="322"/>
      <c r="J108" s="324"/>
      <c r="K108" s="324"/>
      <c r="L108" s="324"/>
      <c r="N108" s="324"/>
      <c r="O108" s="324"/>
      <c r="Q108" s="322"/>
      <c r="R108" s="322"/>
      <c r="S108" s="369">
        <f>+S82+S104+S13+S62+S44</f>
        <v>1167941.5871000006</v>
      </c>
    </row>
    <row r="109" spans="1:19" ht="13.5" thickTop="1">
      <c r="A109" s="332"/>
      <c r="B109" s="367"/>
      <c r="C109" s="324"/>
      <c r="D109" s="324"/>
      <c r="E109" s="324"/>
      <c r="F109" s="324"/>
      <c r="G109" s="324"/>
      <c r="H109" s="324"/>
      <c r="I109" s="322"/>
      <c r="J109" s="324"/>
      <c r="K109" s="324"/>
      <c r="L109" s="324"/>
      <c r="N109" s="324"/>
      <c r="O109" s="324"/>
      <c r="Q109" s="322"/>
      <c r="R109" s="322"/>
      <c r="S109" s="370"/>
    </row>
    <row r="110" spans="1:19">
      <c r="A110" s="332"/>
      <c r="B110" s="324"/>
      <c r="C110" s="371"/>
      <c r="D110" s="371"/>
      <c r="E110" s="371"/>
      <c r="F110" s="371"/>
      <c r="G110" s="367"/>
      <c r="H110" s="367"/>
      <c r="I110" s="322"/>
      <c r="J110" s="367"/>
      <c r="K110" s="367"/>
      <c r="L110" s="371"/>
      <c r="N110" s="371"/>
      <c r="O110" s="371"/>
      <c r="Q110" s="372"/>
      <c r="R110" s="372"/>
      <c r="S110" s="373"/>
    </row>
    <row r="111" spans="1:19">
      <c r="A111" s="332"/>
      <c r="B111" s="324"/>
      <c r="C111" s="371" t="s">
        <v>388</v>
      </c>
      <c r="D111" s="371"/>
      <c r="E111" s="371"/>
      <c r="F111" s="371"/>
      <c r="G111" s="324"/>
      <c r="H111" s="324"/>
      <c r="I111" s="322"/>
      <c r="J111" s="324"/>
      <c r="K111" s="324"/>
      <c r="L111" s="367"/>
      <c r="N111" s="367"/>
      <c r="O111" s="367"/>
      <c r="Q111" s="322"/>
      <c r="R111" s="322"/>
      <c r="S111" s="374"/>
    </row>
    <row r="112" spans="1:19">
      <c r="A112" s="322"/>
      <c r="B112" s="324"/>
      <c r="C112" s="367"/>
      <c r="D112" s="367"/>
      <c r="E112" s="367"/>
      <c r="F112" s="367"/>
      <c r="G112" s="324"/>
      <c r="H112" s="324"/>
      <c r="I112" s="322"/>
      <c r="J112" s="324"/>
      <c r="K112" s="324"/>
      <c r="L112" s="324"/>
      <c r="N112" s="324"/>
      <c r="O112" s="324"/>
      <c r="Q112" s="322"/>
      <c r="R112" s="322"/>
      <c r="S112" s="323"/>
    </row>
  </sheetData>
  <mergeCells count="17">
    <mergeCell ref="B64:C64"/>
    <mergeCell ref="B82:C82"/>
    <mergeCell ref="B84:C84"/>
    <mergeCell ref="B104:C104"/>
    <mergeCell ref="B108:G108"/>
    <mergeCell ref="B62:C62"/>
    <mergeCell ref="B1:K1"/>
    <mergeCell ref="D4:G4"/>
    <mergeCell ref="I4:S4"/>
    <mergeCell ref="Q5:R5"/>
    <mergeCell ref="B7:C7"/>
    <mergeCell ref="B13:C13"/>
    <mergeCell ref="B16:C16"/>
    <mergeCell ref="B18:C18"/>
    <mergeCell ref="B31:C31"/>
    <mergeCell ref="B44:C44"/>
    <mergeCell ref="B46:C46"/>
  </mergeCells>
  <pageMargins left="0.7" right="0.7" top="0.75" bottom="0.75" header="0.3" footer="0.3"/>
  <pageSetup scale="56" fitToHeight="2" orientation="landscape" r:id="rId1"/>
  <headerFooter>
    <oddHeader>&amp;C&amp;"Times New Roman,Regular"&amp;10Kentucky Power Company
Annualization of Depreciation Expense (Excluding ARO Depreciation) at Updated Rates
Test Year Ended May 31, 2025
W48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topLeftCell="D1" zoomScale="70" zoomScaleNormal="70" workbookViewId="0">
      <selection activeCell="P58" sqref="P58"/>
    </sheetView>
  </sheetViews>
  <sheetFormatPr defaultColWidth="12.5703125" defaultRowHeight="15"/>
  <cols>
    <col min="1" max="1" width="10" style="224" customWidth="1"/>
    <col min="2" max="2" width="3.5703125" style="224" customWidth="1"/>
    <col min="3" max="3" width="75.7109375" style="224" customWidth="1"/>
    <col min="4" max="4" width="2.28515625" style="224" customWidth="1"/>
    <col min="5" max="5" width="16.140625" style="224" bestFit="1" customWidth="1"/>
    <col min="6" max="6" width="2.28515625" style="224" customWidth="1"/>
    <col min="7" max="7" width="15.140625" style="224" customWidth="1"/>
    <col min="8" max="8" width="2.28515625" style="224" customWidth="1"/>
    <col min="9" max="9" width="12.5703125" style="246" customWidth="1"/>
    <col min="10" max="10" width="2.28515625" style="224" customWidth="1"/>
    <col min="11" max="11" width="32" style="224" bestFit="1" customWidth="1"/>
    <col min="12" max="12" width="2.28515625" style="224" customWidth="1"/>
    <col min="13" max="13" width="24.7109375" style="231" bestFit="1" customWidth="1"/>
    <col min="14" max="14" width="2.28515625" style="231" customWidth="1"/>
    <col min="15" max="15" width="24.42578125" style="231" bestFit="1" customWidth="1"/>
    <col min="16" max="16" width="2.28515625" style="231" customWidth="1"/>
    <col min="17" max="17" width="20.85546875" style="231" bestFit="1" customWidth="1"/>
    <col min="18" max="18" width="3.85546875" style="224" bestFit="1" customWidth="1"/>
    <col min="19" max="19" width="15.140625" style="312" customWidth="1"/>
    <col min="20" max="20" width="3.7109375" style="224" customWidth="1"/>
    <col min="21" max="21" width="16.42578125" style="224" customWidth="1"/>
    <col min="22" max="22" width="2.28515625" style="224" customWidth="1"/>
    <col min="23" max="27" width="12.5703125" style="224"/>
    <col min="28" max="28" width="18.85546875" style="224" bestFit="1" customWidth="1"/>
    <col min="29" max="16384" width="12.5703125" style="224"/>
  </cols>
  <sheetData>
    <row r="1" spans="1:29" ht="15.75">
      <c r="A1" s="222" t="s">
        <v>174</v>
      </c>
      <c r="B1" s="222"/>
      <c r="C1" s="222"/>
      <c r="D1" s="222"/>
      <c r="E1" s="222"/>
      <c r="F1" s="222"/>
      <c r="G1" s="222"/>
      <c r="H1" s="222"/>
      <c r="I1" s="223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</row>
    <row r="2" spans="1:29" ht="15.75">
      <c r="A2" s="222"/>
      <c r="B2" s="222"/>
      <c r="C2" s="222"/>
      <c r="D2" s="222"/>
      <c r="E2" s="222"/>
      <c r="F2" s="222"/>
      <c r="G2" s="222"/>
      <c r="H2" s="222"/>
      <c r="I2" s="223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</row>
    <row r="3" spans="1:29" ht="15.75">
      <c r="A3" s="222" t="s">
        <v>175</v>
      </c>
      <c r="B3" s="222"/>
      <c r="C3" s="222"/>
      <c r="D3" s="222"/>
      <c r="E3" s="222"/>
      <c r="F3" s="222"/>
      <c r="G3" s="222"/>
      <c r="H3" s="222"/>
      <c r="I3" s="223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</row>
    <row r="4" spans="1:29" ht="15.75">
      <c r="A4" s="222" t="s">
        <v>450</v>
      </c>
      <c r="B4" s="222"/>
      <c r="C4" s="222"/>
      <c r="D4" s="222"/>
      <c r="E4" s="222"/>
      <c r="F4" s="222"/>
      <c r="G4" s="222"/>
      <c r="H4" s="222"/>
      <c r="I4" s="223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</row>
    <row r="5" spans="1:29" ht="15.75">
      <c r="A5" s="222"/>
      <c r="B5" s="225"/>
      <c r="C5" s="225"/>
      <c r="D5" s="225"/>
      <c r="E5" s="225"/>
      <c r="F5" s="225"/>
      <c r="G5" s="225"/>
      <c r="H5" s="225"/>
      <c r="I5" s="226"/>
      <c r="J5" s="225"/>
      <c r="K5" s="225"/>
      <c r="L5" s="225"/>
      <c r="M5" s="227"/>
      <c r="N5" s="227"/>
      <c r="O5" s="227"/>
      <c r="P5" s="227"/>
      <c r="Q5" s="227"/>
      <c r="R5" s="225"/>
      <c r="S5" s="225"/>
      <c r="V5" s="225"/>
    </row>
    <row r="6" spans="1:29" ht="15.75">
      <c r="A6" s="222"/>
      <c r="B6" s="228"/>
      <c r="C6" s="228"/>
      <c r="D6" s="228"/>
      <c r="E6" s="228"/>
      <c r="F6" s="228"/>
      <c r="G6" s="228"/>
      <c r="H6" s="228"/>
      <c r="I6" s="229"/>
      <c r="J6" s="228"/>
      <c r="K6" s="228"/>
      <c r="L6" s="228"/>
      <c r="M6" s="230"/>
      <c r="N6" s="230"/>
      <c r="O6" s="230"/>
      <c r="P6" s="230"/>
      <c r="S6" s="224"/>
      <c r="V6" s="228"/>
    </row>
    <row r="7" spans="1:29" ht="15.75">
      <c r="B7" s="232"/>
      <c r="C7" s="233"/>
      <c r="D7" s="233"/>
      <c r="E7" s="233" t="s">
        <v>177</v>
      </c>
      <c r="F7" s="233"/>
      <c r="G7" s="233"/>
      <c r="H7" s="233"/>
      <c r="I7" s="234" t="s">
        <v>178</v>
      </c>
      <c r="J7" s="233"/>
      <c r="K7" s="233" t="s">
        <v>179</v>
      </c>
      <c r="L7" s="233"/>
      <c r="M7" s="235" t="s">
        <v>180</v>
      </c>
      <c r="N7" s="235"/>
      <c r="O7" s="235"/>
      <c r="P7" s="235"/>
      <c r="Q7" s="236" t="s">
        <v>181</v>
      </c>
      <c r="R7" s="225"/>
      <c r="S7" s="225"/>
      <c r="T7" s="237"/>
      <c r="U7" s="233" t="s">
        <v>182</v>
      </c>
      <c r="V7" s="233"/>
      <c r="Y7" s="224" t="s">
        <v>298</v>
      </c>
    </row>
    <row r="8" spans="1:29" ht="15.75">
      <c r="B8" s="232"/>
      <c r="C8" s="233"/>
      <c r="D8" s="233"/>
      <c r="E8" s="233" t="s">
        <v>183</v>
      </c>
      <c r="F8" s="233"/>
      <c r="G8" s="233" t="s">
        <v>184</v>
      </c>
      <c r="H8" s="233"/>
      <c r="I8" s="234" t="s">
        <v>185</v>
      </c>
      <c r="J8" s="233"/>
      <c r="K8" s="233" t="s">
        <v>186</v>
      </c>
      <c r="L8" s="233"/>
      <c r="M8" s="235" t="s">
        <v>187</v>
      </c>
      <c r="N8" s="235"/>
      <c r="O8" s="235" t="s">
        <v>188</v>
      </c>
      <c r="P8" s="235"/>
      <c r="Q8" s="238" t="s">
        <v>189</v>
      </c>
      <c r="R8" s="239"/>
      <c r="S8" s="239" t="s">
        <v>189</v>
      </c>
      <c r="T8" s="237"/>
      <c r="U8" s="233" t="s">
        <v>190</v>
      </c>
      <c r="V8" s="233"/>
      <c r="Y8" s="224" t="s">
        <v>299</v>
      </c>
    </row>
    <row r="9" spans="1:29" ht="15.75">
      <c r="B9" s="232"/>
      <c r="C9" s="233" t="s">
        <v>191</v>
      </c>
      <c r="D9" s="233"/>
      <c r="E9" s="233" t="s">
        <v>192</v>
      </c>
      <c r="F9" s="233"/>
      <c r="G9" s="233" t="s">
        <v>193</v>
      </c>
      <c r="H9" s="233"/>
      <c r="I9" s="240" t="s">
        <v>194</v>
      </c>
      <c r="J9" s="233"/>
      <c r="K9" s="241" t="s">
        <v>451</v>
      </c>
      <c r="L9" s="233"/>
      <c r="M9" s="235" t="s">
        <v>196</v>
      </c>
      <c r="N9" s="235"/>
      <c r="O9" s="235" t="s">
        <v>197</v>
      </c>
      <c r="P9" s="235"/>
      <c r="Q9" s="235" t="s">
        <v>198</v>
      </c>
      <c r="R9" s="233"/>
      <c r="S9" s="233" t="s">
        <v>199</v>
      </c>
      <c r="T9" s="237"/>
      <c r="U9" s="233" t="s">
        <v>200</v>
      </c>
      <c r="V9" s="233"/>
      <c r="Y9" s="224" t="s">
        <v>300</v>
      </c>
    </row>
    <row r="10" spans="1:29" ht="15.75">
      <c r="B10" s="232"/>
      <c r="C10" s="242">
        <f>COUNTA($A$10:B10)+1</f>
        <v>1</v>
      </c>
      <c r="D10" s="243"/>
      <c r="E10" s="242">
        <f>COUNTA($A$10:D10)+1</f>
        <v>2</v>
      </c>
      <c r="F10" s="243"/>
      <c r="G10" s="242">
        <f>COUNTA($A$10:F10)+1</f>
        <v>3</v>
      </c>
      <c r="H10" s="243"/>
      <c r="I10" s="242">
        <f>COUNTA($A$10:H10)+1</f>
        <v>4</v>
      </c>
      <c r="J10" s="243"/>
      <c r="K10" s="242">
        <f>COUNTA($A$10:J10)+1</f>
        <v>5</v>
      </c>
      <c r="L10" s="243"/>
      <c r="M10" s="242">
        <f>COUNTA($A$10:L10)+1</f>
        <v>6</v>
      </c>
      <c r="N10" s="235"/>
      <c r="O10" s="242">
        <f>COUNTA($A$10:N10)+1</f>
        <v>7</v>
      </c>
      <c r="P10" s="235"/>
      <c r="Q10" s="242">
        <f>COUNTA($A$10:P10)+1</f>
        <v>8</v>
      </c>
      <c r="R10" s="243"/>
      <c r="S10" s="244" t="s">
        <v>201</v>
      </c>
      <c r="U10" s="244" t="s">
        <v>202</v>
      </c>
      <c r="V10" s="243"/>
    </row>
    <row r="11" spans="1:29" ht="15.75">
      <c r="B11" s="232"/>
      <c r="C11" s="243"/>
      <c r="D11" s="243"/>
      <c r="E11" s="243"/>
      <c r="F11" s="243"/>
      <c r="G11" s="243"/>
      <c r="H11" s="243"/>
      <c r="I11" s="234"/>
      <c r="J11" s="243"/>
      <c r="K11" s="243"/>
      <c r="L11" s="243"/>
      <c r="M11" s="235"/>
      <c r="N11" s="235"/>
      <c r="O11" s="235"/>
      <c r="P11" s="235"/>
      <c r="Q11" s="235"/>
      <c r="R11" s="243"/>
      <c r="S11" s="297"/>
      <c r="U11" s="243"/>
      <c r="V11" s="243"/>
    </row>
    <row r="12" spans="1:29" ht="15.75">
      <c r="B12" s="232"/>
      <c r="C12" s="233" t="s">
        <v>203</v>
      </c>
      <c r="D12" s="243"/>
      <c r="E12" s="243"/>
      <c r="F12" s="243"/>
      <c r="G12" s="243"/>
      <c r="H12" s="243"/>
      <c r="I12" s="234"/>
      <c r="J12" s="243"/>
      <c r="K12" s="243"/>
      <c r="L12" s="243"/>
      <c r="M12" s="235"/>
      <c r="N12" s="235"/>
      <c r="O12" s="235"/>
      <c r="P12" s="235"/>
      <c r="Q12" s="235"/>
      <c r="R12" s="243"/>
      <c r="S12" s="297"/>
      <c r="U12" s="243"/>
      <c r="V12" s="243"/>
    </row>
    <row r="13" spans="1:29" ht="15.75">
      <c r="B13" s="232"/>
      <c r="C13" s="243"/>
      <c r="D13" s="243"/>
      <c r="E13" s="243"/>
      <c r="F13" s="243"/>
      <c r="G13" s="243"/>
      <c r="H13" s="243"/>
      <c r="I13" s="234"/>
      <c r="J13" s="243"/>
      <c r="K13" s="243"/>
      <c r="L13" s="243"/>
      <c r="M13" s="235"/>
      <c r="N13" s="235"/>
      <c r="O13" s="235"/>
      <c r="P13" s="235"/>
      <c r="Q13" s="235"/>
      <c r="R13" s="243"/>
      <c r="S13" s="297"/>
      <c r="U13" s="243"/>
      <c r="V13" s="243"/>
    </row>
    <row r="14" spans="1:29" ht="15.75">
      <c r="C14" s="233" t="s">
        <v>204</v>
      </c>
      <c r="S14" s="298"/>
      <c r="U14" s="248"/>
    </row>
    <row r="15" spans="1:29" ht="15.75">
      <c r="C15" s="239"/>
      <c r="S15" s="298"/>
      <c r="U15" s="248"/>
      <c r="AB15" s="251" t="s">
        <v>51</v>
      </c>
      <c r="AC15" s="251" t="s">
        <v>458</v>
      </c>
    </row>
    <row r="16" spans="1:29" s="251" customFormat="1">
      <c r="A16" s="249"/>
      <c r="B16" s="250"/>
      <c r="I16" s="252"/>
      <c r="M16" s="253"/>
      <c r="N16" s="253"/>
      <c r="O16" s="253"/>
      <c r="P16" s="253"/>
      <c r="Q16" s="253"/>
      <c r="S16" s="308"/>
      <c r="Y16" s="316"/>
      <c r="Z16" s="317"/>
      <c r="AB16" s="251" t="s">
        <v>452</v>
      </c>
      <c r="AC16" s="251" t="s">
        <v>459</v>
      </c>
    </row>
    <row r="17" spans="1:29" s="251" customFormat="1">
      <c r="A17" s="249"/>
      <c r="B17" s="250" t="s">
        <v>222</v>
      </c>
      <c r="I17" s="252"/>
      <c r="M17" s="253"/>
      <c r="N17" s="253"/>
      <c r="O17" s="253"/>
      <c r="P17" s="253"/>
      <c r="Q17" s="253"/>
      <c r="S17" s="299"/>
      <c r="Y17" s="316"/>
      <c r="Z17" s="317"/>
    </row>
    <row r="18" spans="1:29" s="251" customFormat="1">
      <c r="A18" s="249">
        <v>311</v>
      </c>
      <c r="C18" s="251" t="s">
        <v>206</v>
      </c>
      <c r="E18" s="255">
        <v>51501</v>
      </c>
      <c r="G18" s="313"/>
      <c r="H18" s="237"/>
      <c r="I18" s="256">
        <v>-3</v>
      </c>
      <c r="K18" s="301">
        <v>42000197</v>
      </c>
      <c r="L18" s="300"/>
      <c r="M18" s="301">
        <v>16183402</v>
      </c>
      <c r="N18" s="301"/>
      <c r="O18" s="302">
        <f t="shared" ref="O18:O22" si="0">ROUND((K18+(K18*-(I18/100)))-M18,0)</f>
        <v>27076801</v>
      </c>
      <c r="P18" s="303"/>
      <c r="Q18" s="303">
        <f t="shared" ref="Q18:Q22" si="1">O18/U18</f>
        <v>1082639</v>
      </c>
      <c r="R18" s="304"/>
      <c r="S18" s="305">
        <f t="shared" ref="S18:S22" si="2">Q18/K18*100</f>
        <v>2.5776998141223006</v>
      </c>
      <c r="U18" s="407">
        <f>AC18</f>
        <v>25.00999963976912</v>
      </c>
      <c r="V18" s="300"/>
      <c r="Y18" s="412"/>
      <c r="Z18" s="317"/>
      <c r="AB18" s="406">
        <v>1082639</v>
      </c>
      <c r="AC18" s="408">
        <f>O18/AB18</f>
        <v>25.00999963976912</v>
      </c>
    </row>
    <row r="19" spans="1:29" s="251" customFormat="1">
      <c r="A19" s="249">
        <v>312</v>
      </c>
      <c r="C19" s="251" t="s">
        <v>208</v>
      </c>
      <c r="E19" s="255">
        <v>51501</v>
      </c>
      <c r="G19" s="313"/>
      <c r="H19" s="237"/>
      <c r="I19" s="256">
        <v>-3</v>
      </c>
      <c r="K19" s="301">
        <v>765644984</v>
      </c>
      <c r="L19" s="300"/>
      <c r="M19" s="301">
        <v>238518432</v>
      </c>
      <c r="N19" s="301"/>
      <c r="O19" s="302">
        <f t="shared" si="0"/>
        <v>550095902</v>
      </c>
      <c r="P19" s="303"/>
      <c r="Q19" s="303">
        <f t="shared" si="1"/>
        <v>22684367</v>
      </c>
      <c r="R19" s="304"/>
      <c r="S19" s="305">
        <f t="shared" si="2"/>
        <v>2.9627787648380912</v>
      </c>
      <c r="U19" s="407">
        <f t="shared" ref="U19:U22" si="3">AC19</f>
        <v>24.25000009918725</v>
      </c>
      <c r="V19" s="300"/>
      <c r="W19" s="251">
        <v>14.689976694368402</v>
      </c>
      <c r="Y19" s="412"/>
      <c r="Z19" s="317"/>
      <c r="AB19" s="406">
        <v>22684367</v>
      </c>
      <c r="AC19" s="408">
        <f t="shared" ref="AC19:AC22" si="4">O19/AB19</f>
        <v>24.25000009918725</v>
      </c>
    </row>
    <row r="20" spans="1:29" s="251" customFormat="1">
      <c r="A20" s="249">
        <v>314</v>
      </c>
      <c r="C20" s="251" t="s">
        <v>210</v>
      </c>
      <c r="E20" s="255">
        <v>51501</v>
      </c>
      <c r="G20" s="313"/>
      <c r="H20" s="237"/>
      <c r="I20" s="256">
        <v>-3</v>
      </c>
      <c r="K20" s="301">
        <v>53295697</v>
      </c>
      <c r="L20" s="300"/>
      <c r="M20" s="301">
        <v>33613523</v>
      </c>
      <c r="N20" s="301"/>
      <c r="O20" s="302">
        <f t="shared" si="0"/>
        <v>21281045</v>
      </c>
      <c r="P20" s="303"/>
      <c r="Q20" s="303">
        <f t="shared" si="1"/>
        <v>892661</v>
      </c>
      <c r="R20" s="304"/>
      <c r="S20" s="305">
        <f t="shared" si="2"/>
        <v>1.6749213355817452</v>
      </c>
      <c r="U20" s="407">
        <f t="shared" si="3"/>
        <v>23.840007572863605</v>
      </c>
      <c r="V20" s="300"/>
      <c r="W20" s="251">
        <v>14.552452202319952</v>
      </c>
      <c r="Y20" s="412"/>
      <c r="Z20" s="317"/>
      <c r="AB20" s="406">
        <v>892661</v>
      </c>
      <c r="AC20" s="408">
        <f t="shared" si="4"/>
        <v>23.840007572863605</v>
      </c>
    </row>
    <row r="21" spans="1:29" s="251" customFormat="1">
      <c r="A21" s="249">
        <v>315</v>
      </c>
      <c r="C21" s="251" t="s">
        <v>212</v>
      </c>
      <c r="E21" s="255">
        <v>51501</v>
      </c>
      <c r="G21" s="313"/>
      <c r="H21" s="237"/>
      <c r="I21" s="256">
        <v>-3</v>
      </c>
      <c r="K21" s="301">
        <v>17080672</v>
      </c>
      <c r="L21" s="300"/>
      <c r="M21" s="301">
        <v>11043285</v>
      </c>
      <c r="N21" s="301"/>
      <c r="O21" s="302">
        <f t="shared" si="0"/>
        <v>6549807</v>
      </c>
      <c r="P21" s="303"/>
      <c r="Q21" s="303">
        <f t="shared" si="1"/>
        <v>253770.00000000003</v>
      </c>
      <c r="R21" s="304"/>
      <c r="S21" s="305">
        <f t="shared" si="2"/>
        <v>1.4857143793874155</v>
      </c>
      <c r="U21" s="407">
        <f t="shared" si="3"/>
        <v>25.810013003901169</v>
      </c>
      <c r="V21" s="300"/>
      <c r="W21" s="251">
        <v>14.305270682098342</v>
      </c>
      <c r="Y21" s="412"/>
      <c r="Z21" s="317"/>
      <c r="AB21" s="406">
        <v>253770</v>
      </c>
      <c r="AC21" s="408">
        <f t="shared" si="4"/>
        <v>25.810013003901169</v>
      </c>
    </row>
    <row r="22" spans="1:29" s="251" customFormat="1">
      <c r="A22" s="249">
        <v>316</v>
      </c>
      <c r="C22" s="251" t="s">
        <v>219</v>
      </c>
      <c r="E22" s="255">
        <v>51501</v>
      </c>
      <c r="G22" s="313"/>
      <c r="H22" s="237"/>
      <c r="I22" s="256">
        <v>-3</v>
      </c>
      <c r="K22" s="301">
        <v>7693412</v>
      </c>
      <c r="L22" s="300"/>
      <c r="M22" s="301">
        <v>3072520</v>
      </c>
      <c r="N22" s="301"/>
      <c r="O22" s="302">
        <f t="shared" si="0"/>
        <v>4851694</v>
      </c>
      <c r="P22" s="303"/>
      <c r="Q22" s="303">
        <f t="shared" si="1"/>
        <v>202491</v>
      </c>
      <c r="R22" s="304"/>
      <c r="S22" s="305">
        <f t="shared" si="2"/>
        <v>2.6320051493407606</v>
      </c>
      <c r="U22" s="407">
        <f t="shared" si="3"/>
        <v>23.96004760705414</v>
      </c>
      <c r="V22" s="300"/>
      <c r="W22" s="251">
        <v>15.103599059886823</v>
      </c>
      <c r="Y22" s="412"/>
      <c r="Z22" s="317"/>
      <c r="AB22" s="406">
        <v>202491</v>
      </c>
      <c r="AC22" s="408">
        <f t="shared" si="4"/>
        <v>23.96004760705414</v>
      </c>
    </row>
    <row r="23" spans="1:29" ht="15.75">
      <c r="A23" s="249"/>
      <c r="B23" s="250" t="s">
        <v>223</v>
      </c>
      <c r="C23" s="233"/>
      <c r="K23" s="307">
        <f>SUBTOTAL(9,K18:K22)</f>
        <v>885714962</v>
      </c>
      <c r="L23" s="300"/>
      <c r="M23" s="307">
        <f>SUBTOTAL(9,M18:M22)</f>
        <v>302431162</v>
      </c>
      <c r="N23" s="301"/>
      <c r="O23" s="307">
        <f>SUBTOTAL(9,O18:O22)</f>
        <v>609855249</v>
      </c>
      <c r="P23" s="301"/>
      <c r="Q23" s="307">
        <f>SUBTOTAL(9,Q18:Q22)</f>
        <v>25115928</v>
      </c>
      <c r="S23" s="296">
        <f>ROUND(Q23/$K23*100,2)</f>
        <v>2.84</v>
      </c>
      <c r="U23" s="260"/>
      <c r="V23" s="300"/>
      <c r="Y23" s="413"/>
      <c r="Z23" s="413"/>
      <c r="AB23" s="402"/>
    </row>
    <row r="24" spans="1:29" s="251" customFormat="1">
      <c r="A24" s="249"/>
      <c r="B24" s="250"/>
      <c r="I24" s="252"/>
      <c r="K24" s="404"/>
      <c r="M24" s="265"/>
      <c r="N24" s="253"/>
      <c r="O24" s="265"/>
      <c r="P24" s="253"/>
      <c r="Q24" s="265"/>
      <c r="S24" s="299"/>
      <c r="AB24" s="406"/>
    </row>
    <row r="25" spans="1:29" ht="15.75">
      <c r="A25" s="249"/>
      <c r="C25" s="266" t="s">
        <v>456</v>
      </c>
      <c r="E25" s="237" t="s">
        <v>461</v>
      </c>
      <c r="G25" s="237"/>
      <c r="H25" s="237"/>
      <c r="I25" s="256"/>
      <c r="K25" s="405">
        <f>SUBTOTAL(9,K16:K24)</f>
        <v>885714962</v>
      </c>
      <c r="L25" s="310"/>
      <c r="M25" s="311">
        <f>SUBTOTAL(9,M16:M24)</f>
        <v>302431162</v>
      </c>
      <c r="N25" s="311"/>
      <c r="O25" s="311">
        <f>SUBTOTAL(9,O16:O24)</f>
        <v>609855249</v>
      </c>
      <c r="P25" s="311"/>
      <c r="Q25" s="311">
        <f>SUBTOTAL(9,Q16:Q24)</f>
        <v>25115928</v>
      </c>
      <c r="S25" s="309">
        <f>ROUND(Q25/$K25*100,2)</f>
        <v>2.84</v>
      </c>
      <c r="U25" s="270"/>
      <c r="V25" s="310"/>
      <c r="AB25" s="402">
        <f>SUM(AB18:AB24)</f>
        <v>25115928</v>
      </c>
    </row>
    <row r="26" spans="1:29" ht="15.75">
      <c r="A26" s="249"/>
      <c r="C26" s="266"/>
      <c r="E26" s="237"/>
      <c r="G26" s="237"/>
      <c r="H26" s="237"/>
      <c r="I26" s="256"/>
      <c r="K26" s="296"/>
      <c r="L26" s="310"/>
      <c r="M26" s="311"/>
      <c r="N26" s="311"/>
      <c r="O26" s="311"/>
      <c r="P26" s="311"/>
      <c r="Q26" s="311"/>
      <c r="S26" s="298"/>
      <c r="U26" s="271"/>
      <c r="V26" s="310"/>
    </row>
    <row r="29" spans="1:29">
      <c r="G29" s="251" t="s">
        <v>455</v>
      </c>
      <c r="K29" s="402">
        <f>893905077</f>
        <v>893905077</v>
      </c>
      <c r="L29" s="402"/>
      <c r="M29" s="402"/>
      <c r="N29" s="402"/>
      <c r="O29" s="402">
        <v>615666871</v>
      </c>
      <c r="P29" s="402"/>
      <c r="Q29" s="402"/>
      <c r="R29" s="402"/>
      <c r="S29" s="403"/>
      <c r="T29" s="402"/>
      <c r="U29" s="402"/>
      <c r="V29" s="402"/>
      <c r="W29" s="402"/>
      <c r="X29" s="402"/>
      <c r="Y29" s="402"/>
      <c r="Z29" s="402"/>
      <c r="AA29" s="402"/>
      <c r="AB29" s="402">
        <v>26139693</v>
      </c>
      <c r="AC29" s="402"/>
    </row>
    <row r="30" spans="1:29">
      <c r="G30" s="251" t="s">
        <v>454</v>
      </c>
      <c r="K30" s="402">
        <v>-8190115</v>
      </c>
      <c r="L30" s="402"/>
      <c r="M30" s="402"/>
      <c r="N30" s="402"/>
      <c r="O30" s="402">
        <v>-5811622</v>
      </c>
      <c r="P30" s="402"/>
      <c r="Q30" s="402"/>
      <c r="R30" s="402"/>
      <c r="S30" s="403"/>
      <c r="T30" s="402"/>
      <c r="U30" s="402"/>
      <c r="V30" s="402"/>
      <c r="W30" s="402"/>
      <c r="X30" s="402"/>
      <c r="Y30" s="402"/>
      <c r="Z30" s="402"/>
      <c r="AA30" s="402"/>
      <c r="AB30" s="402">
        <v>-1023764</v>
      </c>
      <c r="AC30" s="402"/>
    </row>
    <row r="31" spans="1:29">
      <c r="G31" s="251" t="s">
        <v>453</v>
      </c>
      <c r="K31" s="402">
        <f>SUM(K29:K30)</f>
        <v>885714962</v>
      </c>
      <c r="L31" s="402"/>
      <c r="M31" s="402"/>
      <c r="N31" s="402"/>
      <c r="O31" s="402">
        <f>SUM(O29:O30)</f>
        <v>609855249</v>
      </c>
      <c r="P31" s="402"/>
      <c r="Q31" s="402"/>
      <c r="R31" s="402"/>
      <c r="S31" s="403"/>
      <c r="T31" s="402"/>
      <c r="U31" s="402"/>
      <c r="V31" s="402"/>
      <c r="W31" s="402"/>
      <c r="X31" s="402"/>
      <c r="Y31" s="402"/>
      <c r="Z31" s="402"/>
      <c r="AA31" s="402"/>
      <c r="AB31" s="402">
        <f>SUM(AB29:AB30)</f>
        <v>25115929</v>
      </c>
      <c r="AC31" s="402"/>
    </row>
    <row r="32" spans="1:29">
      <c r="K32" s="402"/>
      <c r="L32" s="402"/>
      <c r="M32" s="402"/>
      <c r="N32" s="402"/>
      <c r="O32" s="402"/>
      <c r="P32" s="402"/>
      <c r="Q32" s="402"/>
      <c r="R32" s="402"/>
      <c r="S32" s="403"/>
      <c r="T32" s="402"/>
      <c r="U32" s="402"/>
      <c r="V32" s="402"/>
      <c r="W32" s="402"/>
      <c r="X32" s="402"/>
      <c r="Y32" s="402"/>
      <c r="Z32" s="402"/>
      <c r="AA32" s="402"/>
      <c r="AB32" s="402"/>
      <c r="AC32" s="402"/>
    </row>
    <row r="35" spans="1:29">
      <c r="B35" s="251" t="s">
        <v>457</v>
      </c>
    </row>
    <row r="37" spans="1:29">
      <c r="B37" s="250" t="s">
        <v>222</v>
      </c>
      <c r="C37" s="251"/>
      <c r="D37" s="251"/>
      <c r="E37" s="251"/>
      <c r="F37" s="251"/>
      <c r="G37" s="251"/>
      <c r="H37" s="251"/>
      <c r="I37" s="252"/>
      <c r="J37" s="251"/>
      <c r="K37" s="251"/>
      <c r="L37" s="251"/>
      <c r="M37" s="253"/>
      <c r="N37" s="253"/>
      <c r="O37" s="253"/>
      <c r="P37" s="253"/>
      <c r="Q37" s="253"/>
      <c r="R37" s="251"/>
      <c r="S37" s="299"/>
      <c r="T37" s="251"/>
      <c r="U37" s="251"/>
      <c r="V37" s="251"/>
      <c r="W37" s="251"/>
      <c r="X37" s="251"/>
      <c r="Y37" s="316"/>
      <c r="Z37" s="317"/>
      <c r="AA37" s="251"/>
      <c r="AB37" s="251"/>
      <c r="AC37" s="251"/>
    </row>
    <row r="38" spans="1:29">
      <c r="A38" s="249">
        <v>311</v>
      </c>
      <c r="B38" s="251"/>
      <c r="C38" s="251" t="s">
        <v>206</v>
      </c>
      <c r="D38" s="251"/>
      <c r="E38" s="255">
        <v>51501</v>
      </c>
      <c r="F38" s="251"/>
      <c r="G38" s="313" t="s">
        <v>301</v>
      </c>
      <c r="H38" s="237"/>
      <c r="I38" s="256">
        <v>0</v>
      </c>
      <c r="J38" s="251"/>
      <c r="K38" s="301">
        <v>42000197</v>
      </c>
      <c r="L38" s="300"/>
      <c r="M38" s="301">
        <v>16183402</v>
      </c>
      <c r="N38" s="301"/>
      <c r="O38" s="302">
        <f t="shared" ref="O38:O42" si="5">ROUND((K38+(K38*-(I38/100)))-M38,0)</f>
        <v>25816795</v>
      </c>
      <c r="P38" s="303"/>
      <c r="Q38" s="303">
        <f t="shared" ref="Q38:Q42" si="6">O38/U38</f>
        <v>956142.17991926218</v>
      </c>
      <c r="R38" s="304"/>
      <c r="S38" s="305">
        <f t="shared" ref="S38:S42" si="7">Q38/K38*100</f>
        <v>2.2765183218527811</v>
      </c>
      <c r="T38" s="251"/>
      <c r="U38" s="407">
        <f>Y38</f>
        <v>27.001000000000001</v>
      </c>
      <c r="V38" s="300"/>
      <c r="W38" s="251"/>
      <c r="X38" s="251"/>
      <c r="Y38" s="409">
        <f>ROUND((E38-Z38)/365.25,3)</f>
        <v>27.001000000000001</v>
      </c>
      <c r="Z38" s="315">
        <v>41639</v>
      </c>
      <c r="AA38" s="251"/>
      <c r="AB38" s="406"/>
      <c r="AC38" s="408"/>
    </row>
    <row r="39" spans="1:29">
      <c r="A39" s="249">
        <v>312</v>
      </c>
      <c r="B39" s="251"/>
      <c r="C39" s="251" t="s">
        <v>208</v>
      </c>
      <c r="D39" s="251"/>
      <c r="E39" s="255">
        <v>51501</v>
      </c>
      <c r="F39" s="251"/>
      <c r="G39" s="313" t="s">
        <v>301</v>
      </c>
      <c r="H39" s="237"/>
      <c r="I39" s="256">
        <v>0</v>
      </c>
      <c r="J39" s="251"/>
      <c r="K39" s="301">
        <v>765644984</v>
      </c>
      <c r="L39" s="300"/>
      <c r="M39" s="301">
        <v>238518432</v>
      </c>
      <c r="N39" s="301"/>
      <c r="O39" s="302">
        <f t="shared" si="5"/>
        <v>527126552</v>
      </c>
      <c r="P39" s="303"/>
      <c r="Q39" s="303">
        <f t="shared" si="6"/>
        <v>19522482.574719455</v>
      </c>
      <c r="R39" s="304"/>
      <c r="S39" s="305">
        <f t="shared" si="7"/>
        <v>2.5498087211029721</v>
      </c>
      <c r="T39" s="251"/>
      <c r="U39" s="407">
        <f t="shared" ref="U39:U42" si="8">Y39</f>
        <v>27.001000000000001</v>
      </c>
      <c r="V39" s="300"/>
      <c r="W39" s="251"/>
      <c r="X39" s="251"/>
      <c r="Y39" s="409">
        <f t="shared" ref="Y39:Y42" si="9">ROUND((E39-Z39)/365.25,3)</f>
        <v>27.001000000000001</v>
      </c>
      <c r="Z39" s="315">
        <v>41639</v>
      </c>
      <c r="AA39" s="251"/>
      <c r="AB39" s="406"/>
      <c r="AC39" s="408"/>
    </row>
    <row r="40" spans="1:29">
      <c r="A40" s="249">
        <v>314</v>
      </c>
      <c r="B40" s="251"/>
      <c r="C40" s="251" t="s">
        <v>210</v>
      </c>
      <c r="D40" s="251"/>
      <c r="E40" s="255">
        <v>51501</v>
      </c>
      <c r="F40" s="251"/>
      <c r="G40" s="313" t="s">
        <v>301</v>
      </c>
      <c r="H40" s="237"/>
      <c r="I40" s="256">
        <v>0</v>
      </c>
      <c r="J40" s="251"/>
      <c r="K40" s="301">
        <v>53295697</v>
      </c>
      <c r="L40" s="300"/>
      <c r="M40" s="301">
        <v>33613523</v>
      </c>
      <c r="N40" s="301"/>
      <c r="O40" s="302">
        <f t="shared" si="5"/>
        <v>19682174</v>
      </c>
      <c r="P40" s="303"/>
      <c r="Q40" s="303">
        <f t="shared" si="6"/>
        <v>728942.40954038734</v>
      </c>
      <c r="R40" s="304"/>
      <c r="S40" s="305">
        <f t="shared" si="7"/>
        <v>1.3677322008573924</v>
      </c>
      <c r="T40" s="251"/>
      <c r="U40" s="407">
        <f t="shared" si="8"/>
        <v>27.001000000000001</v>
      </c>
      <c r="V40" s="300"/>
      <c r="W40" s="251"/>
      <c r="X40" s="251"/>
      <c r="Y40" s="409">
        <f t="shared" si="9"/>
        <v>27.001000000000001</v>
      </c>
      <c r="Z40" s="315">
        <v>41639</v>
      </c>
      <c r="AA40" s="251"/>
      <c r="AB40" s="406"/>
      <c r="AC40" s="408"/>
    </row>
    <row r="41" spans="1:29">
      <c r="A41" s="249">
        <v>315</v>
      </c>
      <c r="B41" s="251"/>
      <c r="C41" s="251" t="s">
        <v>212</v>
      </c>
      <c r="D41" s="251"/>
      <c r="E41" s="255">
        <v>51501</v>
      </c>
      <c r="F41" s="251"/>
      <c r="G41" s="313" t="s">
        <v>301</v>
      </c>
      <c r="H41" s="237"/>
      <c r="I41" s="256">
        <v>0</v>
      </c>
      <c r="J41" s="251"/>
      <c r="K41" s="301">
        <v>17080672</v>
      </c>
      <c r="L41" s="300"/>
      <c r="M41" s="301">
        <v>11043285</v>
      </c>
      <c r="N41" s="301"/>
      <c r="O41" s="302">
        <f t="shared" si="5"/>
        <v>6037387</v>
      </c>
      <c r="P41" s="303"/>
      <c r="Q41" s="303">
        <f t="shared" si="6"/>
        <v>223598.64449464832</v>
      </c>
      <c r="R41" s="304"/>
      <c r="S41" s="305">
        <f t="shared" si="7"/>
        <v>1.30907404869462</v>
      </c>
      <c r="T41" s="251"/>
      <c r="U41" s="407">
        <f t="shared" si="8"/>
        <v>27.001000000000001</v>
      </c>
      <c r="V41" s="300"/>
      <c r="W41" s="251"/>
      <c r="X41" s="251"/>
      <c r="Y41" s="409">
        <f t="shared" si="9"/>
        <v>27.001000000000001</v>
      </c>
      <c r="Z41" s="315">
        <v>41639</v>
      </c>
      <c r="AA41" s="251"/>
      <c r="AB41" s="406"/>
      <c r="AC41" s="408"/>
    </row>
    <row r="42" spans="1:29">
      <c r="A42" s="249">
        <v>316</v>
      </c>
      <c r="B42" s="251"/>
      <c r="C42" s="251" t="s">
        <v>219</v>
      </c>
      <c r="D42" s="251"/>
      <c r="E42" s="255">
        <v>51501</v>
      </c>
      <c r="F42" s="251"/>
      <c r="G42" s="313" t="s">
        <v>301</v>
      </c>
      <c r="H42" s="237"/>
      <c r="I42" s="256">
        <v>0</v>
      </c>
      <c r="J42" s="251"/>
      <c r="K42" s="301">
        <v>7693412</v>
      </c>
      <c r="L42" s="300"/>
      <c r="M42" s="301">
        <v>3072520</v>
      </c>
      <c r="N42" s="301"/>
      <c r="O42" s="302">
        <f t="shared" si="5"/>
        <v>4620892</v>
      </c>
      <c r="P42" s="303"/>
      <c r="Q42" s="303">
        <f t="shared" si="6"/>
        <v>171137.80971075143</v>
      </c>
      <c r="R42" s="304"/>
      <c r="S42" s="305">
        <f t="shared" si="7"/>
        <v>2.2244721810134624</v>
      </c>
      <c r="T42" s="251"/>
      <c r="U42" s="407">
        <f t="shared" si="8"/>
        <v>27.001000000000001</v>
      </c>
      <c r="V42" s="300"/>
      <c r="W42" s="251"/>
      <c r="X42" s="251"/>
      <c r="Y42" s="409">
        <f t="shared" si="9"/>
        <v>27.001000000000001</v>
      </c>
      <c r="Z42" s="315">
        <v>41639</v>
      </c>
      <c r="AA42" s="251"/>
      <c r="AB42" s="406"/>
      <c r="AC42" s="408"/>
    </row>
    <row r="43" spans="1:29" ht="15.75">
      <c r="B43" s="250" t="s">
        <v>223</v>
      </c>
      <c r="C43" s="233"/>
      <c r="K43" s="307">
        <f>SUBTOTAL(9,K38:K42)</f>
        <v>885714962</v>
      </c>
      <c r="L43" s="300"/>
      <c r="M43" s="307">
        <f>SUBTOTAL(9,M38:M42)</f>
        <v>302431162</v>
      </c>
      <c r="N43" s="301"/>
      <c r="O43" s="307">
        <f>SUBTOTAL(9,O38:O42)</f>
        <v>583283800</v>
      </c>
      <c r="P43" s="301"/>
      <c r="Q43" s="307">
        <f>SUBTOTAL(9,Q38:Q42)</f>
        <v>21602303.618384507</v>
      </c>
      <c r="S43" s="296">
        <f>ROUND(Q43/$K43*100,2)</f>
        <v>2.44</v>
      </c>
      <c r="U43" s="260"/>
      <c r="V43" s="300"/>
      <c r="AB43" s="402"/>
    </row>
    <row r="44" spans="1:29">
      <c r="B44" s="250"/>
      <c r="C44" s="251"/>
      <c r="D44" s="251"/>
      <c r="E44" s="251"/>
      <c r="F44" s="251"/>
      <c r="G44" s="251"/>
      <c r="H44" s="251"/>
      <c r="I44" s="252"/>
      <c r="J44" s="251"/>
      <c r="K44" s="404"/>
      <c r="L44" s="251"/>
      <c r="M44" s="265"/>
      <c r="N44" s="253"/>
      <c r="O44" s="265"/>
      <c r="P44" s="253"/>
      <c r="Q44" s="265"/>
      <c r="R44" s="251"/>
      <c r="S44" s="299"/>
      <c r="T44" s="251"/>
      <c r="U44" s="251"/>
      <c r="V44" s="251"/>
      <c r="W44" s="251"/>
      <c r="X44" s="251"/>
      <c r="Y44" s="251"/>
      <c r="Z44" s="251"/>
      <c r="AA44" s="251"/>
      <c r="AB44" s="406"/>
      <c r="AC44" s="251"/>
    </row>
    <row r="45" spans="1:29" ht="15.75">
      <c r="C45" s="266" t="s">
        <v>456</v>
      </c>
      <c r="E45" s="237"/>
      <c r="G45" s="237"/>
      <c r="H45" s="237"/>
      <c r="I45" s="256"/>
      <c r="K45" s="405">
        <f>SUBTOTAL(9,K36:K44)</f>
        <v>885714962</v>
      </c>
      <c r="L45" s="310"/>
      <c r="M45" s="311">
        <f>SUBTOTAL(9,M36:M44)</f>
        <v>302431162</v>
      </c>
      <c r="N45" s="311"/>
      <c r="O45" s="311">
        <f>SUBTOTAL(9,O36:O44)</f>
        <v>583283800</v>
      </c>
      <c r="P45" s="311"/>
      <c r="Q45" s="311">
        <f>SUBTOTAL(9,Q36:Q44)</f>
        <v>21602303.618384507</v>
      </c>
      <c r="S45" s="309">
        <f>ROUND(Q45/$K45*100,2)</f>
        <v>2.44</v>
      </c>
      <c r="U45" s="270"/>
      <c r="V45" s="310"/>
      <c r="AB45" s="402"/>
    </row>
    <row r="46" spans="1:29" ht="15.75">
      <c r="C46" s="266"/>
      <c r="E46" s="237"/>
      <c r="G46" s="237"/>
      <c r="H46" s="237"/>
      <c r="I46" s="256"/>
      <c r="K46" s="296"/>
      <c r="L46" s="310"/>
      <c r="M46" s="311"/>
      <c r="N46" s="311"/>
      <c r="O46" s="311"/>
      <c r="P46" s="311"/>
      <c r="Q46" s="311"/>
      <c r="S46" s="298"/>
      <c r="U46" s="271"/>
      <c r="V46" s="310"/>
    </row>
    <row r="49" spans="7:29">
      <c r="G49" s="251" t="s">
        <v>455</v>
      </c>
      <c r="K49" s="402">
        <f>893905077</f>
        <v>893905077</v>
      </c>
      <c r="L49" s="402"/>
      <c r="M49" s="402"/>
      <c r="N49" s="402"/>
      <c r="O49" s="402">
        <v>615666871</v>
      </c>
      <c r="P49" s="402"/>
      <c r="Q49" s="402"/>
      <c r="R49" s="402"/>
      <c r="S49" s="403"/>
      <c r="T49" s="402"/>
      <c r="U49" s="402"/>
      <c r="V49" s="402"/>
      <c r="W49" s="402"/>
      <c r="X49" s="402"/>
      <c r="Y49" s="402"/>
      <c r="Z49" s="402"/>
      <c r="AA49" s="402"/>
      <c r="AB49" s="402"/>
      <c r="AC49" s="402"/>
    </row>
    <row r="50" spans="7:29">
      <c r="G50" s="251" t="s">
        <v>454</v>
      </c>
      <c r="K50" s="402">
        <v>-8190115</v>
      </c>
      <c r="L50" s="402"/>
      <c r="M50" s="402"/>
      <c r="N50" s="402"/>
      <c r="O50" s="402">
        <v>-5811622</v>
      </c>
      <c r="P50" s="402"/>
      <c r="Q50" s="402"/>
      <c r="R50" s="402"/>
      <c r="S50" s="403"/>
      <c r="T50" s="402"/>
      <c r="U50" s="402"/>
      <c r="V50" s="402"/>
      <c r="W50" s="402"/>
      <c r="X50" s="402"/>
      <c r="Y50" s="402"/>
      <c r="Z50" s="402"/>
      <c r="AA50" s="402"/>
      <c r="AB50" s="402"/>
      <c r="AC50" s="402"/>
    </row>
    <row r="51" spans="7:29">
      <c r="G51" s="251" t="s">
        <v>453</v>
      </c>
      <c r="K51" s="402">
        <f>SUM(K49:K50)</f>
        <v>885714962</v>
      </c>
      <c r="L51" s="402"/>
      <c r="M51" s="402"/>
      <c r="N51" s="402"/>
      <c r="O51" s="402">
        <f>SUM(O49:O50)</f>
        <v>609855249</v>
      </c>
      <c r="P51" s="402"/>
      <c r="Q51" s="402"/>
      <c r="R51" s="402"/>
      <c r="S51" s="403"/>
      <c r="T51" s="402"/>
      <c r="U51" s="402"/>
      <c r="V51" s="402"/>
      <c r="W51" s="402"/>
      <c r="X51" s="402"/>
      <c r="Y51" s="402"/>
      <c r="Z51" s="402"/>
      <c r="AA51" s="402"/>
      <c r="AB51" s="402"/>
      <c r="AC51" s="402"/>
    </row>
  </sheetData>
  <printOptions horizontalCentered="1"/>
  <pageMargins left="0.25" right="0" top="1" bottom="0.75" header="0.3" footer="0.3"/>
  <pageSetup scale="40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zoomScale="110" zoomScaleNormal="110" workbookViewId="0">
      <selection activeCell="F13" sqref="F13"/>
    </sheetView>
  </sheetViews>
  <sheetFormatPr defaultColWidth="8" defaultRowHeight="12.75"/>
  <cols>
    <col min="1" max="1" width="7.7109375" style="414" bestFit="1" customWidth="1"/>
    <col min="2" max="2" width="7.85546875" style="414" bestFit="1" customWidth="1"/>
    <col min="3" max="3" width="33.140625" style="414" bestFit="1" customWidth="1"/>
    <col min="4" max="4" width="12.85546875" style="414" bestFit="1" customWidth="1"/>
    <col min="5" max="6" width="13.7109375" style="414" bestFit="1" customWidth="1"/>
    <col min="7" max="7" width="12.5703125" style="414" bestFit="1" customWidth="1"/>
    <col min="8" max="8" width="14.5703125" style="414" bestFit="1" customWidth="1"/>
    <col min="9" max="9" width="8" style="414"/>
    <col min="10" max="10" width="8.28515625" style="414" bestFit="1" customWidth="1"/>
    <col min="11" max="11" width="12.7109375" style="414" bestFit="1" customWidth="1"/>
    <col min="12" max="12" width="9.85546875" style="414" customWidth="1"/>
    <col min="13" max="13" width="8.5703125" style="414" customWidth="1"/>
    <col min="14" max="14" width="12.7109375" style="414" customWidth="1"/>
    <col min="15" max="16384" width="8" style="414"/>
  </cols>
  <sheetData>
    <row r="1" spans="1:14">
      <c r="B1" s="470" t="s">
        <v>14</v>
      </c>
      <c r="C1" s="471"/>
      <c r="D1" s="471"/>
      <c r="E1" s="471"/>
      <c r="F1" s="471"/>
      <c r="G1" s="471"/>
      <c r="H1" s="471"/>
      <c r="I1" s="471"/>
    </row>
    <row r="2" spans="1:14">
      <c r="B2" s="470" t="s">
        <v>463</v>
      </c>
      <c r="C2" s="471"/>
      <c r="D2" s="471"/>
      <c r="E2" s="471"/>
      <c r="F2" s="471"/>
      <c r="G2" s="471"/>
      <c r="H2" s="471"/>
      <c r="I2" s="471"/>
    </row>
    <row r="3" spans="1:14">
      <c r="B3" s="470" t="s">
        <v>464</v>
      </c>
      <c r="C3" s="471"/>
      <c r="D3" s="471"/>
      <c r="E3" s="471"/>
      <c r="F3" s="471"/>
      <c r="G3" s="471"/>
      <c r="H3" s="471"/>
      <c r="I3" s="471"/>
    </row>
    <row r="4" spans="1:14">
      <c r="B4" s="470" t="s">
        <v>465</v>
      </c>
      <c r="C4" s="471"/>
      <c r="D4" s="471"/>
      <c r="E4" s="471"/>
      <c r="F4" s="471"/>
      <c r="G4" s="471"/>
      <c r="H4" s="471"/>
      <c r="I4" s="471"/>
    </row>
    <row r="5" spans="1:14">
      <c r="J5" s="469" t="s">
        <v>51</v>
      </c>
      <c r="K5" s="469"/>
      <c r="M5" s="469" t="s">
        <v>466</v>
      </c>
      <c r="N5" s="469"/>
    </row>
    <row r="6" spans="1:14">
      <c r="A6" s="415"/>
      <c r="B6" s="415"/>
      <c r="C6" s="415"/>
      <c r="D6" s="416"/>
      <c r="E6" s="416"/>
      <c r="F6" s="416"/>
      <c r="H6" s="416"/>
      <c r="I6" s="417"/>
      <c r="J6" s="416"/>
      <c r="M6" s="416"/>
    </row>
    <row r="7" spans="1:14" ht="63.75">
      <c r="A7" s="416" t="s">
        <v>306</v>
      </c>
      <c r="B7" s="416" t="s">
        <v>102</v>
      </c>
      <c r="C7" s="416" t="s">
        <v>307</v>
      </c>
      <c r="D7" s="418" t="s">
        <v>302</v>
      </c>
      <c r="E7" s="418" t="s">
        <v>308</v>
      </c>
      <c r="F7" s="418" t="s">
        <v>467</v>
      </c>
      <c r="G7" s="418" t="s">
        <v>468</v>
      </c>
      <c r="H7" s="418" t="s">
        <v>469</v>
      </c>
      <c r="I7" s="419"/>
      <c r="J7" s="418" t="s">
        <v>313</v>
      </c>
      <c r="K7" s="418" t="s">
        <v>470</v>
      </c>
      <c r="M7" s="418" t="s">
        <v>313</v>
      </c>
      <c r="N7" s="418" t="s">
        <v>470</v>
      </c>
    </row>
    <row r="8" spans="1:14">
      <c r="A8" s="420"/>
      <c r="B8" s="420"/>
      <c r="C8" s="420"/>
      <c r="D8" s="420"/>
      <c r="E8" s="420"/>
      <c r="F8" s="420"/>
      <c r="G8" s="420"/>
      <c r="H8" s="420"/>
      <c r="I8" s="417"/>
      <c r="J8" s="421"/>
      <c r="K8" s="421"/>
      <c r="M8" s="421"/>
      <c r="N8" s="421"/>
    </row>
    <row r="9" spans="1:14">
      <c r="A9" s="422"/>
      <c r="B9" s="465" t="s">
        <v>340</v>
      </c>
      <c r="C9" s="465"/>
      <c r="D9" s="419"/>
      <c r="E9" s="419"/>
      <c r="F9" s="419"/>
      <c r="G9" s="419"/>
      <c r="H9" s="419"/>
      <c r="I9" s="419"/>
      <c r="J9" s="417"/>
      <c r="M9" s="417"/>
    </row>
    <row r="10" spans="1:14">
      <c r="A10" s="422">
        <f>1+A9</f>
        <v>1</v>
      </c>
      <c r="B10" s="423">
        <v>30300</v>
      </c>
      <c r="C10" s="424" t="s">
        <v>471</v>
      </c>
      <c r="D10" s="425">
        <v>-5215</v>
      </c>
      <c r="E10" s="425">
        <v>0</v>
      </c>
      <c r="F10" s="425">
        <v>5215</v>
      </c>
      <c r="G10" s="425">
        <v>0</v>
      </c>
      <c r="H10" s="425">
        <f t="shared" ref="H10:H23" si="0">+D10+E10+F10+G10</f>
        <v>0</v>
      </c>
      <c r="J10" s="426">
        <v>0</v>
      </c>
      <c r="K10" s="425">
        <f>+H10*J10</f>
        <v>0</v>
      </c>
      <c r="M10" s="426">
        <v>0</v>
      </c>
      <c r="N10" s="425">
        <f>+H10*M10</f>
        <v>0</v>
      </c>
    </row>
    <row r="11" spans="1:14">
      <c r="A11" s="422">
        <f>1+A10</f>
        <v>2</v>
      </c>
      <c r="B11" s="423">
        <v>31000</v>
      </c>
      <c r="C11" s="424" t="s">
        <v>329</v>
      </c>
      <c r="D11" s="427">
        <v>3224927.84</v>
      </c>
      <c r="E11" s="427">
        <v>0</v>
      </c>
      <c r="F11" s="427">
        <v>-369697</v>
      </c>
      <c r="G11" s="427">
        <v>0</v>
      </c>
      <c r="H11" s="425">
        <f t="shared" si="0"/>
        <v>2855230.84</v>
      </c>
      <c r="I11" s="419"/>
      <c r="J11" s="426">
        <v>0</v>
      </c>
      <c r="K11" s="425">
        <f t="shared" ref="K11:K23" si="1">+H11*J11</f>
        <v>0</v>
      </c>
      <c r="M11" s="426">
        <v>0</v>
      </c>
      <c r="N11" s="425">
        <f t="shared" ref="N11:N23" si="2">+H11*M11</f>
        <v>0</v>
      </c>
    </row>
    <row r="12" spans="1:14">
      <c r="A12" s="422">
        <f t="shared" ref="A12:A28" si="3">A11+1</f>
        <v>3</v>
      </c>
      <c r="B12" s="423">
        <v>31100</v>
      </c>
      <c r="C12" s="424" t="s">
        <v>332</v>
      </c>
      <c r="D12" s="427">
        <v>77972065.980000004</v>
      </c>
      <c r="E12" s="427">
        <v>-13140601</v>
      </c>
      <c r="F12" s="427">
        <v>-33304154</v>
      </c>
      <c r="G12" s="427">
        <v>0</v>
      </c>
      <c r="H12" s="425">
        <f t="shared" si="0"/>
        <v>31527310.980000004</v>
      </c>
      <c r="I12" s="419"/>
      <c r="J12" s="426">
        <v>2.58E-2</v>
      </c>
      <c r="K12" s="425">
        <f>+H12*J12</f>
        <v>813404.62328400009</v>
      </c>
      <c r="L12" s="428"/>
      <c r="M12" s="410">
        <f>ROUND('Mitchell 2017-00179 Updated'!S38/100,4)</f>
        <v>2.2800000000000001E-2</v>
      </c>
      <c r="N12" s="425">
        <f t="shared" si="2"/>
        <v>718822.69034400012</v>
      </c>
    </row>
    <row r="13" spans="1:14">
      <c r="A13" s="422">
        <f t="shared" si="3"/>
        <v>4</v>
      </c>
      <c r="B13" s="423">
        <v>31200</v>
      </c>
      <c r="C13" s="424" t="s">
        <v>333</v>
      </c>
      <c r="D13" s="427">
        <v>892708556.03999996</v>
      </c>
      <c r="E13" s="427">
        <v>-312617572</v>
      </c>
      <c r="F13" s="427">
        <v>-372589142</v>
      </c>
      <c r="G13" s="427">
        <v>0</v>
      </c>
      <c r="H13" s="425">
        <f t="shared" si="0"/>
        <v>207501842.03999996</v>
      </c>
      <c r="I13" s="419"/>
      <c r="J13" s="426">
        <v>2.9600000000000001E-2</v>
      </c>
      <c r="K13" s="425">
        <f t="shared" si="1"/>
        <v>6142054.5243839994</v>
      </c>
      <c r="L13" s="428"/>
      <c r="M13" s="410">
        <f>ROUND('Mitchell 2017-00179 Updated'!S39/100,4)</f>
        <v>2.5499999999999998E-2</v>
      </c>
      <c r="N13" s="425">
        <f t="shared" si="2"/>
        <v>5291296.9720199984</v>
      </c>
    </row>
    <row r="14" spans="1:14">
      <c r="A14" s="422">
        <f t="shared" si="3"/>
        <v>5</v>
      </c>
      <c r="B14" s="423">
        <v>31400</v>
      </c>
      <c r="C14" s="424" t="s">
        <v>334</v>
      </c>
      <c r="D14" s="427">
        <v>56653978.560000002</v>
      </c>
      <c r="E14" s="427">
        <v>-315773</v>
      </c>
      <c r="F14" s="427">
        <v>-46589</v>
      </c>
      <c r="G14" s="427">
        <v>0</v>
      </c>
      <c r="H14" s="425">
        <f t="shared" si="0"/>
        <v>56291616.560000002</v>
      </c>
      <c r="I14" s="419"/>
      <c r="J14" s="426">
        <v>1.67E-2</v>
      </c>
      <c r="K14" s="425">
        <f t="shared" si="1"/>
        <v>940069.99655200006</v>
      </c>
      <c r="L14" s="428"/>
      <c r="M14" s="410">
        <f>ROUND('Mitchell 2017-00179 Updated'!S40/100,4)</f>
        <v>1.37E-2</v>
      </c>
      <c r="N14" s="425">
        <f t="shared" si="2"/>
        <v>771195.14687200007</v>
      </c>
    </row>
    <row r="15" spans="1:14">
      <c r="A15" s="422">
        <f t="shared" si="3"/>
        <v>6</v>
      </c>
      <c r="B15" s="423">
        <v>31500</v>
      </c>
      <c r="C15" s="424" t="s">
        <v>335</v>
      </c>
      <c r="D15" s="427">
        <v>26368728.59</v>
      </c>
      <c r="E15" s="427">
        <v>-1553727</v>
      </c>
      <c r="F15" s="427">
        <v>-2991710</v>
      </c>
      <c r="G15" s="427">
        <v>0</v>
      </c>
      <c r="H15" s="425">
        <f t="shared" si="0"/>
        <v>21823291.59</v>
      </c>
      <c r="I15" s="419"/>
      <c r="J15" s="426">
        <v>1.49E-2</v>
      </c>
      <c r="K15" s="425">
        <f t="shared" si="1"/>
        <v>325167.04469100002</v>
      </c>
      <c r="L15" s="428"/>
      <c r="M15" s="410">
        <f>ROUND('Mitchell 2017-00179 Updated'!S41/100,4)</f>
        <v>1.3100000000000001E-2</v>
      </c>
      <c r="N15" s="425">
        <f t="shared" si="2"/>
        <v>285885.11982900003</v>
      </c>
    </row>
    <row r="16" spans="1:14">
      <c r="A16" s="422">
        <f t="shared" si="3"/>
        <v>7</v>
      </c>
      <c r="B16" s="423">
        <v>31510</v>
      </c>
      <c r="C16" s="424" t="s">
        <v>336</v>
      </c>
      <c r="D16" s="427">
        <v>25727.97</v>
      </c>
      <c r="E16" s="427">
        <v>0</v>
      </c>
      <c r="F16" s="427">
        <v>0</v>
      </c>
      <c r="G16" s="427">
        <v>0</v>
      </c>
      <c r="H16" s="425">
        <f t="shared" si="0"/>
        <v>25727.97</v>
      </c>
      <c r="I16" s="419"/>
      <c r="J16" s="426">
        <v>3.2000000000000001E-2</v>
      </c>
      <c r="K16" s="425">
        <f t="shared" si="1"/>
        <v>823.29504000000009</v>
      </c>
      <c r="L16" s="428"/>
      <c r="M16" s="426">
        <v>3.2000000000000001E-2</v>
      </c>
      <c r="N16" s="425">
        <f t="shared" si="2"/>
        <v>823.29504000000009</v>
      </c>
    </row>
    <row r="17" spans="1:14">
      <c r="A17" s="422">
        <f t="shared" si="3"/>
        <v>8</v>
      </c>
      <c r="B17" s="423">
        <v>31531</v>
      </c>
      <c r="C17" s="424" t="s">
        <v>337</v>
      </c>
      <c r="D17" s="427">
        <v>83415.210000000006</v>
      </c>
      <c r="E17" s="427">
        <v>0</v>
      </c>
      <c r="F17" s="427">
        <v>0</v>
      </c>
      <c r="G17" s="427">
        <v>0</v>
      </c>
      <c r="H17" s="425">
        <f t="shared" si="0"/>
        <v>83415.210000000006</v>
      </c>
      <c r="I17" s="419"/>
      <c r="J17" s="426">
        <v>5.6599999999999998E-2</v>
      </c>
      <c r="K17" s="425">
        <f t="shared" si="1"/>
        <v>4721.300886</v>
      </c>
      <c r="L17" s="428"/>
      <c r="M17" s="426">
        <v>5.6599999999999998E-2</v>
      </c>
      <c r="N17" s="425">
        <f t="shared" si="2"/>
        <v>4721.300886</v>
      </c>
    </row>
    <row r="18" spans="1:14">
      <c r="A18" s="422">
        <f t="shared" si="3"/>
        <v>9</v>
      </c>
      <c r="B18" s="423">
        <v>31600</v>
      </c>
      <c r="C18" s="424" t="s">
        <v>338</v>
      </c>
      <c r="D18" s="427">
        <v>9887940.4199999999</v>
      </c>
      <c r="E18" s="427">
        <v>-1859020</v>
      </c>
      <c r="F18" s="427">
        <v>-437468</v>
      </c>
      <c r="G18" s="427">
        <v>0</v>
      </c>
      <c r="H18" s="425">
        <f t="shared" si="0"/>
        <v>7591452.4199999999</v>
      </c>
      <c r="I18" s="419"/>
      <c r="J18" s="426">
        <v>2.63E-2</v>
      </c>
      <c r="K18" s="425">
        <f t="shared" si="1"/>
        <v>199655.198646</v>
      </c>
      <c r="L18" s="428"/>
      <c r="M18" s="410">
        <f>ROUND('Mitchell 2017-00179 Updated'!S42/100,4)</f>
        <v>2.2200000000000001E-2</v>
      </c>
      <c r="N18" s="425">
        <f t="shared" si="2"/>
        <v>168530.243724</v>
      </c>
    </row>
    <row r="19" spans="1:14">
      <c r="A19" s="422">
        <f t="shared" si="3"/>
        <v>10</v>
      </c>
      <c r="B19" s="423">
        <v>31700</v>
      </c>
      <c r="C19" s="424" t="s">
        <v>339</v>
      </c>
      <c r="D19" s="427">
        <v>27423437</v>
      </c>
      <c r="E19" s="427">
        <v>0</v>
      </c>
      <c r="F19" s="427">
        <v>0</v>
      </c>
      <c r="G19" s="427">
        <v>-27423437</v>
      </c>
      <c r="H19" s="425">
        <f t="shared" si="0"/>
        <v>0</v>
      </c>
      <c r="J19" s="426">
        <v>0</v>
      </c>
      <c r="K19" s="425">
        <f t="shared" si="1"/>
        <v>0</v>
      </c>
      <c r="L19" s="428"/>
      <c r="M19" s="426">
        <v>0</v>
      </c>
      <c r="N19" s="425">
        <f t="shared" si="2"/>
        <v>0</v>
      </c>
    </row>
    <row r="20" spans="1:14">
      <c r="A20" s="422">
        <f t="shared" si="3"/>
        <v>11</v>
      </c>
      <c r="B20" s="423">
        <v>35200</v>
      </c>
      <c r="C20" s="424" t="s">
        <v>347</v>
      </c>
      <c r="D20" s="427">
        <v>72116</v>
      </c>
      <c r="E20" s="427">
        <v>0</v>
      </c>
      <c r="F20" s="427">
        <v>-72116</v>
      </c>
      <c r="G20" s="427">
        <v>0</v>
      </c>
      <c r="H20" s="425">
        <f t="shared" si="0"/>
        <v>0</v>
      </c>
      <c r="J20" s="426">
        <v>2.0799999999999999E-2</v>
      </c>
      <c r="K20" s="425">
        <f t="shared" si="1"/>
        <v>0</v>
      </c>
      <c r="L20" s="428"/>
      <c r="M20" s="426">
        <v>2.0799999999999999E-2</v>
      </c>
      <c r="N20" s="425">
        <f t="shared" si="2"/>
        <v>0</v>
      </c>
    </row>
    <row r="21" spans="1:14">
      <c r="A21" s="422">
        <f t="shared" si="3"/>
        <v>12</v>
      </c>
      <c r="B21" s="423">
        <v>39100</v>
      </c>
      <c r="C21" s="424" t="s">
        <v>371</v>
      </c>
      <c r="D21" s="427">
        <v>5435</v>
      </c>
      <c r="E21" s="427">
        <v>0</v>
      </c>
      <c r="F21" s="427">
        <v>-5435</v>
      </c>
      <c r="G21" s="427">
        <v>0</v>
      </c>
      <c r="H21" s="425">
        <f t="shared" si="0"/>
        <v>0</v>
      </c>
      <c r="J21" s="426">
        <v>3.2000000000000001E-2</v>
      </c>
      <c r="K21" s="425">
        <f t="shared" si="1"/>
        <v>0</v>
      </c>
      <c r="L21" s="428"/>
      <c r="M21" s="426">
        <v>3.2000000000000001E-2</v>
      </c>
      <c r="N21" s="425">
        <f t="shared" si="2"/>
        <v>0</v>
      </c>
    </row>
    <row r="22" spans="1:14">
      <c r="A22" s="422">
        <f t="shared" si="3"/>
        <v>13</v>
      </c>
      <c r="B22" s="423">
        <v>39500</v>
      </c>
      <c r="C22" s="424" t="s">
        <v>376</v>
      </c>
      <c r="D22" s="427">
        <v>37577</v>
      </c>
      <c r="E22" s="427">
        <v>0</v>
      </c>
      <c r="F22" s="427">
        <v>-37577</v>
      </c>
      <c r="G22" s="427">
        <v>0</v>
      </c>
      <c r="H22" s="425">
        <f t="shared" si="0"/>
        <v>0</v>
      </c>
      <c r="J22" s="426">
        <v>5.7599999999999998E-2</v>
      </c>
      <c r="K22" s="425">
        <f t="shared" si="1"/>
        <v>0</v>
      </c>
      <c r="L22" s="428"/>
      <c r="M22" s="426">
        <v>5.7599999999999998E-2</v>
      </c>
      <c r="N22" s="425">
        <f t="shared" si="2"/>
        <v>0</v>
      </c>
    </row>
    <row r="23" spans="1:14">
      <c r="A23" s="422">
        <f t="shared" si="3"/>
        <v>14</v>
      </c>
      <c r="B23" s="423">
        <v>39700</v>
      </c>
      <c r="C23" s="424" t="s">
        <v>346</v>
      </c>
      <c r="D23" s="429">
        <v>46204</v>
      </c>
      <c r="E23" s="429">
        <v>0</v>
      </c>
      <c r="F23" s="429">
        <v>-46204</v>
      </c>
      <c r="G23" s="429">
        <v>0</v>
      </c>
      <c r="H23" s="430">
        <f t="shared" si="0"/>
        <v>0</v>
      </c>
      <c r="J23" s="426">
        <v>5.6599999999999998E-2</v>
      </c>
      <c r="K23" s="430">
        <f t="shared" si="1"/>
        <v>0</v>
      </c>
      <c r="L23" s="428"/>
      <c r="M23" s="426">
        <v>5.6599999999999998E-2</v>
      </c>
      <c r="N23" s="425">
        <f t="shared" si="2"/>
        <v>0</v>
      </c>
    </row>
    <row r="24" spans="1:14">
      <c r="A24" s="422">
        <f t="shared" si="3"/>
        <v>15</v>
      </c>
      <c r="B24" s="431"/>
      <c r="C24" s="432" t="s">
        <v>472</v>
      </c>
      <c r="D24" s="433">
        <f>SUM(D10:D23)</f>
        <v>1094504894.6100001</v>
      </c>
      <c r="E24" s="433">
        <f>SUM(E10:E23)</f>
        <v>-329486693</v>
      </c>
      <c r="F24" s="433">
        <f>SUM(F10:F23)</f>
        <v>-409894877</v>
      </c>
      <c r="G24" s="433">
        <f>SUM(G10:G23)</f>
        <v>-27423437</v>
      </c>
      <c r="H24" s="433">
        <f>SUM(H10:H23)</f>
        <v>327699887.60999995</v>
      </c>
      <c r="I24" s="434"/>
      <c r="J24" s="417"/>
      <c r="K24" s="435">
        <f>SUM(K10:K23)</f>
        <v>8425895.9834829997</v>
      </c>
      <c r="M24" s="417"/>
      <c r="N24" s="435">
        <f>SUM(N10:N23)</f>
        <v>7241274.7687149979</v>
      </c>
    </row>
    <row r="25" spans="1:14">
      <c r="A25" s="422"/>
      <c r="B25" s="431"/>
      <c r="C25" s="419"/>
      <c r="D25" s="434"/>
      <c r="E25" s="434"/>
      <c r="F25" s="434"/>
      <c r="H25" s="434"/>
      <c r="I25" s="434"/>
      <c r="J25" s="417"/>
      <c r="K25" s="434"/>
    </row>
    <row r="26" spans="1:14">
      <c r="A26" s="422">
        <v>16</v>
      </c>
      <c r="C26" s="424" t="s">
        <v>473</v>
      </c>
      <c r="D26" s="436">
        <v>551591382</v>
      </c>
      <c r="E26" s="436">
        <v>-169149651</v>
      </c>
      <c r="F26" s="436">
        <v>-182396714</v>
      </c>
      <c r="H26" s="427">
        <f>+D26+E26+F26+G26</f>
        <v>200045017</v>
      </c>
    </row>
    <row r="27" spans="1:14">
      <c r="A27" s="422">
        <f t="shared" si="3"/>
        <v>17</v>
      </c>
      <c r="C27" s="424" t="s">
        <v>474</v>
      </c>
      <c r="D27" s="437">
        <v>5391506</v>
      </c>
      <c r="G27" s="437">
        <v>-5391506</v>
      </c>
      <c r="H27" s="429">
        <f>+D27+E27+F27+G27</f>
        <v>0</v>
      </c>
    </row>
    <row r="28" spans="1:14" ht="13.5" thickBot="1">
      <c r="A28" s="422">
        <f t="shared" si="3"/>
        <v>18</v>
      </c>
      <c r="C28" s="432" t="s">
        <v>475</v>
      </c>
      <c r="D28" s="433">
        <f>+D26+D27</f>
        <v>556982888</v>
      </c>
      <c r="E28" s="433">
        <f>+E26+E27</f>
        <v>-169149651</v>
      </c>
      <c r="F28" s="433">
        <f>+F26+F27</f>
        <v>-182396714</v>
      </c>
      <c r="G28" s="433">
        <f>+G26+G27</f>
        <v>-5391506</v>
      </c>
      <c r="H28" s="433">
        <f>+H26+H27</f>
        <v>200045017</v>
      </c>
      <c r="L28" s="414" t="s">
        <v>484</v>
      </c>
      <c r="N28" s="445">
        <f>N24-K24</f>
        <v>-1184621.2147680018</v>
      </c>
    </row>
    <row r="29" spans="1:14" ht="13.5" thickTop="1">
      <c r="A29" s="422"/>
    </row>
    <row r="30" spans="1:14">
      <c r="A30" s="422">
        <v>19</v>
      </c>
      <c r="B30" s="466" t="s">
        <v>476</v>
      </c>
      <c r="C30" s="466"/>
      <c r="D30" s="438">
        <f>+D24-D28</f>
        <v>537522006.61000013</v>
      </c>
      <c r="E30" s="438">
        <f>+E24-E28</f>
        <v>-160337042</v>
      </c>
      <c r="F30" s="438">
        <f>+F24-F28</f>
        <v>-227498163</v>
      </c>
      <c r="G30" s="438">
        <f>+G24-G28</f>
        <v>-22031931</v>
      </c>
      <c r="H30" s="438">
        <f>+H24-H28</f>
        <v>127654870.60999995</v>
      </c>
    </row>
    <row r="31" spans="1:14">
      <c r="A31" s="422"/>
    </row>
    <row r="32" spans="1:14" ht="13.5" thickBot="1">
      <c r="A32" s="422">
        <v>20</v>
      </c>
      <c r="B32" s="467" t="s">
        <v>477</v>
      </c>
      <c r="C32" s="468"/>
      <c r="D32" s="468"/>
      <c r="E32" s="468"/>
      <c r="F32" s="468"/>
      <c r="G32" s="468"/>
      <c r="H32" s="439">
        <f>-H30</f>
        <v>-127654870.60999995</v>
      </c>
    </row>
    <row r="33" spans="1:13" ht="13.5" thickTop="1">
      <c r="A33" s="422"/>
      <c r="H33" s="440"/>
    </row>
    <row r="34" spans="1:13" ht="13.5" thickBot="1">
      <c r="A34" s="422">
        <v>21</v>
      </c>
      <c r="B34" s="467" t="s">
        <v>478</v>
      </c>
      <c r="C34" s="467"/>
      <c r="D34" s="467"/>
      <c r="E34" s="467"/>
      <c r="F34" s="467"/>
      <c r="G34" s="467"/>
      <c r="H34" s="467"/>
      <c r="K34" s="439">
        <f>-K24</f>
        <v>-8425895.9834829997</v>
      </c>
    </row>
    <row r="35" spans="1:13" ht="13.5" thickTop="1">
      <c r="A35" s="422"/>
      <c r="B35" s="419"/>
      <c r="C35" s="419"/>
      <c r="D35" s="419"/>
      <c r="E35" s="419"/>
      <c r="F35" s="419"/>
      <c r="H35" s="419"/>
      <c r="I35" s="419"/>
      <c r="J35" s="419"/>
      <c r="K35" s="441"/>
    </row>
    <row r="36" spans="1:13">
      <c r="A36" s="422"/>
      <c r="B36" s="464" t="s">
        <v>479</v>
      </c>
      <c r="C36" s="464"/>
      <c r="D36" s="464"/>
      <c r="E36" s="464"/>
      <c r="F36" s="464"/>
      <c r="G36" s="464"/>
      <c r="H36" s="464"/>
      <c r="I36" s="419"/>
      <c r="J36" s="419"/>
      <c r="K36" s="419"/>
      <c r="L36" s="428"/>
      <c r="M36" s="428"/>
    </row>
    <row r="37" spans="1:13">
      <c r="A37" s="422"/>
      <c r="B37" s="464" t="s">
        <v>480</v>
      </c>
      <c r="C37" s="464"/>
      <c r="D37" s="464"/>
      <c r="E37" s="464"/>
      <c r="F37" s="464"/>
      <c r="G37" s="464"/>
      <c r="H37" s="464"/>
      <c r="I37" s="419"/>
      <c r="J37" s="419"/>
      <c r="K37" s="419"/>
      <c r="L37" s="428"/>
      <c r="M37" s="428"/>
    </row>
    <row r="38" spans="1:13">
      <c r="A38" s="422"/>
      <c r="B38" s="464" t="s">
        <v>481</v>
      </c>
      <c r="C38" s="464"/>
      <c r="D38" s="464"/>
      <c r="E38" s="464"/>
      <c r="F38" s="464"/>
      <c r="G38" s="464"/>
      <c r="H38" s="464"/>
      <c r="I38" s="419"/>
      <c r="J38" s="419"/>
      <c r="K38" s="419"/>
      <c r="L38" s="428"/>
      <c r="M38" s="428"/>
    </row>
    <row r="39" spans="1:13">
      <c r="A39" s="422"/>
      <c r="B39" s="419"/>
      <c r="C39" s="442"/>
      <c r="D39" s="442"/>
      <c r="E39" s="442"/>
      <c r="F39" s="442"/>
      <c r="H39" s="443"/>
      <c r="I39" s="443"/>
      <c r="J39" s="442"/>
    </row>
    <row r="40" spans="1:13">
      <c r="A40" s="422"/>
      <c r="B40" s="444" t="s">
        <v>482</v>
      </c>
      <c r="C40" s="442" t="s">
        <v>483</v>
      </c>
      <c r="D40" s="442"/>
      <c r="E40" s="442"/>
      <c r="F40" s="442"/>
      <c r="H40" s="419"/>
      <c r="I40" s="419"/>
      <c r="J40" s="443"/>
    </row>
    <row r="41" spans="1:13">
      <c r="A41" s="417"/>
      <c r="B41" s="419"/>
      <c r="C41" s="443"/>
      <c r="D41" s="443"/>
      <c r="E41" s="443"/>
      <c r="F41" s="443"/>
      <c r="H41" s="419"/>
      <c r="I41" s="419"/>
      <c r="J41" s="419"/>
    </row>
  </sheetData>
  <mergeCells count="13">
    <mergeCell ref="M5:N5"/>
    <mergeCell ref="B1:I1"/>
    <mergeCell ref="B2:I2"/>
    <mergeCell ref="B3:I3"/>
    <mergeCell ref="B4:I4"/>
    <mergeCell ref="J5:K5"/>
    <mergeCell ref="B38:H38"/>
    <mergeCell ref="B9:C9"/>
    <mergeCell ref="B30:C30"/>
    <mergeCell ref="B32:G32"/>
    <mergeCell ref="B34:H34"/>
    <mergeCell ref="B36:H36"/>
    <mergeCell ref="B37:H37"/>
  </mergeCells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3"/>
  <sheetViews>
    <sheetView showGridLines="0" workbookViewId="0">
      <selection activeCell="I51" sqref="I51"/>
    </sheetView>
  </sheetViews>
  <sheetFormatPr defaultRowHeight="12.75"/>
  <cols>
    <col min="1" max="1" width="1.28515625" customWidth="1"/>
    <col min="2" max="2" width="2" customWidth="1"/>
    <col min="3" max="3" width="87.85546875" customWidth="1"/>
    <col min="4" max="4" width="2.7109375" customWidth="1"/>
    <col min="5" max="5" width="11.85546875" customWidth="1"/>
    <col min="6" max="6" width="2.42578125" customWidth="1"/>
    <col min="7" max="7" width="11.42578125" customWidth="1"/>
    <col min="8" max="8" width="2.140625" customWidth="1"/>
    <col min="9" max="9" width="13.7109375" customWidth="1"/>
    <col min="10" max="10" width="1.28515625" customWidth="1"/>
    <col min="11" max="11" width="19.5703125" customWidth="1"/>
    <col min="12" max="12" width="10.28515625" bestFit="1" customWidth="1"/>
    <col min="13" max="13" width="13.5703125" bestFit="1" customWidth="1"/>
    <col min="14" max="14" width="10.140625" customWidth="1"/>
    <col min="15" max="15" width="10" bestFit="1" customWidth="1"/>
    <col min="16" max="16" width="12.7109375" customWidth="1"/>
    <col min="18" max="18" width="11.28515625" bestFit="1" customWidth="1"/>
    <col min="19" max="19" width="13.140625" customWidth="1"/>
    <col min="20" max="20" width="15" customWidth="1"/>
    <col min="21" max="21" width="10.5703125" bestFit="1" customWidth="1"/>
    <col min="22" max="22" width="9.85546875" customWidth="1"/>
  </cols>
  <sheetData>
    <row r="1" spans="1:21" ht="6.75" customHeight="1">
      <c r="A1" s="146"/>
      <c r="B1" s="114"/>
      <c r="C1" s="114"/>
      <c r="D1" s="114"/>
      <c r="E1" s="114"/>
      <c r="F1" s="114"/>
      <c r="G1" s="114"/>
      <c r="H1" s="114"/>
      <c r="I1" s="114"/>
      <c r="J1" s="147"/>
      <c r="K1" s="108"/>
      <c r="L1" s="108"/>
      <c r="M1" s="108"/>
      <c r="N1" s="108"/>
    </row>
    <row r="2" spans="1:21" ht="15.75">
      <c r="A2" s="119"/>
      <c r="B2" s="452" t="s">
        <v>0</v>
      </c>
      <c r="C2" s="452"/>
      <c r="D2" s="452"/>
      <c r="E2" s="452"/>
      <c r="F2" s="452"/>
      <c r="G2" s="452"/>
      <c r="H2" s="452"/>
      <c r="I2" s="452"/>
      <c r="J2" s="148"/>
      <c r="K2" s="149"/>
      <c r="L2" s="108"/>
      <c r="M2" s="108"/>
      <c r="N2" s="108"/>
    </row>
    <row r="3" spans="1:21" ht="15.75">
      <c r="A3" s="119"/>
      <c r="B3" s="453" t="s">
        <v>1</v>
      </c>
      <c r="C3" s="453"/>
      <c r="D3" s="453"/>
      <c r="E3" s="453"/>
      <c r="F3" s="453"/>
      <c r="G3" s="453"/>
      <c r="H3" s="453"/>
      <c r="I3" s="453"/>
      <c r="J3" s="150"/>
      <c r="K3" s="151"/>
      <c r="L3" s="108"/>
      <c r="M3" s="108"/>
      <c r="N3" s="108"/>
    </row>
    <row r="4" spans="1:21" ht="15.75">
      <c r="A4" s="119"/>
      <c r="B4" s="453" t="s">
        <v>115</v>
      </c>
      <c r="C4" s="453"/>
      <c r="D4" s="453"/>
      <c r="E4" s="453"/>
      <c r="F4" s="453"/>
      <c r="G4" s="453"/>
      <c r="H4" s="453"/>
      <c r="I4" s="453"/>
      <c r="J4" s="150"/>
      <c r="K4" s="151"/>
      <c r="L4" s="108"/>
      <c r="M4" s="108"/>
      <c r="N4" s="108"/>
    </row>
    <row r="5" spans="1:21" ht="15.75">
      <c r="A5" s="119"/>
      <c r="B5" s="453" t="s">
        <v>116</v>
      </c>
      <c r="C5" s="453"/>
      <c r="D5" s="453"/>
      <c r="E5" s="453"/>
      <c r="F5" s="453"/>
      <c r="G5" s="453"/>
      <c r="H5" s="453"/>
      <c r="I5" s="453"/>
      <c r="J5" s="152"/>
      <c r="K5" s="143"/>
      <c r="L5" s="153"/>
      <c r="M5" s="153"/>
      <c r="N5" s="153"/>
      <c r="S5" s="16"/>
      <c r="T5" s="16"/>
    </row>
    <row r="6" spans="1:21" ht="15.75">
      <c r="A6" s="119"/>
      <c r="B6" s="453" t="s">
        <v>2</v>
      </c>
      <c r="C6" s="453"/>
      <c r="D6" s="453"/>
      <c r="E6" s="453"/>
      <c r="F6" s="453"/>
      <c r="G6" s="453"/>
      <c r="H6" s="453"/>
      <c r="I6" s="453"/>
      <c r="J6" s="152"/>
      <c r="K6" s="143"/>
      <c r="L6" s="108"/>
      <c r="M6" s="108"/>
      <c r="N6" s="108"/>
    </row>
    <row r="7" spans="1:21" ht="15.75">
      <c r="A7" s="119"/>
      <c r="B7" s="143"/>
      <c r="C7" s="143"/>
      <c r="D7" s="143"/>
      <c r="E7" s="143"/>
      <c r="F7" s="143"/>
      <c r="G7" s="143"/>
      <c r="H7" s="143"/>
      <c r="I7" s="143"/>
      <c r="J7" s="152"/>
      <c r="K7" s="143"/>
      <c r="L7" s="108"/>
      <c r="M7" s="108"/>
      <c r="N7" s="108"/>
    </row>
    <row r="8" spans="1:21" ht="15.75">
      <c r="A8" s="119"/>
      <c r="B8" s="143"/>
      <c r="C8" s="143"/>
      <c r="D8" s="143"/>
      <c r="E8" s="143" t="s">
        <v>3</v>
      </c>
      <c r="F8" s="143"/>
      <c r="G8" s="143"/>
      <c r="H8" s="143"/>
      <c r="I8" s="143"/>
      <c r="J8" s="152"/>
      <c r="K8" s="143"/>
      <c r="L8" s="154"/>
      <c r="M8" s="108"/>
      <c r="N8" s="108"/>
    </row>
    <row r="9" spans="1:21" ht="15.75">
      <c r="A9" s="119"/>
      <c r="B9" s="143"/>
      <c r="C9" s="143"/>
      <c r="D9" s="143"/>
      <c r="E9" s="143" t="s">
        <v>93</v>
      </c>
      <c r="F9" s="143"/>
      <c r="G9" s="143" t="s">
        <v>113</v>
      </c>
      <c r="H9" s="143"/>
      <c r="I9" s="143"/>
      <c r="J9" s="152"/>
      <c r="K9" s="143"/>
      <c r="L9" s="154"/>
      <c r="M9" s="108"/>
      <c r="N9" s="108"/>
    </row>
    <row r="10" spans="1:21" ht="15.75">
      <c r="A10" s="119"/>
      <c r="B10" s="143"/>
      <c r="C10" s="143"/>
      <c r="D10" s="143"/>
      <c r="E10" s="143" t="s">
        <v>92</v>
      </c>
      <c r="F10" s="143"/>
      <c r="G10" s="143" t="s">
        <v>114</v>
      </c>
      <c r="H10" s="143"/>
      <c r="I10" s="143"/>
      <c r="J10" s="152"/>
      <c r="K10" s="143"/>
      <c r="L10" s="154"/>
      <c r="M10" s="108"/>
      <c r="N10" s="154"/>
      <c r="U10" s="18"/>
    </row>
    <row r="11" spans="1:21" ht="15.75">
      <c r="A11" s="119"/>
      <c r="B11" s="108"/>
      <c r="C11" s="108"/>
      <c r="D11" s="108"/>
      <c r="E11" s="155" t="s">
        <v>4</v>
      </c>
      <c r="F11" s="154"/>
      <c r="G11" s="155" t="s">
        <v>5</v>
      </c>
      <c r="H11" s="154"/>
      <c r="I11" s="155" t="s">
        <v>91</v>
      </c>
      <c r="J11" s="152"/>
      <c r="K11" s="143"/>
      <c r="L11" s="154"/>
      <c r="M11" s="108"/>
      <c r="N11" s="154"/>
    </row>
    <row r="12" spans="1:21" ht="15.75">
      <c r="A12" s="119"/>
      <c r="B12" s="108"/>
      <c r="C12" s="108"/>
      <c r="D12" s="108"/>
      <c r="E12" s="143"/>
      <c r="F12" s="154"/>
      <c r="G12" s="154"/>
      <c r="H12" s="154"/>
      <c r="I12" s="154"/>
      <c r="J12" s="152"/>
      <c r="K12" s="143"/>
      <c r="L12" s="154"/>
      <c r="M12" s="108"/>
      <c r="N12" s="154"/>
    </row>
    <row r="13" spans="1:21" ht="15.75">
      <c r="A13" s="119"/>
      <c r="B13" s="153" t="s">
        <v>6</v>
      </c>
      <c r="C13" s="143"/>
      <c r="D13" s="108"/>
      <c r="E13" s="143"/>
      <c r="F13" s="156"/>
      <c r="G13" s="108"/>
      <c r="H13" s="156"/>
      <c r="I13" s="157">
        <v>75.269689</v>
      </c>
      <c r="J13" s="152"/>
      <c r="K13" s="143"/>
      <c r="L13" s="108"/>
      <c r="M13" s="108"/>
      <c r="N13" s="108"/>
    </row>
    <row r="14" spans="1:21" ht="4.5" customHeight="1">
      <c r="A14" s="119"/>
      <c r="B14" s="153"/>
      <c r="C14" s="144"/>
      <c r="D14" s="108"/>
      <c r="E14" s="144"/>
      <c r="F14" s="156"/>
      <c r="G14" s="108"/>
      <c r="H14" s="156"/>
      <c r="I14" s="157"/>
      <c r="J14" s="152"/>
      <c r="K14" s="144"/>
      <c r="L14" s="108"/>
      <c r="M14" s="108"/>
      <c r="N14" s="108"/>
    </row>
    <row r="15" spans="1:21" ht="15.75">
      <c r="A15" s="119"/>
      <c r="B15" s="159" t="s">
        <v>131</v>
      </c>
      <c r="C15" s="108"/>
      <c r="D15" s="108"/>
      <c r="E15" s="108"/>
      <c r="F15" s="178"/>
      <c r="G15" s="178"/>
      <c r="H15" s="178"/>
      <c r="I15" s="190">
        <v>20.288558999999999</v>
      </c>
      <c r="J15" s="152"/>
      <c r="K15" s="144"/>
      <c r="L15" s="108"/>
      <c r="M15" s="108"/>
      <c r="N15" s="108"/>
    </row>
    <row r="16" spans="1:21" ht="4.5" customHeight="1">
      <c r="A16" s="119"/>
      <c r="B16" s="153"/>
      <c r="C16" s="144"/>
      <c r="D16" s="108"/>
      <c r="E16" s="144"/>
      <c r="F16" s="156"/>
      <c r="G16" s="108"/>
      <c r="H16" s="156"/>
      <c r="I16" s="157"/>
      <c r="J16" s="152"/>
      <c r="K16" s="144"/>
      <c r="L16" s="108"/>
      <c r="M16" s="108"/>
      <c r="N16" s="108"/>
    </row>
    <row r="17" spans="1:15" ht="16.5" thickBot="1">
      <c r="A17" s="119"/>
      <c r="B17" s="159" t="s">
        <v>486</v>
      </c>
      <c r="C17" s="108"/>
      <c r="D17" s="108"/>
      <c r="E17" s="108"/>
      <c r="F17" s="178"/>
      <c r="G17" s="178"/>
      <c r="H17" s="178"/>
      <c r="I17" s="179">
        <f>SUM(I13:I15)</f>
        <v>95.558247999999992</v>
      </c>
      <c r="J17" s="152"/>
      <c r="K17" s="144"/>
      <c r="L17" s="108"/>
      <c r="M17" s="108"/>
      <c r="N17" s="108"/>
    </row>
    <row r="18" spans="1:15" ht="15.75" customHeight="1" thickTop="1">
      <c r="A18" s="119"/>
      <c r="B18" s="153"/>
      <c r="C18" s="108"/>
      <c r="D18" s="108"/>
      <c r="E18" s="158"/>
      <c r="F18" s="158"/>
      <c r="G18" s="154"/>
      <c r="H18" s="158"/>
      <c r="I18" s="158"/>
      <c r="J18" s="152"/>
      <c r="K18" s="143"/>
      <c r="L18" s="154"/>
      <c r="M18" s="108"/>
      <c r="N18" s="154"/>
    </row>
    <row r="19" spans="1:15" ht="15.75">
      <c r="A19" s="119"/>
      <c r="B19" s="159" t="s">
        <v>7</v>
      </c>
      <c r="C19" s="108"/>
      <c r="D19" s="108"/>
      <c r="E19" s="160"/>
      <c r="F19" s="160"/>
      <c r="G19" s="154"/>
      <c r="H19" s="160"/>
      <c r="I19" s="160"/>
      <c r="J19" s="152"/>
      <c r="K19" s="143"/>
      <c r="L19" s="154"/>
      <c r="M19" s="108"/>
      <c r="N19" s="154"/>
    </row>
    <row r="20" spans="1:15" ht="15.75">
      <c r="A20" s="119"/>
      <c r="B20" s="159"/>
      <c r="C20" s="108" t="str">
        <f>'Rate Base'!A12</f>
        <v>Subtract Vendor Supplied Fuel Inventory</v>
      </c>
      <c r="D20" s="108"/>
      <c r="E20" s="160"/>
      <c r="F20" s="160"/>
      <c r="G20" s="154"/>
      <c r="H20" s="160"/>
      <c r="I20" s="160">
        <f>'Rate Base'!D12*COC!$U$37</f>
        <v>-0.91397721319043657</v>
      </c>
      <c r="J20" s="152"/>
      <c r="K20" s="378"/>
      <c r="L20" s="154"/>
      <c r="M20" s="108"/>
      <c r="N20" s="154"/>
    </row>
    <row r="21" spans="1:15" ht="15.75">
      <c r="A21" s="119"/>
      <c r="B21" s="159"/>
      <c r="C21" s="108" t="str">
        <f>'Rate Base'!A13</f>
        <v>Subtract Vendor Supplied Materials &amp; Supplies Inventory</v>
      </c>
      <c r="D21" s="108"/>
      <c r="E21" s="160"/>
      <c r="F21" s="160"/>
      <c r="G21" s="154"/>
      <c r="H21" s="160"/>
      <c r="I21" s="160">
        <f>'Rate Base'!D13*COC!$U$37</f>
        <v>-0.20678552807603501</v>
      </c>
      <c r="J21" s="152"/>
      <c r="K21" s="378"/>
      <c r="L21" s="154"/>
      <c r="M21" s="108"/>
      <c r="N21" s="154"/>
    </row>
    <row r="22" spans="1:15" ht="15.75">
      <c r="A22" s="119"/>
      <c r="B22" s="159"/>
      <c r="C22" s="108" t="str">
        <f>'Rate Base'!A14</f>
        <v>Reduce Deferred Tax Asset Federal NOL ADIT</v>
      </c>
      <c r="D22" s="108"/>
      <c r="E22" s="160"/>
      <c r="F22" s="160"/>
      <c r="G22" s="154"/>
      <c r="H22" s="160"/>
      <c r="I22" s="160">
        <f>'Rate Base'!D14*COC!$U$37</f>
        <v>-4.110056575673168</v>
      </c>
      <c r="J22" s="152"/>
      <c r="K22" s="143"/>
      <c r="L22" s="154"/>
      <c r="M22" s="108"/>
      <c r="N22" s="154"/>
    </row>
    <row r="23" spans="1:15" ht="15.75">
      <c r="A23" s="119"/>
      <c r="B23" s="159"/>
      <c r="C23" s="108" t="str">
        <f>'Rate Base'!A15</f>
        <v>Reduce Asset Deficient Federal NOL ADIT</v>
      </c>
      <c r="D23" s="108"/>
      <c r="E23" s="160"/>
      <c r="F23" s="160"/>
      <c r="G23" s="154"/>
      <c r="H23" s="160"/>
      <c r="I23" s="160">
        <f>'Rate Base'!D15*COC!$U$37</f>
        <v>-0.88466890080860416</v>
      </c>
      <c r="J23" s="152"/>
      <c r="K23" s="143"/>
      <c r="L23" s="154"/>
      <c r="M23" s="108"/>
      <c r="N23" s="154"/>
    </row>
    <row r="24" spans="1:15" ht="15.75">
      <c r="A24" s="119"/>
      <c r="B24" s="159"/>
      <c r="C24" s="108" t="str">
        <f>'Rate Base'!A16</f>
        <v>Remove Post-Test Year Capital Increase to TOR Vegetation Management</v>
      </c>
      <c r="D24" s="108"/>
      <c r="E24" s="160"/>
      <c r="F24" s="160"/>
      <c r="G24" s="154"/>
      <c r="H24" s="160"/>
      <c r="I24" s="160">
        <f>'Rate Base'!D16*COC!$U$37</f>
        <v>-1.6458452759021405</v>
      </c>
      <c r="J24" s="152"/>
      <c r="K24" s="144"/>
      <c r="L24" s="154"/>
      <c r="M24" s="108"/>
      <c r="N24" s="154"/>
    </row>
    <row r="25" spans="1:15" ht="8.25" customHeight="1">
      <c r="A25" s="119"/>
      <c r="B25" s="153"/>
      <c r="C25" s="108"/>
      <c r="D25" s="108"/>
      <c r="E25" s="158"/>
      <c r="F25" s="158"/>
      <c r="G25" s="154"/>
      <c r="H25" s="158"/>
      <c r="I25" s="158"/>
      <c r="J25" s="152"/>
      <c r="K25" s="143"/>
      <c r="L25" s="154"/>
      <c r="M25" s="108"/>
      <c r="N25" s="154"/>
    </row>
    <row r="26" spans="1:15" ht="15.75">
      <c r="A26" s="119"/>
      <c r="B26" s="159" t="s">
        <v>8</v>
      </c>
      <c r="C26" s="108"/>
      <c r="D26" s="108"/>
      <c r="E26" s="156"/>
      <c r="F26" s="156"/>
      <c r="G26" s="154"/>
      <c r="H26" s="156"/>
      <c r="I26" s="156"/>
      <c r="J26" s="161"/>
      <c r="K26" s="162"/>
      <c r="L26" s="154"/>
      <c r="M26" s="108"/>
      <c r="N26" s="154"/>
    </row>
    <row r="27" spans="1:15" ht="15.75">
      <c r="A27" s="119"/>
      <c r="B27" s="159"/>
      <c r="C27" s="108" t="s">
        <v>108</v>
      </c>
      <c r="D27" s="108"/>
      <c r="E27" s="163">
        <f>'Incentive Comp'!C50</f>
        <v>-1.8340710000000002</v>
      </c>
      <c r="F27" s="163"/>
      <c r="G27" s="164">
        <f>GRCF!$G$27</f>
        <v>1.0044366717615008</v>
      </c>
      <c r="H27" s="163"/>
      <c r="I27" s="163">
        <f t="shared" ref="I27:I31" si="0">E27*G27</f>
        <v>-1.8422081710142877</v>
      </c>
      <c r="J27" s="165"/>
      <c r="K27" s="166"/>
      <c r="L27" s="108"/>
      <c r="M27" s="108"/>
      <c r="N27" s="167"/>
    </row>
    <row r="28" spans="1:15" ht="15.75">
      <c r="A28" s="119"/>
      <c r="B28" s="159"/>
      <c r="C28" s="108" t="s">
        <v>109</v>
      </c>
      <c r="D28" s="108"/>
      <c r="E28" s="163">
        <f>(-8991-134163)/1000000</f>
        <v>-0.143154</v>
      </c>
      <c r="F28" s="163"/>
      <c r="G28" s="164">
        <f>GRCF!$G$27</f>
        <v>1.0044366717615008</v>
      </c>
      <c r="H28" s="163"/>
      <c r="I28" s="163">
        <f t="shared" si="0"/>
        <v>-0.14378912730934587</v>
      </c>
      <c r="J28" s="165"/>
      <c r="K28" s="168" t="s">
        <v>431</v>
      </c>
      <c r="L28" s="108"/>
      <c r="M28" s="108"/>
      <c r="N28" s="167"/>
      <c r="O28" s="26"/>
    </row>
    <row r="29" spans="1:15" ht="15.75">
      <c r="A29" s="119"/>
      <c r="B29" s="159"/>
      <c r="C29" s="108" t="s">
        <v>440</v>
      </c>
      <c r="D29" s="108"/>
      <c r="E29" s="163">
        <v>-1.9339999999999999</v>
      </c>
      <c r="F29" s="163"/>
      <c r="G29" s="164">
        <f>GRCF!$G$27</f>
        <v>1.0044366717615008</v>
      </c>
      <c r="H29" s="163"/>
      <c r="I29" s="163">
        <f t="shared" si="0"/>
        <v>-1.9425805231867423</v>
      </c>
      <c r="J29" s="165"/>
      <c r="K29" s="168" t="s">
        <v>432</v>
      </c>
      <c r="L29" s="108"/>
      <c r="M29" s="108"/>
      <c r="N29" s="167"/>
      <c r="O29" s="26"/>
    </row>
    <row r="30" spans="1:15" ht="15.75">
      <c r="A30" s="119"/>
      <c r="B30" s="159"/>
      <c r="C30" s="108" t="s">
        <v>107</v>
      </c>
      <c r="D30" s="108"/>
      <c r="E30" s="163">
        <f>'Property Taxes'!E23/1000000</f>
        <v>-0.31898599999999999</v>
      </c>
      <c r="F30" s="163"/>
      <c r="G30" s="164">
        <f>GRCF!$G$27</f>
        <v>1.0044366717615008</v>
      </c>
      <c r="H30" s="163"/>
      <c r="I30" s="163">
        <f t="shared" si="0"/>
        <v>-0.32040123617851407</v>
      </c>
      <c r="J30" s="165"/>
      <c r="K30" s="166"/>
      <c r="L30" s="108"/>
      <c r="M30" s="108"/>
      <c r="N30" s="167"/>
      <c r="O30" s="26"/>
    </row>
    <row r="31" spans="1:15" ht="15.75">
      <c r="A31" s="119"/>
      <c r="B31" s="159"/>
      <c r="C31" s="108" t="s">
        <v>437</v>
      </c>
      <c r="D31" s="108"/>
      <c r="E31" s="163">
        <f>'Pension Settlement Outside Serv'!D30/1000000</f>
        <v>-0.98060126083333321</v>
      </c>
      <c r="F31" s="163"/>
      <c r="G31" s="164">
        <f>GRCF!$G$27</f>
        <v>1.0044366717615008</v>
      </c>
      <c r="H31" s="163"/>
      <c r="I31" s="163">
        <f t="shared" si="0"/>
        <v>-0.98495186675656454</v>
      </c>
      <c r="J31" s="165"/>
      <c r="K31" s="166"/>
      <c r="L31" s="108"/>
      <c r="M31" s="108"/>
      <c r="N31" s="167"/>
      <c r="O31" s="26"/>
    </row>
    <row r="32" spans="1:15" ht="15.75">
      <c r="A32" s="119"/>
      <c r="B32" s="159"/>
      <c r="C32" s="108" t="s">
        <v>130</v>
      </c>
      <c r="D32" s="108"/>
      <c r="E32" s="163">
        <f>'TOR Veg Mgmt'!D11/1000000</f>
        <v>-0.58499999999999996</v>
      </c>
      <c r="F32" s="163"/>
      <c r="G32" s="164">
        <f>GRCF!$G$27</f>
        <v>1.0044366717615008</v>
      </c>
      <c r="H32" s="163"/>
      <c r="I32" s="163">
        <f t="shared" ref="I32" si="1">E32*G32</f>
        <v>-0.58759545298047788</v>
      </c>
      <c r="J32" s="165"/>
      <c r="K32" s="166"/>
      <c r="L32" s="108"/>
      <c r="M32" s="108"/>
      <c r="N32" s="167"/>
      <c r="O32" s="26"/>
    </row>
    <row r="33" spans="1:15" ht="15.75">
      <c r="A33" s="119"/>
      <c r="B33" s="159"/>
      <c r="C33" s="189" t="s">
        <v>389</v>
      </c>
      <c r="D33" s="108"/>
      <c r="E33" s="160">
        <f>'W48 With Depr Exp Adjs'!X29/1000000</f>
        <v>-1.0065145051000004</v>
      </c>
      <c r="F33" s="163"/>
      <c r="G33" s="164">
        <f>GRCF!$G$27</f>
        <v>1.0044366717615008</v>
      </c>
      <c r="H33" s="163"/>
      <c r="I33" s="163">
        <f t="shared" ref="I33:I34" si="2">E33*G33</f>
        <v>-1.0109800795823185</v>
      </c>
      <c r="J33" s="165"/>
      <c r="K33" s="166"/>
      <c r="L33" s="108"/>
      <c r="M33" s="108"/>
      <c r="N33" s="167"/>
      <c r="O33" s="26"/>
    </row>
    <row r="34" spans="1:15" ht="15.75">
      <c r="A34" s="119"/>
      <c r="B34" s="159"/>
      <c r="C34" s="189" t="s">
        <v>390</v>
      </c>
      <c r="D34" s="108"/>
      <c r="E34" s="160">
        <f>'W48 With Depr Exp Adjs'!AC29/1000000</f>
        <v>-0.77533133249999953</v>
      </c>
      <c r="F34" s="163"/>
      <c r="G34" s="164">
        <f>GRCF!$G$27</f>
        <v>1.0044366717615008</v>
      </c>
      <c r="H34" s="163"/>
      <c r="I34" s="163">
        <f t="shared" si="2"/>
        <v>-0.77877122312870906</v>
      </c>
      <c r="J34" s="165"/>
      <c r="K34" s="166"/>
      <c r="L34" s="108"/>
      <c r="M34" s="108"/>
      <c r="N34" s="167"/>
      <c r="O34" s="26"/>
    </row>
    <row r="35" spans="1:15" ht="15.75">
      <c r="A35" s="119"/>
      <c r="B35" s="159"/>
      <c r="C35" s="189" t="s">
        <v>462</v>
      </c>
      <c r="D35" s="108"/>
      <c r="E35" s="160">
        <f>'W48 With Depr Exp Adjs'!AH42/1000000</f>
        <v>-2.7811528647000001</v>
      </c>
      <c r="F35" s="163"/>
      <c r="G35" s="164">
        <f>GRCF!$G$27</f>
        <v>1.0044366717615008</v>
      </c>
      <c r="H35" s="163"/>
      <c r="I35" s="163">
        <f t="shared" ref="I35" si="3">E35*G35</f>
        <v>-2.7934919270792316</v>
      </c>
      <c r="J35" s="165"/>
      <c r="K35" s="166"/>
      <c r="L35" s="108"/>
      <c r="M35" s="108"/>
      <c r="N35" s="167"/>
      <c r="O35" s="26"/>
    </row>
    <row r="36" spans="1:15" ht="15.75">
      <c r="A36" s="119"/>
      <c r="B36" s="159"/>
      <c r="C36" s="189" t="s">
        <v>485</v>
      </c>
      <c r="D36" s="108"/>
      <c r="E36" s="174">
        <f>-'W49'!N28/1000000</f>
        <v>1.1846212147680018</v>
      </c>
      <c r="F36" s="163"/>
      <c r="G36" s="164">
        <f>GRCF!$G$27</f>
        <v>1.0044366717615008</v>
      </c>
      <c r="H36" s="163"/>
      <c r="I36" s="163">
        <f t="shared" ref="I36" si="4">E36*G36</f>
        <v>1.1898769902596376</v>
      </c>
      <c r="J36" s="165"/>
      <c r="K36" s="166"/>
      <c r="L36" s="108"/>
      <c r="M36" s="108"/>
      <c r="N36" s="167"/>
      <c r="O36" s="26"/>
    </row>
    <row r="37" spans="1:15" ht="15.75">
      <c r="A37" s="119"/>
      <c r="B37" s="159"/>
      <c r="C37" s="189" t="s">
        <v>125</v>
      </c>
      <c r="D37" s="108"/>
      <c r="E37" s="163">
        <f>-0.092666-0.02004</f>
        <v>-0.112706</v>
      </c>
      <c r="F37" s="163"/>
      <c r="G37" s="164">
        <f>GRCF!$G$27</f>
        <v>1.0044366717615008</v>
      </c>
      <c r="H37" s="163"/>
      <c r="I37" s="163">
        <f t="shared" ref="I37" si="5">E37*G37</f>
        <v>-0.11320603952755171</v>
      </c>
      <c r="J37" s="169"/>
      <c r="K37" s="154"/>
      <c r="L37" s="108"/>
      <c r="M37" s="170"/>
      <c r="N37" s="108"/>
    </row>
    <row r="38" spans="1:15" ht="8.25" customHeight="1">
      <c r="A38" s="119"/>
      <c r="B38" s="159"/>
      <c r="C38" s="108"/>
      <c r="D38" s="108"/>
      <c r="E38" s="163"/>
      <c r="F38" s="163"/>
      <c r="G38" s="164"/>
      <c r="H38" s="163"/>
      <c r="I38" s="163"/>
      <c r="J38" s="169"/>
      <c r="K38" s="154"/>
      <c r="L38" s="108"/>
      <c r="M38" s="170"/>
      <c r="N38" s="108"/>
    </row>
    <row r="39" spans="1:15" ht="15.75">
      <c r="A39" s="119"/>
      <c r="B39" s="159" t="s">
        <v>9</v>
      </c>
      <c r="C39" s="108"/>
      <c r="D39" s="108"/>
      <c r="E39" s="160"/>
      <c r="F39" s="160"/>
      <c r="G39" s="160"/>
      <c r="H39" s="160"/>
      <c r="I39" s="160"/>
      <c r="J39" s="169"/>
      <c r="K39" s="154"/>
      <c r="L39" s="108"/>
      <c r="M39" s="170"/>
      <c r="N39" s="108"/>
    </row>
    <row r="40" spans="1:15" ht="15.75">
      <c r="A40" s="119"/>
      <c r="B40" s="159"/>
      <c r="C40" s="108" t="s">
        <v>124</v>
      </c>
      <c r="D40" s="108"/>
      <c r="E40" s="160"/>
      <c r="F40" s="160"/>
      <c r="G40" s="160"/>
      <c r="H40" s="160"/>
      <c r="I40" s="160">
        <f>COC!U41</f>
        <v>-7.5222636400437748E-2</v>
      </c>
      <c r="J40" s="169"/>
      <c r="K40" s="171"/>
      <c r="L40" s="108"/>
      <c r="M40" s="170"/>
      <c r="N40" s="108"/>
    </row>
    <row r="41" spans="1:15" ht="15.75">
      <c r="A41" s="119"/>
      <c r="B41" s="108"/>
      <c r="C41" s="108" t="s">
        <v>443</v>
      </c>
      <c r="D41" s="108"/>
      <c r="E41" s="163"/>
      <c r="F41" s="163"/>
      <c r="G41" s="163"/>
      <c r="H41" s="163"/>
      <c r="I41" s="172">
        <f>COC!U61</f>
        <v>-5.5024987215894186</v>
      </c>
      <c r="J41" s="165"/>
      <c r="K41" s="171"/>
      <c r="L41" s="173"/>
      <c r="M41" s="174"/>
      <c r="N41" s="156"/>
    </row>
    <row r="42" spans="1:15" ht="8.25" customHeight="1">
      <c r="A42" s="119"/>
      <c r="B42" s="108" t="s">
        <v>10</v>
      </c>
      <c r="C42" s="108"/>
      <c r="D42" s="108"/>
      <c r="E42" s="174"/>
      <c r="F42" s="174"/>
      <c r="G42" s="174"/>
      <c r="H42" s="174"/>
      <c r="I42" s="174"/>
      <c r="J42" s="175"/>
      <c r="K42" s="176"/>
      <c r="L42" s="108"/>
      <c r="M42" s="108"/>
      <c r="N42" s="108"/>
    </row>
    <row r="43" spans="1:15" ht="16.5" thickBot="1">
      <c r="A43" s="119"/>
      <c r="B43" s="177" t="s">
        <v>11</v>
      </c>
      <c r="C43" s="108"/>
      <c r="D43" s="108"/>
      <c r="E43" s="108"/>
      <c r="F43" s="178"/>
      <c r="G43" s="178"/>
      <c r="H43" s="178"/>
      <c r="I43" s="179">
        <f>SUM(I20:I41)</f>
        <v>-22.667153508124343</v>
      </c>
      <c r="J43" s="180"/>
      <c r="K43" s="181"/>
      <c r="L43" s="108"/>
      <c r="M43" s="108"/>
      <c r="N43" s="108"/>
    </row>
    <row r="44" spans="1:15" ht="16.5" thickTop="1">
      <c r="A44" s="119"/>
      <c r="B44" s="177"/>
      <c r="C44" s="108"/>
      <c r="D44" s="108"/>
      <c r="E44" s="174"/>
      <c r="F44" s="174"/>
      <c r="G44" s="174"/>
      <c r="H44" s="174"/>
      <c r="I44" s="174"/>
      <c r="J44" s="182"/>
      <c r="K44" s="183"/>
      <c r="L44" s="108"/>
      <c r="M44" s="108"/>
      <c r="N44" s="108"/>
    </row>
    <row r="45" spans="1:15" ht="16.5" thickBot="1">
      <c r="A45" s="119"/>
      <c r="B45" s="159" t="s">
        <v>12</v>
      </c>
      <c r="C45" s="108"/>
      <c r="D45" s="108"/>
      <c r="E45" s="108"/>
      <c r="F45" s="178"/>
      <c r="G45" s="178"/>
      <c r="H45" s="178"/>
      <c r="I45" s="179">
        <f>I13+I43</f>
        <v>52.602535491875656</v>
      </c>
      <c r="J45" s="184"/>
      <c r="K45" s="185"/>
      <c r="L45" s="108"/>
      <c r="M45" s="108"/>
      <c r="N45" s="108"/>
    </row>
    <row r="46" spans="1:15" ht="16.5" thickTop="1">
      <c r="A46" s="119"/>
      <c r="B46" s="159"/>
      <c r="C46" s="108"/>
      <c r="D46" s="108"/>
      <c r="E46" s="108"/>
      <c r="F46" s="178"/>
      <c r="G46" s="178"/>
      <c r="H46" s="178"/>
      <c r="I46" s="178"/>
      <c r="J46" s="184"/>
      <c r="K46" s="185"/>
      <c r="L46" s="108"/>
      <c r="M46" s="108"/>
      <c r="N46" s="108"/>
    </row>
    <row r="47" spans="1:15" ht="15.75">
      <c r="A47" s="119"/>
      <c r="B47" s="159"/>
      <c r="C47" s="108"/>
      <c r="D47" s="108"/>
      <c r="E47" s="108"/>
      <c r="F47" s="178"/>
      <c r="G47" s="178"/>
      <c r="H47" s="178"/>
      <c r="I47" s="178"/>
      <c r="J47" s="184"/>
      <c r="K47" s="185"/>
      <c r="L47" s="108"/>
      <c r="M47" s="108"/>
      <c r="N47" s="108"/>
    </row>
    <row r="48" spans="1:15" ht="15.75">
      <c r="A48" s="119"/>
      <c r="B48" s="159" t="s">
        <v>426</v>
      </c>
      <c r="C48" s="108"/>
      <c r="D48" s="108"/>
      <c r="E48" s="108"/>
      <c r="F48" s="178"/>
      <c r="G48" s="178"/>
      <c r="H48" s="178"/>
      <c r="I48" s="178"/>
      <c r="J48" s="184"/>
      <c r="K48" s="185"/>
      <c r="L48" s="108"/>
      <c r="M48" s="108"/>
      <c r="N48" s="108"/>
    </row>
    <row r="49" spans="1:28" ht="15.75">
      <c r="A49" s="119"/>
      <c r="B49" s="159"/>
      <c r="C49" s="386" t="s">
        <v>430</v>
      </c>
      <c r="D49" s="108"/>
      <c r="E49" s="108"/>
      <c r="F49" s="178"/>
      <c r="G49" s="178"/>
      <c r="H49" s="178"/>
      <c r="I49" s="174">
        <v>-0.19500799999999999</v>
      </c>
      <c r="J49" s="184"/>
      <c r="K49" s="185"/>
      <c r="L49" s="386" t="s">
        <v>436</v>
      </c>
      <c r="M49" s="386"/>
      <c r="N49" s="387"/>
      <c r="O49" s="387"/>
      <c r="P49" s="387"/>
      <c r="Q49" s="387"/>
      <c r="R49" s="387"/>
      <c r="S49" s="387"/>
      <c r="T49" s="387"/>
      <c r="U49" s="387"/>
      <c r="V49" s="387"/>
      <c r="W49" s="387"/>
      <c r="X49" s="387"/>
      <c r="Y49" s="387"/>
      <c r="Z49" s="387"/>
      <c r="AA49" s="387"/>
      <c r="AB49" s="387"/>
    </row>
    <row r="50" spans="1:28" ht="15.75">
      <c r="A50" s="119"/>
      <c r="B50" s="159"/>
      <c r="C50" s="189" t="s">
        <v>462</v>
      </c>
      <c r="D50" s="108"/>
      <c r="E50" s="108"/>
      <c r="F50" s="178"/>
      <c r="G50" s="178"/>
      <c r="H50" s="178"/>
      <c r="I50" s="174">
        <f>'W49'!N28/1000000</f>
        <v>-1.1846212147680018</v>
      </c>
      <c r="J50" s="184"/>
      <c r="K50" s="185"/>
      <c r="L50" s="386"/>
      <c r="M50" s="386"/>
      <c r="N50" s="387"/>
      <c r="O50" s="387"/>
      <c r="P50" s="387"/>
      <c r="Q50" s="387"/>
      <c r="R50" s="387"/>
      <c r="S50" s="387"/>
      <c r="T50" s="387"/>
      <c r="U50" s="387"/>
      <c r="V50" s="387"/>
      <c r="W50" s="387"/>
      <c r="X50" s="387"/>
      <c r="Y50" s="387"/>
      <c r="Z50" s="387"/>
      <c r="AA50" s="387"/>
      <c r="AB50" s="387"/>
    </row>
    <row r="51" spans="1:28" ht="15.75">
      <c r="A51" s="119"/>
      <c r="B51" s="159"/>
      <c r="C51" s="386" t="str">
        <f>C41</f>
        <v>Reduce Return on Equity from 10.0% to 9.5%</v>
      </c>
      <c r="D51" s="108"/>
      <c r="E51" s="108"/>
      <c r="F51" s="178"/>
      <c r="G51" s="178"/>
      <c r="H51" s="178"/>
      <c r="I51" s="390">
        <f>COC!U69</f>
        <v>-0.39298982041460095</v>
      </c>
      <c r="J51" s="184"/>
      <c r="K51" s="185"/>
      <c r="L51" s="386"/>
      <c r="M51" s="386"/>
      <c r="N51" s="386"/>
      <c r="O51" s="387"/>
      <c r="P51" s="387"/>
      <c r="Q51" s="387"/>
      <c r="R51" s="387"/>
      <c r="S51" s="387"/>
      <c r="T51" s="387"/>
      <c r="U51" s="387"/>
      <c r="V51" s="387"/>
      <c r="W51" s="387"/>
      <c r="X51" s="387"/>
      <c r="Y51" s="387"/>
      <c r="Z51" s="387"/>
      <c r="AA51" s="387"/>
      <c r="AB51" s="387"/>
    </row>
    <row r="52" spans="1:28" ht="8.25" customHeight="1">
      <c r="A52" s="119"/>
      <c r="B52" s="159"/>
      <c r="C52" s="386"/>
      <c r="D52" s="108"/>
      <c r="E52" s="108"/>
      <c r="F52" s="178"/>
      <c r="G52" s="178"/>
      <c r="H52" s="178"/>
      <c r="I52" s="178"/>
      <c r="J52" s="184"/>
      <c r="K52" s="185"/>
      <c r="L52" s="386"/>
      <c r="M52" s="386"/>
      <c r="N52" s="386"/>
      <c r="O52" s="387"/>
      <c r="P52" s="387"/>
      <c r="Q52" s="387"/>
      <c r="R52" s="387"/>
      <c r="S52" s="387"/>
      <c r="T52" s="387"/>
      <c r="U52" s="387"/>
      <c r="V52" s="387"/>
      <c r="W52" s="387"/>
      <c r="X52" s="387"/>
      <c r="Y52" s="387"/>
      <c r="Z52" s="387"/>
      <c r="AA52" s="387"/>
      <c r="AB52" s="387"/>
    </row>
    <row r="53" spans="1:28" ht="16.5" thickBot="1">
      <c r="A53" s="119"/>
      <c r="B53" s="177" t="s">
        <v>428</v>
      </c>
      <c r="C53" s="386"/>
      <c r="D53" s="108"/>
      <c r="E53" s="108"/>
      <c r="F53" s="178"/>
      <c r="G53" s="178"/>
      <c r="H53" s="178"/>
      <c r="I53" s="179">
        <f>SUM(I49:I51)</f>
        <v>-1.7726190351826028</v>
      </c>
      <c r="J53" s="184"/>
      <c r="K53" s="185"/>
      <c r="L53" s="386"/>
      <c r="M53" s="386"/>
      <c r="N53" s="386"/>
      <c r="O53" s="387"/>
      <c r="P53" s="387"/>
      <c r="Q53" s="387"/>
      <c r="R53" s="387"/>
      <c r="S53" s="387"/>
      <c r="T53" s="387"/>
      <c r="U53" s="387"/>
      <c r="V53" s="387"/>
      <c r="W53" s="387"/>
      <c r="X53" s="387"/>
      <c r="Y53" s="387"/>
      <c r="Z53" s="387"/>
      <c r="AA53" s="387"/>
      <c r="AB53" s="387"/>
    </row>
    <row r="54" spans="1:28" ht="16.5" thickTop="1">
      <c r="A54" s="119"/>
      <c r="B54" s="177"/>
      <c r="C54" s="386"/>
      <c r="D54" s="108"/>
      <c r="E54" s="108"/>
      <c r="F54" s="178"/>
      <c r="G54" s="178"/>
      <c r="H54" s="178"/>
      <c r="I54" s="178"/>
      <c r="J54" s="184"/>
      <c r="K54" s="185"/>
      <c r="L54" s="386"/>
      <c r="M54" s="386"/>
      <c r="N54" s="386"/>
      <c r="O54" s="387"/>
      <c r="P54" s="387"/>
      <c r="Q54" s="387"/>
      <c r="R54" s="387"/>
      <c r="S54" s="387"/>
      <c r="T54" s="387"/>
      <c r="U54" s="387"/>
      <c r="V54" s="387"/>
      <c r="W54" s="387"/>
      <c r="X54" s="387"/>
      <c r="Y54" s="387"/>
      <c r="Z54" s="387"/>
      <c r="AA54" s="387"/>
      <c r="AB54" s="387"/>
    </row>
    <row r="55" spans="1:28" ht="16.5" thickBot="1">
      <c r="A55" s="119"/>
      <c r="B55" s="159" t="s">
        <v>427</v>
      </c>
      <c r="C55" s="386"/>
      <c r="D55" s="108"/>
      <c r="E55" s="108"/>
      <c r="F55" s="178"/>
      <c r="G55" s="178"/>
      <c r="H55" s="178"/>
      <c r="I55" s="179">
        <f>I15+I53</f>
        <v>18.515939964817395</v>
      </c>
      <c r="J55" s="184"/>
      <c r="K55" s="185"/>
      <c r="L55" s="386"/>
      <c r="M55" s="386"/>
      <c r="N55" s="386"/>
      <c r="O55" s="387"/>
      <c r="P55" s="387"/>
      <c r="Q55" s="387"/>
      <c r="R55" s="387"/>
      <c r="S55" s="387"/>
      <c r="T55" s="387"/>
      <c r="U55" s="387"/>
      <c r="V55" s="387"/>
      <c r="W55" s="387"/>
      <c r="X55" s="387"/>
      <c r="Y55" s="387"/>
      <c r="Z55" s="387"/>
      <c r="AA55" s="387"/>
      <c r="AB55" s="387"/>
    </row>
    <row r="56" spans="1:28" ht="16.5" thickTop="1">
      <c r="A56" s="119"/>
      <c r="B56" s="177"/>
      <c r="C56" s="386"/>
      <c r="D56" s="108"/>
      <c r="E56" s="108"/>
      <c r="F56" s="178"/>
      <c r="G56" s="178"/>
      <c r="H56" s="178"/>
      <c r="I56" s="178"/>
      <c r="J56" s="184"/>
      <c r="K56" s="185"/>
      <c r="L56" s="386"/>
      <c r="M56" s="386"/>
      <c r="N56" s="386"/>
      <c r="O56" s="387"/>
      <c r="P56" s="387"/>
      <c r="Q56" s="387"/>
      <c r="R56" s="387"/>
      <c r="S56" s="387"/>
      <c r="T56" s="387"/>
      <c r="U56" s="387"/>
      <c r="V56" s="387"/>
      <c r="W56" s="387"/>
      <c r="X56" s="387"/>
      <c r="Y56" s="387"/>
      <c r="Z56" s="387"/>
      <c r="AA56" s="387"/>
      <c r="AB56" s="387"/>
    </row>
    <row r="57" spans="1:28" ht="16.5" thickBot="1">
      <c r="A57" s="119"/>
      <c r="B57" s="159" t="s">
        <v>449</v>
      </c>
      <c r="C57" s="386"/>
      <c r="D57" s="108"/>
      <c r="E57" s="108"/>
      <c r="F57" s="178"/>
      <c r="G57" s="178"/>
      <c r="H57" s="178"/>
      <c r="I57" s="179">
        <f>I45+I55</f>
        <v>71.118475456693048</v>
      </c>
      <c r="J57" s="184"/>
      <c r="K57" s="185"/>
      <c r="L57" s="386"/>
      <c r="M57" s="386"/>
      <c r="N57" s="386"/>
      <c r="O57" s="387"/>
      <c r="P57" s="387"/>
      <c r="Q57" s="387"/>
      <c r="R57" s="387"/>
      <c r="S57" s="387"/>
      <c r="T57" s="387"/>
      <c r="U57" s="387"/>
      <c r="V57" s="387"/>
      <c r="W57" s="387"/>
      <c r="X57" s="387"/>
      <c r="Y57" s="387"/>
      <c r="Z57" s="387"/>
      <c r="AA57" s="387"/>
      <c r="AB57" s="387"/>
    </row>
    <row r="58" spans="1:28" ht="16.5" thickTop="1">
      <c r="A58" s="119"/>
      <c r="B58" s="159"/>
      <c r="C58" s="108"/>
      <c r="D58" s="108"/>
      <c r="E58" s="108"/>
      <c r="F58" s="178"/>
      <c r="G58" s="178"/>
      <c r="H58" s="178"/>
      <c r="I58" s="178"/>
      <c r="J58" s="184"/>
      <c r="K58" s="185"/>
      <c r="L58" s="386"/>
      <c r="M58" s="386"/>
      <c r="N58" s="386"/>
      <c r="O58" s="387"/>
      <c r="P58" s="387"/>
      <c r="Q58" s="387"/>
      <c r="R58" s="387"/>
      <c r="S58" s="387"/>
      <c r="T58" s="387"/>
      <c r="U58" s="387"/>
      <c r="V58" s="387"/>
      <c r="W58" s="387"/>
      <c r="X58" s="387"/>
      <c r="Y58" s="387"/>
      <c r="Z58" s="387"/>
      <c r="AA58" s="387"/>
      <c r="AB58" s="387"/>
    </row>
    <row r="59" spans="1:28" ht="6.75" customHeight="1" thickBot="1">
      <c r="A59" s="124"/>
      <c r="B59" s="186"/>
      <c r="C59" s="125"/>
      <c r="D59" s="125"/>
      <c r="E59" s="187"/>
      <c r="F59" s="187"/>
      <c r="G59" s="187"/>
      <c r="H59" s="187"/>
      <c r="I59" s="187"/>
      <c r="J59" s="188"/>
      <c r="K59" s="108"/>
      <c r="L59" s="108"/>
      <c r="M59" s="108"/>
      <c r="N59" s="108"/>
    </row>
    <row r="60" spans="1:28" ht="15.75">
      <c r="A60" s="108"/>
      <c r="B60" s="159"/>
      <c r="C60" s="108"/>
      <c r="D60" s="108"/>
      <c r="E60" s="185"/>
      <c r="F60" s="185"/>
      <c r="G60" s="185"/>
      <c r="H60" s="185"/>
      <c r="I60" s="185"/>
      <c r="J60" s="108"/>
      <c r="K60" s="108"/>
      <c r="L60" s="108"/>
      <c r="M60" s="108"/>
      <c r="N60" s="108"/>
    </row>
    <row r="61" spans="1:28" ht="15.75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</row>
    <row r="62" spans="1:28" ht="15.75">
      <c r="A62" s="108"/>
      <c r="B62" s="108"/>
      <c r="C62" s="108"/>
      <c r="D62" s="108"/>
      <c r="E62" s="108"/>
      <c r="F62" s="108"/>
      <c r="G62" s="108"/>
      <c r="H62" s="108"/>
      <c r="I62" s="383"/>
      <c r="J62" s="108"/>
      <c r="K62" s="108"/>
      <c r="L62" s="108"/>
      <c r="M62" s="108"/>
      <c r="N62" s="108"/>
    </row>
    <row r="63" spans="1:28" ht="15.75">
      <c r="A63" s="108"/>
      <c r="B63" s="108"/>
      <c r="C63" s="108"/>
      <c r="D63" s="108"/>
      <c r="E63" s="108"/>
      <c r="F63" s="108"/>
      <c r="G63" s="108"/>
      <c r="H63" s="108"/>
      <c r="I63" s="446"/>
      <c r="J63" s="108"/>
      <c r="K63" s="108"/>
      <c r="L63" s="108"/>
      <c r="M63" s="108"/>
      <c r="N63" s="108"/>
    </row>
    <row r="64" spans="1:28" ht="15.75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</row>
    <row r="65" spans="1:14" ht="15.75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</row>
    <row r="66" spans="1:14" ht="15.75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</row>
    <row r="67" spans="1:14" ht="15.75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</row>
    <row r="68" spans="1:14" ht="15.75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</row>
    <row r="69" spans="1:14" ht="15.75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</row>
    <row r="70" spans="1:14" ht="15.75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</row>
    <row r="71" spans="1:14" ht="15.75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</row>
    <row r="72" spans="1:14" ht="15.75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</row>
    <row r="73" spans="1:14" ht="15.75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</row>
  </sheetData>
  <mergeCells count="5">
    <mergeCell ref="B2:I2"/>
    <mergeCell ref="B3:I3"/>
    <mergeCell ref="B4:I4"/>
    <mergeCell ref="B5:I5"/>
    <mergeCell ref="B6:I6"/>
  </mergeCells>
  <phoneticPr fontId="15" type="noConversion"/>
  <pageMargins left="0.42" right="7.0000000000000007E-2" top="0.69" bottom="0.24" header="0.5" footer="0.2"/>
  <pageSetup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zoomScaleNormal="100" workbookViewId="0">
      <selection activeCell="A24" sqref="A24"/>
    </sheetView>
  </sheetViews>
  <sheetFormatPr defaultRowHeight="12.75"/>
  <cols>
    <col min="1" max="1" width="66.28515625" style="4" customWidth="1"/>
    <col min="2" max="3" width="2.28515625" style="4" customWidth="1"/>
    <col min="4" max="4" width="14.7109375" style="4" customWidth="1"/>
    <col min="5" max="16384" width="9.140625" style="4"/>
  </cols>
  <sheetData>
    <row r="1" spans="1:4">
      <c r="A1" s="454" t="s">
        <v>14</v>
      </c>
      <c r="B1" s="454"/>
      <c r="C1" s="454"/>
      <c r="D1" s="454"/>
    </row>
    <row r="2" spans="1:4">
      <c r="A2" s="454" t="s">
        <v>19</v>
      </c>
      <c r="B2" s="454"/>
      <c r="C2" s="454"/>
      <c r="D2" s="454"/>
    </row>
    <row r="3" spans="1:4">
      <c r="A3" s="454" t="s">
        <v>115</v>
      </c>
      <c r="B3" s="454"/>
      <c r="C3" s="454"/>
      <c r="D3" s="454"/>
    </row>
    <row r="4" spans="1:4">
      <c r="A4" s="454" t="s">
        <v>117</v>
      </c>
      <c r="B4" s="454"/>
      <c r="C4" s="454"/>
      <c r="D4" s="454"/>
    </row>
    <row r="5" spans="1:4">
      <c r="A5" s="20" t="s">
        <v>85</v>
      </c>
      <c r="B5" s="2"/>
      <c r="C5" s="2"/>
      <c r="D5" s="5"/>
    </row>
    <row r="6" spans="1:4">
      <c r="A6" s="20"/>
      <c r="B6" s="2"/>
      <c r="C6" s="2"/>
      <c r="D6" s="89" t="s">
        <v>15</v>
      </c>
    </row>
    <row r="7" spans="1:4">
      <c r="A7" s="2"/>
      <c r="B7" s="2"/>
      <c r="C7" s="42"/>
      <c r="D7" s="27" t="s">
        <v>16</v>
      </c>
    </row>
    <row r="8" spans="1:4">
      <c r="A8" s="32" t="s">
        <v>17</v>
      </c>
      <c r="B8" s="32"/>
      <c r="C8" s="27"/>
      <c r="D8" s="30" t="s">
        <v>18</v>
      </c>
    </row>
    <row r="9" spans="1:4">
      <c r="A9" s="6"/>
      <c r="B9" s="6"/>
      <c r="C9" s="6"/>
      <c r="D9" s="5"/>
    </row>
    <row r="10" spans="1:4">
      <c r="A10" s="32" t="s">
        <v>84</v>
      </c>
      <c r="B10" s="6"/>
      <c r="C10" s="6"/>
      <c r="D10" s="90">
        <v>1872.2593099999999</v>
      </c>
    </row>
    <row r="11" spans="1:4">
      <c r="A11" s="32"/>
      <c r="B11" s="6"/>
      <c r="C11" s="6"/>
      <c r="D11" s="90"/>
    </row>
    <row r="12" spans="1:4">
      <c r="A12" s="26" t="s">
        <v>127</v>
      </c>
      <c r="B12" s="45"/>
      <c r="C12" s="45"/>
      <c r="D12" s="91">
        <f>'Fuel Vendor Financing'!E28</f>
        <v>-9.9958301538461534</v>
      </c>
    </row>
    <row r="13" spans="1:4">
      <c r="A13" s="26" t="s">
        <v>126</v>
      </c>
      <c r="B13" s="45"/>
      <c r="C13" s="45"/>
      <c r="D13" s="91">
        <f>'M&amp;S Vendor Financing'!E28</f>
        <v>-2.261536706923077</v>
      </c>
    </row>
    <row r="14" spans="1:4">
      <c r="A14" s="32" t="s">
        <v>128</v>
      </c>
      <c r="B14" s="6"/>
      <c r="C14" s="6"/>
      <c r="D14" s="90">
        <f>'NOL ADIT'!C13</f>
        <v>-44.950166000000003</v>
      </c>
    </row>
    <row r="15" spans="1:4">
      <c r="A15" s="32" t="s">
        <v>129</v>
      </c>
      <c r="B15" s="6"/>
      <c r="C15" s="6"/>
      <c r="D15" s="90">
        <f>'EDIT NOL ADIT'!C12</f>
        <v>-9.6752959999999995</v>
      </c>
    </row>
    <row r="16" spans="1:4">
      <c r="A16" s="32" t="s">
        <v>439</v>
      </c>
      <c r="B16" s="45"/>
      <c r="C16" s="45"/>
      <c r="D16" s="92">
        <f>'TOR Veg Mgmt'!D9/1000000</f>
        <v>-18</v>
      </c>
    </row>
    <row r="17" spans="1:4">
      <c r="A17" s="26"/>
      <c r="B17" s="45"/>
      <c r="C17" s="45"/>
      <c r="D17" s="91"/>
    </row>
    <row r="18" spans="1:4">
      <c r="A18" s="33" t="s">
        <v>86</v>
      </c>
      <c r="B18" s="45"/>
      <c r="C18" s="45"/>
      <c r="D18" s="91">
        <f>SUM(D12:D16)</f>
        <v>-84.882828860769237</v>
      </c>
    </row>
    <row r="19" spans="1:4">
      <c r="A19" s="33"/>
      <c r="B19" s="45"/>
      <c r="C19" s="45"/>
      <c r="D19" s="91"/>
    </row>
    <row r="20" spans="1:4" ht="13.5" thickBot="1">
      <c r="A20" s="33" t="s">
        <v>19</v>
      </c>
      <c r="B20" s="45"/>
      <c r="C20" s="45"/>
      <c r="D20" s="93">
        <f>D10+D18</f>
        <v>1787.3764811392307</v>
      </c>
    </row>
    <row r="21" spans="1:4" ht="13.5" thickTop="1">
      <c r="A21" s="47"/>
      <c r="B21" s="48"/>
      <c r="C21" s="48"/>
      <c r="D21" s="46"/>
    </row>
    <row r="22" spans="1:4">
      <c r="A22" s="33"/>
      <c r="B22" s="48"/>
      <c r="C22" s="48"/>
      <c r="D22" s="46"/>
    </row>
    <row r="23" spans="1:4">
      <c r="A23" s="33"/>
      <c r="B23" s="48"/>
      <c r="C23" s="48"/>
      <c r="D23" s="41"/>
    </row>
    <row r="24" spans="1:4">
      <c r="A24" s="33"/>
      <c r="B24" s="48"/>
      <c r="C24" s="48"/>
      <c r="D24" s="41"/>
    </row>
    <row r="25" spans="1:4">
      <c r="A25" s="33"/>
      <c r="B25" s="48"/>
      <c r="C25" s="48"/>
      <c r="D25" s="41"/>
    </row>
    <row r="26" spans="1:4">
      <c r="A26" s="33"/>
      <c r="B26" s="48"/>
      <c r="C26" s="48"/>
      <c r="D26" s="41"/>
    </row>
    <row r="27" spans="1:4">
      <c r="A27" s="33"/>
      <c r="B27" s="48"/>
      <c r="C27" s="48"/>
      <c r="D27" s="41"/>
    </row>
    <row r="28" spans="1:4">
      <c r="A28" s="33"/>
      <c r="B28" s="48"/>
      <c r="C28" s="48"/>
      <c r="D28" s="41"/>
    </row>
    <row r="29" spans="1:4">
      <c r="A29" s="33"/>
      <c r="B29" s="48"/>
      <c r="C29" s="48"/>
      <c r="D29" s="41"/>
    </row>
    <row r="30" spans="1:4">
      <c r="A30" s="33"/>
      <c r="B30" s="48"/>
      <c r="C30" s="48"/>
      <c r="D30" s="41"/>
    </row>
    <row r="31" spans="1:4">
      <c r="A31" s="33"/>
      <c r="B31" s="48"/>
      <c r="C31" s="48"/>
      <c r="D31" s="41"/>
    </row>
    <row r="32" spans="1:4">
      <c r="A32" s="33"/>
      <c r="B32" s="48"/>
      <c r="C32" s="48"/>
      <c r="D32" s="41"/>
    </row>
    <row r="33" spans="1:4">
      <c r="A33" s="33"/>
      <c r="B33" s="48"/>
      <c r="C33" s="48"/>
      <c r="D33" s="41"/>
    </row>
    <row r="34" spans="1:4">
      <c r="A34" s="33"/>
      <c r="B34" s="48"/>
      <c r="C34" s="48"/>
      <c r="D34" s="41"/>
    </row>
    <row r="35" spans="1:4">
      <c r="A35" s="33"/>
      <c r="B35" s="48"/>
      <c r="C35" s="48"/>
      <c r="D35" s="41"/>
    </row>
    <row r="36" spans="1:4">
      <c r="A36" s="33"/>
      <c r="B36" s="48"/>
      <c r="C36" s="48"/>
      <c r="D36" s="41"/>
    </row>
    <row r="37" spans="1:4">
      <c r="A37" s="33"/>
      <c r="B37" s="48"/>
      <c r="C37" s="48"/>
      <c r="D37" s="41"/>
    </row>
    <row r="38" spans="1:4">
      <c r="A38" s="33"/>
      <c r="B38" s="48"/>
      <c r="C38" s="48"/>
      <c r="D38" s="41"/>
    </row>
    <row r="39" spans="1:4">
      <c r="A39" s="33"/>
      <c r="B39" s="48"/>
      <c r="C39" s="48"/>
      <c r="D39" s="41"/>
    </row>
    <row r="40" spans="1:4">
      <c r="A40" s="33"/>
      <c r="B40" s="48"/>
      <c r="C40" s="48"/>
      <c r="D40" s="41"/>
    </row>
    <row r="41" spans="1:4">
      <c r="A41" s="48"/>
      <c r="B41" s="48"/>
      <c r="C41" s="48"/>
      <c r="D41" s="41"/>
    </row>
    <row r="42" spans="1:4">
      <c r="D42" s="49"/>
    </row>
    <row r="43" spans="1:4">
      <c r="D43" s="49"/>
    </row>
    <row r="44" spans="1:4">
      <c r="A44" s="26"/>
      <c r="B44" s="26"/>
      <c r="C44" s="26"/>
      <c r="D44" s="50"/>
    </row>
    <row r="45" spans="1:4">
      <c r="D45" s="26"/>
    </row>
  </sheetData>
  <mergeCells count="4">
    <mergeCell ref="A1:D1"/>
    <mergeCell ref="A2:D2"/>
    <mergeCell ref="A3:D3"/>
    <mergeCell ref="A4:D4"/>
  </mergeCells>
  <printOptions horizontalCentered="1"/>
  <pageMargins left="0.25" right="0.25" top="0.42" bottom="0.2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8"/>
  <sheetViews>
    <sheetView topLeftCell="A40" zoomScaleNormal="100" workbookViewId="0">
      <selection activeCell="U64" sqref="U64:U72"/>
    </sheetView>
  </sheetViews>
  <sheetFormatPr defaultRowHeight="12.75"/>
  <cols>
    <col min="1" max="1" width="2.85546875" customWidth="1"/>
    <col min="2" max="2" width="23.85546875" customWidth="1"/>
    <col min="3" max="3" width="1.140625" customWidth="1"/>
    <col min="4" max="4" width="13.85546875" customWidth="1"/>
    <col min="5" max="5" width="1.140625" customWidth="1"/>
    <col min="6" max="6" width="14.42578125" customWidth="1"/>
    <col min="7" max="7" width="1.140625" customWidth="1"/>
    <col min="8" max="8" width="12.7109375" customWidth="1"/>
    <col min="9" max="9" width="1.140625" customWidth="1"/>
    <col min="10" max="10" width="14.85546875" customWidth="1"/>
    <col min="11" max="11" width="1.140625" customWidth="1"/>
    <col min="12" max="12" width="13.140625" customWidth="1"/>
    <col min="13" max="13" width="1.140625" customWidth="1"/>
    <col min="14" max="14" width="22.28515625" customWidth="1"/>
    <col min="15" max="15" width="1.140625" customWidth="1"/>
    <col min="16" max="16" width="14.85546875" customWidth="1"/>
    <col min="17" max="17" width="11.28515625" customWidth="1"/>
    <col min="18" max="18" width="1.140625" customWidth="1"/>
    <col min="19" max="19" width="10.7109375" customWidth="1"/>
    <col min="20" max="20" width="1.140625" customWidth="1"/>
    <col min="21" max="21" width="11.7109375" customWidth="1"/>
    <col min="22" max="22" width="1.140625" customWidth="1"/>
    <col min="23" max="23" width="19.5703125" bestFit="1" customWidth="1"/>
    <col min="24" max="24" width="19.5703125" customWidth="1"/>
    <col min="25" max="25" width="20.140625" customWidth="1"/>
    <col min="26" max="26" width="15.5703125" customWidth="1"/>
    <col min="27" max="27" width="42.7109375" customWidth="1"/>
    <col min="28" max="28" width="11.85546875" bestFit="1" customWidth="1"/>
    <col min="29" max="29" width="15.140625" customWidth="1"/>
    <col min="30" max="30" width="10.85546875" bestFit="1" customWidth="1"/>
    <col min="31" max="31" width="15.140625" customWidth="1"/>
  </cols>
  <sheetData>
    <row r="1" spans="1:25" ht="15.75">
      <c r="A1" s="455" t="s">
        <v>90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</row>
    <row r="2" spans="1:25" ht="15.75">
      <c r="A2" s="455" t="s">
        <v>115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</row>
    <row r="3" spans="1:25" ht="15.75">
      <c r="A3" s="455" t="s">
        <v>117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5"/>
      <c r="V3" s="455"/>
    </row>
    <row r="4" spans="1:25">
      <c r="A4" s="42"/>
      <c r="B4" s="42"/>
      <c r="C4" s="42"/>
      <c r="D4" s="42"/>
      <c r="E4" s="42"/>
      <c r="F4" s="132"/>
      <c r="G4" s="13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</row>
    <row r="5" spans="1:25">
      <c r="S5" s="14"/>
    </row>
    <row r="6" spans="1:25">
      <c r="A6" s="1" t="s">
        <v>20</v>
      </c>
      <c r="U6" s="27"/>
    </row>
    <row r="7" spans="1:25">
      <c r="A7" s="1"/>
      <c r="P7" s="27"/>
      <c r="U7" s="27"/>
    </row>
    <row r="8" spans="1:25">
      <c r="A8" s="3"/>
      <c r="B8" s="26"/>
      <c r="C8" s="26"/>
      <c r="D8" s="26"/>
      <c r="E8" s="26"/>
      <c r="F8" s="26"/>
      <c r="G8" s="26"/>
      <c r="H8" s="133"/>
      <c r="I8" s="26"/>
      <c r="J8" s="27" t="s">
        <v>21</v>
      </c>
      <c r="K8" s="26"/>
      <c r="L8" s="27" t="s">
        <v>21</v>
      </c>
      <c r="M8" s="26"/>
      <c r="N8" s="27" t="s">
        <v>21</v>
      </c>
      <c r="O8" s="27"/>
      <c r="P8" s="27"/>
      <c r="Q8" s="26"/>
      <c r="R8" s="26"/>
      <c r="S8" s="27"/>
      <c r="T8" s="26"/>
      <c r="U8" s="27"/>
      <c r="V8" s="27"/>
    </row>
    <row r="9" spans="1:25">
      <c r="A9" s="3"/>
      <c r="B9" s="26"/>
      <c r="C9" s="26"/>
      <c r="D9" s="27" t="s">
        <v>22</v>
      </c>
      <c r="E9" s="27"/>
      <c r="F9" s="27"/>
      <c r="G9" s="27"/>
      <c r="H9" s="134"/>
      <c r="I9" s="27"/>
      <c r="J9" s="27" t="s">
        <v>23</v>
      </c>
      <c r="K9" s="27"/>
      <c r="L9" s="27" t="s">
        <v>24</v>
      </c>
      <c r="M9" s="27"/>
      <c r="N9" s="27" t="s">
        <v>23</v>
      </c>
      <c r="O9" s="27"/>
      <c r="P9" s="9"/>
      <c r="Q9" s="26"/>
      <c r="R9" s="26"/>
      <c r="S9" s="27"/>
      <c r="T9" s="26"/>
      <c r="U9" s="27"/>
      <c r="V9" s="27"/>
    </row>
    <row r="10" spans="1:25">
      <c r="A10" s="3"/>
      <c r="B10" s="26"/>
      <c r="C10" s="26"/>
      <c r="D10" s="27" t="s">
        <v>25</v>
      </c>
      <c r="E10" s="27"/>
      <c r="F10" s="27" t="s">
        <v>27</v>
      </c>
      <c r="G10" s="27"/>
      <c r="H10" s="134" t="s">
        <v>118</v>
      </c>
      <c r="I10" s="27"/>
      <c r="J10" s="27" t="s">
        <v>26</v>
      </c>
      <c r="K10" s="27"/>
      <c r="L10" s="27" t="s">
        <v>4</v>
      </c>
      <c r="M10" s="27"/>
      <c r="N10" s="27" t="s">
        <v>27</v>
      </c>
      <c r="O10" s="27"/>
      <c r="P10" s="27" t="s">
        <v>28</v>
      </c>
      <c r="Q10" s="27" t="s">
        <v>29</v>
      </c>
      <c r="R10" s="27"/>
      <c r="S10" s="27" t="s">
        <v>30</v>
      </c>
      <c r="T10" s="27"/>
      <c r="U10" s="27" t="s">
        <v>31</v>
      </c>
      <c r="V10" s="27"/>
    </row>
    <row r="11" spans="1:25">
      <c r="A11" s="3"/>
      <c r="B11" s="26"/>
      <c r="C11" s="26"/>
      <c r="D11" s="30" t="s">
        <v>32</v>
      </c>
      <c r="E11" s="27"/>
      <c r="F11" s="30" t="s">
        <v>32</v>
      </c>
      <c r="G11" s="27"/>
      <c r="H11" s="134" t="s">
        <v>13</v>
      </c>
      <c r="I11" s="27"/>
      <c r="J11" s="30" t="s">
        <v>24</v>
      </c>
      <c r="K11" s="27"/>
      <c r="L11" s="30" t="s">
        <v>23</v>
      </c>
      <c r="M11" s="27"/>
      <c r="N11" s="30" t="s">
        <v>24</v>
      </c>
      <c r="O11" s="27"/>
      <c r="P11" s="30" t="s">
        <v>33</v>
      </c>
      <c r="Q11" s="30" t="s">
        <v>34</v>
      </c>
      <c r="R11" s="27"/>
      <c r="S11" s="30" t="s">
        <v>35</v>
      </c>
      <c r="T11" s="27"/>
      <c r="U11" s="51" t="s">
        <v>36</v>
      </c>
      <c r="V11" s="27"/>
    </row>
    <row r="12" spans="1:25">
      <c r="B12" s="26"/>
      <c r="C12" s="26"/>
      <c r="D12" s="27"/>
      <c r="E12" s="27"/>
      <c r="F12" s="27"/>
      <c r="G12" s="27"/>
      <c r="H12" s="133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</row>
    <row r="13" spans="1:25">
      <c r="B13" s="26" t="s">
        <v>37</v>
      </c>
      <c r="C13" s="26"/>
      <c r="D13" s="52">
        <v>85199814</v>
      </c>
      <c r="E13" s="52"/>
      <c r="F13" s="135">
        <v>4.0000000000000001E-3</v>
      </c>
      <c r="G13" s="52"/>
      <c r="H13" s="53">
        <v>0.98</v>
      </c>
      <c r="I13" s="52"/>
      <c r="J13" s="54">
        <f t="shared" ref="J13" si="0">F13*H13</f>
        <v>3.9199999999999999E-3</v>
      </c>
      <c r="K13" s="54"/>
      <c r="L13" s="54">
        <v>0</v>
      </c>
      <c r="M13" s="54"/>
      <c r="N13" s="54">
        <f>J13+L13</f>
        <v>3.9199999999999999E-3</v>
      </c>
      <c r="O13" s="55"/>
      <c r="P13" s="56">
        <f>ROUND(N13/$N$20,5)</f>
        <v>0</v>
      </c>
      <c r="Q13" s="56">
        <v>5.5E-2</v>
      </c>
      <c r="R13" s="56"/>
      <c r="S13" s="142">
        <v>4.0000000000000003E-5</v>
      </c>
      <c r="T13" s="56"/>
      <c r="U13" s="56">
        <f>S13*GRCF!$G$27</f>
        <v>4.0177466870460035E-5</v>
      </c>
      <c r="V13" s="56"/>
      <c r="W13" s="136">
        <v>4.0000000000000003E-5</v>
      </c>
      <c r="X13" t="s">
        <v>119</v>
      </c>
      <c r="Y13" s="17"/>
    </row>
    <row r="14" spans="1:25">
      <c r="B14" s="26" t="s">
        <v>38</v>
      </c>
      <c r="C14" s="26"/>
      <c r="D14" s="52">
        <v>1365000000</v>
      </c>
      <c r="E14" s="52"/>
      <c r="F14" s="52">
        <v>1065000000</v>
      </c>
      <c r="G14" s="52"/>
      <c r="H14" s="53">
        <v>0.98</v>
      </c>
      <c r="I14" s="52"/>
      <c r="J14" s="54">
        <f>F14*H14</f>
        <v>1043700000</v>
      </c>
      <c r="K14" s="54"/>
      <c r="L14" s="54">
        <v>-53184575.219999999</v>
      </c>
      <c r="M14" s="54"/>
      <c r="N14" s="54">
        <f t="shared" ref="N14:N15" si="1">J14+L14</f>
        <v>990515424.77999997</v>
      </c>
      <c r="O14" s="55"/>
      <c r="P14" s="56">
        <f>ROUND(N14/$N$20,5)</f>
        <v>0.53868000000000005</v>
      </c>
      <c r="Q14" s="56">
        <v>5.4899999999999997E-2</v>
      </c>
      <c r="R14" s="56"/>
      <c r="S14" s="50">
        <f t="shared" ref="S14:S15" si="2">ROUND(P14*Q14,4)</f>
        <v>2.9600000000000001E-2</v>
      </c>
      <c r="T14" s="56"/>
      <c r="U14" s="56">
        <f>S14*GRCF!$G$27</f>
        <v>2.9731325484140425E-2</v>
      </c>
      <c r="V14" s="56"/>
      <c r="Y14" s="17"/>
    </row>
    <row r="15" spans="1:25">
      <c r="B15" s="26" t="s">
        <v>39</v>
      </c>
      <c r="C15" s="26"/>
      <c r="D15" s="57">
        <v>995158147</v>
      </c>
      <c r="E15" s="52"/>
      <c r="F15" s="57">
        <v>912060569.13999999</v>
      </c>
      <c r="G15" s="52"/>
      <c r="H15" s="53">
        <v>0.98</v>
      </c>
      <c r="I15" s="52"/>
      <c r="J15" s="58">
        <f t="shared" ref="J15" si="3">F15*H15</f>
        <v>893819357.7572</v>
      </c>
      <c r="K15" s="54"/>
      <c r="L15" s="58">
        <v>-45546999.009999998</v>
      </c>
      <c r="M15" s="54"/>
      <c r="N15" s="58">
        <f t="shared" si="1"/>
        <v>848272358.74720001</v>
      </c>
      <c r="O15" s="55"/>
      <c r="P15" s="59">
        <f>ROUND(N15/$N$20,5)</f>
        <v>0.46132000000000001</v>
      </c>
      <c r="Q15" s="56">
        <v>0.1</v>
      </c>
      <c r="R15" s="56"/>
      <c r="S15" s="63">
        <f t="shared" si="2"/>
        <v>4.6100000000000002E-2</v>
      </c>
      <c r="T15" s="56"/>
      <c r="U15" s="59">
        <f>S15*GRCF!$D$27</f>
        <v>6.1704523177089611E-2</v>
      </c>
      <c r="V15" s="56"/>
      <c r="Y15" s="17"/>
    </row>
    <row r="16" spans="1:25">
      <c r="B16" s="26"/>
      <c r="C16" s="26"/>
      <c r="D16" s="52"/>
      <c r="E16" s="52"/>
      <c r="F16" s="52"/>
      <c r="G16" s="52"/>
      <c r="H16" s="52"/>
      <c r="I16" s="52"/>
      <c r="J16" s="60"/>
      <c r="K16" s="60"/>
      <c r="L16" s="60"/>
      <c r="M16" s="60"/>
      <c r="N16" s="60"/>
      <c r="O16" s="60"/>
      <c r="P16" s="26"/>
      <c r="Q16" s="56"/>
      <c r="R16" s="26"/>
      <c r="S16" s="50"/>
      <c r="T16" s="56"/>
      <c r="U16" s="50"/>
      <c r="V16" s="56"/>
      <c r="Y16" s="17"/>
    </row>
    <row r="17" spans="1:31">
      <c r="B17" s="26" t="s">
        <v>40</v>
      </c>
      <c r="C17" s="26"/>
      <c r="D17" s="52">
        <f>SUM(D13:D15)</f>
        <v>2445357961</v>
      </c>
      <c r="E17" s="52"/>
      <c r="F17" s="52">
        <f>SUM(F13:F15)</f>
        <v>1977060569.1440001</v>
      </c>
      <c r="G17" s="52"/>
      <c r="H17" s="41"/>
      <c r="I17" s="52"/>
      <c r="J17" s="52">
        <f>SUM(J13:J15)</f>
        <v>1937519357.7611198</v>
      </c>
      <c r="K17" s="52"/>
      <c r="L17" s="52">
        <f>SUM(L13:L15)</f>
        <v>-98731574.229999989</v>
      </c>
      <c r="M17" s="52"/>
      <c r="N17" s="52">
        <f>SUM(N13:N16)</f>
        <v>1838787783.5311198</v>
      </c>
      <c r="O17" s="41"/>
      <c r="P17" s="61">
        <f>SUM(P13:P16)</f>
        <v>1</v>
      </c>
      <c r="Q17" s="41"/>
      <c r="R17" s="52"/>
      <c r="S17" s="137">
        <f>SUM(S13:S16)</f>
        <v>7.5740000000000002E-2</v>
      </c>
      <c r="T17" s="52"/>
      <c r="U17" s="55">
        <f>SUM(U13:U16)</f>
        <v>9.147602612810049E-2</v>
      </c>
      <c r="V17" s="52"/>
      <c r="W17" t="s">
        <v>120</v>
      </c>
      <c r="Y17" s="17"/>
    </row>
    <row r="18" spans="1:31">
      <c r="B18" s="26" t="s">
        <v>41</v>
      </c>
      <c r="C18" s="26"/>
      <c r="D18" s="57">
        <v>0</v>
      </c>
      <c r="E18" s="52"/>
      <c r="F18" s="57">
        <v>0</v>
      </c>
      <c r="G18" s="52"/>
      <c r="H18" s="41"/>
      <c r="I18" s="52"/>
      <c r="J18" s="58">
        <f>D18+H18</f>
        <v>0</v>
      </c>
      <c r="K18" s="54"/>
      <c r="L18" s="58">
        <f>H18+J18</f>
        <v>0</v>
      </c>
      <c r="M18" s="54"/>
      <c r="N18" s="58"/>
      <c r="O18" s="55"/>
      <c r="P18" s="62"/>
      <c r="Q18" s="56"/>
      <c r="R18" s="26"/>
      <c r="S18" s="63"/>
      <c r="T18" s="56"/>
      <c r="U18" s="63"/>
      <c r="V18" s="56"/>
      <c r="Y18" s="17"/>
    </row>
    <row r="19" spans="1:31">
      <c r="B19" s="26"/>
      <c r="C19" s="26"/>
      <c r="D19" s="52"/>
      <c r="E19" s="52"/>
      <c r="F19" s="52"/>
      <c r="G19" s="52"/>
      <c r="H19" s="41"/>
      <c r="I19" s="52"/>
      <c r="J19" s="60"/>
      <c r="K19" s="60"/>
      <c r="L19" s="60"/>
      <c r="M19" s="60"/>
      <c r="N19" s="60"/>
      <c r="O19" s="60"/>
      <c r="P19" s="26"/>
      <c r="Q19" s="56"/>
      <c r="R19" s="26"/>
      <c r="S19" s="50"/>
      <c r="T19" s="56"/>
      <c r="U19" s="50"/>
      <c r="V19" s="56"/>
      <c r="Y19" s="11"/>
    </row>
    <row r="20" spans="1:31" ht="13.5" thickBot="1">
      <c r="B20" s="64" t="s">
        <v>42</v>
      </c>
      <c r="C20" s="26"/>
      <c r="D20" s="65">
        <f>SUM(D17:D18)</f>
        <v>2445357961</v>
      </c>
      <c r="E20" s="52"/>
      <c r="F20" s="65">
        <f>SUM(F17:F18)</f>
        <v>1977060569.1440001</v>
      </c>
      <c r="G20" s="52"/>
      <c r="H20" s="41"/>
      <c r="I20" s="52"/>
      <c r="J20" s="65">
        <f>SUM(J17:J18)</f>
        <v>1937519357.7611198</v>
      </c>
      <c r="K20" s="52"/>
      <c r="L20" s="65">
        <f>SUM(L17:L18)</f>
        <v>-98731574.229999989</v>
      </c>
      <c r="M20" s="52"/>
      <c r="N20" s="65">
        <f>SUM(N17:N18)</f>
        <v>1838787783.5311198</v>
      </c>
      <c r="O20" s="41"/>
      <c r="P20" s="66">
        <f>SUM(P17:P18)</f>
        <v>1</v>
      </c>
      <c r="Q20" s="41"/>
      <c r="R20" s="52"/>
      <c r="S20" s="138">
        <f>SUM(S17:S18)</f>
        <v>7.5740000000000002E-2</v>
      </c>
      <c r="T20" s="52"/>
      <c r="U20" s="67">
        <f>SUM(U17:U18)</f>
        <v>9.147602612810049E-2</v>
      </c>
      <c r="V20" s="52"/>
      <c r="W20" s="12"/>
      <c r="X20" s="12"/>
    </row>
    <row r="21" spans="1:31" ht="13.5" thickTop="1">
      <c r="B21" s="64"/>
      <c r="C21" s="26"/>
      <c r="D21" s="41"/>
      <c r="E21" s="52"/>
      <c r="F21" s="52"/>
      <c r="G21" s="52"/>
      <c r="H21" s="41"/>
      <c r="I21" s="52"/>
      <c r="J21" s="41"/>
      <c r="K21" s="52"/>
      <c r="L21" s="52"/>
      <c r="M21" s="52"/>
      <c r="N21" s="41"/>
      <c r="O21" s="52"/>
      <c r="P21" s="41"/>
      <c r="Q21" s="68"/>
      <c r="R21" s="52"/>
      <c r="S21" s="139"/>
      <c r="T21" s="52"/>
      <c r="U21" s="55"/>
      <c r="V21" s="52"/>
      <c r="W21" s="12"/>
      <c r="X21" s="12"/>
    </row>
    <row r="22" spans="1:31">
      <c r="B22" s="64"/>
      <c r="C22" s="26"/>
      <c r="D22" s="41"/>
      <c r="E22" s="52"/>
      <c r="F22" s="52"/>
      <c r="G22" s="52"/>
      <c r="H22" s="41"/>
      <c r="I22" s="52"/>
      <c r="J22" s="41"/>
      <c r="K22" s="52"/>
      <c r="L22" s="52"/>
      <c r="M22" s="52"/>
      <c r="N22" s="41"/>
      <c r="O22" s="52"/>
      <c r="P22" s="41"/>
      <c r="Q22" s="68"/>
      <c r="R22" s="52"/>
      <c r="S22" s="139"/>
      <c r="T22" s="52"/>
      <c r="U22" s="55"/>
      <c r="V22" s="52"/>
      <c r="W22" s="12"/>
      <c r="X22" s="12"/>
    </row>
    <row r="23" spans="1:31">
      <c r="A23" s="1" t="s">
        <v>123</v>
      </c>
      <c r="S23" s="14"/>
      <c r="U23" s="27"/>
      <c r="V23" s="52"/>
      <c r="W23" s="12"/>
      <c r="X23" s="12"/>
    </row>
    <row r="24" spans="1:31">
      <c r="A24" s="1"/>
      <c r="P24" s="27"/>
      <c r="S24" s="14"/>
      <c r="U24" s="27"/>
      <c r="V24" s="52"/>
      <c r="W24" s="12"/>
      <c r="X24" s="12"/>
    </row>
    <row r="25" spans="1:31">
      <c r="A25" s="3"/>
      <c r="B25" s="26"/>
      <c r="C25" s="26"/>
      <c r="D25" s="26"/>
      <c r="E25" s="26"/>
      <c r="F25" s="26"/>
      <c r="G25" s="26"/>
      <c r="H25" s="133"/>
      <c r="I25" s="26"/>
      <c r="J25" s="27" t="s">
        <v>21</v>
      </c>
      <c r="K25" s="26"/>
      <c r="L25" s="27" t="s">
        <v>21</v>
      </c>
      <c r="M25" s="26"/>
      <c r="N25" s="27" t="s">
        <v>21</v>
      </c>
      <c r="O25" s="27"/>
      <c r="P25" s="27"/>
      <c r="Q25" s="26"/>
      <c r="R25" s="26"/>
      <c r="S25" s="140"/>
      <c r="T25" s="26"/>
      <c r="U25" s="27"/>
      <c r="V25" s="52"/>
      <c r="W25" s="12"/>
      <c r="X25" s="12"/>
    </row>
    <row r="26" spans="1:31">
      <c r="A26" s="3"/>
      <c r="B26" s="26"/>
      <c r="C26" s="26"/>
      <c r="D26" s="27" t="s">
        <v>22</v>
      </c>
      <c r="E26" s="27"/>
      <c r="F26" s="27"/>
      <c r="G26" s="27"/>
      <c r="H26" s="134"/>
      <c r="I26" s="27"/>
      <c r="J26" s="27" t="s">
        <v>23</v>
      </c>
      <c r="K26" s="27"/>
      <c r="L26" s="27" t="s">
        <v>24</v>
      </c>
      <c r="M26" s="27"/>
      <c r="N26" s="27" t="s">
        <v>23</v>
      </c>
      <c r="O26" s="27"/>
      <c r="P26" s="9"/>
      <c r="Q26" s="26"/>
      <c r="R26" s="26"/>
      <c r="S26" s="140"/>
      <c r="T26" s="26"/>
      <c r="U26" s="27"/>
      <c r="V26" s="52"/>
      <c r="W26" s="12"/>
      <c r="X26" s="12"/>
    </row>
    <row r="27" spans="1:31">
      <c r="A27" s="3"/>
      <c r="B27" s="26"/>
      <c r="C27" s="26"/>
      <c r="D27" s="27" t="s">
        <v>25</v>
      </c>
      <c r="E27" s="27"/>
      <c r="F27" s="27" t="s">
        <v>27</v>
      </c>
      <c r="G27" s="27"/>
      <c r="H27" s="134" t="s">
        <v>118</v>
      </c>
      <c r="I27" s="27"/>
      <c r="J27" s="27" t="s">
        <v>26</v>
      </c>
      <c r="K27" s="27"/>
      <c r="L27" s="27" t="s">
        <v>4</v>
      </c>
      <c r="M27" s="27"/>
      <c r="N27" s="27" t="s">
        <v>27</v>
      </c>
      <c r="O27" s="27"/>
      <c r="P27" s="27" t="s">
        <v>28</v>
      </c>
      <c r="Q27" s="27" t="s">
        <v>29</v>
      </c>
      <c r="R27" s="27"/>
      <c r="S27" s="140" t="s">
        <v>30</v>
      </c>
      <c r="T27" s="27"/>
      <c r="U27" s="27" t="s">
        <v>31</v>
      </c>
      <c r="V27" s="52"/>
      <c r="W27" s="12"/>
      <c r="X27" s="12"/>
    </row>
    <row r="28" spans="1:31">
      <c r="A28" s="3"/>
      <c r="B28" s="26"/>
      <c r="C28" s="26"/>
      <c r="D28" s="30" t="s">
        <v>32</v>
      </c>
      <c r="E28" s="27"/>
      <c r="F28" s="30" t="s">
        <v>32</v>
      </c>
      <c r="G28" s="27"/>
      <c r="H28" s="134" t="s">
        <v>13</v>
      </c>
      <c r="I28" s="27"/>
      <c r="J28" s="30" t="s">
        <v>24</v>
      </c>
      <c r="K28" s="27"/>
      <c r="L28" s="30" t="s">
        <v>23</v>
      </c>
      <c r="M28" s="27"/>
      <c r="N28" s="30" t="s">
        <v>24</v>
      </c>
      <c r="O28" s="27"/>
      <c r="P28" s="30" t="s">
        <v>33</v>
      </c>
      <c r="Q28" s="30" t="s">
        <v>34</v>
      </c>
      <c r="R28" s="27"/>
      <c r="S28" s="141" t="s">
        <v>35</v>
      </c>
      <c r="T28" s="27"/>
      <c r="U28" s="51" t="s">
        <v>36</v>
      </c>
      <c r="V28" s="52"/>
      <c r="W28" s="12"/>
      <c r="X28" s="12"/>
    </row>
    <row r="29" spans="1:31">
      <c r="B29" s="26"/>
      <c r="C29" s="26"/>
      <c r="D29" s="27"/>
      <c r="E29" s="27"/>
      <c r="F29" s="27"/>
      <c r="G29" s="27"/>
      <c r="H29" s="133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50"/>
      <c r="T29" s="26"/>
      <c r="U29" s="26"/>
      <c r="V29" s="52"/>
      <c r="W29" s="12"/>
      <c r="X29" s="12"/>
    </row>
    <row r="30" spans="1:31">
      <c r="B30" s="26" t="s">
        <v>37</v>
      </c>
      <c r="C30" s="26"/>
      <c r="D30" s="52">
        <v>85199814</v>
      </c>
      <c r="E30" s="52"/>
      <c r="F30" s="135">
        <v>4.0000000000000001E-3</v>
      </c>
      <c r="G30" s="52"/>
      <c r="H30" s="53">
        <v>0.98</v>
      </c>
      <c r="I30" s="52"/>
      <c r="J30" s="54">
        <f t="shared" ref="J30" si="4">F30*H30</f>
        <v>3.9199999999999999E-3</v>
      </c>
      <c r="K30" s="54"/>
      <c r="L30" s="54">
        <v>0</v>
      </c>
      <c r="M30" s="54"/>
      <c r="N30" s="54">
        <f>J30+L30</f>
        <v>3.9199999999999999E-3</v>
      </c>
      <c r="O30" s="55"/>
      <c r="P30" s="56">
        <f>ROUND(N30/$N$20,5)</f>
        <v>0</v>
      </c>
      <c r="Q30" s="56">
        <v>5.5E-2</v>
      </c>
      <c r="R30" s="56"/>
      <c r="S30" s="142">
        <v>0</v>
      </c>
      <c r="T30" s="56"/>
      <c r="U30" s="56">
        <f>S30*GRCF!$G$27</f>
        <v>0</v>
      </c>
      <c r="V30" s="52"/>
      <c r="W30" s="12"/>
      <c r="X30" s="12"/>
    </row>
    <row r="31" spans="1:31">
      <c r="B31" s="26" t="s">
        <v>38</v>
      </c>
      <c r="C31" s="26"/>
      <c r="D31" s="52">
        <v>1365000000</v>
      </c>
      <c r="E31" s="52"/>
      <c r="F31" s="52">
        <v>1065000000</v>
      </c>
      <c r="G31" s="52"/>
      <c r="H31" s="53">
        <v>0.98</v>
      </c>
      <c r="I31" s="52"/>
      <c r="J31" s="54">
        <f>F31*H31</f>
        <v>1043700000</v>
      </c>
      <c r="K31" s="54"/>
      <c r="L31" s="54">
        <v>-53184575.219999999</v>
      </c>
      <c r="M31" s="54"/>
      <c r="N31" s="54">
        <f t="shared" ref="N31:N32" si="5">J31+L31</f>
        <v>990515424.77999997</v>
      </c>
      <c r="O31" s="55"/>
      <c r="P31" s="56">
        <f>ROUND(N31/$N$20,5)</f>
        <v>0.53868000000000005</v>
      </c>
      <c r="Q31" s="56">
        <v>5.4899999999999997E-2</v>
      </c>
      <c r="R31" s="56"/>
      <c r="S31" s="50">
        <f t="shared" ref="S31:S32" si="6">ROUND(P31*Q31,4)</f>
        <v>2.9600000000000001E-2</v>
      </c>
      <c r="T31" s="56"/>
      <c r="U31" s="56">
        <f>S31*GRCF!$G$27</f>
        <v>2.9731325484140425E-2</v>
      </c>
      <c r="V31" s="52"/>
      <c r="W31" s="12"/>
      <c r="X31" s="12"/>
      <c r="AA31" s="136" t="s">
        <v>143</v>
      </c>
      <c r="AB31" s="136"/>
      <c r="AC31" s="136"/>
      <c r="AD31" s="136"/>
      <c r="AE31" s="136"/>
    </row>
    <row r="32" spans="1:31">
      <c r="B32" s="26" t="s">
        <v>39</v>
      </c>
      <c r="C32" s="26"/>
      <c r="D32" s="57">
        <v>995158147</v>
      </c>
      <c r="E32" s="52"/>
      <c r="F32" s="57">
        <v>912060569.13999999</v>
      </c>
      <c r="G32" s="52"/>
      <c r="H32" s="53">
        <v>0.98</v>
      </c>
      <c r="I32" s="52"/>
      <c r="J32" s="58">
        <f t="shared" ref="J32" si="7">F32*H32</f>
        <v>893819357.7572</v>
      </c>
      <c r="K32" s="54"/>
      <c r="L32" s="58">
        <v>-45546999.009999998</v>
      </c>
      <c r="M32" s="54"/>
      <c r="N32" s="58">
        <f t="shared" si="5"/>
        <v>848272358.74720001</v>
      </c>
      <c r="O32" s="55"/>
      <c r="P32" s="59">
        <f>ROUND(N32/$N$20,5)</f>
        <v>0.46132000000000001</v>
      </c>
      <c r="Q32" s="56">
        <v>0.1</v>
      </c>
      <c r="R32" s="56"/>
      <c r="S32" s="63">
        <f t="shared" si="6"/>
        <v>4.6100000000000002E-2</v>
      </c>
      <c r="T32" s="56"/>
      <c r="U32" s="59">
        <f>S32*GRCF!$D$27</f>
        <v>6.1704523177089611E-2</v>
      </c>
      <c r="V32" s="52"/>
      <c r="W32" s="12"/>
      <c r="X32" s="12"/>
      <c r="AA32" s="136"/>
      <c r="AB32" s="136"/>
      <c r="AC32" s="136" t="s">
        <v>51</v>
      </c>
      <c r="AD32" s="136"/>
      <c r="AE32" s="136" t="s">
        <v>140</v>
      </c>
    </row>
    <row r="33" spans="1:32">
      <c r="B33" s="26"/>
      <c r="C33" s="26"/>
      <c r="D33" s="52"/>
      <c r="E33" s="52"/>
      <c r="F33" s="52"/>
      <c r="G33" s="52"/>
      <c r="H33" s="52"/>
      <c r="I33" s="52"/>
      <c r="J33" s="60"/>
      <c r="K33" s="60"/>
      <c r="L33" s="60"/>
      <c r="M33" s="60"/>
      <c r="N33" s="60"/>
      <c r="O33" s="60"/>
      <c r="P33" s="26"/>
      <c r="Q33" s="56"/>
      <c r="R33" s="26"/>
      <c r="S33" s="50"/>
      <c r="T33" s="56"/>
      <c r="U33" s="50"/>
      <c r="V33" s="52"/>
      <c r="W33" s="12"/>
      <c r="X33" s="205" t="s">
        <v>142</v>
      </c>
      <c r="Y33" s="136"/>
      <c r="AA33" s="136"/>
      <c r="AB33" s="136"/>
      <c r="AC33" s="136"/>
      <c r="AD33" s="136"/>
      <c r="AE33" s="136"/>
    </row>
    <row r="34" spans="1:32">
      <c r="B34" s="26" t="s">
        <v>40</v>
      </c>
      <c r="C34" s="26"/>
      <c r="D34" s="52">
        <f>SUM(D30:D32)</f>
        <v>2445357961</v>
      </c>
      <c r="E34" s="52"/>
      <c r="F34" s="52">
        <f>SUM(F30:F32)</f>
        <v>1977060569.1440001</v>
      </c>
      <c r="G34" s="52"/>
      <c r="H34" s="41"/>
      <c r="I34" s="52"/>
      <c r="J34" s="52">
        <f>SUM(J30:J32)</f>
        <v>1937519357.7611198</v>
      </c>
      <c r="K34" s="52"/>
      <c r="L34" s="52">
        <f>SUM(L30:L32)</f>
        <v>-98731574.229999989</v>
      </c>
      <c r="M34" s="52"/>
      <c r="N34" s="52">
        <f>SUM(N30:N33)</f>
        <v>1838787783.5311198</v>
      </c>
      <c r="O34" s="41"/>
      <c r="P34" s="61">
        <f>SUM(P30:P33)</f>
        <v>1</v>
      </c>
      <c r="Q34" s="41"/>
      <c r="R34" s="52"/>
      <c r="S34" s="137">
        <f>SUM(S30:S33)</f>
        <v>7.5700000000000003E-2</v>
      </c>
      <c r="T34" s="52"/>
      <c r="U34" s="55">
        <f>SUM(U30:U33)</f>
        <v>9.1435848661230029E-2</v>
      </c>
      <c r="V34" s="52"/>
      <c r="W34" s="12"/>
      <c r="X34" s="200">
        <v>1872259310</v>
      </c>
      <c r="Y34" s="136"/>
      <c r="Z34" s="37"/>
      <c r="AA34" s="192" t="s">
        <v>132</v>
      </c>
      <c r="AB34" s="193"/>
      <c r="AC34" s="194">
        <v>1872259310</v>
      </c>
      <c r="AD34" s="136"/>
      <c r="AE34" s="194">
        <v>1872259310</v>
      </c>
    </row>
    <row r="35" spans="1:32">
      <c r="B35" s="26" t="s">
        <v>41</v>
      </c>
      <c r="C35" s="26"/>
      <c r="D35" s="57">
        <v>0</v>
      </c>
      <c r="E35" s="52"/>
      <c r="F35" s="57">
        <v>0</v>
      </c>
      <c r="G35" s="52"/>
      <c r="H35" s="41"/>
      <c r="I35" s="52"/>
      <c r="J35" s="58">
        <f>D35+H35</f>
        <v>0</v>
      </c>
      <c r="K35" s="54"/>
      <c r="L35" s="58">
        <f>H35+J35</f>
        <v>0</v>
      </c>
      <c r="M35" s="54"/>
      <c r="N35" s="58"/>
      <c r="O35" s="55"/>
      <c r="P35" s="62"/>
      <c r="Q35" s="56"/>
      <c r="R35" s="26"/>
      <c r="S35" s="63"/>
      <c r="T35" s="56"/>
      <c r="U35" s="63"/>
      <c r="V35" s="52"/>
      <c r="W35" s="12"/>
      <c r="X35" s="202">
        <v>4.0000000000000003E-5</v>
      </c>
      <c r="Y35" s="136"/>
      <c r="AA35" s="192"/>
      <c r="AB35" s="193"/>
      <c r="AC35" s="194"/>
      <c r="AD35" s="136"/>
      <c r="AE35" s="194"/>
    </row>
    <row r="36" spans="1:32">
      <c r="B36" s="26"/>
      <c r="C36" s="26"/>
      <c r="D36" s="52"/>
      <c r="E36" s="52"/>
      <c r="F36" s="52"/>
      <c r="G36" s="52"/>
      <c r="H36" s="41"/>
      <c r="I36" s="52"/>
      <c r="J36" s="60"/>
      <c r="K36" s="60"/>
      <c r="L36" s="60"/>
      <c r="M36" s="60"/>
      <c r="N36" s="60"/>
      <c r="O36" s="60"/>
      <c r="P36" s="26"/>
      <c r="Q36" s="56"/>
      <c r="R36" s="26"/>
      <c r="S36" s="50"/>
      <c r="T36" s="56"/>
      <c r="U36" s="50"/>
      <c r="V36" s="52"/>
      <c r="W36" s="12"/>
      <c r="X36" s="200">
        <f>X34*X35</f>
        <v>74890.372400000007</v>
      </c>
      <c r="Y36" s="136"/>
      <c r="AA36" s="192" t="s">
        <v>133</v>
      </c>
      <c r="AB36" s="193"/>
      <c r="AC36" s="195">
        <v>7.5740000000000002E-2</v>
      </c>
      <c r="AD36" s="136"/>
      <c r="AE36" s="196">
        <v>7.5700000000000003E-2</v>
      </c>
    </row>
    <row r="37" spans="1:32" ht="13.5" thickBot="1">
      <c r="B37" s="64" t="s">
        <v>42</v>
      </c>
      <c r="C37" s="26"/>
      <c r="D37" s="65">
        <f>SUM(D34:D35)</f>
        <v>2445357961</v>
      </c>
      <c r="E37" s="52"/>
      <c r="F37" s="65">
        <f>SUM(F34:F35)</f>
        <v>1977060569.1440001</v>
      </c>
      <c r="G37" s="52"/>
      <c r="H37" s="41"/>
      <c r="I37" s="52"/>
      <c r="J37" s="65">
        <f>SUM(J34:J35)</f>
        <v>1937519357.7611198</v>
      </c>
      <c r="K37" s="52"/>
      <c r="L37" s="65">
        <f>SUM(L34:L35)</f>
        <v>-98731574.229999989</v>
      </c>
      <c r="M37" s="52"/>
      <c r="N37" s="65">
        <f>SUM(N34:N35)</f>
        <v>1838787783.5311198</v>
      </c>
      <c r="O37" s="41"/>
      <c r="P37" s="66">
        <f>SUM(P34:P35)</f>
        <v>1</v>
      </c>
      <c r="Q37" s="41"/>
      <c r="R37" s="52"/>
      <c r="S37" s="138">
        <f>SUM(S34:S35)</f>
        <v>7.5700000000000003E-2</v>
      </c>
      <c r="T37" s="52"/>
      <c r="U37" s="67">
        <f>SUM(U34:U35)</f>
        <v>9.1435848661230029E-2</v>
      </c>
      <c r="V37" s="52"/>
      <c r="W37" s="12"/>
      <c r="X37" s="203">
        <f>GRCF!G27</f>
        <v>1.0044366717615008</v>
      </c>
      <c r="Y37" s="136" t="s">
        <v>122</v>
      </c>
      <c r="AA37" s="192"/>
      <c r="AB37" s="193"/>
      <c r="AC37" s="197" t="s">
        <v>134</v>
      </c>
      <c r="AD37" s="136"/>
      <c r="AE37" s="197" t="s">
        <v>134</v>
      </c>
    </row>
    <row r="38" spans="1:32" ht="13.5" thickTop="1">
      <c r="B38" s="64"/>
      <c r="C38" s="26"/>
      <c r="D38" s="41"/>
      <c r="E38" s="52"/>
      <c r="F38" s="52"/>
      <c r="G38" s="52"/>
      <c r="H38" s="41"/>
      <c r="I38" s="52"/>
      <c r="J38" s="41"/>
      <c r="K38" s="52"/>
      <c r="L38" s="52"/>
      <c r="M38" s="52"/>
      <c r="N38" s="41"/>
      <c r="O38" s="52"/>
      <c r="P38" s="41"/>
      <c r="Q38" s="68"/>
      <c r="R38" s="52"/>
      <c r="S38" s="41"/>
      <c r="T38" s="52"/>
      <c r="U38" s="55"/>
      <c r="V38" s="52"/>
      <c r="W38" s="12"/>
      <c r="X38" s="204">
        <f>X36*X37</f>
        <v>75222.636400435367</v>
      </c>
      <c r="Y38" s="136"/>
      <c r="AA38" s="192" t="s">
        <v>135</v>
      </c>
      <c r="AB38" s="193"/>
      <c r="AC38" s="194">
        <f>ROUND(AC34*AC36,0)</f>
        <v>141804920</v>
      </c>
      <c r="AD38" s="198">
        <f>AC38-AE38</f>
        <v>74890</v>
      </c>
      <c r="AE38" s="194">
        <f>ROUND(AE34*AE36,0)</f>
        <v>141730030</v>
      </c>
    </row>
    <row r="39" spans="1:32">
      <c r="B39" s="64"/>
      <c r="C39" s="26"/>
      <c r="D39" s="41"/>
      <c r="E39" s="52"/>
      <c r="F39" s="52"/>
      <c r="G39" s="52"/>
      <c r="H39" s="41"/>
      <c r="I39" s="52"/>
      <c r="J39" s="41"/>
      <c r="K39" s="52"/>
      <c r="L39" s="52"/>
      <c r="M39" s="52"/>
      <c r="N39" s="102" t="s">
        <v>43</v>
      </c>
      <c r="O39" s="102"/>
      <c r="P39" s="55"/>
      <c r="Q39" s="36"/>
      <c r="R39" s="44"/>
      <c r="S39" s="55"/>
      <c r="T39" s="44"/>
      <c r="U39" s="145">
        <f>U37-U20</f>
        <v>-4.0177466870461309E-5</v>
      </c>
      <c r="V39" s="52"/>
      <c r="W39" s="12"/>
      <c r="X39" s="12"/>
      <c r="AA39" s="192"/>
      <c r="AB39" s="193"/>
      <c r="AC39" s="199"/>
      <c r="AD39" s="136"/>
      <c r="AE39" s="199"/>
    </row>
    <row r="40" spans="1:32">
      <c r="B40" s="64"/>
      <c r="C40" s="26"/>
      <c r="D40" s="41"/>
      <c r="E40" s="52"/>
      <c r="F40" s="52"/>
      <c r="G40" s="52"/>
      <c r="H40" s="41"/>
      <c r="I40" s="52"/>
      <c r="J40" s="41"/>
      <c r="K40" s="52"/>
      <c r="L40" s="52"/>
      <c r="M40" s="52"/>
      <c r="N40" s="102" t="s">
        <v>121</v>
      </c>
      <c r="O40" s="102"/>
      <c r="P40" s="55"/>
      <c r="Q40" s="36"/>
      <c r="R40" s="44"/>
      <c r="S40" s="55"/>
      <c r="T40" s="44"/>
      <c r="U40" s="84">
        <f>'Rate Base'!D10</f>
        <v>1872.2593099999999</v>
      </c>
      <c r="V40" s="52"/>
      <c r="W40" s="12"/>
      <c r="X40" s="12"/>
      <c r="AA40" s="192" t="s">
        <v>136</v>
      </c>
      <c r="AB40" s="193"/>
      <c r="AC40" s="194">
        <v>85570263.743827954</v>
      </c>
      <c r="AD40" s="200">
        <f>-AD38*(1-GRCF!F25)</f>
        <v>-18690.821530000005</v>
      </c>
      <c r="AE40" s="194">
        <f>AC40+AD40</f>
        <v>85551572.922297955</v>
      </c>
      <c r="AF40" t="s">
        <v>144</v>
      </c>
    </row>
    <row r="41" spans="1:32" ht="13.5" thickBot="1">
      <c r="B41" s="64"/>
      <c r="C41" s="26"/>
      <c r="D41" s="41"/>
      <c r="E41" s="52"/>
      <c r="F41" s="52"/>
      <c r="G41" s="52"/>
      <c r="H41" s="41"/>
      <c r="I41" s="52"/>
      <c r="J41" s="41"/>
      <c r="K41" s="52"/>
      <c r="L41" s="52"/>
      <c r="M41" s="52"/>
      <c r="N41" s="32" t="s">
        <v>45</v>
      </c>
      <c r="O41" s="32"/>
      <c r="U41" s="101">
        <f>U39*U40</f>
        <v>-7.5222636400437748E-2</v>
      </c>
      <c r="V41" s="52"/>
      <c r="W41" s="12"/>
      <c r="X41" s="12"/>
      <c r="AA41" s="192"/>
      <c r="AB41" s="193"/>
      <c r="AC41" s="197" t="s">
        <v>134</v>
      </c>
      <c r="AD41" s="136"/>
      <c r="AE41" s="197" t="s">
        <v>134</v>
      </c>
    </row>
    <row r="42" spans="1:32" ht="13.5" thickTop="1">
      <c r="B42" s="64"/>
      <c r="C42" s="26"/>
      <c r="D42" s="41"/>
      <c r="E42" s="52"/>
      <c r="F42" s="52"/>
      <c r="G42" s="52"/>
      <c r="H42" s="41"/>
      <c r="I42" s="52"/>
      <c r="J42" s="41"/>
      <c r="K42" s="52"/>
      <c r="L42" s="52"/>
      <c r="M42" s="52"/>
      <c r="N42" s="41"/>
      <c r="O42" s="52"/>
      <c r="P42" s="41"/>
      <c r="Q42" s="68"/>
      <c r="R42" s="52"/>
      <c r="S42" s="41"/>
      <c r="T42" s="52"/>
      <c r="U42" s="55"/>
      <c r="V42" s="52"/>
      <c r="W42" s="12"/>
      <c r="X42" s="12"/>
      <c r="AA42" s="192" t="s">
        <v>137</v>
      </c>
      <c r="AB42" s="193"/>
      <c r="AC42" s="194">
        <f>+AC38-AC40</f>
        <v>56234656.256172046</v>
      </c>
      <c r="AD42" s="136"/>
      <c r="AE42" s="194">
        <f>+AE38-AE40</f>
        <v>56178457.077702045</v>
      </c>
    </row>
    <row r="43" spans="1:32">
      <c r="B43" s="64"/>
      <c r="C43" s="26"/>
      <c r="D43" s="41"/>
      <c r="E43" s="52"/>
      <c r="F43" s="52"/>
      <c r="G43" s="52"/>
      <c r="H43" s="41"/>
      <c r="I43" s="52"/>
      <c r="J43" s="41"/>
      <c r="K43" s="52"/>
      <c r="L43" s="52"/>
      <c r="M43" s="52"/>
      <c r="N43" s="41"/>
      <c r="O43" s="52"/>
      <c r="P43" s="41"/>
      <c r="Q43" s="68"/>
      <c r="R43" s="52"/>
      <c r="S43" s="41"/>
      <c r="T43" s="52"/>
      <c r="U43" s="55"/>
      <c r="V43" s="52"/>
      <c r="W43" s="12"/>
      <c r="X43" s="12"/>
      <c r="AA43" s="192"/>
      <c r="AB43" s="193"/>
      <c r="AC43" s="199"/>
      <c r="AD43" s="136"/>
      <c r="AE43" s="199"/>
    </row>
    <row r="44" spans="1:32">
      <c r="B44" s="26"/>
      <c r="C44" s="26"/>
      <c r="D44" s="36"/>
      <c r="E44" s="44"/>
      <c r="F44" s="44"/>
      <c r="G44" s="44"/>
      <c r="H44" s="36"/>
      <c r="I44" s="44"/>
      <c r="J44" s="36"/>
      <c r="K44" s="44"/>
      <c r="L44" s="44"/>
      <c r="M44" s="44"/>
      <c r="N44" s="36"/>
      <c r="O44" s="36"/>
      <c r="P44" s="55"/>
      <c r="Q44" s="36"/>
      <c r="R44" s="44"/>
      <c r="S44" s="55"/>
      <c r="T44" s="44"/>
      <c r="U44" s="55"/>
      <c r="V44" s="36"/>
      <c r="W44" s="35"/>
      <c r="X44" s="35"/>
      <c r="Y44" s="35"/>
      <c r="Z44" s="35"/>
      <c r="AA44" s="192" t="s">
        <v>138</v>
      </c>
      <c r="AB44" s="193"/>
      <c r="AC44" s="201">
        <f>GRCF!D27</f>
        <v>1.3384929105659351</v>
      </c>
      <c r="AD44" s="136"/>
      <c r="AE44" s="201">
        <f>AC44</f>
        <v>1.3384929105659351</v>
      </c>
    </row>
    <row r="45" spans="1:32">
      <c r="W45" s="17"/>
      <c r="X45" s="17"/>
      <c r="Y45" s="17"/>
      <c r="Z45" s="17"/>
      <c r="AA45" s="192"/>
      <c r="AB45" s="193"/>
      <c r="AC45" s="197" t="s">
        <v>134</v>
      </c>
      <c r="AD45" s="136"/>
      <c r="AE45" s="197" t="s">
        <v>134</v>
      </c>
    </row>
    <row r="46" spans="1:32">
      <c r="A46" s="1" t="s">
        <v>444</v>
      </c>
      <c r="AA46" s="192" t="s">
        <v>139</v>
      </c>
      <c r="AB46" s="193"/>
      <c r="AC46" s="194">
        <f>ROUND(AC42*AC44,0)</f>
        <v>75269689</v>
      </c>
      <c r="AD46" s="136"/>
      <c r="AE46" s="194">
        <f>ROUND(AE42*AE44,0)</f>
        <v>75194467</v>
      </c>
    </row>
    <row r="47" spans="1:32">
      <c r="A47" s="1"/>
      <c r="B47" s="3"/>
      <c r="D47" s="27"/>
      <c r="J47" s="27"/>
      <c r="AA47" s="136"/>
      <c r="AB47" s="136"/>
      <c r="AC47" s="136"/>
      <c r="AD47" s="136"/>
      <c r="AE47" s="136"/>
    </row>
    <row r="48" spans="1:32">
      <c r="A48" s="3"/>
      <c r="B48" s="26"/>
      <c r="C48" s="26"/>
      <c r="D48" s="27"/>
      <c r="E48" s="26"/>
      <c r="F48" s="26"/>
      <c r="G48" s="26"/>
      <c r="H48" s="26"/>
      <c r="I48" s="26"/>
      <c r="J48" s="27"/>
      <c r="K48" s="26"/>
      <c r="L48" s="26"/>
      <c r="M48" s="26"/>
      <c r="N48" s="27" t="s">
        <v>21</v>
      </c>
      <c r="O48" s="27"/>
      <c r="P48" s="27" t="s">
        <v>46</v>
      </c>
      <c r="Q48" s="27"/>
      <c r="R48" s="26"/>
      <c r="S48" s="27"/>
      <c r="T48" s="27"/>
      <c r="U48" s="27"/>
      <c r="V48" s="27"/>
      <c r="AA48" s="136"/>
      <c r="AB48" s="136" t="s">
        <v>141</v>
      </c>
      <c r="AC48" s="136"/>
      <c r="AD48" s="136"/>
      <c r="AE48" s="198">
        <f>AE46-AC46</f>
        <v>-75222</v>
      </c>
    </row>
    <row r="49" spans="1:22">
      <c r="A49" s="3"/>
      <c r="B49" s="26"/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 t="s">
        <v>23</v>
      </c>
      <c r="O49" s="27"/>
      <c r="P49" s="27" t="s">
        <v>27</v>
      </c>
      <c r="Q49" s="27"/>
      <c r="R49" s="26"/>
      <c r="S49" s="27"/>
      <c r="T49" s="27"/>
      <c r="U49" s="27"/>
      <c r="V49" s="27"/>
    </row>
    <row r="50" spans="1:22">
      <c r="A50" s="3"/>
      <c r="B50" s="26"/>
      <c r="C50" s="26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 t="s">
        <v>27</v>
      </c>
      <c r="O50" s="27"/>
      <c r="P50" s="27" t="s">
        <v>28</v>
      </c>
      <c r="Q50" s="27" t="s">
        <v>29</v>
      </c>
      <c r="R50" s="27"/>
      <c r="S50" s="27" t="s">
        <v>30</v>
      </c>
      <c r="T50" s="27"/>
      <c r="U50" s="27" t="s">
        <v>31</v>
      </c>
      <c r="V50" s="26"/>
    </row>
    <row r="51" spans="1:22">
      <c r="A51" s="3"/>
      <c r="B51" s="26"/>
      <c r="C51" s="26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30" t="s">
        <v>24</v>
      </c>
      <c r="O51" s="30"/>
      <c r="P51" s="30" t="s">
        <v>33</v>
      </c>
      <c r="Q51" s="30" t="s">
        <v>34</v>
      </c>
      <c r="R51" s="27"/>
      <c r="S51" s="30" t="s">
        <v>35</v>
      </c>
      <c r="T51" s="27"/>
      <c r="U51" s="51" t="s">
        <v>36</v>
      </c>
      <c r="V51" s="26"/>
    </row>
    <row r="52" spans="1:22">
      <c r="A52" s="3"/>
      <c r="B52" s="26"/>
      <c r="C52" s="26"/>
      <c r="D52" s="27"/>
      <c r="E52" s="27"/>
      <c r="F52" s="27"/>
      <c r="G52" s="27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</row>
    <row r="53" spans="1:22">
      <c r="A53" s="3"/>
      <c r="B53" s="26" t="s">
        <v>37</v>
      </c>
      <c r="C53" s="26"/>
      <c r="D53" s="36"/>
      <c r="E53" s="36"/>
      <c r="F53" s="36"/>
      <c r="G53" s="36"/>
      <c r="H53" s="36"/>
      <c r="I53" s="44"/>
      <c r="J53" s="54"/>
      <c r="K53" s="54"/>
      <c r="L53" s="54"/>
      <c r="M53" s="54"/>
      <c r="N53" s="54">
        <f>N30</f>
        <v>3.9199999999999999E-3</v>
      </c>
      <c r="O53" s="54"/>
      <c r="P53" s="56">
        <f>N53/N57</f>
        <v>2.1318392666674235E-12</v>
      </c>
      <c r="Q53" s="56">
        <f>Q30</f>
        <v>5.5E-2</v>
      </c>
      <c r="R53" s="56"/>
      <c r="S53" s="56">
        <f>ROUND(P53*Q53,4)</f>
        <v>0</v>
      </c>
      <c r="T53" s="56"/>
      <c r="U53" s="56">
        <f>S53*GRCF!$G$27</f>
        <v>0</v>
      </c>
      <c r="V53" s="69"/>
    </row>
    <row r="54" spans="1:22">
      <c r="A54" s="3"/>
      <c r="B54" s="26" t="s">
        <v>38</v>
      </c>
      <c r="C54" s="26"/>
      <c r="D54" s="36"/>
      <c r="E54" s="36"/>
      <c r="F54" s="36"/>
      <c r="G54" s="36"/>
      <c r="H54" s="36"/>
      <c r="I54" s="44"/>
      <c r="J54" s="54"/>
      <c r="K54" s="54"/>
      <c r="L54" s="54"/>
      <c r="M54" s="54"/>
      <c r="N54" s="54">
        <f>N31</f>
        <v>990515424.77999997</v>
      </c>
      <c r="O54" s="54"/>
      <c r="P54" s="56">
        <f>N54/N57</f>
        <v>0.53867848897596093</v>
      </c>
      <c r="Q54" s="56">
        <f>Q31</f>
        <v>5.4899999999999997E-2</v>
      </c>
      <c r="R54" s="56"/>
      <c r="S54" s="56">
        <f t="shared" ref="S54:S55" si="8">ROUND(P54*Q54,4)</f>
        <v>2.9600000000000001E-2</v>
      </c>
      <c r="T54" s="56"/>
      <c r="U54" s="56">
        <f>S54*GRCF!$G$27</f>
        <v>2.9731325484140425E-2</v>
      </c>
      <c r="V54" s="69"/>
    </row>
    <row r="55" spans="1:22">
      <c r="A55" s="3"/>
      <c r="B55" s="26" t="s">
        <v>39</v>
      </c>
      <c r="C55" s="26"/>
      <c r="D55" s="36"/>
      <c r="E55" s="36"/>
      <c r="F55" s="36"/>
      <c r="G55" s="36"/>
      <c r="H55" s="36"/>
      <c r="I55" s="44"/>
      <c r="J55" s="54"/>
      <c r="K55" s="54"/>
      <c r="L55" s="54"/>
      <c r="M55" s="54"/>
      <c r="N55" s="58">
        <f>N32</f>
        <v>848272358.74720001</v>
      </c>
      <c r="O55" s="58"/>
      <c r="P55" s="59">
        <f>N55/N57</f>
        <v>0.46132151102190733</v>
      </c>
      <c r="Q55" s="56">
        <v>9.5000000000000001E-2</v>
      </c>
      <c r="R55" s="56"/>
      <c r="S55" s="59">
        <f t="shared" si="8"/>
        <v>4.3799999999999999E-2</v>
      </c>
      <c r="T55" s="56"/>
      <c r="U55" s="59">
        <f>S55*GRCF!$D$27</f>
        <v>5.8625989482787959E-2</v>
      </c>
      <c r="V55" s="70"/>
    </row>
    <row r="56" spans="1:22">
      <c r="A56" s="3"/>
      <c r="B56" s="26"/>
      <c r="C56" s="26"/>
      <c r="D56" s="36"/>
      <c r="E56" s="36"/>
      <c r="F56" s="36"/>
      <c r="G56" s="36"/>
      <c r="H56" s="36"/>
      <c r="I56" s="44"/>
      <c r="J56" s="60"/>
      <c r="K56" s="60"/>
      <c r="L56" s="60"/>
      <c r="M56" s="60"/>
      <c r="N56" s="60"/>
      <c r="O56" s="60"/>
      <c r="P56" s="26"/>
      <c r="Q56" s="56"/>
      <c r="R56" s="26"/>
      <c r="S56" s="56"/>
      <c r="T56" s="56"/>
      <c r="U56" s="50"/>
      <c r="V56" s="50"/>
    </row>
    <row r="57" spans="1:22" ht="13.5" thickBot="1">
      <c r="B57" s="26" t="s">
        <v>42</v>
      </c>
      <c r="C57" s="26"/>
      <c r="D57" s="36"/>
      <c r="E57" s="36"/>
      <c r="F57" s="36"/>
      <c r="G57" s="36"/>
      <c r="H57" s="36"/>
      <c r="I57" s="44"/>
      <c r="J57" s="36"/>
      <c r="K57" s="36"/>
      <c r="L57" s="36"/>
      <c r="M57" s="36"/>
      <c r="N57" s="71">
        <f>SUM(N53:N56)</f>
        <v>1838787783.5311198</v>
      </c>
      <c r="O57" s="71"/>
      <c r="P57" s="67">
        <f>SUM(P53:P56)</f>
        <v>1</v>
      </c>
      <c r="Q57" s="36"/>
      <c r="R57" s="44"/>
      <c r="S57" s="67">
        <f>SUM(S53:S56)</f>
        <v>7.3399999999999993E-2</v>
      </c>
      <c r="T57" s="44"/>
      <c r="U57" s="67">
        <f>SUM(U53:U56)</f>
        <v>8.8357314966928391E-2</v>
      </c>
      <c r="V57" s="36"/>
    </row>
    <row r="58" spans="1:22" ht="13.5" thickTop="1">
      <c r="B58" s="26"/>
      <c r="C58" s="26"/>
      <c r="D58" s="36"/>
      <c r="E58" s="36"/>
      <c r="F58" s="36"/>
      <c r="G58" s="36"/>
      <c r="H58" s="36"/>
      <c r="I58" s="44"/>
      <c r="J58" s="36"/>
      <c r="K58" s="36"/>
      <c r="L58" s="36"/>
      <c r="M58" s="36"/>
      <c r="N58" s="36"/>
      <c r="O58" s="36"/>
      <c r="P58" s="55"/>
      <c r="Q58" s="36"/>
      <c r="R58" s="44"/>
      <c r="S58" s="55"/>
      <c r="T58" s="44"/>
      <c r="U58" s="55"/>
      <c r="V58" s="36"/>
    </row>
    <row r="59" spans="1:22">
      <c r="B59" s="26"/>
      <c r="C59" s="26"/>
      <c r="D59" s="36"/>
      <c r="E59" s="36"/>
      <c r="F59" s="36"/>
      <c r="G59" s="36"/>
      <c r="H59" s="36"/>
      <c r="I59" s="44"/>
      <c r="J59" s="36"/>
      <c r="K59" s="36"/>
      <c r="L59" s="36"/>
      <c r="M59" s="36"/>
      <c r="N59" s="102" t="s">
        <v>43</v>
      </c>
      <c r="O59" s="36"/>
      <c r="P59" s="55"/>
      <c r="Q59" s="36"/>
      <c r="R59" s="44"/>
      <c r="S59" s="55"/>
      <c r="T59" s="44"/>
      <c r="U59" s="55">
        <f>U57-U37</f>
        <v>-3.0785336943016384E-3</v>
      </c>
      <c r="V59" s="36"/>
    </row>
    <row r="60" spans="1:22">
      <c r="B60" s="26"/>
      <c r="C60" s="26"/>
      <c r="D60" s="36"/>
      <c r="E60" s="36"/>
      <c r="F60" s="36"/>
      <c r="G60" s="36"/>
      <c r="H60" s="36"/>
      <c r="I60" s="44"/>
      <c r="J60" s="36"/>
      <c r="K60" s="36"/>
      <c r="L60" s="36"/>
      <c r="M60" s="36"/>
      <c r="N60" s="102" t="s">
        <v>44</v>
      </c>
      <c r="O60" s="36"/>
      <c r="P60" s="55"/>
      <c r="Q60" s="36"/>
      <c r="R60" s="44"/>
      <c r="S60" s="55"/>
      <c r="T60" s="44"/>
      <c r="U60" s="84">
        <f>'Rate Base'!$D$20</f>
        <v>1787.3764811392307</v>
      </c>
      <c r="V60" s="36"/>
    </row>
    <row r="61" spans="1:22" ht="13.5" thickBot="1">
      <c r="B61" s="26"/>
      <c r="C61" s="26"/>
      <c r="D61" s="36"/>
      <c r="E61" s="36"/>
      <c r="F61" s="36"/>
      <c r="G61" s="36"/>
      <c r="H61" s="36"/>
      <c r="I61" s="44"/>
      <c r="J61" s="36"/>
      <c r="K61" s="36"/>
      <c r="L61" s="36"/>
      <c r="M61" s="36"/>
      <c r="N61" s="32" t="s">
        <v>45</v>
      </c>
      <c r="O61" s="26"/>
      <c r="U61" s="101">
        <f>U59*U60</f>
        <v>-5.5024987215894186</v>
      </c>
      <c r="V61" s="36"/>
    </row>
    <row r="62" spans="1:22" ht="13.5" thickTop="1">
      <c r="B62" s="26"/>
      <c r="C62" s="26"/>
      <c r="D62" s="36"/>
      <c r="E62" s="36"/>
      <c r="F62" s="36"/>
      <c r="G62" s="36"/>
      <c r="H62" s="36"/>
      <c r="I62" s="44"/>
      <c r="J62" s="36"/>
      <c r="K62" s="36"/>
      <c r="L62" s="36"/>
      <c r="M62" s="36"/>
      <c r="N62" s="36"/>
      <c r="O62" s="36"/>
      <c r="P62" s="55"/>
      <c r="Q62" s="36"/>
      <c r="R62" s="44"/>
      <c r="S62" s="55"/>
      <c r="T62" s="44"/>
      <c r="U62" s="55"/>
      <c r="V62" s="36"/>
    </row>
    <row r="64" spans="1:22" ht="13.5" thickBot="1">
      <c r="N64" s="26" t="s">
        <v>87</v>
      </c>
      <c r="O64" s="26"/>
      <c r="T64" s="36"/>
      <c r="U64" s="472">
        <f>(U61/((Q15-Q55)))/1000</f>
        <v>-1.1004997443178828</v>
      </c>
    </row>
    <row r="65" spans="14:21" ht="13.5" thickTop="1">
      <c r="U65" s="24"/>
    </row>
    <row r="66" spans="14:21">
      <c r="U66" s="387"/>
    </row>
    <row r="67" spans="14:21">
      <c r="N67" s="26" t="s">
        <v>421</v>
      </c>
      <c r="U67" s="473">
        <f>127654870.61/1000000</f>
        <v>127.65487061</v>
      </c>
    </row>
    <row r="68" spans="14:21">
      <c r="N68" s="102" t="s">
        <v>43</v>
      </c>
      <c r="O68" s="36"/>
      <c r="P68" s="55"/>
      <c r="Q68" s="36"/>
      <c r="R68" s="44"/>
      <c r="S68" s="55"/>
      <c r="T68" s="44"/>
      <c r="U68" s="88">
        <f>U59</f>
        <v>-3.0785336943016384E-3</v>
      </c>
    </row>
    <row r="69" spans="14:21" ht="13.5" thickBot="1">
      <c r="N69" s="26" t="s">
        <v>422</v>
      </c>
      <c r="U69" s="474">
        <f>U67*U68</f>
        <v>-0.39298982041460095</v>
      </c>
    </row>
    <row r="70" spans="14:21" ht="13.5" thickTop="1">
      <c r="N70" s="26"/>
      <c r="U70" s="475"/>
    </row>
    <row r="71" spans="14:21">
      <c r="N71" s="133"/>
      <c r="O71" s="133"/>
      <c r="P71" s="384"/>
      <c r="Q71" s="384"/>
      <c r="R71" s="384"/>
      <c r="S71" s="384"/>
      <c r="T71" s="36"/>
      <c r="U71" s="43"/>
    </row>
    <row r="72" spans="14:21" ht="13.5" thickBot="1">
      <c r="N72" s="26" t="s">
        <v>87</v>
      </c>
      <c r="O72" s="26"/>
      <c r="T72" s="36"/>
      <c r="U72" s="472">
        <f>(U69/((Q15-Q55)))/1000</f>
        <v>-7.8597964082920108E-2</v>
      </c>
    </row>
    <row r="73" spans="14:21" ht="13.5" thickTop="1"/>
    <row r="75" spans="14:21">
      <c r="N75" s="26" t="s">
        <v>423</v>
      </c>
      <c r="U75" s="388">
        <f>185898729.58/1000000</f>
        <v>185.89872958000001</v>
      </c>
    </row>
    <row r="76" spans="14:21">
      <c r="N76" s="102" t="s">
        <v>43</v>
      </c>
      <c r="O76" s="36"/>
      <c r="P76" s="55"/>
      <c r="Q76" s="36"/>
      <c r="R76" s="44"/>
      <c r="S76" s="55"/>
      <c r="T76" s="44"/>
      <c r="U76" s="88">
        <f>U59</f>
        <v>-3.0785336943016384E-3</v>
      </c>
    </row>
    <row r="77" spans="14:21" ht="13.5" thickBot="1">
      <c r="N77" s="26" t="s">
        <v>422</v>
      </c>
      <c r="U77" s="389">
        <f>U75*U76</f>
        <v>-0.57229550273989871</v>
      </c>
    </row>
    <row r="78" spans="14:21" ht="13.5" thickTop="1"/>
  </sheetData>
  <mergeCells count="3">
    <mergeCell ref="A1:V1"/>
    <mergeCell ref="A3:V3"/>
    <mergeCell ref="A2:V2"/>
  </mergeCells>
  <phoneticPr fontId="15" type="noConversion"/>
  <pageMargins left="0.34" right="0.2" top="0.67" bottom="0.24" header="0.45" footer="0.2"/>
  <pageSetup scale="7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pageSetUpPr fitToPage="1"/>
  </sheetPr>
  <dimension ref="A1:H51"/>
  <sheetViews>
    <sheetView zoomScaleNormal="100" workbookViewId="0">
      <selection activeCell="C33" sqref="C33"/>
    </sheetView>
  </sheetViews>
  <sheetFormatPr defaultRowHeight="12.75"/>
  <cols>
    <col min="1" max="1" width="61.5703125" style="4" customWidth="1"/>
    <col min="2" max="2" width="16.7109375" style="4" customWidth="1"/>
    <col min="3" max="3" width="2.28515625" style="4" customWidth="1"/>
    <col min="4" max="4" width="12.7109375" style="4" customWidth="1"/>
    <col min="5" max="5" width="10.7109375" style="4" customWidth="1"/>
    <col min="6" max="6" width="11.42578125" style="4" customWidth="1"/>
    <col min="7" max="7" width="9.7109375" style="4" bestFit="1" customWidth="1"/>
    <col min="8" max="16384" width="9.140625" style="4"/>
  </cols>
  <sheetData>
    <row r="1" spans="1:7">
      <c r="A1" s="454" t="s">
        <v>47</v>
      </c>
      <c r="B1" s="454"/>
      <c r="C1" s="454"/>
      <c r="D1" s="454"/>
      <c r="E1" s="454"/>
      <c r="F1" s="454"/>
      <c r="G1" s="454"/>
    </row>
    <row r="2" spans="1:7">
      <c r="A2" s="454" t="s">
        <v>48</v>
      </c>
      <c r="B2" s="454"/>
      <c r="C2" s="454"/>
      <c r="D2" s="454"/>
      <c r="E2" s="454"/>
      <c r="F2" s="454"/>
      <c r="G2" s="454"/>
    </row>
    <row r="3" spans="1:7">
      <c r="A3" s="454" t="s">
        <v>115</v>
      </c>
      <c r="B3" s="454"/>
      <c r="C3" s="454"/>
      <c r="D3" s="454"/>
      <c r="E3" s="454"/>
      <c r="F3" s="454"/>
      <c r="G3" s="454"/>
    </row>
    <row r="4" spans="1:7">
      <c r="A4" s="454" t="s">
        <v>117</v>
      </c>
      <c r="B4" s="454"/>
      <c r="C4" s="454"/>
      <c r="D4" s="454"/>
      <c r="E4" s="454"/>
      <c r="F4" s="454"/>
      <c r="G4" s="454"/>
    </row>
    <row r="5" spans="1:7">
      <c r="A5" s="2"/>
      <c r="B5" s="2"/>
      <c r="C5" s="2"/>
      <c r="D5" s="5"/>
      <c r="E5" s="6"/>
      <c r="F5" s="6"/>
    </row>
    <row r="6" spans="1:7">
      <c r="A6" s="2"/>
      <c r="B6" s="2"/>
      <c r="C6" s="2"/>
      <c r="D6" s="5"/>
    </row>
    <row r="7" spans="1:7">
      <c r="A7" s="32" t="s">
        <v>49</v>
      </c>
      <c r="B7" s="32"/>
      <c r="C7" s="32"/>
      <c r="D7" s="5"/>
    </row>
    <row r="8" spans="1:7">
      <c r="A8" s="6"/>
      <c r="B8" s="6"/>
      <c r="C8" s="6"/>
      <c r="D8" s="5"/>
      <c r="G8" s="26" t="s">
        <v>50</v>
      </c>
    </row>
    <row r="9" spans="1:7">
      <c r="A9" s="6"/>
      <c r="B9" s="6"/>
      <c r="C9" s="6"/>
      <c r="D9" s="27" t="s">
        <v>51</v>
      </c>
      <c r="E9" s="7"/>
      <c r="F9" s="26" t="s">
        <v>88</v>
      </c>
      <c r="G9" s="27" t="s">
        <v>51</v>
      </c>
    </row>
    <row r="10" spans="1:7">
      <c r="A10" s="26"/>
      <c r="B10" s="26"/>
      <c r="C10" s="26"/>
      <c r="D10" s="30" t="s">
        <v>52</v>
      </c>
      <c r="E10" s="26"/>
      <c r="F10" s="30" t="s">
        <v>89</v>
      </c>
      <c r="G10" s="30" t="s">
        <v>52</v>
      </c>
    </row>
    <row r="11" spans="1:7">
      <c r="A11" s="26"/>
      <c r="B11" s="26"/>
      <c r="C11" s="26"/>
      <c r="E11" s="15"/>
      <c r="F11" s="15"/>
    </row>
    <row r="12" spans="1:7">
      <c r="A12" s="26" t="s">
        <v>53</v>
      </c>
      <c r="B12" s="26"/>
      <c r="C12" s="26"/>
      <c r="D12" s="56">
        <v>1</v>
      </c>
      <c r="E12" s="15"/>
      <c r="F12" s="56">
        <v>1</v>
      </c>
      <c r="G12" s="56">
        <v>1</v>
      </c>
    </row>
    <row r="13" spans="1:7">
      <c r="A13" s="26"/>
      <c r="B13" s="26"/>
      <c r="C13" s="26"/>
      <c r="D13" s="56"/>
      <c r="E13" s="15"/>
      <c r="F13" s="56"/>
      <c r="G13" s="56"/>
    </row>
    <row r="14" spans="1:7">
      <c r="A14" s="26" t="s">
        <v>54</v>
      </c>
      <c r="B14" s="26"/>
      <c r="C14" s="26"/>
      <c r="D14" s="56">
        <v>2.8220746511276396E-3</v>
      </c>
      <c r="E14" s="15"/>
      <c r="F14" s="56">
        <v>0</v>
      </c>
      <c r="G14" s="56">
        <f>D14</f>
        <v>2.8220746511276396E-3</v>
      </c>
    </row>
    <row r="15" spans="1:7">
      <c r="A15" s="26" t="s">
        <v>55</v>
      </c>
      <c r="B15" s="26"/>
      <c r="C15" s="26"/>
      <c r="D15" s="59">
        <v>1.5950000000000001E-3</v>
      </c>
      <c r="E15" s="15"/>
      <c r="F15" s="59">
        <v>0</v>
      </c>
      <c r="G15" s="59">
        <f>D15</f>
        <v>1.5950000000000001E-3</v>
      </c>
    </row>
    <row r="16" spans="1:7">
      <c r="A16" s="26"/>
      <c r="B16" s="26"/>
      <c r="C16" s="26"/>
      <c r="D16" s="56"/>
      <c r="E16" s="15"/>
      <c r="F16" s="56"/>
      <c r="G16" s="56"/>
    </row>
    <row r="17" spans="1:8">
      <c r="A17" s="26" t="s">
        <v>56</v>
      </c>
      <c r="B17" s="26"/>
      <c r="C17" s="26"/>
      <c r="D17" s="50">
        <f>D12-(D14+D15)</f>
        <v>0.99558292534887238</v>
      </c>
      <c r="E17" s="15"/>
      <c r="F17" s="50">
        <f>F12-(F14+F15)</f>
        <v>1</v>
      </c>
      <c r="G17" s="56">
        <f>G12-(G14+G15)</f>
        <v>0.99558292534887238</v>
      </c>
    </row>
    <row r="18" spans="1:8">
      <c r="A18" s="26"/>
      <c r="B18" s="26"/>
      <c r="C18" s="26"/>
      <c r="D18" s="56"/>
      <c r="E18" s="15"/>
      <c r="F18" s="56"/>
      <c r="G18" s="56"/>
    </row>
    <row r="19" spans="1:8">
      <c r="A19" s="26" t="s">
        <v>100</v>
      </c>
      <c r="B19" s="26"/>
      <c r="C19" s="26"/>
      <c r="D19" s="72">
        <f>ROUND(-E46*D17,6)</f>
        <v>-4.9875999999999997E-2</v>
      </c>
      <c r="E19" s="15"/>
      <c r="F19" s="72">
        <f>ROUND(-E46*F17,6)</f>
        <v>-5.0097000000000003E-2</v>
      </c>
      <c r="G19" s="59">
        <v>0</v>
      </c>
    </row>
    <row r="20" spans="1:8">
      <c r="A20" s="26"/>
      <c r="B20" s="26"/>
      <c r="C20" s="26"/>
      <c r="D20" s="56"/>
      <c r="E20" s="15"/>
      <c r="F20" s="56"/>
      <c r="G20" s="56"/>
    </row>
    <row r="21" spans="1:8">
      <c r="A21" s="73" t="s">
        <v>57</v>
      </c>
      <c r="B21" s="26"/>
      <c r="C21" s="26"/>
      <c r="D21" s="74">
        <f>SUM(D17:D19)</f>
        <v>0.94570692534887235</v>
      </c>
      <c r="E21" s="15"/>
      <c r="F21" s="74">
        <f>SUM(F17:F19)</f>
        <v>0.94990299999999994</v>
      </c>
      <c r="G21" s="75">
        <f>SUM(G17:G19)</f>
        <v>0.99558292534887238</v>
      </c>
    </row>
    <row r="22" spans="1:8">
      <c r="A22" s="26"/>
      <c r="B22" s="26"/>
      <c r="C22" s="26"/>
      <c r="D22" s="75"/>
      <c r="E22" s="15"/>
      <c r="F22" s="75"/>
      <c r="G22" s="75"/>
    </row>
    <row r="23" spans="1:8">
      <c r="A23" s="26" t="s">
        <v>58</v>
      </c>
      <c r="B23" s="26"/>
      <c r="C23" s="26"/>
      <c r="D23" s="76">
        <f>ROUND(-D21*0.21,6)</f>
        <v>-0.198598</v>
      </c>
      <c r="E23" s="15"/>
      <c r="F23" s="76">
        <f>ROUND(-F21*0.21,6)</f>
        <v>-0.19947999999999999</v>
      </c>
      <c r="G23" s="77"/>
    </row>
    <row r="24" spans="1:8">
      <c r="A24" s="26"/>
      <c r="B24" s="26"/>
      <c r="C24" s="26"/>
      <c r="D24" s="56"/>
      <c r="E24" s="15"/>
      <c r="F24" s="56"/>
      <c r="G24" s="56"/>
    </row>
    <row r="25" spans="1:8">
      <c r="A25" s="26" t="s">
        <v>59</v>
      </c>
      <c r="B25" s="26"/>
      <c r="C25" s="26"/>
      <c r="D25" s="50">
        <f>D21+D23</f>
        <v>0.7471089253488723</v>
      </c>
      <c r="E25" s="15"/>
      <c r="F25" s="50">
        <f>F21+F23</f>
        <v>0.75042299999999995</v>
      </c>
      <c r="G25" s="56">
        <f>G21+G23</f>
        <v>0.99558292534887238</v>
      </c>
      <c r="H25" s="13"/>
    </row>
    <row r="26" spans="1:8">
      <c r="A26" s="26"/>
      <c r="B26" s="26"/>
      <c r="C26" s="26"/>
      <c r="D26" s="56"/>
      <c r="E26" s="15"/>
      <c r="F26" s="56"/>
      <c r="G26" s="56"/>
    </row>
    <row r="27" spans="1:8" ht="13.5" thickBot="1">
      <c r="A27" s="26" t="s">
        <v>60</v>
      </c>
      <c r="B27" s="26"/>
      <c r="C27" s="26"/>
      <c r="D27" s="78">
        <f>1/D25</f>
        <v>1.3384929105659351</v>
      </c>
      <c r="E27" s="15"/>
      <c r="F27" s="78">
        <f>1/F25</f>
        <v>1.33258175722226</v>
      </c>
      <c r="G27" s="79">
        <f>1/G25</f>
        <v>1.0044366717615008</v>
      </c>
    </row>
    <row r="28" spans="1:8" ht="13.5" thickTop="1">
      <c r="A28" s="26"/>
      <c r="B28" s="26"/>
      <c r="C28" s="26"/>
      <c r="D28" s="26"/>
      <c r="E28" s="15"/>
      <c r="F28" s="26"/>
      <c r="G28" s="26"/>
    </row>
    <row r="29" spans="1:8">
      <c r="A29" s="26" t="s">
        <v>61</v>
      </c>
      <c r="D29" s="29"/>
      <c r="E29" s="15"/>
      <c r="F29" s="29">
        <f>F19+F23</f>
        <v>-0.24957699999999999</v>
      </c>
      <c r="H29" s="26"/>
    </row>
    <row r="30" spans="1:8">
      <c r="E30" s="15"/>
      <c r="F30" s="15"/>
    </row>
    <row r="31" spans="1:8">
      <c r="A31" s="26" t="s">
        <v>62</v>
      </c>
      <c r="B31" s="26"/>
      <c r="C31" s="26"/>
      <c r="D31" s="80"/>
      <c r="E31" s="10"/>
      <c r="F31" s="10"/>
    </row>
    <row r="32" spans="1:8">
      <c r="A32" s="26"/>
      <c r="B32" s="26"/>
      <c r="C32" s="26"/>
      <c r="D32" s="80"/>
      <c r="E32" s="10"/>
      <c r="F32" s="10"/>
    </row>
    <row r="33" spans="1:6">
      <c r="A33" s="26"/>
      <c r="B33" s="26"/>
      <c r="C33" s="26"/>
      <c r="D33" s="80"/>
      <c r="E33" s="80"/>
      <c r="F33" s="80"/>
    </row>
    <row r="34" spans="1:6">
      <c r="A34" s="26" t="s">
        <v>65</v>
      </c>
      <c r="B34" s="26"/>
      <c r="C34" s="26"/>
      <c r="D34" s="80">
        <v>0.05</v>
      </c>
      <c r="E34" s="10"/>
      <c r="F34" s="10"/>
    </row>
    <row r="35" spans="1:6">
      <c r="A35" s="26" t="s">
        <v>66</v>
      </c>
      <c r="B35" s="26"/>
      <c r="C35" s="26"/>
      <c r="D35" s="81"/>
      <c r="E35" s="10"/>
      <c r="F35" s="10"/>
    </row>
    <row r="36" spans="1:6">
      <c r="A36" s="26" t="s">
        <v>67</v>
      </c>
      <c r="B36" s="26"/>
      <c r="C36" s="26"/>
      <c r="D36" s="80">
        <f>D34</f>
        <v>0.05</v>
      </c>
      <c r="E36" s="10"/>
      <c r="F36" s="10"/>
    </row>
    <row r="37" spans="1:6">
      <c r="A37" s="26" t="s">
        <v>63</v>
      </c>
      <c r="B37" s="26"/>
      <c r="C37" s="26"/>
      <c r="D37" s="103">
        <v>0.99180000000000001</v>
      </c>
      <c r="E37" s="10"/>
      <c r="F37" s="10"/>
    </row>
    <row r="38" spans="1:6">
      <c r="A38" s="26" t="s">
        <v>64</v>
      </c>
      <c r="B38" s="26"/>
      <c r="C38" s="26"/>
      <c r="D38" s="104"/>
      <c r="E38" s="80">
        <f>ROUND(D36*D37,6)</f>
        <v>4.9590000000000002E-2</v>
      </c>
      <c r="F38" s="80"/>
    </row>
    <row r="39" spans="1:6">
      <c r="A39" s="26"/>
      <c r="B39" s="26"/>
      <c r="C39" s="26"/>
      <c r="D39" s="104"/>
      <c r="E39" s="80"/>
      <c r="F39" s="80"/>
    </row>
    <row r="40" spans="1:6">
      <c r="A40" s="26"/>
      <c r="B40" s="26"/>
      <c r="C40" s="26"/>
      <c r="D40" s="104"/>
      <c r="E40" s="80"/>
      <c r="F40" s="80"/>
    </row>
    <row r="41" spans="1:6">
      <c r="A41" s="26" t="s">
        <v>68</v>
      </c>
      <c r="B41" s="26"/>
      <c r="C41" s="26"/>
      <c r="D41" s="104">
        <v>6.5000000000000002E-2</v>
      </c>
      <c r="E41" s="80"/>
      <c r="F41" s="80"/>
    </row>
    <row r="42" spans="1:6">
      <c r="A42" s="26" t="s">
        <v>63</v>
      </c>
      <c r="B42" s="26"/>
      <c r="C42" s="26"/>
      <c r="D42" s="103">
        <v>7.7999999999999996E-3</v>
      </c>
      <c r="E42" s="80"/>
      <c r="F42" s="80"/>
    </row>
    <row r="43" spans="1:6">
      <c r="A43" s="26" t="s">
        <v>69</v>
      </c>
      <c r="B43" s="26"/>
      <c r="C43" s="26"/>
      <c r="D43" s="104"/>
      <c r="E43" s="80">
        <f>ROUND(D41*D42,6)</f>
        <v>5.0699999999999996E-4</v>
      </c>
      <c r="F43" s="80"/>
    </row>
    <row r="44" spans="1:6">
      <c r="D44" s="104"/>
      <c r="E44" s="80"/>
      <c r="F44" s="80"/>
    </row>
    <row r="45" spans="1:6">
      <c r="D45" s="104"/>
      <c r="E45" s="80"/>
      <c r="F45" s="80"/>
    </row>
    <row r="46" spans="1:6" ht="13.5" thickBot="1">
      <c r="A46" s="26" t="s">
        <v>70</v>
      </c>
      <c r="B46" s="26"/>
      <c r="C46" s="26"/>
      <c r="D46" s="50"/>
      <c r="E46" s="82">
        <f>SUM(E33:E45)</f>
        <v>5.0097000000000003E-2</v>
      </c>
      <c r="F46" s="50"/>
    </row>
    <row r="47" spans="1:6" ht="13.5" thickTop="1">
      <c r="D47" s="26"/>
    </row>
    <row r="51" spans="5:6">
      <c r="E51" s="31"/>
      <c r="F51" s="31"/>
    </row>
  </sheetData>
  <mergeCells count="4">
    <mergeCell ref="A1:G1"/>
    <mergeCell ref="A2:G2"/>
    <mergeCell ref="A4:G4"/>
    <mergeCell ref="A3:G3"/>
  </mergeCells>
  <phoneticPr fontId="15" type="noConversion"/>
  <printOptions horizontalCentered="1"/>
  <pageMargins left="0.25" right="0.25" top="0.42" bottom="0.25" header="0.5" footer="0.5"/>
  <pageSetup scale="9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A22" sqref="A22"/>
    </sheetView>
  </sheetViews>
  <sheetFormatPr defaultRowHeight="12.75"/>
  <cols>
    <col min="1" max="1" width="76.5703125" customWidth="1"/>
    <col min="2" max="2" width="3.42578125" customWidth="1"/>
    <col min="3" max="3" width="13.42578125" customWidth="1"/>
    <col min="4" max="4" width="10.28515625" bestFit="1" customWidth="1"/>
    <col min="5" max="5" width="13.5703125" bestFit="1" customWidth="1"/>
    <col min="6" max="6" width="10.140625" customWidth="1"/>
  </cols>
  <sheetData>
    <row r="1" spans="1:6">
      <c r="A1" s="20" t="s">
        <v>14</v>
      </c>
      <c r="B1" s="20"/>
      <c r="C1" s="20"/>
    </row>
    <row r="2" spans="1:6">
      <c r="A2" s="2" t="s">
        <v>96</v>
      </c>
      <c r="B2" s="2"/>
      <c r="C2" s="2"/>
    </row>
    <row r="3" spans="1:6">
      <c r="A3" s="2" t="s">
        <v>115</v>
      </c>
      <c r="B3" s="2"/>
      <c r="C3" s="2"/>
    </row>
    <row r="4" spans="1:6">
      <c r="A4" s="454" t="s">
        <v>116</v>
      </c>
      <c r="B4" s="454"/>
      <c r="C4" s="454"/>
      <c r="D4" s="16"/>
      <c r="E4" s="16"/>
      <c r="F4" s="16"/>
    </row>
    <row r="5" spans="1:6">
      <c r="A5" s="454" t="s">
        <v>2</v>
      </c>
      <c r="B5" s="454"/>
      <c r="C5" s="454"/>
    </row>
    <row r="6" spans="1:6">
      <c r="A6" s="1"/>
      <c r="B6" s="1"/>
      <c r="C6" s="1"/>
      <c r="E6" s="22"/>
    </row>
    <row r="7" spans="1:6">
      <c r="A7" s="1" t="s">
        <v>445</v>
      </c>
      <c r="B7" s="1"/>
      <c r="C7" s="1"/>
    </row>
    <row r="8" spans="1:6">
      <c r="A8" s="1"/>
      <c r="B8" s="97"/>
      <c r="C8" s="51" t="s">
        <v>91</v>
      </c>
    </row>
    <row r="9" spans="1:6">
      <c r="A9" s="64" t="s">
        <v>99</v>
      </c>
      <c r="B9" s="1"/>
      <c r="C9" s="43">
        <v>44.950166000000003</v>
      </c>
    </row>
    <row r="10" spans="1:6">
      <c r="A10" s="64"/>
      <c r="B10" s="1"/>
      <c r="C10" s="36"/>
    </row>
    <row r="11" spans="1:6">
      <c r="A11" s="26" t="s">
        <v>97</v>
      </c>
      <c r="C11" s="98">
        <v>1</v>
      </c>
    </row>
    <row r="12" spans="1:6">
      <c r="A12" s="64"/>
      <c r="C12" s="35"/>
    </row>
    <row r="13" spans="1:6">
      <c r="A13" s="64" t="s">
        <v>448</v>
      </c>
      <c r="C13" s="23">
        <f>-C9*C11</f>
        <v>-44.950166000000003</v>
      </c>
    </row>
    <row r="15" spans="1:6">
      <c r="A15" s="26" t="s">
        <v>438</v>
      </c>
      <c r="C15" s="98">
        <f>COC!U37</f>
        <v>9.1435848661230029E-2</v>
      </c>
    </row>
    <row r="17" spans="1:3" ht="13.5" thickBot="1">
      <c r="A17" s="26" t="s">
        <v>98</v>
      </c>
      <c r="C17" s="99">
        <f>C13*C15</f>
        <v>-4.110056575673168</v>
      </c>
    </row>
    <row r="18" spans="1:3" ht="13.5" thickTop="1">
      <c r="A18" s="26"/>
      <c r="C18" s="35"/>
    </row>
    <row r="19" spans="1:3">
      <c r="C19" s="35"/>
    </row>
    <row r="20" spans="1:3">
      <c r="A20" s="26"/>
      <c r="C20" s="95"/>
    </row>
    <row r="21" spans="1:3">
      <c r="A21" t="s">
        <v>492</v>
      </c>
    </row>
    <row r="22" spans="1:3">
      <c r="A22" s="64" t="s">
        <v>99</v>
      </c>
      <c r="C22" s="448">
        <f>C9</f>
        <v>44.950166000000003</v>
      </c>
    </row>
    <row r="24" spans="1:3">
      <c r="A24" s="26" t="s">
        <v>491</v>
      </c>
      <c r="C24" s="449">
        <v>17.154</v>
      </c>
    </row>
    <row r="25" spans="1:3">
      <c r="A25" s="26" t="s">
        <v>487</v>
      </c>
      <c r="C25" s="23">
        <f>-(C22-C24)</f>
        <v>-27.796166000000003</v>
      </c>
    </row>
    <row r="26" spans="1:3">
      <c r="A26" s="26"/>
      <c r="C26" s="23"/>
    </row>
    <row r="27" spans="1:3">
      <c r="A27" s="26" t="s">
        <v>438</v>
      </c>
      <c r="C27" s="98">
        <f>COC!U37</f>
        <v>9.1435848661230029E-2</v>
      </c>
    </row>
    <row r="29" spans="1:3" ht="13.5" thickBot="1">
      <c r="A29" s="26" t="s">
        <v>488</v>
      </c>
      <c r="C29" s="99">
        <f>C25*C27</f>
        <v>-2.541566027738428</v>
      </c>
    </row>
    <row r="30" spans="1:3" ht="13.5" thickTop="1">
      <c r="A30" s="26"/>
      <c r="C30" s="23"/>
    </row>
    <row r="31" spans="1:3">
      <c r="A31" t="s">
        <v>489</v>
      </c>
      <c r="C31" s="388">
        <f>'EDIT NOL ADIT'!C16</f>
        <v>-0.88466890080860416</v>
      </c>
    </row>
    <row r="33" spans="1:3" ht="13.5" thickBot="1">
      <c r="A33" t="s">
        <v>490</v>
      </c>
      <c r="C33" s="206">
        <f>C29+C31</f>
        <v>-3.4262349285470322</v>
      </c>
    </row>
    <row r="34" spans="1:3" ht="13.5" thickTop="1"/>
    <row r="38" spans="1:3">
      <c r="A38" s="26"/>
    </row>
    <row r="42" spans="1:3">
      <c r="A42" s="39"/>
    </row>
  </sheetData>
  <mergeCells count="2">
    <mergeCell ref="A4:C4"/>
    <mergeCell ref="A5:C5"/>
  </mergeCells>
  <pageMargins left="0.62" right="0.32" top="0.86" bottom="0.24" header="0.5" footer="0.2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workbookViewId="0">
      <selection activeCell="C17" sqref="C17"/>
    </sheetView>
  </sheetViews>
  <sheetFormatPr defaultRowHeight="12.75"/>
  <cols>
    <col min="1" max="1" width="84.28515625" customWidth="1"/>
    <col min="2" max="2" width="3.28515625" customWidth="1"/>
    <col min="3" max="3" width="15.42578125" customWidth="1"/>
    <col min="4" max="4" width="10.28515625" bestFit="1" customWidth="1"/>
    <col min="5" max="5" width="13.5703125" bestFit="1" customWidth="1"/>
    <col min="6" max="6" width="10.140625" customWidth="1"/>
  </cols>
  <sheetData>
    <row r="1" spans="1:6">
      <c r="A1" s="20" t="s">
        <v>14</v>
      </c>
      <c r="B1" s="20"/>
      <c r="C1" s="20"/>
    </row>
    <row r="2" spans="1:6">
      <c r="A2" s="2" t="s">
        <v>111</v>
      </c>
      <c r="B2" s="2"/>
      <c r="C2" s="2"/>
    </row>
    <row r="3" spans="1:6">
      <c r="A3" s="2" t="s">
        <v>115</v>
      </c>
      <c r="B3" s="2"/>
      <c r="C3" s="2"/>
    </row>
    <row r="4" spans="1:6">
      <c r="A4" s="454" t="s">
        <v>116</v>
      </c>
      <c r="B4" s="454"/>
      <c r="C4" s="454"/>
      <c r="D4" s="16"/>
      <c r="E4" s="16"/>
      <c r="F4" s="16"/>
    </row>
    <row r="5" spans="1:6">
      <c r="A5" s="454" t="s">
        <v>2</v>
      </c>
      <c r="B5" s="454"/>
      <c r="C5" s="454"/>
    </row>
    <row r="6" spans="1:6">
      <c r="A6" s="1"/>
      <c r="B6" s="1"/>
      <c r="C6" s="1"/>
      <c r="E6" s="22"/>
    </row>
    <row r="7" spans="1:6">
      <c r="A7" s="1" t="s">
        <v>445</v>
      </c>
      <c r="B7" s="1"/>
      <c r="C7" s="1"/>
    </row>
    <row r="8" spans="1:6">
      <c r="A8" s="1"/>
      <c r="B8" s="97"/>
      <c r="C8" s="51" t="s">
        <v>91</v>
      </c>
    </row>
    <row r="9" spans="1:6">
      <c r="A9" s="64"/>
      <c r="B9" s="1"/>
      <c r="C9" s="36"/>
    </row>
    <row r="10" spans="1:6">
      <c r="A10" s="64" t="s">
        <v>112</v>
      </c>
      <c r="B10" s="1"/>
      <c r="C10" s="43">
        <v>9.6752959999999995</v>
      </c>
    </row>
    <row r="11" spans="1:6">
      <c r="A11" s="64"/>
      <c r="B11" s="1"/>
      <c r="C11" s="43"/>
    </row>
    <row r="12" spans="1:6">
      <c r="A12" s="64" t="s">
        <v>447</v>
      </c>
      <c r="B12" s="1"/>
      <c r="C12" s="43">
        <f>-C10</f>
        <v>-9.6752959999999995</v>
      </c>
    </row>
    <row r="13" spans="1:6">
      <c r="A13" s="64"/>
      <c r="B13" s="1"/>
      <c r="C13" s="36"/>
    </row>
    <row r="14" spans="1:6">
      <c r="A14" s="26" t="s">
        <v>438</v>
      </c>
      <c r="C14" s="98">
        <f>COC!U37</f>
        <v>9.1435848661230029E-2</v>
      </c>
    </row>
    <row r="16" spans="1:6" ht="13.5" thickBot="1">
      <c r="A16" s="26" t="s">
        <v>98</v>
      </c>
      <c r="C16" s="99">
        <f>C12*C14</f>
        <v>-0.88466890080860416</v>
      </c>
    </row>
    <row r="17" spans="1:3" ht="13.5" thickTop="1">
      <c r="A17" s="26"/>
      <c r="C17" s="35"/>
    </row>
    <row r="18" spans="1:3">
      <c r="C18" s="35"/>
    </row>
    <row r="19" spans="1:3">
      <c r="A19" s="26"/>
      <c r="C19" s="95"/>
    </row>
    <row r="20" spans="1:3" ht="13.5" thickBot="1">
      <c r="A20" s="26" t="s">
        <v>110</v>
      </c>
      <c r="C20" s="99">
        <v>0.41399999999999998</v>
      </c>
    </row>
    <row r="21" spans="1:3" ht="13.5" thickTop="1">
      <c r="A21" s="26" t="s">
        <v>446</v>
      </c>
      <c r="C21" s="35"/>
    </row>
    <row r="29" spans="1:3">
      <c r="A29" s="26"/>
    </row>
    <row r="33" spans="1:1">
      <c r="A33" s="39"/>
    </row>
  </sheetData>
  <mergeCells count="2">
    <mergeCell ref="A4:C4"/>
    <mergeCell ref="A5:C5"/>
  </mergeCells>
  <pageMargins left="0.37" right="0.32" top="0.86" bottom="0.24" header="0.5" footer="0.2"/>
  <pageSetup scale="9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workbookViewId="0">
      <selection activeCell="A21" sqref="A21"/>
    </sheetView>
  </sheetViews>
  <sheetFormatPr defaultRowHeight="12.75"/>
  <cols>
    <col min="1" max="1" width="61.28515625" customWidth="1"/>
    <col min="2" max="2" width="15.5703125" customWidth="1"/>
    <col min="3" max="3" width="10.140625" customWidth="1"/>
    <col min="4" max="4" width="13.42578125" customWidth="1"/>
    <col min="5" max="5" width="10.28515625" bestFit="1" customWidth="1"/>
    <col min="6" max="6" width="13.5703125" bestFit="1" customWidth="1"/>
    <col min="7" max="7" width="10.140625" customWidth="1"/>
  </cols>
  <sheetData>
    <row r="1" spans="1:7">
      <c r="A1" s="20" t="s">
        <v>14</v>
      </c>
      <c r="B1" s="20"/>
      <c r="C1" s="20"/>
      <c r="D1" s="20"/>
    </row>
    <row r="2" spans="1:7">
      <c r="A2" s="2" t="s">
        <v>396</v>
      </c>
      <c r="B2" s="2"/>
      <c r="C2" s="2"/>
      <c r="D2" s="2"/>
    </row>
    <row r="3" spans="1:7">
      <c r="A3" s="454" t="s">
        <v>115</v>
      </c>
      <c r="B3" s="454"/>
      <c r="C3" s="454"/>
      <c r="D3" s="454"/>
    </row>
    <row r="4" spans="1:7">
      <c r="A4" s="454" t="s">
        <v>116</v>
      </c>
      <c r="B4" s="454"/>
      <c r="C4" s="454"/>
      <c r="D4" s="454"/>
      <c r="E4" s="16"/>
      <c r="F4" s="16"/>
      <c r="G4" s="16"/>
    </row>
    <row r="5" spans="1:7">
      <c r="A5" s="454" t="s">
        <v>83</v>
      </c>
      <c r="B5" s="454"/>
      <c r="C5" s="454"/>
      <c r="D5" s="454"/>
    </row>
    <row r="6" spans="1:7">
      <c r="A6" s="1"/>
      <c r="B6" s="1"/>
      <c r="C6" s="1"/>
      <c r="D6" s="1"/>
      <c r="F6" s="22"/>
    </row>
    <row r="7" spans="1:7">
      <c r="A7" s="1" t="s">
        <v>400</v>
      </c>
      <c r="B7" s="1"/>
      <c r="C7" s="1"/>
      <c r="D7" s="1"/>
    </row>
    <row r="8" spans="1:7">
      <c r="A8" s="1"/>
      <c r="B8" s="1"/>
      <c r="C8" s="1"/>
      <c r="D8" s="1"/>
    </row>
    <row r="9" spans="1:7">
      <c r="A9" s="1" t="s">
        <v>441</v>
      </c>
      <c r="B9" s="1"/>
      <c r="C9" s="97"/>
      <c r="D9" s="51" t="s">
        <v>91</v>
      </c>
    </row>
    <row r="10" spans="1:7">
      <c r="A10" s="376" t="s">
        <v>403</v>
      </c>
      <c r="B10" s="54" t="s">
        <v>404</v>
      </c>
      <c r="C10" s="97"/>
      <c r="D10" s="97"/>
    </row>
    <row r="11" spans="1:7">
      <c r="A11" s="54" t="s">
        <v>399</v>
      </c>
      <c r="B11" s="54"/>
      <c r="C11" s="54"/>
      <c r="D11" s="130"/>
    </row>
    <row r="12" spans="1:7">
      <c r="A12" s="375" t="s">
        <v>397</v>
      </c>
      <c r="B12" s="54"/>
      <c r="C12" s="54"/>
      <c r="D12" s="130">
        <v>1688800</v>
      </c>
    </row>
    <row r="13" spans="1:7">
      <c r="A13" s="375" t="s">
        <v>398</v>
      </c>
      <c r="B13" s="54"/>
      <c r="C13" s="54"/>
      <c r="D13" s="131">
        <v>476</v>
      </c>
    </row>
    <row r="14" spans="1:7">
      <c r="A14" s="26" t="s">
        <v>401</v>
      </c>
      <c r="B14" s="26"/>
      <c r="D14" s="35">
        <f>SUM(D12:D13)</f>
        <v>1689276</v>
      </c>
    </row>
    <row r="15" spans="1:7">
      <c r="A15" s="26"/>
      <c r="B15" s="26"/>
      <c r="D15" s="35"/>
    </row>
    <row r="16" spans="1:7">
      <c r="A16" s="26" t="s">
        <v>406</v>
      </c>
      <c r="B16" s="26"/>
      <c r="D16" s="35">
        <f>-D14</f>
        <v>-1689276</v>
      </c>
    </row>
    <row r="17" spans="1:4">
      <c r="A17" s="26" t="s">
        <v>407</v>
      </c>
      <c r="B17" s="26"/>
      <c r="D17" s="35">
        <f>-D16/12</f>
        <v>140773</v>
      </c>
    </row>
    <row r="18" spans="1:4">
      <c r="A18" s="26"/>
      <c r="B18" s="26"/>
      <c r="D18" s="35"/>
    </row>
    <row r="19" spans="1:4">
      <c r="A19" s="26"/>
      <c r="B19" s="26"/>
      <c r="D19" s="35"/>
    </row>
    <row r="20" spans="1:4">
      <c r="A20" s="1" t="s">
        <v>442</v>
      </c>
      <c r="D20" s="35"/>
    </row>
    <row r="21" spans="1:4">
      <c r="A21" s="376" t="s">
        <v>402</v>
      </c>
      <c r="B21" s="376" t="s">
        <v>405</v>
      </c>
      <c r="D21" s="95"/>
    </row>
    <row r="22" spans="1:4">
      <c r="A22" s="54" t="s">
        <v>399</v>
      </c>
      <c r="B22" s="54"/>
      <c r="C22" s="54"/>
      <c r="D22" s="130"/>
    </row>
    <row r="23" spans="1:4">
      <c r="A23" s="375" t="s">
        <v>397</v>
      </c>
      <c r="B23" s="54"/>
      <c r="C23" s="54"/>
      <c r="D23" s="130">
        <v>1066282.6599999999</v>
      </c>
    </row>
    <row r="24" spans="1:4">
      <c r="A24" s="375" t="s">
        <v>398</v>
      </c>
      <c r="B24" s="54"/>
      <c r="C24" s="54"/>
      <c r="D24" s="131">
        <v>3464.17</v>
      </c>
    </row>
    <row r="25" spans="1:4">
      <c r="A25" s="26" t="s">
        <v>401</v>
      </c>
      <c r="B25" s="26"/>
      <c r="D25" s="35">
        <f>SUM(D23:D24)</f>
        <v>1069746.8299999998</v>
      </c>
    </row>
    <row r="27" spans="1:4">
      <c r="A27" s="26" t="s">
        <v>408</v>
      </c>
      <c r="B27" s="26"/>
      <c r="D27" s="35">
        <f>-D25</f>
        <v>-1069746.8299999998</v>
      </c>
    </row>
    <row r="28" spans="1:4">
      <c r="A28" s="26" t="s">
        <v>409</v>
      </c>
      <c r="B28" s="26"/>
      <c r="D28" s="377">
        <f>-D27/12</f>
        <v>89145.569166666653</v>
      </c>
    </row>
    <row r="30" spans="1:4" ht="13.5" thickBot="1">
      <c r="A30" s="26" t="s">
        <v>420</v>
      </c>
      <c r="D30" s="96">
        <f>SUM(D27:D29)</f>
        <v>-980601.26083333325</v>
      </c>
    </row>
    <row r="31" spans="1:4" ht="13.5" thickTop="1">
      <c r="A31" s="26"/>
      <c r="B31" s="26"/>
    </row>
    <row r="33" spans="1:2">
      <c r="A33" s="384"/>
    </row>
    <row r="34" spans="1:2">
      <c r="A34" s="384"/>
    </row>
    <row r="35" spans="1:2">
      <c r="A35" s="385"/>
      <c r="B35" s="40"/>
    </row>
    <row r="36" spans="1:2">
      <c r="A36" s="384"/>
    </row>
    <row r="37" spans="1:2">
      <c r="A37" s="384"/>
    </row>
    <row r="38" spans="1:2">
      <c r="A38" s="384"/>
    </row>
    <row r="39" spans="1:2">
      <c r="A39" s="384"/>
    </row>
    <row r="40" spans="1:2">
      <c r="A40" s="384"/>
    </row>
    <row r="41" spans="1:2">
      <c r="A41" s="384"/>
    </row>
    <row r="42" spans="1:2">
      <c r="A42" s="384"/>
    </row>
    <row r="43" spans="1:2">
      <c r="A43" s="384"/>
    </row>
    <row r="44" spans="1:2">
      <c r="A44" s="384"/>
    </row>
    <row r="45" spans="1:2">
      <c r="A45" s="384"/>
    </row>
    <row r="46" spans="1:2">
      <c r="A46" s="384"/>
    </row>
    <row r="47" spans="1:2">
      <c r="A47" s="384"/>
    </row>
    <row r="48" spans="1:2">
      <c r="A48" s="384"/>
    </row>
  </sheetData>
  <mergeCells count="3">
    <mergeCell ref="A4:D4"/>
    <mergeCell ref="A5:D5"/>
    <mergeCell ref="A3:D3"/>
  </mergeCells>
  <pageMargins left="0.37" right="0.32" top="0.86" bottom="0.24" header="0.5" footer="0.2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"/>
  <sheetViews>
    <sheetView topLeftCell="A11" workbookViewId="0">
      <selection activeCell="A34" sqref="A34:A210"/>
    </sheetView>
  </sheetViews>
  <sheetFormatPr defaultRowHeight="12.75"/>
  <cols>
    <col min="1" max="1" width="36.42578125" customWidth="1"/>
    <col min="2" max="2" width="1.85546875" customWidth="1"/>
    <col min="3" max="3" width="15.28515625" customWidth="1"/>
    <col min="4" max="4" width="10.140625" customWidth="1"/>
    <col min="5" max="5" width="13.7109375" customWidth="1"/>
    <col min="6" max="6" width="10.28515625" bestFit="1" customWidth="1"/>
    <col min="7" max="7" width="13.5703125" bestFit="1" customWidth="1"/>
    <col min="8" max="8" width="10.140625" customWidth="1"/>
  </cols>
  <sheetData>
    <row r="1" spans="1:8">
      <c r="A1" s="454" t="s">
        <v>14</v>
      </c>
      <c r="B1" s="454"/>
      <c r="C1" s="454"/>
      <c r="D1" s="454"/>
      <c r="E1" s="454"/>
    </row>
    <row r="2" spans="1:8">
      <c r="A2" s="454" t="s">
        <v>115</v>
      </c>
      <c r="B2" s="454"/>
      <c r="C2" s="454"/>
      <c r="D2" s="454"/>
      <c r="E2" s="454"/>
    </row>
    <row r="3" spans="1:8">
      <c r="A3" s="456" t="s">
        <v>166</v>
      </c>
      <c r="B3" s="456"/>
      <c r="C3" s="456"/>
      <c r="D3" s="456"/>
      <c r="E3" s="456"/>
    </row>
    <row r="4" spans="1:8">
      <c r="A4" s="456" t="s">
        <v>116</v>
      </c>
      <c r="B4" s="456"/>
      <c r="C4" s="456"/>
      <c r="D4" s="456"/>
      <c r="E4" s="456"/>
      <c r="F4" s="16"/>
      <c r="G4" s="16"/>
      <c r="H4" s="16"/>
    </row>
    <row r="5" spans="1:8">
      <c r="A5" s="456" t="s">
        <v>2</v>
      </c>
      <c r="B5" s="456"/>
      <c r="C5" s="456"/>
      <c r="D5" s="456"/>
      <c r="E5" s="456"/>
    </row>
    <row r="6" spans="1:8" ht="15.75">
      <c r="A6" s="208"/>
      <c r="B6" s="208"/>
      <c r="C6" s="208"/>
      <c r="D6" s="208"/>
      <c r="E6" s="208"/>
      <c r="G6" s="22"/>
    </row>
    <row r="7" spans="1:8">
      <c r="A7" s="207"/>
      <c r="B7" s="207"/>
      <c r="C7" s="207"/>
      <c r="D7" s="217"/>
      <c r="E7" s="218"/>
    </row>
    <row r="8" spans="1:8">
      <c r="A8" s="207"/>
      <c r="B8" s="207"/>
      <c r="C8" s="207"/>
      <c r="D8" s="217"/>
      <c r="E8" s="218"/>
    </row>
    <row r="9" spans="1:8">
      <c r="A9" s="100" t="s">
        <v>165</v>
      </c>
      <c r="B9" s="100"/>
      <c r="C9" s="207"/>
      <c r="D9" s="217"/>
      <c r="E9" s="217"/>
    </row>
    <row r="10" spans="1:8">
      <c r="A10" s="100"/>
      <c r="B10" s="100"/>
      <c r="C10" s="207"/>
      <c r="D10" s="217"/>
      <c r="E10" s="219"/>
    </row>
    <row r="11" spans="1:8">
      <c r="A11" s="100" t="s">
        <v>167</v>
      </c>
      <c r="B11" s="100"/>
      <c r="C11" s="207"/>
      <c r="D11" s="217"/>
      <c r="E11" s="219"/>
    </row>
    <row r="12" spans="1:8">
      <c r="A12" s="210">
        <v>45413</v>
      </c>
      <c r="B12" s="210"/>
      <c r="C12" s="215">
        <v>-6.4971199999999998</v>
      </c>
      <c r="D12" s="220"/>
      <c r="E12" s="219"/>
    </row>
    <row r="13" spans="1:8">
      <c r="A13" s="210">
        <v>45444</v>
      </c>
      <c r="B13" s="210"/>
      <c r="C13" s="215">
        <v>-10.099591999999999</v>
      </c>
      <c r="D13" s="220"/>
      <c r="E13" s="219"/>
    </row>
    <row r="14" spans="1:8">
      <c r="A14" s="210">
        <v>45474</v>
      </c>
      <c r="B14" s="210"/>
      <c r="C14" s="215">
        <v>-11.393409999999999</v>
      </c>
      <c r="D14" s="220"/>
      <c r="E14" s="219"/>
    </row>
    <row r="15" spans="1:8">
      <c r="A15" s="210">
        <v>45505</v>
      </c>
      <c r="B15" s="210"/>
      <c r="C15" s="215">
        <v>-11.162663999999999</v>
      </c>
      <c r="D15" s="220"/>
      <c r="E15" s="219"/>
    </row>
    <row r="16" spans="1:8">
      <c r="A16" s="210">
        <v>45536</v>
      </c>
      <c r="B16" s="210"/>
      <c r="C16" s="215">
        <v>-9.8281069999999993</v>
      </c>
      <c r="D16" s="220"/>
      <c r="E16" s="219"/>
    </row>
    <row r="17" spans="1:5">
      <c r="A17" s="210">
        <v>45566</v>
      </c>
      <c r="B17" s="210"/>
      <c r="C17" s="215">
        <v>-9.5635759999999994</v>
      </c>
      <c r="D17" s="220"/>
      <c r="E17" s="219"/>
    </row>
    <row r="18" spans="1:5">
      <c r="A18" s="210">
        <v>45597</v>
      </c>
      <c r="B18" s="210"/>
      <c r="C18" s="215">
        <v>-9.1530489999999993</v>
      </c>
      <c r="D18" s="220"/>
      <c r="E18" s="219"/>
    </row>
    <row r="19" spans="1:5">
      <c r="A19" s="210">
        <v>45627</v>
      </c>
      <c r="B19" s="210"/>
      <c r="C19" s="215">
        <v>-9.9997240000000005</v>
      </c>
      <c r="D19" s="220"/>
      <c r="E19" s="219"/>
    </row>
    <row r="20" spans="1:5">
      <c r="A20" s="210">
        <v>45658</v>
      </c>
      <c r="B20" s="210"/>
      <c r="C20" s="215">
        <v>-13.893357</v>
      </c>
      <c r="D20" s="220"/>
      <c r="E20" s="219"/>
    </row>
    <row r="21" spans="1:5">
      <c r="A21" s="210">
        <v>45689</v>
      </c>
      <c r="B21" s="210"/>
      <c r="C21" s="215">
        <v>-12.499236</v>
      </c>
      <c r="D21" s="220"/>
      <c r="E21" s="219"/>
    </row>
    <row r="22" spans="1:5">
      <c r="A22" s="210">
        <v>45717</v>
      </c>
      <c r="B22" s="210"/>
      <c r="C22" s="215">
        <v>-8.0781880000000008</v>
      </c>
      <c r="D22" s="220"/>
      <c r="E22" s="219"/>
    </row>
    <row r="23" spans="1:5">
      <c r="A23" s="210">
        <v>45748</v>
      </c>
      <c r="B23" s="210"/>
      <c r="C23" s="215">
        <v>-5.9227559999999997</v>
      </c>
      <c r="D23" s="220"/>
      <c r="E23" s="219"/>
    </row>
    <row r="24" spans="1:5">
      <c r="A24" s="210">
        <v>45778</v>
      </c>
      <c r="B24" s="210"/>
      <c r="C24" s="216">
        <v>-11.855013</v>
      </c>
      <c r="D24" s="220"/>
      <c r="E24" s="219"/>
    </row>
    <row r="25" spans="1:5">
      <c r="A25" s="211"/>
      <c r="B25" s="211"/>
      <c r="C25" s="209"/>
      <c r="D25" s="209"/>
      <c r="E25" s="209"/>
    </row>
    <row r="26" spans="1:5" ht="13.5" thickBot="1">
      <c r="A26" s="211" t="s">
        <v>160</v>
      </c>
      <c r="B26" s="211"/>
      <c r="C26" s="221">
        <f>AVERAGE(C12:C24)</f>
        <v>-9.9958301538461534</v>
      </c>
      <c r="D26" s="212"/>
      <c r="E26" s="212"/>
    </row>
    <row r="27" spans="1:5" ht="13.5" thickTop="1">
      <c r="A27" s="100"/>
      <c r="B27" s="100"/>
      <c r="C27" s="207"/>
      <c r="D27" s="207"/>
      <c r="E27" s="207"/>
    </row>
    <row r="28" spans="1:5">
      <c r="A28" s="211" t="s">
        <v>161</v>
      </c>
      <c r="B28" s="211"/>
      <c r="C28" s="207"/>
      <c r="D28" s="207"/>
      <c r="E28" s="212">
        <f>C26</f>
        <v>-9.9958301538461534</v>
      </c>
    </row>
    <row r="29" spans="1:5">
      <c r="A29" s="207"/>
      <c r="B29" s="207"/>
      <c r="C29" s="207"/>
      <c r="D29" s="207"/>
      <c r="E29" s="207"/>
    </row>
    <row r="30" spans="1:5">
      <c r="A30" s="207" t="s">
        <v>168</v>
      </c>
      <c r="B30" s="207"/>
      <c r="C30" s="207"/>
      <c r="D30" s="207"/>
      <c r="E30" s="213">
        <f>COC!U37</f>
        <v>9.1435848661230029E-2</v>
      </c>
    </row>
    <row r="31" spans="1:5">
      <c r="A31" s="207"/>
      <c r="B31" s="207"/>
      <c r="C31" s="207"/>
      <c r="D31" s="207"/>
      <c r="E31" s="207"/>
    </row>
    <row r="32" spans="1:5" ht="13.5" thickBot="1">
      <c r="A32" s="211" t="s">
        <v>162</v>
      </c>
      <c r="B32" s="211"/>
      <c r="C32" s="207"/>
      <c r="D32" s="207"/>
      <c r="E32" s="214">
        <f>E28*E30</f>
        <v>-0.91397721319043657</v>
      </c>
    </row>
    <row r="33" spans="1:5" ht="13.5" thickTop="1">
      <c r="A33" s="26"/>
      <c r="B33" s="26"/>
      <c r="E33" s="95"/>
    </row>
    <row r="34" spans="1:5">
      <c r="A34" s="384"/>
    </row>
    <row r="35" spans="1:5">
      <c r="A35" s="133"/>
      <c r="B35" s="26"/>
      <c r="E35" s="35"/>
    </row>
    <row r="36" spans="1:5">
      <c r="A36" s="384"/>
    </row>
    <row r="37" spans="1:5">
      <c r="A37" s="384"/>
    </row>
    <row r="38" spans="1:5">
      <c r="A38" s="384"/>
    </row>
    <row r="39" spans="1:5">
      <c r="A39" s="384"/>
    </row>
    <row r="40" spans="1:5">
      <c r="A40" s="384"/>
    </row>
    <row r="41" spans="1:5">
      <c r="A41" s="384"/>
    </row>
    <row r="42" spans="1:5">
      <c r="A42" s="384"/>
    </row>
    <row r="43" spans="1:5">
      <c r="A43" s="133"/>
      <c r="B43" s="26"/>
      <c r="C43" s="26"/>
    </row>
    <row r="44" spans="1:5">
      <c r="A44" s="384"/>
    </row>
    <row r="45" spans="1:5">
      <c r="A45" s="384"/>
    </row>
    <row r="46" spans="1:5">
      <c r="A46" s="384"/>
    </row>
    <row r="47" spans="1:5">
      <c r="A47" s="385"/>
      <c r="B47" s="40"/>
      <c r="C47" s="40"/>
    </row>
    <row r="48" spans="1:5">
      <c r="A48" s="384"/>
    </row>
    <row r="49" spans="1:1">
      <c r="A49" s="384"/>
    </row>
    <row r="50" spans="1:1">
      <c r="A50" s="384"/>
    </row>
    <row r="51" spans="1:1">
      <c r="A51" s="384"/>
    </row>
    <row r="52" spans="1:1">
      <c r="A52" s="384"/>
    </row>
    <row r="53" spans="1:1">
      <c r="A53" s="384"/>
    </row>
    <row r="54" spans="1:1">
      <c r="A54" s="384"/>
    </row>
    <row r="55" spans="1:1">
      <c r="A55" s="384"/>
    </row>
    <row r="56" spans="1:1">
      <c r="A56" s="384"/>
    </row>
    <row r="57" spans="1:1">
      <c r="A57" s="384"/>
    </row>
    <row r="58" spans="1:1">
      <c r="A58" s="384"/>
    </row>
    <row r="59" spans="1:1">
      <c r="A59" s="384"/>
    </row>
    <row r="60" spans="1:1">
      <c r="A60" s="384"/>
    </row>
    <row r="61" spans="1:1">
      <c r="A61" s="384"/>
    </row>
    <row r="62" spans="1:1">
      <c r="A62" s="384"/>
    </row>
    <row r="63" spans="1:1">
      <c r="A63" s="384"/>
    </row>
    <row r="64" spans="1:1">
      <c r="A64" s="384"/>
    </row>
    <row r="65" spans="1:1">
      <c r="A65" s="384"/>
    </row>
    <row r="66" spans="1:1">
      <c r="A66" s="384"/>
    </row>
    <row r="67" spans="1:1">
      <c r="A67" s="384"/>
    </row>
    <row r="68" spans="1:1">
      <c r="A68" s="384"/>
    </row>
    <row r="69" spans="1:1">
      <c r="A69" s="384"/>
    </row>
    <row r="70" spans="1:1">
      <c r="A70" s="384"/>
    </row>
    <row r="71" spans="1:1">
      <c r="A71" s="384"/>
    </row>
    <row r="72" spans="1:1">
      <c r="A72" s="384"/>
    </row>
    <row r="73" spans="1:1">
      <c r="A73" s="384"/>
    </row>
    <row r="74" spans="1:1">
      <c r="A74" s="384"/>
    </row>
    <row r="75" spans="1:1">
      <c r="A75" s="384"/>
    </row>
    <row r="76" spans="1:1">
      <c r="A76" s="384"/>
    </row>
    <row r="77" spans="1:1">
      <c r="A77" s="384"/>
    </row>
    <row r="78" spans="1:1">
      <c r="A78" s="384"/>
    </row>
    <row r="79" spans="1:1">
      <c r="A79" s="384"/>
    </row>
    <row r="80" spans="1:1">
      <c r="A80" s="384"/>
    </row>
    <row r="81" spans="1:1">
      <c r="A81" s="384"/>
    </row>
    <row r="82" spans="1:1">
      <c r="A82" s="384"/>
    </row>
    <row r="83" spans="1:1">
      <c r="A83" s="384"/>
    </row>
    <row r="84" spans="1:1">
      <c r="A84" s="384"/>
    </row>
    <row r="85" spans="1:1">
      <c r="A85" s="384"/>
    </row>
    <row r="86" spans="1:1">
      <c r="A86" s="384"/>
    </row>
    <row r="87" spans="1:1">
      <c r="A87" s="384"/>
    </row>
    <row r="88" spans="1:1">
      <c r="A88" s="384"/>
    </row>
    <row r="89" spans="1:1">
      <c r="A89" s="384"/>
    </row>
    <row r="90" spans="1:1">
      <c r="A90" s="384"/>
    </row>
    <row r="91" spans="1:1">
      <c r="A91" s="384"/>
    </row>
    <row r="92" spans="1:1">
      <c r="A92" s="384"/>
    </row>
    <row r="93" spans="1:1">
      <c r="A93" s="384"/>
    </row>
    <row r="94" spans="1:1">
      <c r="A94" s="384"/>
    </row>
    <row r="95" spans="1:1">
      <c r="A95" s="384"/>
    </row>
    <row r="96" spans="1:1">
      <c r="A96" s="384"/>
    </row>
    <row r="97" spans="1:1">
      <c r="A97" s="384"/>
    </row>
    <row r="98" spans="1:1">
      <c r="A98" s="384"/>
    </row>
    <row r="99" spans="1:1">
      <c r="A99" s="384"/>
    </row>
    <row r="100" spans="1:1">
      <c r="A100" s="384"/>
    </row>
    <row r="101" spans="1:1">
      <c r="A101" s="384"/>
    </row>
    <row r="102" spans="1:1">
      <c r="A102" s="384"/>
    </row>
    <row r="103" spans="1:1">
      <c r="A103" s="384"/>
    </row>
    <row r="104" spans="1:1">
      <c r="A104" s="384"/>
    </row>
    <row r="105" spans="1:1">
      <c r="A105" s="384"/>
    </row>
    <row r="106" spans="1:1">
      <c r="A106" s="384"/>
    </row>
    <row r="107" spans="1:1">
      <c r="A107" s="384"/>
    </row>
    <row r="108" spans="1:1">
      <c r="A108" s="384"/>
    </row>
    <row r="109" spans="1:1">
      <c r="A109" s="384"/>
    </row>
    <row r="110" spans="1:1">
      <c r="A110" s="384"/>
    </row>
    <row r="111" spans="1:1">
      <c r="A111" s="384"/>
    </row>
    <row r="112" spans="1:1">
      <c r="A112" s="384"/>
    </row>
    <row r="113" spans="1:1">
      <c r="A113" s="384"/>
    </row>
    <row r="114" spans="1:1">
      <c r="A114" s="384"/>
    </row>
    <row r="115" spans="1:1">
      <c r="A115" s="384"/>
    </row>
    <row r="116" spans="1:1">
      <c r="A116" s="384"/>
    </row>
    <row r="117" spans="1:1">
      <c r="A117" s="384"/>
    </row>
    <row r="118" spans="1:1">
      <c r="A118" s="384"/>
    </row>
    <row r="119" spans="1:1">
      <c r="A119" s="384"/>
    </row>
    <row r="120" spans="1:1">
      <c r="A120" s="384"/>
    </row>
    <row r="121" spans="1:1">
      <c r="A121" s="384"/>
    </row>
    <row r="122" spans="1:1">
      <c r="A122" s="384"/>
    </row>
    <row r="123" spans="1:1">
      <c r="A123" s="384"/>
    </row>
    <row r="124" spans="1:1">
      <c r="A124" s="384"/>
    </row>
    <row r="125" spans="1:1">
      <c r="A125" s="384"/>
    </row>
    <row r="126" spans="1:1">
      <c r="A126" s="384"/>
    </row>
    <row r="127" spans="1:1">
      <c r="A127" s="384"/>
    </row>
    <row r="128" spans="1:1">
      <c r="A128" s="384"/>
    </row>
    <row r="129" spans="1:1">
      <c r="A129" s="384"/>
    </row>
    <row r="130" spans="1:1">
      <c r="A130" s="384"/>
    </row>
    <row r="131" spans="1:1">
      <c r="A131" s="384"/>
    </row>
    <row r="132" spans="1:1">
      <c r="A132" s="384"/>
    </row>
    <row r="133" spans="1:1">
      <c r="A133" s="384"/>
    </row>
    <row r="134" spans="1:1">
      <c r="A134" s="384"/>
    </row>
    <row r="135" spans="1:1">
      <c r="A135" s="384"/>
    </row>
    <row r="136" spans="1:1">
      <c r="A136" s="384"/>
    </row>
    <row r="137" spans="1:1">
      <c r="A137" s="384"/>
    </row>
    <row r="138" spans="1:1">
      <c r="A138" s="384"/>
    </row>
    <row r="139" spans="1:1">
      <c r="A139" s="384"/>
    </row>
    <row r="140" spans="1:1">
      <c r="A140" s="384"/>
    </row>
    <row r="141" spans="1:1">
      <c r="A141" s="384"/>
    </row>
    <row r="142" spans="1:1">
      <c r="A142" s="384"/>
    </row>
    <row r="143" spans="1:1">
      <c r="A143" s="384"/>
    </row>
    <row r="144" spans="1:1">
      <c r="A144" s="384"/>
    </row>
    <row r="145" spans="1:1">
      <c r="A145" s="384"/>
    </row>
    <row r="146" spans="1:1">
      <c r="A146" s="384"/>
    </row>
    <row r="147" spans="1:1">
      <c r="A147" s="384"/>
    </row>
    <row r="148" spans="1:1">
      <c r="A148" s="384"/>
    </row>
    <row r="149" spans="1:1">
      <c r="A149" s="384"/>
    </row>
    <row r="150" spans="1:1">
      <c r="A150" s="384"/>
    </row>
    <row r="151" spans="1:1">
      <c r="A151" s="384"/>
    </row>
    <row r="152" spans="1:1">
      <c r="A152" s="384"/>
    </row>
    <row r="153" spans="1:1">
      <c r="A153" s="384"/>
    </row>
    <row r="154" spans="1:1">
      <c r="A154" s="384"/>
    </row>
    <row r="155" spans="1:1">
      <c r="A155" s="384"/>
    </row>
    <row r="156" spans="1:1">
      <c r="A156" s="384"/>
    </row>
    <row r="157" spans="1:1">
      <c r="A157" s="384"/>
    </row>
    <row r="158" spans="1:1">
      <c r="A158" s="384"/>
    </row>
    <row r="159" spans="1:1">
      <c r="A159" s="384"/>
    </row>
    <row r="160" spans="1:1">
      <c r="A160" s="384"/>
    </row>
    <row r="161" spans="1:1">
      <c r="A161" s="384"/>
    </row>
    <row r="162" spans="1:1">
      <c r="A162" s="384"/>
    </row>
    <row r="163" spans="1:1">
      <c r="A163" s="384"/>
    </row>
    <row r="164" spans="1:1">
      <c r="A164" s="384"/>
    </row>
    <row r="165" spans="1:1">
      <c r="A165" s="384"/>
    </row>
    <row r="166" spans="1:1">
      <c r="A166" s="384"/>
    </row>
    <row r="167" spans="1:1">
      <c r="A167" s="384"/>
    </row>
    <row r="168" spans="1:1">
      <c r="A168" s="384"/>
    </row>
    <row r="169" spans="1:1">
      <c r="A169" s="384"/>
    </row>
    <row r="170" spans="1:1">
      <c r="A170" s="384"/>
    </row>
    <row r="171" spans="1:1">
      <c r="A171" s="384"/>
    </row>
    <row r="172" spans="1:1">
      <c r="A172" s="384"/>
    </row>
    <row r="173" spans="1:1">
      <c r="A173" s="384"/>
    </row>
    <row r="174" spans="1:1">
      <c r="A174" s="384"/>
    </row>
    <row r="175" spans="1:1">
      <c r="A175" s="384"/>
    </row>
    <row r="176" spans="1:1">
      <c r="A176" s="384"/>
    </row>
    <row r="177" spans="1:1">
      <c r="A177" s="384"/>
    </row>
    <row r="178" spans="1:1">
      <c r="A178" s="384"/>
    </row>
    <row r="179" spans="1:1">
      <c r="A179" s="384"/>
    </row>
    <row r="180" spans="1:1">
      <c r="A180" s="384"/>
    </row>
    <row r="181" spans="1:1">
      <c r="A181" s="384"/>
    </row>
    <row r="182" spans="1:1">
      <c r="A182" s="384"/>
    </row>
    <row r="183" spans="1:1">
      <c r="A183" s="384"/>
    </row>
    <row r="184" spans="1:1">
      <c r="A184" s="384"/>
    </row>
    <row r="185" spans="1:1">
      <c r="A185" s="384"/>
    </row>
    <row r="186" spans="1:1">
      <c r="A186" s="384"/>
    </row>
    <row r="187" spans="1:1">
      <c r="A187" s="384"/>
    </row>
    <row r="188" spans="1:1">
      <c r="A188" s="384"/>
    </row>
    <row r="189" spans="1:1">
      <c r="A189" s="384"/>
    </row>
    <row r="190" spans="1:1">
      <c r="A190" s="384"/>
    </row>
    <row r="191" spans="1:1">
      <c r="A191" s="384"/>
    </row>
    <row r="192" spans="1:1">
      <c r="A192" s="384"/>
    </row>
    <row r="193" spans="1:1">
      <c r="A193" s="384"/>
    </row>
    <row r="194" spans="1:1">
      <c r="A194" s="384"/>
    </row>
    <row r="195" spans="1:1">
      <c r="A195" s="384"/>
    </row>
    <row r="196" spans="1:1">
      <c r="A196" s="384"/>
    </row>
    <row r="197" spans="1:1">
      <c r="A197" s="384"/>
    </row>
    <row r="198" spans="1:1">
      <c r="A198" s="384"/>
    </row>
    <row r="199" spans="1:1">
      <c r="A199" s="384"/>
    </row>
    <row r="200" spans="1:1">
      <c r="A200" s="384"/>
    </row>
    <row r="201" spans="1:1">
      <c r="A201" s="384"/>
    </row>
    <row r="202" spans="1:1">
      <c r="A202" s="384"/>
    </row>
    <row r="203" spans="1:1">
      <c r="A203" s="384"/>
    </row>
    <row r="204" spans="1:1">
      <c r="A204" s="384"/>
    </row>
    <row r="205" spans="1:1">
      <c r="A205" s="384"/>
    </row>
    <row r="206" spans="1:1">
      <c r="A206" s="384"/>
    </row>
    <row r="207" spans="1:1">
      <c r="A207" s="384"/>
    </row>
    <row r="208" spans="1:1">
      <c r="A208" s="384"/>
    </row>
    <row r="209" spans="1:1">
      <c r="A209" s="384"/>
    </row>
    <row r="210" spans="1:1">
      <c r="A210" s="384"/>
    </row>
  </sheetData>
  <mergeCells count="5">
    <mergeCell ref="A4:E4"/>
    <mergeCell ref="A5:E5"/>
    <mergeCell ref="A1:E1"/>
    <mergeCell ref="A2:E2"/>
    <mergeCell ref="A3:E3"/>
  </mergeCells>
  <pageMargins left="0.87" right="0.32" top="0.86" bottom="0.24" header="0.5" footer="0.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4</vt:i4>
      </vt:variant>
    </vt:vector>
  </HeadingPairs>
  <TitlesOfParts>
    <vt:vector size="23" baseType="lpstr">
      <vt:lpstr>Summary Rev Req Table</vt:lpstr>
      <vt:lpstr>Summary Revenue Requirement</vt:lpstr>
      <vt:lpstr>Rate Base</vt:lpstr>
      <vt:lpstr>COC</vt:lpstr>
      <vt:lpstr>GRCF</vt:lpstr>
      <vt:lpstr>NOL ADIT</vt:lpstr>
      <vt:lpstr>EDIT NOL ADIT</vt:lpstr>
      <vt:lpstr>Pension Settlement Outside Serv</vt:lpstr>
      <vt:lpstr>Fuel Vendor Financing</vt:lpstr>
      <vt:lpstr>M&amp;S Vendor Financing</vt:lpstr>
      <vt:lpstr>Incentive Comp</vt:lpstr>
      <vt:lpstr>TOR Veg Mgmt</vt:lpstr>
      <vt:lpstr>Property Taxes</vt:lpstr>
      <vt:lpstr>As Filed AG-KIUC 1-43</vt:lpstr>
      <vt:lpstr>Prod Only With Formulas</vt:lpstr>
      <vt:lpstr>Prod Only No Int Ret or Int NS</vt:lpstr>
      <vt:lpstr>W48 With Depr Exp Adjs</vt:lpstr>
      <vt:lpstr>Mitchell 2017-00179 Updated</vt:lpstr>
      <vt:lpstr>W49</vt:lpstr>
      <vt:lpstr>COC!Print_Area</vt:lpstr>
      <vt:lpstr>'Property Taxes'!Print_Area</vt:lpstr>
      <vt:lpstr>'Summary Rev Req Table'!Print_Area</vt:lpstr>
      <vt:lpstr>'Summary Revenue Requirement'!Print_Area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Lane Kollen</dc:creator>
  <cp:lastModifiedBy>Randy1</cp:lastModifiedBy>
  <cp:revision/>
  <cp:lastPrinted>2025-11-12T14:38:06Z</cp:lastPrinted>
  <dcterms:created xsi:type="dcterms:W3CDTF">2004-10-08T04:18:26Z</dcterms:created>
  <dcterms:modified xsi:type="dcterms:W3CDTF">2025-11-14T18:19:09Z</dcterms:modified>
</cp:coreProperties>
</file>