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:\HR_Rate_Cases\Employee Benefits\Compensation and Other Topics\KY\2025\Testimony\Direct\Exhibits\"/>
    </mc:Choice>
  </mc:AlternateContent>
  <xr:revisionPtr revIDLastSave="0" documentId="13_ncr:1_{75F99060-771D-486B-BC4F-D773D9F16FA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nalysis" sheetId="4" r:id="rId1"/>
    <sheet name="Chart1" sheetId="5" r:id="rId2"/>
    <sheet name="Graph Data" sheetId="6" r:id="rId3"/>
  </sheets>
  <definedNames>
    <definedName name="_xlnm._FilterDatabase" localSheetId="2" hidden="1">'Graph Data'!$A$1:$G$529</definedName>
    <definedName name="_xlnm.Print_Area" localSheetId="0">Analysis!$A$1:$O$548</definedName>
    <definedName name="_xlnm.Print_Titles" localSheetId="0">Analysis!$3:$4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9" i="6" l="1"/>
  <c r="B328" i="6"/>
  <c r="B120" i="6"/>
  <c r="B396" i="6"/>
  <c r="B83" i="6"/>
  <c r="B437" i="6"/>
  <c r="C496" i="6"/>
  <c r="B129" i="6"/>
  <c r="B147" i="6"/>
  <c r="C55" i="6"/>
  <c r="C131" i="6"/>
  <c r="C80" i="6"/>
  <c r="C23" i="6"/>
  <c r="B268" i="6"/>
  <c r="B166" i="6"/>
  <c r="C325" i="6"/>
  <c r="C464" i="6"/>
  <c r="C344" i="6"/>
  <c r="C126" i="6"/>
  <c r="B323" i="6"/>
  <c r="B114" i="6"/>
  <c r="C470" i="6"/>
  <c r="C402" i="6"/>
  <c r="C50" i="6"/>
  <c r="C473" i="6"/>
  <c r="B183" i="6"/>
  <c r="B171" i="6"/>
  <c r="C190" i="6"/>
  <c r="C223" i="6"/>
  <c r="C252" i="6"/>
  <c r="B92" i="6"/>
  <c r="B87" i="6"/>
  <c r="B529" i="6"/>
  <c r="B439" i="6"/>
  <c r="B401" i="6"/>
  <c r="B435" i="6"/>
  <c r="B145" i="6"/>
  <c r="B513" i="6"/>
  <c r="B441" i="6"/>
  <c r="B178" i="6"/>
  <c r="B232" i="6"/>
  <c r="B224" i="6"/>
  <c r="B228" i="6"/>
  <c r="B539" i="4"/>
  <c r="B538" i="4"/>
  <c r="O537" i="4"/>
  <c r="C108" i="6" s="1"/>
  <c r="N537" i="4"/>
  <c r="B108" i="6" s="1"/>
  <c r="O536" i="4"/>
  <c r="C150" i="6" s="1"/>
  <c r="N536" i="4"/>
  <c r="B150" i="6" s="1"/>
  <c r="O535" i="4"/>
  <c r="C95" i="6" s="1"/>
  <c r="N535" i="4"/>
  <c r="B95" i="6" s="1"/>
  <c r="O534" i="4"/>
  <c r="C471" i="6" s="1"/>
  <c r="N534" i="4"/>
  <c r="B471" i="6" s="1"/>
  <c r="O533" i="4"/>
  <c r="C484" i="6" s="1"/>
  <c r="N533" i="4"/>
  <c r="B484" i="6" s="1"/>
  <c r="O532" i="4"/>
  <c r="C456" i="6" s="1"/>
  <c r="N532" i="4"/>
  <c r="B456" i="6" s="1"/>
  <c r="O531" i="4"/>
  <c r="C379" i="6" s="1"/>
  <c r="N531" i="4"/>
  <c r="B379" i="6" s="1"/>
  <c r="O530" i="4"/>
  <c r="C111" i="6" s="1"/>
  <c r="N530" i="4"/>
  <c r="B111" i="6" s="1"/>
  <c r="O529" i="4"/>
  <c r="C489" i="6" s="1"/>
  <c r="N529" i="4"/>
  <c r="B489" i="6" s="1"/>
  <c r="O528" i="4"/>
  <c r="C474" i="6" s="1"/>
  <c r="N528" i="4"/>
  <c r="B474" i="6" s="1"/>
  <c r="O527" i="4"/>
  <c r="C418" i="6" s="1"/>
  <c r="N527" i="4"/>
  <c r="B418" i="6" s="1"/>
  <c r="O526" i="4"/>
  <c r="C295" i="6" s="1"/>
  <c r="N526" i="4"/>
  <c r="B295" i="6" s="1"/>
  <c r="O525" i="4"/>
  <c r="C140" i="6" s="1"/>
  <c r="N525" i="4"/>
  <c r="B140" i="6" s="1"/>
  <c r="O524" i="4"/>
  <c r="C236" i="6" s="1"/>
  <c r="N524" i="4"/>
  <c r="B236" i="6" s="1"/>
  <c r="O523" i="4"/>
  <c r="C469" i="6" s="1"/>
  <c r="N523" i="4"/>
  <c r="B469" i="6" s="1"/>
  <c r="O522" i="4"/>
  <c r="C117" i="6" s="1"/>
  <c r="N522" i="4"/>
  <c r="B117" i="6" s="1"/>
  <c r="O521" i="4"/>
  <c r="C266" i="6" s="1"/>
  <c r="N521" i="4"/>
  <c r="B266" i="6" s="1"/>
  <c r="O520" i="4"/>
  <c r="C314" i="6" s="1"/>
  <c r="N520" i="4"/>
  <c r="B314" i="6" s="1"/>
  <c r="O519" i="4"/>
  <c r="C380" i="6" s="1"/>
  <c r="N519" i="4"/>
  <c r="B380" i="6" s="1"/>
  <c r="O518" i="4"/>
  <c r="C505" i="6" s="1"/>
  <c r="N518" i="4"/>
  <c r="B505" i="6" s="1"/>
  <c r="O517" i="4"/>
  <c r="C482" i="6" s="1"/>
  <c r="N517" i="4"/>
  <c r="B482" i="6" s="1"/>
  <c r="O516" i="4"/>
  <c r="C495" i="6" s="1"/>
  <c r="N516" i="4"/>
  <c r="B495" i="6" s="1"/>
  <c r="O515" i="4"/>
  <c r="C279" i="6" s="1"/>
  <c r="N515" i="4"/>
  <c r="O514" i="4"/>
  <c r="C318" i="6" s="1"/>
  <c r="N514" i="4"/>
  <c r="B318" i="6" s="1"/>
  <c r="O513" i="4"/>
  <c r="C240" i="6" s="1"/>
  <c r="N513" i="4"/>
  <c r="B240" i="6" s="1"/>
  <c r="O512" i="4"/>
  <c r="C411" i="6" s="1"/>
  <c r="N512" i="4"/>
  <c r="B411" i="6" s="1"/>
  <c r="O511" i="4"/>
  <c r="C492" i="6" s="1"/>
  <c r="N511" i="4"/>
  <c r="B492" i="6" s="1"/>
  <c r="O510" i="4"/>
  <c r="C104" i="6" s="1"/>
  <c r="N510" i="4"/>
  <c r="B104" i="6" s="1"/>
  <c r="O509" i="4"/>
  <c r="C235" i="6" s="1"/>
  <c r="N509" i="4"/>
  <c r="B235" i="6" s="1"/>
  <c r="O508" i="4"/>
  <c r="C356" i="6" s="1"/>
  <c r="N508" i="4"/>
  <c r="B356" i="6" s="1"/>
  <c r="O507" i="4"/>
  <c r="C328" i="6" s="1"/>
  <c r="N507" i="4"/>
  <c r="O506" i="4"/>
  <c r="C220" i="6" s="1"/>
  <c r="N506" i="4"/>
  <c r="B220" i="6" s="1"/>
  <c r="O505" i="4"/>
  <c r="C321" i="6" s="1"/>
  <c r="N505" i="4"/>
  <c r="B321" i="6" s="1"/>
  <c r="O504" i="4"/>
  <c r="C42" i="6" s="1"/>
  <c r="N504" i="4"/>
  <c r="B42" i="6" s="1"/>
  <c r="O503" i="4"/>
  <c r="C154" i="6" s="1"/>
  <c r="N503" i="4"/>
  <c r="B154" i="6" s="1"/>
  <c r="O502" i="4"/>
  <c r="C213" i="6" s="1"/>
  <c r="N502" i="4"/>
  <c r="B213" i="6" s="1"/>
  <c r="O501" i="4"/>
  <c r="C455" i="6" s="1"/>
  <c r="N501" i="4"/>
  <c r="B455" i="6" s="1"/>
  <c r="O500" i="4"/>
  <c r="C188" i="6" s="1"/>
  <c r="N500" i="4"/>
  <c r="B188" i="6" s="1"/>
  <c r="O499" i="4"/>
  <c r="C429" i="6" s="1"/>
  <c r="N499" i="4"/>
  <c r="B429" i="6" s="1"/>
  <c r="O498" i="4"/>
  <c r="C58" i="6" s="1"/>
  <c r="N498" i="4"/>
  <c r="B58" i="6" s="1"/>
  <c r="O497" i="4"/>
  <c r="C354" i="6" s="1"/>
  <c r="N497" i="4"/>
  <c r="B354" i="6" s="1"/>
  <c r="O496" i="4"/>
  <c r="C43" i="6" s="1"/>
  <c r="N496" i="4"/>
  <c r="B43" i="6" s="1"/>
  <c r="O495" i="4"/>
  <c r="C30" i="6" s="1"/>
  <c r="N495" i="4"/>
  <c r="B30" i="6" s="1"/>
  <c r="O494" i="4"/>
  <c r="C119" i="6" s="1"/>
  <c r="N494" i="4"/>
  <c r="B119" i="6" s="1"/>
  <c r="O493" i="4"/>
  <c r="C174" i="6" s="1"/>
  <c r="N493" i="4"/>
  <c r="B174" i="6" s="1"/>
  <c r="O492" i="4"/>
  <c r="C500" i="6" s="1"/>
  <c r="N492" i="4"/>
  <c r="B500" i="6" s="1"/>
  <c r="O491" i="4"/>
  <c r="C498" i="6" s="1"/>
  <c r="N491" i="4"/>
  <c r="B498" i="6" s="1"/>
  <c r="O490" i="4"/>
  <c r="C488" i="6" s="1"/>
  <c r="N490" i="4"/>
  <c r="B488" i="6" s="1"/>
  <c r="O489" i="4"/>
  <c r="C10" i="6" s="1"/>
  <c r="N489" i="4"/>
  <c r="B10" i="6" s="1"/>
  <c r="O488" i="4"/>
  <c r="C245" i="6" s="1"/>
  <c r="N488" i="4"/>
  <c r="B245" i="6" s="1"/>
  <c r="O487" i="4"/>
  <c r="C231" i="6" s="1"/>
  <c r="N487" i="4"/>
  <c r="B231" i="6" s="1"/>
  <c r="O486" i="4"/>
  <c r="C449" i="6" s="1"/>
  <c r="N486" i="4"/>
  <c r="B449" i="6" s="1"/>
  <c r="O485" i="4"/>
  <c r="C308" i="6" s="1"/>
  <c r="N485" i="4"/>
  <c r="B308" i="6" s="1"/>
  <c r="O484" i="4"/>
  <c r="C68" i="6" s="1"/>
  <c r="N484" i="4"/>
  <c r="B68" i="6" s="1"/>
  <c r="O483" i="4"/>
  <c r="C120" i="6" s="1"/>
  <c r="N483" i="4"/>
  <c r="O482" i="4"/>
  <c r="C185" i="6" s="1"/>
  <c r="N482" i="4"/>
  <c r="B185" i="6" s="1"/>
  <c r="O481" i="4"/>
  <c r="C130" i="6" s="1"/>
  <c r="N481" i="4"/>
  <c r="B130" i="6" s="1"/>
  <c r="O480" i="4"/>
  <c r="C453" i="6" s="1"/>
  <c r="N480" i="4"/>
  <c r="B453" i="6" s="1"/>
  <c r="O479" i="4"/>
  <c r="C163" i="6" s="1"/>
  <c r="N479" i="4"/>
  <c r="B163" i="6" s="1"/>
  <c r="O478" i="4"/>
  <c r="C304" i="6" s="1"/>
  <c r="N478" i="4"/>
  <c r="B304" i="6" s="1"/>
  <c r="O477" i="4"/>
  <c r="C322" i="6" s="1"/>
  <c r="N477" i="4"/>
  <c r="B322" i="6" s="1"/>
  <c r="O476" i="4"/>
  <c r="C280" i="6" s="1"/>
  <c r="N476" i="4"/>
  <c r="B280" i="6" s="1"/>
  <c r="O475" i="4"/>
  <c r="C396" i="6" s="1"/>
  <c r="N475" i="4"/>
  <c r="O474" i="4"/>
  <c r="C241" i="6" s="1"/>
  <c r="N474" i="4"/>
  <c r="B241" i="6" s="1"/>
  <c r="O473" i="4"/>
  <c r="C88" i="6" s="1"/>
  <c r="N473" i="4"/>
  <c r="B88" i="6" s="1"/>
  <c r="O472" i="4"/>
  <c r="C378" i="6" s="1"/>
  <c r="N472" i="4"/>
  <c r="B378" i="6" s="1"/>
  <c r="O471" i="4"/>
  <c r="C494" i="6" s="1"/>
  <c r="N471" i="4"/>
  <c r="B494" i="6" s="1"/>
  <c r="O470" i="4"/>
  <c r="C257" i="6" s="1"/>
  <c r="N470" i="4"/>
  <c r="B257" i="6" s="1"/>
  <c r="O469" i="4"/>
  <c r="C63" i="6" s="1"/>
  <c r="N469" i="4"/>
  <c r="B63" i="6" s="1"/>
  <c r="O468" i="4"/>
  <c r="C14" i="6" s="1"/>
  <c r="N468" i="4"/>
  <c r="B14" i="6" s="1"/>
  <c r="O467" i="4"/>
  <c r="C400" i="6" s="1"/>
  <c r="N467" i="4"/>
  <c r="B400" i="6" s="1"/>
  <c r="O466" i="4"/>
  <c r="C284" i="6" s="1"/>
  <c r="N466" i="4"/>
  <c r="B284" i="6" s="1"/>
  <c r="O465" i="4"/>
  <c r="C172" i="6" s="1"/>
  <c r="N465" i="4"/>
  <c r="B172" i="6" s="1"/>
  <c r="O464" i="4"/>
  <c r="C125" i="6" s="1"/>
  <c r="N464" i="4"/>
  <c r="B125" i="6" s="1"/>
  <c r="O463" i="4"/>
  <c r="C83" i="6" s="1"/>
  <c r="N463" i="4"/>
  <c r="O462" i="4"/>
  <c r="C443" i="6" s="1"/>
  <c r="N462" i="4"/>
  <c r="B443" i="6" s="1"/>
  <c r="O461" i="4"/>
  <c r="C527" i="6" s="1"/>
  <c r="N461" i="4"/>
  <c r="B527" i="6" s="1"/>
  <c r="O460" i="4"/>
  <c r="C133" i="6" s="1"/>
  <c r="N460" i="4"/>
  <c r="B133" i="6" s="1"/>
  <c r="O459" i="4"/>
  <c r="C437" i="6" s="1"/>
  <c r="N459" i="4"/>
  <c r="O458" i="4"/>
  <c r="C487" i="6" s="1"/>
  <c r="N458" i="4"/>
  <c r="B487" i="6" s="1"/>
  <c r="O457" i="4"/>
  <c r="C294" i="6" s="1"/>
  <c r="N457" i="4"/>
  <c r="B294" i="6" s="1"/>
  <c r="O456" i="4"/>
  <c r="C281" i="6" s="1"/>
  <c r="N456" i="4"/>
  <c r="B281" i="6" s="1"/>
  <c r="O455" i="4"/>
  <c r="C211" i="6" s="1"/>
  <c r="N455" i="4"/>
  <c r="B211" i="6" s="1"/>
  <c r="O454" i="4"/>
  <c r="C310" i="6" s="1"/>
  <c r="N454" i="4"/>
  <c r="B310" i="6" s="1"/>
  <c r="O453" i="4"/>
  <c r="C285" i="6" s="1"/>
  <c r="N453" i="4"/>
  <c r="B285" i="6" s="1"/>
  <c r="O452" i="4"/>
  <c r="C422" i="6" s="1"/>
  <c r="N452" i="4"/>
  <c r="B422" i="6" s="1"/>
  <c r="O451" i="4"/>
  <c r="C144" i="6" s="1"/>
  <c r="N451" i="4"/>
  <c r="B144" i="6" s="1"/>
  <c r="O450" i="4"/>
  <c r="N450" i="4"/>
  <c r="B496" i="6" s="1"/>
  <c r="O449" i="4"/>
  <c r="C517" i="6" s="1"/>
  <c r="N449" i="4"/>
  <c r="B517" i="6" s="1"/>
  <c r="O448" i="4"/>
  <c r="C377" i="6" s="1"/>
  <c r="N448" i="4"/>
  <c r="B377" i="6" s="1"/>
  <c r="O447" i="4"/>
  <c r="C129" i="6" s="1"/>
  <c r="N447" i="4"/>
  <c r="O446" i="4"/>
  <c r="C181" i="6" s="1"/>
  <c r="N446" i="4"/>
  <c r="B181" i="6" s="1"/>
  <c r="O445" i="4"/>
  <c r="C4" i="6" s="1"/>
  <c r="N445" i="4"/>
  <c r="B4" i="6" s="1"/>
  <c r="O444" i="4"/>
  <c r="C440" i="6" s="1"/>
  <c r="N444" i="4"/>
  <c r="B440" i="6" s="1"/>
  <c r="O443" i="4"/>
  <c r="C249" i="6" s="1"/>
  <c r="N443" i="4"/>
  <c r="B249" i="6" s="1"/>
  <c r="O442" i="4"/>
  <c r="C425" i="6" s="1"/>
  <c r="N442" i="4"/>
  <c r="B425" i="6" s="1"/>
  <c r="O441" i="4"/>
  <c r="C466" i="6" s="1"/>
  <c r="N441" i="4"/>
  <c r="B466" i="6" s="1"/>
  <c r="O440" i="4"/>
  <c r="C428" i="6" s="1"/>
  <c r="N440" i="4"/>
  <c r="B428" i="6" s="1"/>
  <c r="O439" i="4"/>
  <c r="C147" i="6" s="1"/>
  <c r="N439" i="4"/>
  <c r="O438" i="4"/>
  <c r="C338" i="6" s="1"/>
  <c r="N438" i="4"/>
  <c r="B338" i="6" s="1"/>
  <c r="O437" i="4"/>
  <c r="N437" i="4"/>
  <c r="B55" i="6" s="1"/>
  <c r="O436" i="4"/>
  <c r="C192" i="6" s="1"/>
  <c r="N436" i="4"/>
  <c r="B192" i="6" s="1"/>
  <c r="O435" i="4"/>
  <c r="C26" i="6" s="1"/>
  <c r="N435" i="4"/>
  <c r="B26" i="6" s="1"/>
  <c r="O434" i="4"/>
  <c r="C512" i="6" s="1"/>
  <c r="N434" i="4"/>
  <c r="B512" i="6" s="1"/>
  <c r="O433" i="4"/>
  <c r="C528" i="6" s="1"/>
  <c r="N433" i="4"/>
  <c r="B528" i="6" s="1"/>
  <c r="O432" i="4"/>
  <c r="C134" i="6" s="1"/>
  <c r="N432" i="4"/>
  <c r="B134" i="6" s="1"/>
  <c r="O431" i="4"/>
  <c r="C524" i="6" s="1"/>
  <c r="N431" i="4"/>
  <c r="B524" i="6" s="1"/>
  <c r="O430" i="4"/>
  <c r="C525" i="6" s="1"/>
  <c r="N430" i="4"/>
  <c r="B525" i="6" s="1"/>
  <c r="O429" i="4"/>
  <c r="N429" i="4"/>
  <c r="B131" i="6" s="1"/>
  <c r="O428" i="4"/>
  <c r="C9" i="6" s="1"/>
  <c r="N428" i="4"/>
  <c r="B9" i="6" s="1"/>
  <c r="O427" i="4"/>
  <c r="C374" i="6" s="1"/>
  <c r="N427" i="4"/>
  <c r="B374" i="6" s="1"/>
  <c r="O426" i="4"/>
  <c r="N426" i="4"/>
  <c r="B80" i="6" s="1"/>
  <c r="O425" i="4"/>
  <c r="C309" i="6" s="1"/>
  <c r="N425" i="4"/>
  <c r="B309" i="6" s="1"/>
  <c r="O424" i="4"/>
  <c r="C113" i="6" s="1"/>
  <c r="N424" i="4"/>
  <c r="B113" i="6" s="1"/>
  <c r="O423" i="4"/>
  <c r="C214" i="6" s="1"/>
  <c r="N423" i="4"/>
  <c r="B214" i="6" s="1"/>
  <c r="O422" i="4"/>
  <c r="C436" i="6" s="1"/>
  <c r="N422" i="4"/>
  <c r="B436" i="6" s="1"/>
  <c r="O421" i="4"/>
  <c r="C62" i="6" s="1"/>
  <c r="N421" i="4"/>
  <c r="B62" i="6" s="1"/>
  <c r="O420" i="4"/>
  <c r="C271" i="6" s="1"/>
  <c r="N420" i="4"/>
  <c r="B271" i="6" s="1"/>
  <c r="O419" i="4"/>
  <c r="C70" i="6" s="1"/>
  <c r="N419" i="4"/>
  <c r="B70" i="6" s="1"/>
  <c r="O418" i="4"/>
  <c r="N418" i="4"/>
  <c r="B23" i="6" s="1"/>
  <c r="O417" i="4"/>
  <c r="C480" i="6" s="1"/>
  <c r="N417" i="4"/>
  <c r="B480" i="6" s="1"/>
  <c r="O416" i="4"/>
  <c r="C371" i="6" s="1"/>
  <c r="N416" i="4"/>
  <c r="B371" i="6" s="1"/>
  <c r="O415" i="4"/>
  <c r="C268" i="6" s="1"/>
  <c r="N415" i="4"/>
  <c r="O414" i="4"/>
  <c r="C476" i="6" s="1"/>
  <c r="N414" i="4"/>
  <c r="B476" i="6" s="1"/>
  <c r="O413" i="4"/>
  <c r="C51" i="6" s="1"/>
  <c r="N413" i="4"/>
  <c r="B51" i="6" s="1"/>
  <c r="O412" i="4"/>
  <c r="C221" i="6" s="1"/>
  <c r="N412" i="4"/>
  <c r="B221" i="6" s="1"/>
  <c r="O411" i="4"/>
  <c r="C71" i="6" s="1"/>
  <c r="N411" i="4"/>
  <c r="B71" i="6" s="1"/>
  <c r="O410" i="4"/>
  <c r="C84" i="6" s="1"/>
  <c r="N410" i="4"/>
  <c r="B84" i="6" s="1"/>
  <c r="O409" i="4"/>
  <c r="C199" i="6" s="1"/>
  <c r="N409" i="4"/>
  <c r="B199" i="6" s="1"/>
  <c r="O408" i="4"/>
  <c r="C116" i="6" s="1"/>
  <c r="N408" i="4"/>
  <c r="B116" i="6" s="1"/>
  <c r="O407" i="4"/>
  <c r="C166" i="6" s="1"/>
  <c r="N407" i="4"/>
  <c r="O406" i="4"/>
  <c r="C151" i="6" s="1"/>
  <c r="N406" i="4"/>
  <c r="B151" i="6" s="1"/>
  <c r="O405" i="4"/>
  <c r="N405" i="4"/>
  <c r="B325" i="6" s="1"/>
  <c r="O404" i="4"/>
  <c r="C176" i="6" s="1"/>
  <c r="N404" i="4"/>
  <c r="B176" i="6" s="1"/>
  <c r="O403" i="4"/>
  <c r="C247" i="6" s="1"/>
  <c r="N403" i="4"/>
  <c r="B247" i="6" s="1"/>
  <c r="O402" i="4"/>
  <c r="C52" i="6" s="1"/>
  <c r="N402" i="4"/>
  <c r="B52" i="6" s="1"/>
  <c r="O401" i="4"/>
  <c r="C296" i="6" s="1"/>
  <c r="N401" i="4"/>
  <c r="B296" i="6" s="1"/>
  <c r="O400" i="4"/>
  <c r="C405" i="6" s="1"/>
  <c r="N400" i="4"/>
  <c r="B405" i="6" s="1"/>
  <c r="O399" i="4"/>
  <c r="C387" i="6" s="1"/>
  <c r="N399" i="4"/>
  <c r="B387" i="6" s="1"/>
  <c r="O398" i="4"/>
  <c r="C392" i="6" s="1"/>
  <c r="N398" i="4"/>
  <c r="B392" i="6" s="1"/>
  <c r="O397" i="4"/>
  <c r="N397" i="4"/>
  <c r="B464" i="6" s="1"/>
  <c r="O396" i="4"/>
  <c r="C407" i="6" s="1"/>
  <c r="N396" i="4"/>
  <c r="B407" i="6" s="1"/>
  <c r="O395" i="4"/>
  <c r="C260" i="6" s="1"/>
  <c r="N395" i="4"/>
  <c r="B260" i="6" s="1"/>
  <c r="O394" i="4"/>
  <c r="N394" i="4"/>
  <c r="B344" i="6" s="1"/>
  <c r="O393" i="4"/>
  <c r="C493" i="6" s="1"/>
  <c r="N393" i="4"/>
  <c r="B493" i="6" s="1"/>
  <c r="O392" i="4"/>
  <c r="C390" i="6" s="1"/>
  <c r="N392" i="4"/>
  <c r="B390" i="6" s="1"/>
  <c r="O391" i="4"/>
  <c r="C90" i="6" s="1"/>
  <c r="N391" i="4"/>
  <c r="B90" i="6" s="1"/>
  <c r="O390" i="4"/>
  <c r="C21" i="6" s="1"/>
  <c r="N390" i="4"/>
  <c r="B21" i="6" s="1"/>
  <c r="O389" i="4"/>
  <c r="C303" i="6" s="1"/>
  <c r="N389" i="4"/>
  <c r="B303" i="6" s="1"/>
  <c r="O388" i="4"/>
  <c r="C200" i="6" s="1"/>
  <c r="N388" i="4"/>
  <c r="B200" i="6" s="1"/>
  <c r="O387" i="4"/>
  <c r="C89" i="6" s="1"/>
  <c r="N387" i="4"/>
  <c r="B89" i="6" s="1"/>
  <c r="O386" i="4"/>
  <c r="N386" i="4"/>
  <c r="B126" i="6" s="1"/>
  <c r="O385" i="4"/>
  <c r="C112" i="6" s="1"/>
  <c r="N385" i="4"/>
  <c r="B112" i="6" s="1"/>
  <c r="O384" i="4"/>
  <c r="C101" i="6" s="1"/>
  <c r="N384" i="4"/>
  <c r="B101" i="6" s="1"/>
  <c r="O383" i="4"/>
  <c r="C323" i="6" s="1"/>
  <c r="N383" i="4"/>
  <c r="O382" i="4"/>
  <c r="C12" i="6" s="1"/>
  <c r="N382" i="4"/>
  <c r="B12" i="6" s="1"/>
  <c r="O381" i="4"/>
  <c r="C376" i="6" s="1"/>
  <c r="N381" i="4"/>
  <c r="B376" i="6" s="1"/>
  <c r="O380" i="4"/>
  <c r="C237" i="6" s="1"/>
  <c r="N380" i="4"/>
  <c r="B237" i="6" s="1"/>
  <c r="O379" i="4"/>
  <c r="C363" i="6" s="1"/>
  <c r="N379" i="4"/>
  <c r="B363" i="6" s="1"/>
  <c r="O378" i="4"/>
  <c r="C317" i="6" s="1"/>
  <c r="N378" i="4"/>
  <c r="B317" i="6" s="1"/>
  <c r="O377" i="4"/>
  <c r="C332" i="6" s="1"/>
  <c r="N377" i="4"/>
  <c r="B332" i="6" s="1"/>
  <c r="O376" i="4"/>
  <c r="C360" i="6" s="1"/>
  <c r="N376" i="4"/>
  <c r="B360" i="6" s="1"/>
  <c r="O375" i="4"/>
  <c r="C114" i="6" s="1"/>
  <c r="N375" i="4"/>
  <c r="O374" i="4"/>
  <c r="C222" i="6" s="1"/>
  <c r="N374" i="4"/>
  <c r="B222" i="6" s="1"/>
  <c r="O373" i="4"/>
  <c r="N373" i="4"/>
  <c r="B470" i="6" s="1"/>
  <c r="O372" i="4"/>
  <c r="C459" i="6" s="1"/>
  <c r="N372" i="4"/>
  <c r="B459" i="6" s="1"/>
  <c r="O371" i="4"/>
  <c r="C419" i="6" s="1"/>
  <c r="N371" i="4"/>
  <c r="B419" i="6" s="1"/>
  <c r="O370" i="4"/>
  <c r="C230" i="6" s="1"/>
  <c r="N370" i="4"/>
  <c r="B230" i="6" s="1"/>
  <c r="O369" i="4"/>
  <c r="C217" i="6" s="1"/>
  <c r="N369" i="4"/>
  <c r="B217" i="6" s="1"/>
  <c r="O368" i="4"/>
  <c r="C406" i="6" s="1"/>
  <c r="N368" i="4"/>
  <c r="B406" i="6" s="1"/>
  <c r="O367" i="4"/>
  <c r="C264" i="6" s="1"/>
  <c r="N367" i="4"/>
  <c r="B264" i="6" s="1"/>
  <c r="O366" i="4"/>
  <c r="C152" i="6" s="1"/>
  <c r="N366" i="4"/>
  <c r="B152" i="6" s="1"/>
  <c r="O365" i="4"/>
  <c r="N365" i="4"/>
  <c r="B402" i="6" s="1"/>
  <c r="O364" i="4"/>
  <c r="C109" i="6" s="1"/>
  <c r="N364" i="4"/>
  <c r="B109" i="6" s="1"/>
  <c r="O363" i="4"/>
  <c r="C203" i="6" s="1"/>
  <c r="N363" i="4"/>
  <c r="B203" i="6" s="1"/>
  <c r="O362" i="4"/>
  <c r="N362" i="4"/>
  <c r="B50" i="6" s="1"/>
  <c r="O361" i="4"/>
  <c r="C300" i="6" s="1"/>
  <c r="N361" i="4"/>
  <c r="B300" i="6" s="1"/>
  <c r="O360" i="4"/>
  <c r="C361" i="6" s="1"/>
  <c r="N360" i="4"/>
  <c r="B361" i="6" s="1"/>
  <c r="O359" i="4"/>
  <c r="C179" i="6" s="1"/>
  <c r="N359" i="4"/>
  <c r="B179" i="6" s="1"/>
  <c r="O358" i="4"/>
  <c r="C359" i="6" s="1"/>
  <c r="N358" i="4"/>
  <c r="B359" i="6" s="1"/>
  <c r="O357" i="4"/>
  <c r="C330" i="6" s="1"/>
  <c r="N357" i="4"/>
  <c r="B330" i="6" s="1"/>
  <c r="O356" i="4"/>
  <c r="C367" i="6" s="1"/>
  <c r="N356" i="4"/>
  <c r="B367" i="6" s="1"/>
  <c r="O355" i="4"/>
  <c r="C64" i="6" s="1"/>
  <c r="N355" i="4"/>
  <c r="B64" i="6" s="1"/>
  <c r="O354" i="4"/>
  <c r="N354" i="4"/>
  <c r="B473" i="6" s="1"/>
  <c r="O353" i="4"/>
  <c r="C412" i="6" s="1"/>
  <c r="N353" i="4"/>
  <c r="B412" i="6" s="1"/>
  <c r="O352" i="4"/>
  <c r="C175" i="6" s="1"/>
  <c r="N352" i="4"/>
  <c r="B175" i="6" s="1"/>
  <c r="O351" i="4"/>
  <c r="C183" i="6" s="1"/>
  <c r="N351" i="4"/>
  <c r="O350" i="4"/>
  <c r="C123" i="6" s="1"/>
  <c r="N350" i="4"/>
  <c r="B123" i="6" s="1"/>
  <c r="O349" i="4"/>
  <c r="C107" i="6" s="1"/>
  <c r="N349" i="4"/>
  <c r="B107" i="6" s="1"/>
  <c r="O348" i="4"/>
  <c r="C135" i="6" s="1"/>
  <c r="N348" i="4"/>
  <c r="B135" i="6" s="1"/>
  <c r="O347" i="4"/>
  <c r="C15" i="6" s="1"/>
  <c r="N347" i="4"/>
  <c r="B15" i="6" s="1"/>
  <c r="O346" i="4"/>
  <c r="C57" i="6" s="1"/>
  <c r="N346" i="4"/>
  <c r="B57" i="6" s="1"/>
  <c r="O345" i="4"/>
  <c r="C243" i="6" s="1"/>
  <c r="N345" i="4"/>
  <c r="B243" i="6" s="1"/>
  <c r="O344" i="4"/>
  <c r="C399" i="6" s="1"/>
  <c r="N344" i="4"/>
  <c r="B399" i="6" s="1"/>
  <c r="O343" i="4"/>
  <c r="C171" i="6" s="1"/>
  <c r="N343" i="4"/>
  <c r="O342" i="4"/>
  <c r="C208" i="6" s="1"/>
  <c r="N342" i="4"/>
  <c r="B208" i="6" s="1"/>
  <c r="O341" i="4"/>
  <c r="N341" i="4"/>
  <c r="B190" i="6" s="1"/>
  <c r="O340" i="4"/>
  <c r="C24" i="6" s="1"/>
  <c r="N340" i="4"/>
  <c r="B24" i="6" s="1"/>
  <c r="O339" i="4"/>
  <c r="C8" i="6" s="1"/>
  <c r="N339" i="4"/>
  <c r="B8" i="6" s="1"/>
  <c r="O338" i="4"/>
  <c r="C40" i="6" s="1"/>
  <c r="N338" i="4"/>
  <c r="B40" i="6" s="1"/>
  <c r="O337" i="4"/>
  <c r="C77" i="6" s="1"/>
  <c r="N337" i="4"/>
  <c r="B77" i="6" s="1"/>
  <c r="O336" i="4"/>
  <c r="C118" i="6" s="1"/>
  <c r="N336" i="4"/>
  <c r="B118" i="6" s="1"/>
  <c r="O335" i="4"/>
  <c r="C409" i="6" s="1"/>
  <c r="N335" i="4"/>
  <c r="B409" i="6" s="1"/>
  <c r="O334" i="4"/>
  <c r="C184" i="6" s="1"/>
  <c r="N334" i="4"/>
  <c r="B184" i="6" s="1"/>
  <c r="O333" i="4"/>
  <c r="N333" i="4"/>
  <c r="B223" i="6" s="1"/>
  <c r="O332" i="4"/>
  <c r="C105" i="6" s="1"/>
  <c r="N332" i="4"/>
  <c r="B105" i="6" s="1"/>
  <c r="O331" i="4"/>
  <c r="C345" i="6" s="1"/>
  <c r="N331" i="4"/>
  <c r="B345" i="6" s="1"/>
  <c r="O330" i="4"/>
  <c r="N330" i="4"/>
  <c r="B252" i="6" s="1"/>
  <c r="O329" i="4"/>
  <c r="C197" i="6" s="1"/>
  <c r="N329" i="4"/>
  <c r="B197" i="6" s="1"/>
  <c r="O328" i="4"/>
  <c r="C143" i="6" s="1"/>
  <c r="N328" i="4"/>
  <c r="B143" i="6" s="1"/>
  <c r="O327" i="4"/>
  <c r="C76" i="6" s="1"/>
  <c r="N327" i="4"/>
  <c r="B76" i="6" s="1"/>
  <c r="O326" i="4"/>
  <c r="C158" i="6" s="1"/>
  <c r="N326" i="4"/>
  <c r="B158" i="6" s="1"/>
  <c r="O325" i="4"/>
  <c r="C156" i="6" s="1"/>
  <c r="N325" i="4"/>
  <c r="B156" i="6" s="1"/>
  <c r="O324" i="4"/>
  <c r="C514" i="6" s="1"/>
  <c r="N324" i="4"/>
  <c r="B514" i="6" s="1"/>
  <c r="L537" i="4"/>
  <c r="L536" i="4"/>
  <c r="L535" i="4"/>
  <c r="L534" i="4"/>
  <c r="L533" i="4"/>
  <c r="L532" i="4"/>
  <c r="L531" i="4"/>
  <c r="L530" i="4"/>
  <c r="L529" i="4"/>
  <c r="L528" i="4"/>
  <c r="L527" i="4"/>
  <c r="L526" i="4"/>
  <c r="L525" i="4"/>
  <c r="L524" i="4"/>
  <c r="L523" i="4"/>
  <c r="L522" i="4"/>
  <c r="L521" i="4"/>
  <c r="L520" i="4"/>
  <c r="L519" i="4"/>
  <c r="L518" i="4"/>
  <c r="L517" i="4"/>
  <c r="L516" i="4"/>
  <c r="L515" i="4"/>
  <c r="L514" i="4"/>
  <c r="L513" i="4"/>
  <c r="L512" i="4"/>
  <c r="L511" i="4"/>
  <c r="L510" i="4"/>
  <c r="L509" i="4"/>
  <c r="L508" i="4"/>
  <c r="L507" i="4"/>
  <c r="L506" i="4"/>
  <c r="L505" i="4"/>
  <c r="L504" i="4"/>
  <c r="L503" i="4"/>
  <c r="L502" i="4"/>
  <c r="L501" i="4"/>
  <c r="L500" i="4"/>
  <c r="L499" i="4"/>
  <c r="L498" i="4"/>
  <c r="L497" i="4"/>
  <c r="L496" i="4"/>
  <c r="L495" i="4"/>
  <c r="L494" i="4"/>
  <c r="L493" i="4"/>
  <c r="L492" i="4"/>
  <c r="L491" i="4"/>
  <c r="L490" i="4"/>
  <c r="L489" i="4"/>
  <c r="L488" i="4"/>
  <c r="L487" i="4"/>
  <c r="L486" i="4"/>
  <c r="L485" i="4"/>
  <c r="L484" i="4"/>
  <c r="L483" i="4"/>
  <c r="L482" i="4"/>
  <c r="L481" i="4"/>
  <c r="L480" i="4"/>
  <c r="L479" i="4"/>
  <c r="L478" i="4"/>
  <c r="L477" i="4"/>
  <c r="L476" i="4"/>
  <c r="L475" i="4"/>
  <c r="L474" i="4"/>
  <c r="L473" i="4"/>
  <c r="L472" i="4"/>
  <c r="L471" i="4"/>
  <c r="L470" i="4"/>
  <c r="L469" i="4"/>
  <c r="L468" i="4"/>
  <c r="L467" i="4"/>
  <c r="L466" i="4"/>
  <c r="L465" i="4"/>
  <c r="L464" i="4"/>
  <c r="L463" i="4"/>
  <c r="L462" i="4"/>
  <c r="L461" i="4"/>
  <c r="L460" i="4"/>
  <c r="L459" i="4"/>
  <c r="L458" i="4"/>
  <c r="L457" i="4"/>
  <c r="L456" i="4"/>
  <c r="L455" i="4"/>
  <c r="L454" i="4"/>
  <c r="L453" i="4"/>
  <c r="L452" i="4"/>
  <c r="L451" i="4"/>
  <c r="L450" i="4"/>
  <c r="L449" i="4"/>
  <c r="L448" i="4"/>
  <c r="L447" i="4"/>
  <c r="L446" i="4"/>
  <c r="L445" i="4"/>
  <c r="L444" i="4"/>
  <c r="L443" i="4"/>
  <c r="L442" i="4"/>
  <c r="L441" i="4"/>
  <c r="L440" i="4"/>
  <c r="L439" i="4"/>
  <c r="L438" i="4"/>
  <c r="L437" i="4"/>
  <c r="L436" i="4"/>
  <c r="L435" i="4"/>
  <c r="L434" i="4"/>
  <c r="L433" i="4"/>
  <c r="L432" i="4"/>
  <c r="L431" i="4"/>
  <c r="L430" i="4"/>
  <c r="L429" i="4"/>
  <c r="L428" i="4"/>
  <c r="L427" i="4"/>
  <c r="L426" i="4"/>
  <c r="L425" i="4"/>
  <c r="L424" i="4"/>
  <c r="L423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L410" i="4"/>
  <c r="L409" i="4"/>
  <c r="L408" i="4"/>
  <c r="L407" i="4"/>
  <c r="L406" i="4"/>
  <c r="L405" i="4"/>
  <c r="L404" i="4"/>
  <c r="L403" i="4"/>
  <c r="L402" i="4"/>
  <c r="L401" i="4"/>
  <c r="L400" i="4"/>
  <c r="L399" i="4"/>
  <c r="L398" i="4"/>
  <c r="L397" i="4"/>
  <c r="L396" i="4"/>
  <c r="L395" i="4"/>
  <c r="L394" i="4"/>
  <c r="L393" i="4"/>
  <c r="L392" i="4"/>
  <c r="L391" i="4"/>
  <c r="L390" i="4"/>
  <c r="L389" i="4"/>
  <c r="L388" i="4"/>
  <c r="L387" i="4"/>
  <c r="L386" i="4"/>
  <c r="L385" i="4"/>
  <c r="L384" i="4"/>
  <c r="L383" i="4"/>
  <c r="L382" i="4"/>
  <c r="L381" i="4"/>
  <c r="L380" i="4"/>
  <c r="L379" i="4"/>
  <c r="L378" i="4"/>
  <c r="L377" i="4"/>
  <c r="L376" i="4"/>
  <c r="L375" i="4"/>
  <c r="L374" i="4"/>
  <c r="L373" i="4"/>
  <c r="L372" i="4"/>
  <c r="L371" i="4"/>
  <c r="L370" i="4"/>
  <c r="L369" i="4"/>
  <c r="L368" i="4"/>
  <c r="L367" i="4"/>
  <c r="L366" i="4"/>
  <c r="L365" i="4"/>
  <c r="L364" i="4"/>
  <c r="L363" i="4"/>
  <c r="L362" i="4"/>
  <c r="L361" i="4"/>
  <c r="L360" i="4"/>
  <c r="L359" i="4"/>
  <c r="L358" i="4"/>
  <c r="L357" i="4"/>
  <c r="L356" i="4"/>
  <c r="L355" i="4"/>
  <c r="L354" i="4"/>
  <c r="L353" i="4"/>
  <c r="L352" i="4"/>
  <c r="L351" i="4"/>
  <c r="L350" i="4"/>
  <c r="L349" i="4"/>
  <c r="L348" i="4"/>
  <c r="L347" i="4"/>
  <c r="L346" i="4"/>
  <c r="L345" i="4"/>
  <c r="L344" i="4"/>
  <c r="L343" i="4"/>
  <c r="L342" i="4"/>
  <c r="L341" i="4"/>
  <c r="L340" i="4"/>
  <c r="L339" i="4"/>
  <c r="L338" i="4"/>
  <c r="L337" i="4"/>
  <c r="L336" i="4"/>
  <c r="L335" i="4"/>
  <c r="L334" i="4"/>
  <c r="L333" i="4"/>
  <c r="L332" i="4"/>
  <c r="L331" i="4"/>
  <c r="L330" i="4"/>
  <c r="L329" i="4"/>
  <c r="L328" i="4"/>
  <c r="L327" i="4"/>
  <c r="L326" i="4"/>
  <c r="L325" i="4"/>
  <c r="L324" i="4"/>
  <c r="L323" i="4"/>
  <c r="L322" i="4"/>
  <c r="L321" i="4"/>
  <c r="L320" i="4"/>
  <c r="L319" i="4"/>
  <c r="L318" i="4"/>
  <c r="L317" i="4"/>
  <c r="L316" i="4"/>
  <c r="L315" i="4"/>
  <c r="L314" i="4"/>
  <c r="L313" i="4"/>
  <c r="L312" i="4"/>
  <c r="L311" i="4"/>
  <c r="L310" i="4"/>
  <c r="L309" i="4"/>
  <c r="L308" i="4"/>
  <c r="L307" i="4"/>
  <c r="L306" i="4"/>
  <c r="L305" i="4"/>
  <c r="L304" i="4"/>
  <c r="L303" i="4"/>
  <c r="L302" i="4"/>
  <c r="L301" i="4"/>
  <c r="L300" i="4"/>
  <c r="L299" i="4"/>
  <c r="L298" i="4"/>
  <c r="L297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4" i="4"/>
  <c r="D324" i="4"/>
  <c r="D383" i="4"/>
  <c r="D344" i="4"/>
  <c r="D462" i="4"/>
  <c r="D362" i="4"/>
  <c r="D474" i="4"/>
  <c r="D525" i="4"/>
  <c r="D528" i="4"/>
  <c r="D515" i="4"/>
  <c r="D513" i="4"/>
  <c r="D514" i="4"/>
  <c r="D512" i="4"/>
  <c r="D526" i="4"/>
  <c r="D483" i="4"/>
  <c r="D486" i="4"/>
  <c r="D485" i="4"/>
  <c r="D487" i="4"/>
  <c r="D484" i="4"/>
  <c r="D363" i="4"/>
  <c r="D508" i="4"/>
  <c r="D517" i="4"/>
  <c r="D492" i="4"/>
  <c r="D523" i="4"/>
  <c r="D375" i="4"/>
  <c r="D380" i="4"/>
  <c r="D374" i="4"/>
  <c r="D378" i="4"/>
  <c r="D379" i="4"/>
  <c r="D376" i="4"/>
  <c r="D377" i="4"/>
  <c r="D385" i="4"/>
  <c r="D493" i="4"/>
  <c r="D453" i="4"/>
  <c r="D360" i="4"/>
  <c r="D331" i="4"/>
  <c r="D516" i="4"/>
  <c r="D518" i="4"/>
  <c r="D491" i="4"/>
  <c r="D490" i="4"/>
  <c r="D386" i="4"/>
  <c r="D388" i="4"/>
  <c r="D387" i="4"/>
  <c r="D530" i="4"/>
  <c r="D338" i="4"/>
  <c r="D529" i="4"/>
  <c r="D521" i="4"/>
  <c r="D478" i="4"/>
  <c r="D395" i="4"/>
  <c r="D394" i="4"/>
  <c r="D396" i="4"/>
  <c r="D399" i="4"/>
  <c r="D537" i="4"/>
  <c r="D398" i="4"/>
  <c r="D397" i="4"/>
  <c r="D520" i="4"/>
  <c r="D443" i="4"/>
  <c r="D444" i="4"/>
  <c r="D442" i="4"/>
  <c r="D351" i="4"/>
  <c r="D352" i="4"/>
  <c r="D510" i="4"/>
  <c r="D350" i="4"/>
  <c r="D427" i="4"/>
  <c r="D339" i="4"/>
  <c r="D345" i="4"/>
  <c r="D354" i="4"/>
  <c r="D353" i="4"/>
  <c r="D400" i="4"/>
  <c r="D454" i="4"/>
  <c r="D509" i="4"/>
  <c r="D346" i="4"/>
  <c r="D522" i="4"/>
  <c r="D356" i="4"/>
  <c r="D358" i="4"/>
  <c r="D357" i="4"/>
  <c r="D418" i="4"/>
  <c r="D365" i="4"/>
  <c r="D416" i="4"/>
  <c r="D417" i="4"/>
  <c r="D348" i="4"/>
  <c r="D519" i="4"/>
  <c r="D361" i="4"/>
  <c r="D341" i="4"/>
  <c r="D364" i="4"/>
  <c r="D467" i="4"/>
  <c r="D466" i="4"/>
  <c r="D426" i="4"/>
  <c r="D456" i="4"/>
  <c r="D457" i="4"/>
  <c r="D455" i="4"/>
  <c r="D409" i="4"/>
  <c r="D482" i="4"/>
  <c r="D480" i="4"/>
  <c r="D481" i="4"/>
  <c r="D408" i="4"/>
  <c r="D532" i="4"/>
  <c r="D531" i="4"/>
  <c r="D534" i="4"/>
  <c r="D527" i="4"/>
  <c r="D533" i="4"/>
  <c r="D524" i="4"/>
  <c r="D475" i="4"/>
  <c r="D429" i="4"/>
  <c r="D432" i="4"/>
  <c r="D461" i="4"/>
  <c r="D460" i="4"/>
  <c r="D464" i="4"/>
  <c r="D436" i="4"/>
  <c r="D347" i="4"/>
  <c r="D439" i="4"/>
  <c r="D438" i="4"/>
  <c r="D441" i="4"/>
  <c r="D440" i="4"/>
  <c r="D479" i="4"/>
  <c r="D342" i="4"/>
  <c r="D471" i="4"/>
  <c r="D470" i="4"/>
  <c r="D472" i="4"/>
  <c r="D469" i="4"/>
  <c r="D435" i="4"/>
  <c r="D434" i="4"/>
  <c r="D424" i="4"/>
  <c r="D423" i="4"/>
  <c r="D496" i="4"/>
  <c r="D497" i="4"/>
  <c r="D392" i="4"/>
  <c r="D495" i="4"/>
  <c r="D494" i="4"/>
  <c r="D401" i="4"/>
  <c r="D415" i="4"/>
  <c r="D414" i="4"/>
  <c r="D489" i="4"/>
  <c r="D437" i="4"/>
  <c r="D511" i="4"/>
  <c r="D422" i="4"/>
  <c r="D445" i="4"/>
  <c r="D468" i="4"/>
  <c r="D431" i="4"/>
  <c r="D389" i="4"/>
  <c r="D428" i="4"/>
  <c r="D343" i="4"/>
  <c r="D349" i="4"/>
  <c r="D336" i="4"/>
  <c r="D337" i="4"/>
  <c r="D335" i="4"/>
  <c r="D450" i="4"/>
  <c r="D451" i="4"/>
  <c r="D382" i="4"/>
  <c r="D465" i="4"/>
  <c r="D452" i="4"/>
  <c r="D332" i="4"/>
  <c r="D407" i="4"/>
  <c r="D459" i="4"/>
  <c r="D458" i="4"/>
  <c r="D488" i="4"/>
  <c r="D446" i="4"/>
  <c r="D501" i="4"/>
  <c r="D500" i="4"/>
  <c r="D502" i="4"/>
  <c r="D473" i="4"/>
  <c r="D449" i="4"/>
  <c r="D448" i="4"/>
  <c r="D447" i="4"/>
  <c r="D411" i="4"/>
  <c r="D412" i="4"/>
  <c r="D410" i="4"/>
  <c r="D328" i="4"/>
  <c r="D327" i="4"/>
  <c r="D334" i="4"/>
  <c r="D333" i="4"/>
  <c r="D390" i="4"/>
  <c r="D413" i="4"/>
  <c r="D340" i="4"/>
  <c r="D403" i="4"/>
  <c r="D406" i="4"/>
  <c r="D405" i="4"/>
  <c r="D402" i="4"/>
  <c r="D419" i="4"/>
  <c r="D404" i="4"/>
  <c r="D355" i="4"/>
  <c r="D326" i="4"/>
  <c r="D325" i="4"/>
  <c r="D430" i="4"/>
  <c r="D391" i="4"/>
  <c r="D393" i="4"/>
  <c r="D384" i="4"/>
  <c r="D420" i="4"/>
  <c r="D421" i="4"/>
  <c r="D498" i="4"/>
  <c r="D381" i="4"/>
  <c r="D370" i="4"/>
  <c r="D367" i="4"/>
  <c r="D366" i="4"/>
  <c r="D499" i="4"/>
  <c r="D371" i="4"/>
  <c r="D368" i="4"/>
  <c r="D369" i="4"/>
  <c r="D372" i="4"/>
  <c r="D373" i="4"/>
  <c r="D330" i="4"/>
  <c r="D329" i="4"/>
  <c r="D425" i="4"/>
  <c r="D477" i="4"/>
  <c r="D476" i="4"/>
  <c r="D359" i="4"/>
  <c r="D463" i="4"/>
  <c r="D536" i="4"/>
  <c r="D535" i="4"/>
  <c r="D433" i="4"/>
  <c r="D507" i="4"/>
  <c r="D505" i="4"/>
  <c r="D506" i="4"/>
  <c r="D503" i="4"/>
  <c r="D50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F324" i="4"/>
  <c r="F383" i="4"/>
  <c r="F344" i="4"/>
  <c r="F462" i="4"/>
  <c r="F362" i="4"/>
  <c r="F474" i="4"/>
  <c r="F525" i="4"/>
  <c r="F528" i="4"/>
  <c r="F515" i="4"/>
  <c r="F513" i="4"/>
  <c r="F514" i="4"/>
  <c r="F512" i="4"/>
  <c r="F526" i="4"/>
  <c r="F483" i="4"/>
  <c r="F486" i="4"/>
  <c r="F485" i="4"/>
  <c r="F487" i="4"/>
  <c r="F484" i="4"/>
  <c r="F363" i="4"/>
  <c r="F508" i="4"/>
  <c r="F517" i="4"/>
  <c r="F492" i="4"/>
  <c r="F523" i="4"/>
  <c r="F375" i="4"/>
  <c r="F380" i="4"/>
  <c r="F374" i="4"/>
  <c r="F378" i="4"/>
  <c r="F379" i="4"/>
  <c r="F376" i="4"/>
  <c r="F377" i="4"/>
  <c r="F385" i="4"/>
  <c r="F493" i="4"/>
  <c r="F453" i="4"/>
  <c r="F360" i="4"/>
  <c r="F331" i="4"/>
  <c r="F516" i="4"/>
  <c r="F518" i="4"/>
  <c r="F491" i="4"/>
  <c r="F490" i="4"/>
  <c r="F386" i="4"/>
  <c r="F388" i="4"/>
  <c r="F387" i="4"/>
  <c r="F530" i="4"/>
  <c r="F338" i="4"/>
  <c r="F529" i="4"/>
  <c r="F521" i="4"/>
  <c r="F478" i="4"/>
  <c r="F395" i="4"/>
  <c r="F394" i="4"/>
  <c r="F396" i="4"/>
  <c r="F399" i="4"/>
  <c r="F537" i="4"/>
  <c r="F398" i="4"/>
  <c r="F397" i="4"/>
  <c r="F520" i="4"/>
  <c r="F443" i="4"/>
  <c r="F444" i="4"/>
  <c r="F442" i="4"/>
  <c r="F351" i="4"/>
  <c r="F352" i="4"/>
  <c r="F510" i="4"/>
  <c r="F350" i="4"/>
  <c r="F427" i="4"/>
  <c r="F339" i="4"/>
  <c r="F345" i="4"/>
  <c r="F354" i="4"/>
  <c r="F353" i="4"/>
  <c r="F400" i="4"/>
  <c r="F454" i="4"/>
  <c r="F509" i="4"/>
  <c r="F346" i="4"/>
  <c r="F522" i="4"/>
  <c r="F356" i="4"/>
  <c r="F358" i="4"/>
  <c r="F357" i="4"/>
  <c r="F418" i="4"/>
  <c r="F365" i="4"/>
  <c r="F416" i="4"/>
  <c r="F417" i="4"/>
  <c r="F348" i="4"/>
  <c r="F519" i="4"/>
  <c r="F361" i="4"/>
  <c r="F341" i="4"/>
  <c r="F364" i="4"/>
  <c r="F467" i="4"/>
  <c r="F466" i="4"/>
  <c r="F426" i="4"/>
  <c r="F456" i="4"/>
  <c r="F457" i="4"/>
  <c r="F455" i="4"/>
  <c r="F409" i="4"/>
  <c r="F482" i="4"/>
  <c r="F480" i="4"/>
  <c r="F481" i="4"/>
  <c r="F408" i="4"/>
  <c r="F532" i="4"/>
  <c r="F531" i="4"/>
  <c r="F534" i="4"/>
  <c r="F527" i="4"/>
  <c r="F533" i="4"/>
  <c r="F524" i="4"/>
  <c r="F475" i="4"/>
  <c r="F429" i="4"/>
  <c r="F432" i="4"/>
  <c r="F461" i="4"/>
  <c r="F460" i="4"/>
  <c r="F464" i="4"/>
  <c r="F436" i="4"/>
  <c r="F347" i="4"/>
  <c r="F439" i="4"/>
  <c r="F438" i="4"/>
  <c r="F441" i="4"/>
  <c r="F440" i="4"/>
  <c r="F479" i="4"/>
  <c r="F342" i="4"/>
  <c r="F471" i="4"/>
  <c r="F470" i="4"/>
  <c r="F472" i="4"/>
  <c r="F469" i="4"/>
  <c r="F435" i="4"/>
  <c r="F434" i="4"/>
  <c r="F424" i="4"/>
  <c r="F423" i="4"/>
  <c r="F496" i="4"/>
  <c r="F497" i="4"/>
  <c r="F392" i="4"/>
  <c r="F495" i="4"/>
  <c r="F494" i="4"/>
  <c r="F401" i="4"/>
  <c r="F415" i="4"/>
  <c r="F414" i="4"/>
  <c r="F489" i="4"/>
  <c r="F437" i="4"/>
  <c r="F511" i="4"/>
  <c r="F422" i="4"/>
  <c r="F445" i="4"/>
  <c r="F468" i="4"/>
  <c r="F431" i="4"/>
  <c r="F389" i="4"/>
  <c r="F428" i="4"/>
  <c r="F343" i="4"/>
  <c r="F349" i="4"/>
  <c r="F336" i="4"/>
  <c r="F337" i="4"/>
  <c r="F335" i="4"/>
  <c r="F450" i="4"/>
  <c r="F451" i="4"/>
  <c r="F382" i="4"/>
  <c r="F465" i="4"/>
  <c r="F452" i="4"/>
  <c r="F332" i="4"/>
  <c r="F407" i="4"/>
  <c r="F459" i="4"/>
  <c r="F458" i="4"/>
  <c r="F488" i="4"/>
  <c r="F446" i="4"/>
  <c r="F501" i="4"/>
  <c r="F500" i="4"/>
  <c r="F502" i="4"/>
  <c r="F473" i="4"/>
  <c r="F449" i="4"/>
  <c r="F448" i="4"/>
  <c r="F447" i="4"/>
  <c r="F411" i="4"/>
  <c r="F412" i="4"/>
  <c r="F410" i="4"/>
  <c r="F328" i="4"/>
  <c r="F327" i="4"/>
  <c r="F334" i="4"/>
  <c r="F333" i="4"/>
  <c r="F390" i="4"/>
  <c r="F413" i="4"/>
  <c r="F340" i="4"/>
  <c r="F403" i="4"/>
  <c r="F406" i="4"/>
  <c r="F405" i="4"/>
  <c r="F402" i="4"/>
  <c r="F419" i="4"/>
  <c r="F404" i="4"/>
  <c r="F355" i="4"/>
  <c r="F326" i="4"/>
  <c r="F325" i="4"/>
  <c r="F430" i="4"/>
  <c r="F391" i="4"/>
  <c r="F393" i="4"/>
  <c r="F384" i="4"/>
  <c r="F420" i="4"/>
  <c r="F421" i="4"/>
  <c r="F498" i="4"/>
  <c r="F381" i="4"/>
  <c r="F370" i="4"/>
  <c r="F367" i="4"/>
  <c r="F366" i="4"/>
  <c r="F499" i="4"/>
  <c r="F371" i="4"/>
  <c r="F368" i="4"/>
  <c r="F369" i="4"/>
  <c r="F372" i="4"/>
  <c r="F373" i="4"/>
  <c r="F330" i="4"/>
  <c r="F329" i="4"/>
  <c r="F425" i="4"/>
  <c r="F477" i="4"/>
  <c r="F476" i="4"/>
  <c r="F359" i="4"/>
  <c r="F463" i="4"/>
  <c r="F536" i="4"/>
  <c r="F535" i="4"/>
  <c r="F433" i="4"/>
  <c r="F507" i="4"/>
  <c r="F505" i="4"/>
  <c r="F506" i="4"/>
  <c r="F503" i="4"/>
  <c r="F50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O323" i="4"/>
  <c r="C276" i="6" s="1"/>
  <c r="O322" i="4"/>
  <c r="C263" i="6" s="1"/>
  <c r="O321" i="4"/>
  <c r="C301" i="6" s="1"/>
  <c r="O320" i="4"/>
  <c r="C78" i="6" s="1"/>
  <c r="O319" i="4"/>
  <c r="C383" i="6" s="1"/>
  <c r="O318" i="4"/>
  <c r="C477" i="6" s="1"/>
  <c r="O317" i="4"/>
  <c r="C206" i="6" s="1"/>
  <c r="O316" i="4"/>
  <c r="C267" i="6" s="1"/>
  <c r="O315" i="4"/>
  <c r="C177" i="6" s="1"/>
  <c r="O314" i="4"/>
  <c r="C404" i="6" s="1"/>
  <c r="O313" i="4"/>
  <c r="C458" i="6" s="1"/>
  <c r="O312" i="4"/>
  <c r="C48" i="6" s="1"/>
  <c r="O311" i="4"/>
  <c r="C278" i="6" s="1"/>
  <c r="O310" i="4"/>
  <c r="C384" i="6" s="1"/>
  <c r="O309" i="4"/>
  <c r="C416" i="6" s="1"/>
  <c r="O308" i="4"/>
  <c r="C216" i="6" s="1"/>
  <c r="O307" i="4"/>
  <c r="C256" i="6" s="1"/>
  <c r="O306" i="4"/>
  <c r="C75" i="6" s="1"/>
  <c r="O305" i="4"/>
  <c r="C72" i="6" s="1"/>
  <c r="O304" i="4"/>
  <c r="C100" i="6" s="1"/>
  <c r="O303" i="4"/>
  <c r="C38" i="6" s="1"/>
  <c r="O302" i="4"/>
  <c r="C302" i="6" s="1"/>
  <c r="O301" i="4"/>
  <c r="C45" i="6" s="1"/>
  <c r="O300" i="4"/>
  <c r="C39" i="6" s="1"/>
  <c r="O299" i="4"/>
  <c r="C2" i="6" s="1"/>
  <c r="O298" i="4"/>
  <c r="C53" i="6" s="1"/>
  <c r="O297" i="4"/>
  <c r="C5" i="6" s="1"/>
  <c r="O296" i="4"/>
  <c r="C313" i="6" s="1"/>
  <c r="O295" i="4"/>
  <c r="C210" i="6" s="1"/>
  <c r="O294" i="4"/>
  <c r="C357" i="6" s="1"/>
  <c r="O293" i="4"/>
  <c r="C29" i="6" s="1"/>
  <c r="O292" i="4"/>
  <c r="C270" i="6" s="1"/>
  <c r="O291" i="4"/>
  <c r="C69" i="6" s="1"/>
  <c r="O290" i="4"/>
  <c r="C242" i="6" s="1"/>
  <c r="O289" i="4"/>
  <c r="C349" i="6" s="1"/>
  <c r="O288" i="4"/>
  <c r="C215" i="6" s="1"/>
  <c r="O287" i="4"/>
  <c r="C86" i="6" s="1"/>
  <c r="O286" i="4"/>
  <c r="C275" i="6" s="1"/>
  <c r="O285" i="4"/>
  <c r="C350" i="6" s="1"/>
  <c r="O284" i="4"/>
  <c r="C297" i="6" s="1"/>
  <c r="O283" i="4"/>
  <c r="C342" i="6" s="1"/>
  <c r="O282" i="4"/>
  <c r="C362" i="6" s="1"/>
  <c r="O281" i="4"/>
  <c r="C258" i="6" s="1"/>
  <c r="O280" i="4"/>
  <c r="C333" i="6" s="1"/>
  <c r="O279" i="4"/>
  <c r="C141" i="6" s="1"/>
  <c r="O278" i="4"/>
  <c r="C289" i="6" s="1"/>
  <c r="O277" i="4"/>
  <c r="C521" i="6" s="1"/>
  <c r="O276" i="4"/>
  <c r="C73" i="6" s="1"/>
  <c r="O275" i="4"/>
  <c r="C375" i="6" s="1"/>
  <c r="O274" i="4"/>
  <c r="C438" i="6" s="1"/>
  <c r="O273" i="4"/>
  <c r="C193" i="6" s="1"/>
  <c r="O272" i="4"/>
  <c r="C403" i="6" s="1"/>
  <c r="O271" i="4"/>
  <c r="C355" i="6" s="1"/>
  <c r="O270" i="4"/>
  <c r="C33" i="6" s="1"/>
  <c r="O269" i="4"/>
  <c r="C413" i="6" s="1"/>
  <c r="O268" i="4"/>
  <c r="C209" i="6" s="1"/>
  <c r="O267" i="4"/>
  <c r="C414" i="6" s="1"/>
  <c r="O266" i="4"/>
  <c r="C218" i="6" s="1"/>
  <c r="O265" i="4"/>
  <c r="C447" i="6" s="1"/>
  <c r="O264" i="4"/>
  <c r="C153" i="6" s="1"/>
  <c r="O263" i="4"/>
  <c r="C132" i="6" s="1"/>
  <c r="O262" i="4"/>
  <c r="C424" i="6" s="1"/>
  <c r="O261" i="4"/>
  <c r="C246" i="6" s="1"/>
  <c r="O260" i="4"/>
  <c r="C46" i="6" s="1"/>
  <c r="O259" i="4"/>
  <c r="C66" i="6" s="1"/>
  <c r="O258" i="4"/>
  <c r="C353" i="6" s="1"/>
  <c r="O257" i="4"/>
  <c r="C334" i="6" s="1"/>
  <c r="O256" i="4"/>
  <c r="C61" i="6" s="1"/>
  <c r="O255" i="4"/>
  <c r="C47" i="6" s="1"/>
  <c r="O254" i="4"/>
  <c r="C204" i="6" s="1"/>
  <c r="O253" i="4"/>
  <c r="C262" i="6" s="1"/>
  <c r="O252" i="4"/>
  <c r="C106" i="6" s="1"/>
  <c r="O251" i="4"/>
  <c r="C37" i="6" s="1"/>
  <c r="O250" i="4"/>
  <c r="C79" i="6" s="1"/>
  <c r="O249" i="4"/>
  <c r="C19" i="6" s="1"/>
  <c r="O248" i="4"/>
  <c r="C451" i="6" s="1"/>
  <c r="O247" i="4"/>
  <c r="C102" i="6" s="1"/>
  <c r="O246" i="4"/>
  <c r="C339" i="6" s="1"/>
  <c r="O245" i="4"/>
  <c r="C327" i="6" s="1"/>
  <c r="O244" i="4"/>
  <c r="C170" i="6" s="1"/>
  <c r="O243" i="4"/>
  <c r="C446" i="6" s="1"/>
  <c r="O242" i="4"/>
  <c r="C36" i="6" s="1"/>
  <c r="O241" i="4"/>
  <c r="C161" i="6" s="1"/>
  <c r="O240" i="4"/>
  <c r="C169" i="6" s="1"/>
  <c r="O239" i="4"/>
  <c r="C44" i="6" s="1"/>
  <c r="O238" i="4"/>
  <c r="C286" i="6" s="1"/>
  <c r="O237" i="4"/>
  <c r="C372" i="6" s="1"/>
  <c r="O236" i="4"/>
  <c r="C346" i="6" s="1"/>
  <c r="O235" i="4"/>
  <c r="C164" i="6" s="1"/>
  <c r="O234" i="4"/>
  <c r="C510" i="6" s="1"/>
  <c r="O233" i="4"/>
  <c r="C201" i="6" s="1"/>
  <c r="O232" i="4"/>
  <c r="C225" i="6" s="1"/>
  <c r="O231" i="4"/>
  <c r="C389" i="6" s="1"/>
  <c r="O230" i="4"/>
  <c r="C189" i="6" s="1"/>
  <c r="O229" i="4"/>
  <c r="C165" i="6" s="1"/>
  <c r="O228" i="4"/>
  <c r="C526" i="6" s="1"/>
  <c r="O227" i="4"/>
  <c r="C195" i="6" s="1"/>
  <c r="O226" i="4"/>
  <c r="C98" i="6" s="1"/>
  <c r="O225" i="4"/>
  <c r="C198" i="6" s="1"/>
  <c r="O224" i="4"/>
  <c r="C122" i="6" s="1"/>
  <c r="O223" i="4"/>
  <c r="C41" i="6" s="1"/>
  <c r="O222" i="4"/>
  <c r="C239" i="6" s="1"/>
  <c r="O221" i="4"/>
  <c r="C250" i="6" s="1"/>
  <c r="O220" i="4"/>
  <c r="C472" i="6" s="1"/>
  <c r="O219" i="4"/>
  <c r="C60" i="6" s="1"/>
  <c r="O218" i="4"/>
  <c r="C382" i="6" s="1"/>
  <c r="O217" i="4"/>
  <c r="C11" i="6" s="1"/>
  <c r="O216" i="4"/>
  <c r="C159" i="6" s="1"/>
  <c r="O215" i="4"/>
  <c r="C386" i="6" s="1"/>
  <c r="O214" i="4"/>
  <c r="C283" i="6" s="1"/>
  <c r="O213" i="4"/>
  <c r="C272" i="6" s="1"/>
  <c r="O212" i="4"/>
  <c r="C348" i="6" s="1"/>
  <c r="O211" i="4"/>
  <c r="C168" i="6" s="1"/>
  <c r="O210" i="4"/>
  <c r="C292" i="6" s="1"/>
  <c r="O209" i="4"/>
  <c r="C251" i="6" s="1"/>
  <c r="O208" i="4"/>
  <c r="C49" i="6" s="1"/>
  <c r="O207" i="4"/>
  <c r="C522" i="6" s="1"/>
  <c r="O206" i="4"/>
  <c r="C261" i="6" s="1"/>
  <c r="O205" i="4"/>
  <c r="C519" i="6" s="1"/>
  <c r="O204" i="4"/>
  <c r="C162" i="6" s="1"/>
  <c r="O203" i="4"/>
  <c r="C324" i="6" s="1"/>
  <c r="O202" i="4"/>
  <c r="C331" i="6" s="1"/>
  <c r="O201" i="4"/>
  <c r="C96" i="6" s="1"/>
  <c r="O200" i="4"/>
  <c r="C398" i="6" s="1"/>
  <c r="O199" i="4"/>
  <c r="C3" i="6" s="1"/>
  <c r="O198" i="4"/>
  <c r="C329" i="6" s="1"/>
  <c r="O197" i="4"/>
  <c r="C94" i="6" s="1"/>
  <c r="O196" i="4"/>
  <c r="C255" i="6" s="1"/>
  <c r="O195" i="4"/>
  <c r="C385" i="6" s="1"/>
  <c r="O194" i="4"/>
  <c r="C54" i="6" s="1"/>
  <c r="O193" i="4"/>
  <c r="C202" i="6" s="1"/>
  <c r="O192" i="4"/>
  <c r="C497" i="6" s="1"/>
  <c r="O191" i="4"/>
  <c r="C65" i="6" s="1"/>
  <c r="O190" i="4"/>
  <c r="C307" i="6" s="1"/>
  <c r="O189" i="4"/>
  <c r="C6" i="6" s="1"/>
  <c r="O188" i="4"/>
  <c r="C337" i="6" s="1"/>
  <c r="O187" i="4"/>
  <c r="C254" i="6" s="1"/>
  <c r="O186" i="4"/>
  <c r="C212" i="6" s="1"/>
  <c r="O185" i="4"/>
  <c r="C475" i="6" s="1"/>
  <c r="O184" i="4"/>
  <c r="C433" i="6" s="1"/>
  <c r="O183" i="4"/>
  <c r="C506" i="6" s="1"/>
  <c r="O182" i="4"/>
  <c r="C434" i="6" s="1"/>
  <c r="O181" i="4"/>
  <c r="C277" i="6" s="1"/>
  <c r="O180" i="4"/>
  <c r="C288" i="6" s="1"/>
  <c r="O179" i="4"/>
  <c r="C233" i="6" s="1"/>
  <c r="O178" i="4"/>
  <c r="C182" i="6" s="1"/>
  <c r="O177" i="4"/>
  <c r="C103" i="6" s="1"/>
  <c r="O176" i="4"/>
  <c r="C82" i="6" s="1"/>
  <c r="O175" i="4"/>
  <c r="C7" i="6" s="1"/>
  <c r="O174" i="4"/>
  <c r="C316" i="6" s="1"/>
  <c r="O173" i="4"/>
  <c r="C421" i="6" s="1"/>
  <c r="O172" i="4"/>
  <c r="C274" i="6" s="1"/>
  <c r="O171" i="4"/>
  <c r="C467" i="6" s="1"/>
  <c r="O170" i="4"/>
  <c r="C207" i="6" s="1"/>
  <c r="O169" i="4"/>
  <c r="C479" i="6" s="1"/>
  <c r="O168" i="4"/>
  <c r="C17" i="6" s="1"/>
  <c r="O167" i="4"/>
  <c r="C358" i="6" s="1"/>
  <c r="O166" i="4"/>
  <c r="C445" i="6" s="1"/>
  <c r="O165" i="4"/>
  <c r="C305" i="6" s="1"/>
  <c r="O164" i="4"/>
  <c r="C523" i="6" s="1"/>
  <c r="O163" i="4"/>
  <c r="C420" i="6" s="1"/>
  <c r="O162" i="4"/>
  <c r="C155" i="6" s="1"/>
  <c r="O161" i="4"/>
  <c r="C408" i="6" s="1"/>
  <c r="O160" i="4"/>
  <c r="C127" i="6" s="1"/>
  <c r="O159" i="4"/>
  <c r="C282" i="6" s="1"/>
  <c r="O158" i="4"/>
  <c r="C227" i="6" s="1"/>
  <c r="O157" i="4"/>
  <c r="C465" i="6" s="1"/>
  <c r="O156" i="4"/>
  <c r="C468" i="6" s="1"/>
  <c r="O155" i="4"/>
  <c r="C56" i="6" s="1"/>
  <c r="O154" i="4"/>
  <c r="C244" i="6" s="1"/>
  <c r="O153" i="4"/>
  <c r="C238" i="6" s="1"/>
  <c r="O152" i="4"/>
  <c r="C191" i="6" s="1"/>
  <c r="O151" i="4"/>
  <c r="C92" i="6" s="1"/>
  <c r="O150" i="4"/>
  <c r="C16" i="6" s="1"/>
  <c r="O149" i="4"/>
  <c r="C136" i="6" s="1"/>
  <c r="O148" i="4"/>
  <c r="C121" i="6" s="1"/>
  <c r="O147" i="4"/>
  <c r="C87" i="6" s="1"/>
  <c r="O146" i="4"/>
  <c r="C529" i="6" s="1"/>
  <c r="O145" i="4"/>
  <c r="C415" i="6" s="1"/>
  <c r="O144" i="4"/>
  <c r="C234" i="6" s="1"/>
  <c r="O143" i="4"/>
  <c r="C432" i="6" s="1"/>
  <c r="O142" i="4"/>
  <c r="C364" i="6" s="1"/>
  <c r="O141" i="4"/>
  <c r="C499" i="6" s="1"/>
  <c r="O140" i="4"/>
  <c r="C157" i="6" s="1"/>
  <c r="O139" i="4"/>
  <c r="C410" i="6" s="1"/>
  <c r="O138" i="4"/>
  <c r="C81" i="6" s="1"/>
  <c r="O137" i="4"/>
  <c r="C148" i="6" s="1"/>
  <c r="O136" i="4"/>
  <c r="C483" i="6" s="1"/>
  <c r="O135" i="4"/>
  <c r="C124" i="6" s="1"/>
  <c r="O134" i="4"/>
  <c r="C460" i="6" s="1"/>
  <c r="O133" i="4"/>
  <c r="C343" i="6" s="1"/>
  <c r="O132" i="4"/>
  <c r="C431" i="6" s="1"/>
  <c r="O131" i="4"/>
  <c r="C439" i="6" s="1"/>
  <c r="O130" i="4"/>
  <c r="C299" i="6" s="1"/>
  <c r="O129" i="4"/>
  <c r="C393" i="6" s="1"/>
  <c r="O128" i="4"/>
  <c r="C146" i="6" s="1"/>
  <c r="O127" i="4"/>
  <c r="C59" i="6" s="1"/>
  <c r="O126" i="4"/>
  <c r="C139" i="6" s="1"/>
  <c r="O125" i="4"/>
  <c r="C423" i="6" s="1"/>
  <c r="O124" i="4"/>
  <c r="C298" i="6" s="1"/>
  <c r="O123" i="4"/>
  <c r="C401" i="6" s="1"/>
  <c r="O122" i="4"/>
  <c r="C463" i="6" s="1"/>
  <c r="O121" i="4"/>
  <c r="C31" i="6" s="1"/>
  <c r="O120" i="4"/>
  <c r="C167" i="6" s="1"/>
  <c r="O119" i="4"/>
  <c r="C370" i="6" s="1"/>
  <c r="O118" i="4"/>
  <c r="C508" i="6" s="1"/>
  <c r="O117" i="4"/>
  <c r="C515" i="6" s="1"/>
  <c r="O116" i="4"/>
  <c r="C509" i="6" s="1"/>
  <c r="O115" i="4"/>
  <c r="C520" i="6" s="1"/>
  <c r="O114" i="4"/>
  <c r="C435" i="6" s="1"/>
  <c r="O113" i="4"/>
  <c r="C312" i="6" s="1"/>
  <c r="O112" i="4"/>
  <c r="C388" i="6" s="1"/>
  <c r="O111" i="4"/>
  <c r="C369" i="6" s="1"/>
  <c r="O110" i="4"/>
  <c r="C145" i="6" s="1"/>
  <c r="O109" i="4"/>
  <c r="C97" i="6" s="1"/>
  <c r="O108" i="4"/>
  <c r="C448" i="6" s="1"/>
  <c r="O107" i="4"/>
  <c r="C28" i="6" s="1"/>
  <c r="O106" i="4"/>
  <c r="C513" i="6" s="1"/>
  <c r="O105" i="4"/>
  <c r="C187" i="6" s="1"/>
  <c r="O104" i="4"/>
  <c r="C20" i="6" s="1"/>
  <c r="O103" i="4"/>
  <c r="C173" i="6" s="1"/>
  <c r="O102" i="4"/>
  <c r="C486" i="6" s="1"/>
  <c r="O101" i="4"/>
  <c r="C442" i="6" s="1"/>
  <c r="O100" i="4"/>
  <c r="C13" i="6" s="1"/>
  <c r="O99" i="4"/>
  <c r="C248" i="6" s="1"/>
  <c r="O98" i="4"/>
  <c r="C265" i="6" s="1"/>
  <c r="O97" i="4"/>
  <c r="C196" i="6" s="1"/>
  <c r="O96" i="4"/>
  <c r="C501" i="6" s="1"/>
  <c r="O95" i="4"/>
  <c r="C490" i="6" s="1"/>
  <c r="O94" i="4"/>
  <c r="C205" i="6" s="1"/>
  <c r="O93" i="4"/>
  <c r="C93" i="6" s="1"/>
  <c r="O92" i="4"/>
  <c r="C99" i="6" s="1"/>
  <c r="O91" i="4"/>
  <c r="C441" i="6" s="1"/>
  <c r="O90" i="4"/>
  <c r="C381" i="6" s="1"/>
  <c r="O89" i="4"/>
  <c r="C259" i="6" s="1"/>
  <c r="O88" i="4"/>
  <c r="C511" i="6" s="1"/>
  <c r="O87" i="4"/>
  <c r="C178" i="6" s="1"/>
  <c r="O86" i="4"/>
  <c r="C340" i="6" s="1"/>
  <c r="O85" i="4"/>
  <c r="C457" i="6" s="1"/>
  <c r="O84" i="4"/>
  <c r="C110" i="6" s="1"/>
  <c r="O83" i="4"/>
  <c r="C32" i="6" s="1"/>
  <c r="O82" i="4"/>
  <c r="C91" i="6" s="1"/>
  <c r="O81" i="4"/>
  <c r="C319" i="6" s="1"/>
  <c r="O80" i="4"/>
  <c r="C35" i="6" s="1"/>
  <c r="O79" i="4"/>
  <c r="C34" i="6" s="1"/>
  <c r="O78" i="4"/>
  <c r="C232" i="6" s="1"/>
  <c r="O77" i="4"/>
  <c r="C311" i="6" s="1"/>
  <c r="O76" i="4"/>
  <c r="C444" i="6" s="1"/>
  <c r="O75" i="4"/>
  <c r="C427" i="6" s="1"/>
  <c r="O74" i="4"/>
  <c r="C269" i="6" s="1"/>
  <c r="O73" i="4"/>
  <c r="C326" i="6" s="1"/>
  <c r="O72" i="4"/>
  <c r="C25" i="6" s="1"/>
  <c r="O71" i="4"/>
  <c r="C507" i="6" s="1"/>
  <c r="O70" i="4"/>
  <c r="C224" i="6" s="1"/>
  <c r="O69" i="4"/>
  <c r="C273" i="6" s="1"/>
  <c r="O68" i="4"/>
  <c r="C142" i="6" s="1"/>
  <c r="O67" i="4"/>
  <c r="C194" i="6" s="1"/>
  <c r="O66" i="4"/>
  <c r="C228" i="6" s="1"/>
  <c r="O65" i="4"/>
  <c r="C229" i="6" s="1"/>
  <c r="O64" i="4"/>
  <c r="C351" i="6" s="1"/>
  <c r="O63" i="4"/>
  <c r="C394" i="6" s="1"/>
  <c r="O62" i="4"/>
  <c r="C341" i="6" s="1"/>
  <c r="O61" i="4"/>
  <c r="C160" i="6" s="1"/>
  <c r="O60" i="4"/>
  <c r="C347" i="6" s="1"/>
  <c r="O59" i="4"/>
  <c r="N323" i="4"/>
  <c r="B276" i="6" s="1"/>
  <c r="N322" i="4"/>
  <c r="B263" i="6" s="1"/>
  <c r="N319" i="4"/>
  <c r="B383" i="6" s="1"/>
  <c r="N318" i="4"/>
  <c r="B477" i="6" s="1"/>
  <c r="N315" i="4"/>
  <c r="B177" i="6" s="1"/>
  <c r="N313" i="4"/>
  <c r="B458" i="6" s="1"/>
  <c r="N312" i="4"/>
  <c r="B48" i="6" s="1"/>
  <c r="N310" i="4"/>
  <c r="B384" i="6" s="1"/>
  <c r="N308" i="4"/>
  <c r="B216" i="6" s="1"/>
  <c r="N307" i="4"/>
  <c r="B256" i="6" s="1"/>
  <c r="N306" i="4"/>
  <c r="B75" i="6" s="1"/>
  <c r="N305" i="4"/>
  <c r="B72" i="6" s="1"/>
  <c r="N304" i="4"/>
  <c r="B100" i="6" s="1"/>
  <c r="N303" i="4"/>
  <c r="B38" i="6" s="1"/>
  <c r="N302" i="4"/>
  <c r="B302" i="6" s="1"/>
  <c r="N301" i="4"/>
  <c r="B45" i="6" s="1"/>
  <c r="N297" i="4"/>
  <c r="B5" i="6" s="1"/>
  <c r="N236" i="4"/>
  <c r="B346" i="6" s="1"/>
  <c r="N224" i="4"/>
  <c r="B122" i="6" s="1"/>
  <c r="N209" i="4"/>
  <c r="B251" i="6" s="1"/>
  <c r="N207" i="4"/>
  <c r="B522" i="6" s="1"/>
  <c r="N206" i="4"/>
  <c r="B261" i="6" s="1"/>
  <c r="N202" i="4"/>
  <c r="B331" i="6" s="1"/>
  <c r="N197" i="4"/>
  <c r="B94" i="6" s="1"/>
  <c r="N196" i="4"/>
  <c r="B255" i="6" s="1"/>
  <c r="N193" i="4"/>
  <c r="B202" i="6" s="1"/>
  <c r="N189" i="4"/>
  <c r="B6" i="6" s="1"/>
  <c r="N188" i="4"/>
  <c r="B337" i="6" s="1"/>
  <c r="N184" i="4"/>
  <c r="B433" i="6" s="1"/>
  <c r="N179" i="4"/>
  <c r="B233" i="6" s="1"/>
  <c r="N177" i="4"/>
  <c r="B103" i="6" s="1"/>
  <c r="N168" i="4"/>
  <c r="B17" i="6" s="1"/>
  <c r="N164" i="4"/>
  <c r="B523" i="6" s="1"/>
  <c r="N159" i="4"/>
  <c r="B282" i="6" s="1"/>
  <c r="N157" i="4"/>
  <c r="B465" i="6" s="1"/>
  <c r="N153" i="4"/>
  <c r="B238" i="6" s="1"/>
  <c r="N151" i="4"/>
  <c r="N149" i="4"/>
  <c r="B136" i="6" s="1"/>
  <c r="N147" i="4"/>
  <c r="N146" i="4"/>
  <c r="N145" i="4"/>
  <c r="B415" i="6" s="1"/>
  <c r="N143" i="4"/>
  <c r="B432" i="6" s="1"/>
  <c r="N142" i="4"/>
  <c r="B364" i="6" s="1"/>
  <c r="N141" i="4"/>
  <c r="B499" i="6" s="1"/>
  <c r="N140" i="4"/>
  <c r="B157" i="6" s="1"/>
  <c r="N139" i="4"/>
  <c r="B410" i="6" s="1"/>
  <c r="N137" i="4"/>
  <c r="B148" i="6" s="1"/>
  <c r="N136" i="4"/>
  <c r="B483" i="6" s="1"/>
  <c r="N135" i="4"/>
  <c r="B124" i="6" s="1"/>
  <c r="N133" i="4"/>
  <c r="B343" i="6" s="1"/>
  <c r="N132" i="4"/>
  <c r="B431" i="6" s="1"/>
  <c r="N131" i="4"/>
  <c r="N128" i="4"/>
  <c r="B146" i="6" s="1"/>
  <c r="N125" i="4"/>
  <c r="B423" i="6" s="1"/>
  <c r="N123" i="4"/>
  <c r="N117" i="4"/>
  <c r="B515" i="6" s="1"/>
  <c r="N114" i="4"/>
  <c r="N110" i="4"/>
  <c r="N109" i="4"/>
  <c r="B97" i="6" s="1"/>
  <c r="N108" i="4"/>
  <c r="B448" i="6" s="1"/>
  <c r="N106" i="4"/>
  <c r="N98" i="4"/>
  <c r="B265" i="6" s="1"/>
  <c r="N91" i="4"/>
  <c r="N90" i="4"/>
  <c r="B381" i="6" s="1"/>
  <c r="N88" i="4"/>
  <c r="B511" i="6" s="1"/>
  <c r="N87" i="4"/>
  <c r="N83" i="4"/>
  <c r="B32" i="6" s="1"/>
  <c r="N81" i="4"/>
  <c r="B319" i="6" s="1"/>
  <c r="N80" i="4"/>
  <c r="B35" i="6" s="1"/>
  <c r="N79" i="4"/>
  <c r="B34" i="6" s="1"/>
  <c r="N78" i="4"/>
  <c r="N76" i="4"/>
  <c r="B444" i="6" s="1"/>
  <c r="N74" i="4"/>
  <c r="B269" i="6" s="1"/>
  <c r="N72" i="4"/>
  <c r="B25" i="6" s="1"/>
  <c r="N70" i="4"/>
  <c r="N68" i="4"/>
  <c r="B142" i="6" s="1"/>
  <c r="N66" i="4"/>
  <c r="N64" i="4"/>
  <c r="B351" i="6" s="1"/>
  <c r="N61" i="4"/>
  <c r="B160" i="6" s="1"/>
  <c r="J59" i="4"/>
  <c r="C335" i="6" l="1"/>
  <c r="O539" i="4"/>
  <c r="N295" i="4"/>
  <c r="B210" i="6" s="1"/>
  <c r="N102" i="4"/>
  <c r="B486" i="6" s="1"/>
  <c r="N119" i="4"/>
  <c r="B370" i="6" s="1"/>
  <c r="N65" i="4"/>
  <c r="B229" i="6" s="1"/>
  <c r="N134" i="4"/>
  <c r="B460" i="6" s="1"/>
  <c r="N69" i="4"/>
  <c r="B273" i="6" s="1"/>
  <c r="N243" i="4"/>
  <c r="B446" i="6" s="1"/>
  <c r="N247" i="4"/>
  <c r="B102" i="6" s="1"/>
  <c r="N280" i="4"/>
  <c r="B333" i="6" s="1"/>
  <c r="N208" i="4"/>
  <c r="B49" i="6" s="1"/>
  <c r="N228" i="4"/>
  <c r="B526" i="6" s="1"/>
  <c r="N240" i="4"/>
  <c r="B169" i="6" s="1"/>
  <c r="N283" i="4"/>
  <c r="B342" i="6" s="1"/>
  <c r="N75" i="4"/>
  <c r="B427" i="6" s="1"/>
  <c r="N84" i="4"/>
  <c r="B110" i="6" s="1"/>
  <c r="N120" i="4"/>
  <c r="B167" i="6" s="1"/>
  <c r="N144" i="4"/>
  <c r="B234" i="6" s="1"/>
  <c r="N148" i="4"/>
  <c r="B121" i="6" s="1"/>
  <c r="N182" i="4"/>
  <c r="B434" i="6" s="1"/>
  <c r="N233" i="4"/>
  <c r="B201" i="6" s="1"/>
  <c r="N237" i="4"/>
  <c r="B372" i="6" s="1"/>
  <c r="N293" i="4"/>
  <c r="B29" i="6" s="1"/>
  <c r="N284" i="4"/>
  <c r="B297" i="6" s="1"/>
  <c r="N212" i="4"/>
  <c r="B348" i="6" s="1"/>
  <c r="N220" i="4"/>
  <c r="B472" i="6" s="1"/>
  <c r="N252" i="4"/>
  <c r="B106" i="6" s="1"/>
  <c r="N296" i="4"/>
  <c r="B313" i="6" s="1"/>
  <c r="N316" i="4"/>
  <c r="B267" i="6" s="1"/>
  <c r="N71" i="4"/>
  <c r="B507" i="6" s="1"/>
  <c r="N85" i="4"/>
  <c r="B457" i="6" s="1"/>
  <c r="N96" i="4"/>
  <c r="B501" i="6" s="1"/>
  <c r="N103" i="4"/>
  <c r="B173" i="6" s="1"/>
  <c r="N138" i="4"/>
  <c r="B81" i="6" s="1"/>
  <c r="N235" i="4"/>
  <c r="B164" i="6" s="1"/>
  <c r="N259" i="4"/>
  <c r="B66" i="6" s="1"/>
  <c r="N282" i="4"/>
  <c r="B362" i="6" s="1"/>
  <c r="N112" i="4"/>
  <c r="B388" i="6" s="1"/>
  <c r="N262" i="4"/>
  <c r="B424" i="6" s="1"/>
  <c r="N290" i="4"/>
  <c r="B242" i="6" s="1"/>
  <c r="N60" i="4"/>
  <c r="B347" i="6" s="1"/>
  <c r="N309" i="4"/>
  <c r="B416" i="6" s="1"/>
  <c r="N321" i="4"/>
  <c r="B301" i="6" s="1"/>
  <c r="N63" i="4"/>
  <c r="B394" i="6" s="1"/>
  <c r="N82" i="4"/>
  <c r="B91" i="6" s="1"/>
  <c r="N298" i="4"/>
  <c r="B53" i="6" s="1"/>
  <c r="N105" i="4"/>
  <c r="B187" i="6" s="1"/>
  <c r="N186" i="4"/>
  <c r="B212" i="6" s="1"/>
  <c r="N170" i="4"/>
  <c r="B207" i="6" s="1"/>
  <c r="N73" i="4"/>
  <c r="B326" i="6" s="1"/>
  <c r="N67" i="4"/>
  <c r="B194" i="6" s="1"/>
  <c r="N101" i="4"/>
  <c r="B442" i="6" s="1"/>
  <c r="N165" i="4"/>
  <c r="B305" i="6" s="1"/>
  <c r="N174" i="4"/>
  <c r="B316" i="6" s="1"/>
  <c r="N198" i="4"/>
  <c r="B329" i="6" s="1"/>
  <c r="N86" i="4"/>
  <c r="B340" i="6" s="1"/>
  <c r="N130" i="4"/>
  <c r="B299" i="6" s="1"/>
  <c r="N160" i="4"/>
  <c r="B127" i="6" s="1"/>
  <c r="N62" i="4"/>
  <c r="B341" i="6" s="1"/>
  <c r="N77" i="4"/>
  <c r="B311" i="6" s="1"/>
  <c r="N163" i="4"/>
  <c r="B420" i="6" s="1"/>
  <c r="N311" i="4"/>
  <c r="B278" i="6" s="1"/>
  <c r="N162" i="4"/>
  <c r="B155" i="6" s="1"/>
  <c r="N216" i="4"/>
  <c r="B159" i="6" s="1"/>
  <c r="N221" i="4"/>
  <c r="B250" i="6" s="1"/>
  <c r="N277" i="4"/>
  <c r="B521" i="6" s="1"/>
  <c r="N211" i="4"/>
  <c r="B168" i="6" s="1"/>
  <c r="N231" i="4"/>
  <c r="B389" i="6" s="1"/>
  <c r="N232" i="4"/>
  <c r="B225" i="6" s="1"/>
  <c r="N238" i="4"/>
  <c r="B286" i="6" s="1"/>
  <c r="N241" i="4"/>
  <c r="B161" i="6" s="1"/>
  <c r="N244" i="4"/>
  <c r="B170" i="6" s="1"/>
  <c r="N250" i="4"/>
  <c r="B79" i="6" s="1"/>
  <c r="N299" i="4"/>
  <c r="B2" i="6" s="1"/>
  <c r="N167" i="4"/>
  <c r="B358" i="6" s="1"/>
  <c r="N194" i="4"/>
  <c r="B54" i="6" s="1"/>
  <c r="N219" i="4"/>
  <c r="B60" i="6" s="1"/>
  <c r="N227" i="4"/>
  <c r="B195" i="6" s="1"/>
  <c r="N278" i="4"/>
  <c r="B289" i="6" s="1"/>
  <c r="N89" i="4"/>
  <c r="B259" i="6" s="1"/>
  <c r="N93" i="4"/>
  <c r="B93" i="6" s="1"/>
  <c r="N99" i="4"/>
  <c r="B248" i="6" s="1"/>
  <c r="N104" i="4"/>
  <c r="B20" i="6" s="1"/>
  <c r="N111" i="4"/>
  <c r="B369" i="6" s="1"/>
  <c r="N116" i="4"/>
  <c r="B509" i="6" s="1"/>
  <c r="N127" i="4"/>
  <c r="B59" i="6" s="1"/>
  <c r="N176" i="4"/>
  <c r="B82" i="6" s="1"/>
  <c r="N281" i="4"/>
  <c r="B258" i="6" s="1"/>
  <c r="N92" i="4"/>
  <c r="B99" i="6" s="1"/>
  <c r="N115" i="4"/>
  <c r="B520" i="6" s="1"/>
  <c r="N126" i="4"/>
  <c r="B139" i="6" s="1"/>
  <c r="N158" i="4"/>
  <c r="B227" i="6" s="1"/>
  <c r="N155" i="4"/>
  <c r="B56" i="6" s="1"/>
  <c r="N95" i="4"/>
  <c r="B490" i="6" s="1"/>
  <c r="N97" i="4"/>
  <c r="B196" i="6" s="1"/>
  <c r="N113" i="4"/>
  <c r="B312" i="6" s="1"/>
  <c r="N118" i="4"/>
  <c r="B508" i="6" s="1"/>
  <c r="N122" i="4"/>
  <c r="B463" i="6" s="1"/>
  <c r="N215" i="4"/>
  <c r="B386" i="6" s="1"/>
  <c r="N94" i="4"/>
  <c r="B205" i="6" s="1"/>
  <c r="N100" i="4"/>
  <c r="B13" i="6" s="1"/>
  <c r="N107" i="4"/>
  <c r="B28" i="6" s="1"/>
  <c r="N121" i="4"/>
  <c r="B31" i="6" s="1"/>
  <c r="N124" i="4"/>
  <c r="B298" i="6" s="1"/>
  <c r="N129" i="4"/>
  <c r="B393" i="6" s="1"/>
  <c r="N161" i="4"/>
  <c r="B408" i="6" s="1"/>
  <c r="N171" i="4"/>
  <c r="B467" i="6" s="1"/>
  <c r="N152" i="4"/>
  <c r="B191" i="6" s="1"/>
  <c r="N150" i="4"/>
  <c r="B16" i="6" s="1"/>
  <c r="N156" i="4"/>
  <c r="B468" i="6" s="1"/>
  <c r="N187" i="4"/>
  <c r="B254" i="6" s="1"/>
  <c r="N172" i="4"/>
  <c r="B274" i="6" s="1"/>
  <c r="N178" i="4"/>
  <c r="B182" i="6" s="1"/>
  <c r="N181" i="4"/>
  <c r="B277" i="6" s="1"/>
  <c r="N192" i="4"/>
  <c r="B497" i="6" s="1"/>
  <c r="N185" i="4"/>
  <c r="B475" i="6" s="1"/>
  <c r="N200" i="4"/>
  <c r="B398" i="6" s="1"/>
  <c r="N239" i="4"/>
  <c r="B44" i="6" s="1"/>
  <c r="N154" i="4"/>
  <c r="B244" i="6" s="1"/>
  <c r="N166" i="4"/>
  <c r="B445" i="6" s="1"/>
  <c r="N169" i="4"/>
  <c r="B479" i="6" s="1"/>
  <c r="N180" i="4"/>
  <c r="B288" i="6" s="1"/>
  <c r="N175" i="4"/>
  <c r="B7" i="6" s="1"/>
  <c r="N191" i="4"/>
  <c r="B65" i="6" s="1"/>
  <c r="N242" i="4"/>
  <c r="B36" i="6" s="1"/>
  <c r="N173" i="4"/>
  <c r="B421" i="6" s="1"/>
  <c r="N190" i="4"/>
  <c r="B307" i="6" s="1"/>
  <c r="N205" i="4"/>
  <c r="B519" i="6" s="1"/>
  <c r="N226" i="4"/>
  <c r="B98" i="6" s="1"/>
  <c r="N201" i="4"/>
  <c r="B96" i="6" s="1"/>
  <c r="N204" i="4"/>
  <c r="B162" i="6" s="1"/>
  <c r="N183" i="4"/>
  <c r="B506" i="6" s="1"/>
  <c r="N195" i="4"/>
  <c r="B385" i="6" s="1"/>
  <c r="N213" i="4"/>
  <c r="B272" i="6" s="1"/>
  <c r="N217" i="4"/>
  <c r="B11" i="6" s="1"/>
  <c r="N257" i="4"/>
  <c r="B334" i="6" s="1"/>
  <c r="N199" i="4"/>
  <c r="B3" i="6" s="1"/>
  <c r="N203" i="4"/>
  <c r="B324" i="6" s="1"/>
  <c r="N225" i="4"/>
  <c r="B198" i="6" s="1"/>
  <c r="N234" i="4"/>
  <c r="B510" i="6" s="1"/>
  <c r="N223" i="4"/>
  <c r="B41" i="6" s="1"/>
  <c r="N210" i="4"/>
  <c r="B292" i="6" s="1"/>
  <c r="N214" i="4"/>
  <c r="B283" i="6" s="1"/>
  <c r="N222" i="4"/>
  <c r="B239" i="6" s="1"/>
  <c r="N218" i="4"/>
  <c r="B382" i="6" s="1"/>
  <c r="N230" i="4"/>
  <c r="B189" i="6" s="1"/>
  <c r="N245" i="4"/>
  <c r="B327" i="6" s="1"/>
  <c r="N256" i="4"/>
  <c r="B61" i="6" s="1"/>
  <c r="N263" i="4"/>
  <c r="B132" i="6" s="1"/>
  <c r="N275" i="4"/>
  <c r="B375" i="6" s="1"/>
  <c r="N248" i="4"/>
  <c r="B451" i="6" s="1"/>
  <c r="N265" i="4"/>
  <c r="B447" i="6" s="1"/>
  <c r="N229" i="4"/>
  <c r="B165" i="6" s="1"/>
  <c r="N246" i="4"/>
  <c r="B339" i="6" s="1"/>
  <c r="N264" i="4"/>
  <c r="B153" i="6" s="1"/>
  <c r="N249" i="4"/>
  <c r="B19" i="6" s="1"/>
  <c r="N268" i="4"/>
  <c r="B209" i="6" s="1"/>
  <c r="N288" i="4"/>
  <c r="B215" i="6" s="1"/>
  <c r="N291" i="4"/>
  <c r="B69" i="6" s="1"/>
  <c r="N294" i="4"/>
  <c r="B357" i="6" s="1"/>
  <c r="N320" i="4"/>
  <c r="B78" i="6" s="1"/>
  <c r="N253" i="4"/>
  <c r="B262" i="6" s="1"/>
  <c r="N255" i="4"/>
  <c r="B47" i="6" s="1"/>
  <c r="N267" i="4"/>
  <c r="B414" i="6" s="1"/>
  <c r="N273" i="4"/>
  <c r="B193" i="6" s="1"/>
  <c r="N289" i="4"/>
  <c r="B349" i="6" s="1"/>
  <c r="N314" i="4"/>
  <c r="B404" i="6" s="1"/>
  <c r="N261" i="4"/>
  <c r="B246" i="6" s="1"/>
  <c r="N271" i="4"/>
  <c r="B355" i="6" s="1"/>
  <c r="N276" i="4"/>
  <c r="B73" i="6" s="1"/>
  <c r="N285" i="4"/>
  <c r="B350" i="6" s="1"/>
  <c r="N251" i="4"/>
  <c r="B37" i="6" s="1"/>
  <c r="N254" i="4"/>
  <c r="B204" i="6" s="1"/>
  <c r="N266" i="4"/>
  <c r="B218" i="6" s="1"/>
  <c r="N269" i="4"/>
  <c r="B413" i="6" s="1"/>
  <c r="N272" i="4"/>
  <c r="B403" i="6" s="1"/>
  <c r="N279" i="4"/>
  <c r="B141" i="6" s="1"/>
  <c r="N287" i="4"/>
  <c r="B86" i="6" s="1"/>
  <c r="N258" i="4"/>
  <c r="B353" i="6" s="1"/>
  <c r="N260" i="4"/>
  <c r="B46" i="6" s="1"/>
  <c r="N270" i="4"/>
  <c r="B33" i="6" s="1"/>
  <c r="N274" i="4"/>
  <c r="B438" i="6" s="1"/>
  <c r="N286" i="4"/>
  <c r="B275" i="6" s="1"/>
  <c r="N300" i="4"/>
  <c r="B39" i="6" s="1"/>
  <c r="N317" i="4"/>
  <c r="B206" i="6" s="1"/>
  <c r="N292" i="4"/>
  <c r="B270" i="6" s="1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N52" i="4"/>
  <c r="N50" i="4"/>
  <c r="N49" i="4"/>
  <c r="N47" i="4"/>
  <c r="N45" i="4"/>
  <c r="N43" i="4"/>
  <c r="N42" i="4"/>
  <c r="N51" i="4" l="1"/>
  <c r="N54" i="4"/>
  <c r="N46" i="4"/>
  <c r="N53" i="4"/>
  <c r="N48" i="4"/>
  <c r="N44" i="4"/>
  <c r="L59" i="4"/>
  <c r="L6" i="4"/>
  <c r="J6" i="4"/>
  <c r="J540" i="4" l="1"/>
  <c r="J539" i="4"/>
  <c r="N6" i="4"/>
  <c r="N41" i="4"/>
  <c r="N40" i="4"/>
  <c r="N39" i="4"/>
  <c r="N38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40" i="4" s="1"/>
  <c r="N59" i="4" l="1"/>
  <c r="N37" i="4"/>
  <c r="N540" i="4" l="1"/>
  <c r="B335" i="6"/>
  <c r="N539" i="4"/>
  <c r="B55" i="4"/>
  <c r="B542" i="4" l="1"/>
  <c r="N56" i="4" l="1"/>
  <c r="O56" i="4"/>
  <c r="B56" i="4" l="1"/>
  <c r="B543" i="4" l="1"/>
  <c r="N543" i="4" l="1"/>
  <c r="O543" i="4"/>
  <c r="O542" i="4"/>
  <c r="N542" i="4"/>
  <c r="B253" i="6" l="1"/>
  <c r="C253" i="6"/>
  <c r="C502" i="6"/>
  <c r="B502" i="6"/>
  <c r="B518" i="6"/>
  <c r="C518" i="6"/>
  <c r="B287" i="6"/>
  <c r="C287" i="6"/>
  <c r="C149" i="6"/>
  <c r="B149" i="6"/>
  <c r="C85" i="6"/>
  <c r="B85" i="6"/>
  <c r="C450" i="6"/>
  <c r="B450" i="6"/>
  <c r="B395" i="6"/>
  <c r="C395" i="6"/>
  <c r="B128" i="6"/>
  <c r="C128" i="6"/>
  <c r="C430" i="6"/>
  <c r="B430" i="6"/>
  <c r="C352" i="6"/>
  <c r="B352" i="6"/>
  <c r="B478" i="6"/>
  <c r="C478" i="6"/>
  <c r="B368" i="6"/>
  <c r="C368" i="6"/>
  <c r="C290" i="6"/>
  <c r="B290" i="6"/>
  <c r="C365" i="6"/>
  <c r="B365" i="6"/>
  <c r="C454" i="6"/>
  <c r="B454" i="6"/>
  <c r="B452" i="6"/>
  <c r="C452" i="6"/>
  <c r="B18" i="6"/>
  <c r="C18" i="6"/>
  <c r="C226" i="6"/>
  <c r="B226" i="6"/>
  <c r="C306" i="6"/>
  <c r="B306" i="6"/>
  <c r="B491" i="6"/>
  <c r="C491" i="6"/>
  <c r="C461" i="6"/>
  <c r="B461" i="6"/>
  <c r="B291" i="6"/>
  <c r="C291" i="6"/>
  <c r="C503" i="6"/>
  <c r="B503" i="6"/>
  <c r="C485" i="6"/>
  <c r="B485" i="6"/>
  <c r="C22" i="6"/>
  <c r="B22" i="6"/>
  <c r="C336" i="6"/>
  <c r="B336" i="6"/>
  <c r="C67" i="6"/>
  <c r="B67" i="6"/>
  <c r="B426" i="6"/>
  <c r="C426" i="6"/>
  <c r="C417" i="6"/>
  <c r="B417" i="6"/>
  <c r="B481" i="6"/>
  <c r="C481" i="6"/>
  <c r="C293" i="6"/>
  <c r="B293" i="6"/>
  <c r="B27" i="6"/>
  <c r="C27" i="6"/>
  <c r="B391" i="6"/>
  <c r="C391" i="6"/>
  <c r="C373" i="6"/>
  <c r="B373" i="6"/>
  <c r="B516" i="6"/>
  <c r="C516" i="6"/>
  <c r="C219" i="6"/>
  <c r="B219" i="6"/>
  <c r="C397" i="6"/>
  <c r="B397" i="6"/>
  <c r="C180" i="6"/>
  <c r="B180" i="6"/>
  <c r="C504" i="6"/>
  <c r="B504" i="6"/>
  <c r="C462" i="6"/>
  <c r="B462" i="6"/>
  <c r="C186" i="6"/>
  <c r="B186" i="6"/>
  <c r="C320" i="6"/>
  <c r="B320" i="6"/>
  <c r="B315" i="6"/>
  <c r="C315" i="6"/>
  <c r="C74" i="6"/>
  <c r="B74" i="6"/>
  <c r="C137" i="6"/>
  <c r="B137" i="6"/>
  <c r="B115" i="6"/>
  <c r="C115" i="6"/>
  <c r="B366" i="6"/>
  <c r="C366" i="6"/>
  <c r="C138" i="6"/>
  <c r="B138" i="6"/>
</calcChain>
</file>

<file path=xl/sharedStrings.xml><?xml version="1.0" encoding="utf-8"?>
<sst xmlns="http://schemas.openxmlformats.org/spreadsheetml/2006/main" count="1100" uniqueCount="571">
  <si>
    <t>Target TCC</t>
  </si>
  <si>
    <t>Base</t>
  </si>
  <si>
    <t>Notes:</t>
  </si>
  <si>
    <t>AEP Incumbent Data</t>
  </si>
  <si>
    <r>
      <t>Survey Results</t>
    </r>
    <r>
      <rPr>
        <b/>
        <vertAlign val="superscript"/>
        <sz val="10"/>
        <rFont val="Arial"/>
        <family val="2"/>
      </rPr>
      <t>1</t>
    </r>
  </si>
  <si>
    <t xml:space="preserve">% Difference </t>
  </si>
  <si>
    <t>Avg Base</t>
  </si>
  <si>
    <r>
      <t>% of Jobs Below Market Competitive Range</t>
    </r>
    <r>
      <rPr>
        <vertAlign val="superscript"/>
        <sz val="10"/>
        <color theme="1"/>
        <rFont val="Arial"/>
        <family val="2"/>
      </rPr>
      <t>3</t>
    </r>
  </si>
  <si>
    <r>
      <t>% of Jobs Above Market Competitive Range</t>
    </r>
    <r>
      <rPr>
        <vertAlign val="superscript"/>
        <sz val="10"/>
        <color theme="1"/>
        <rFont val="Arial"/>
        <family val="2"/>
      </rPr>
      <t>3</t>
    </r>
  </si>
  <si>
    <t>AEP Target TCC (with STI) vs. Survey Actual TCC</t>
  </si>
  <si>
    <t>AEP Base (Without STI) vs. Survey Actual TCC</t>
  </si>
  <si>
    <t>Market Low</t>
  </si>
  <si>
    <t>Market Median Compensation</t>
  </si>
  <si>
    <t>Market Max</t>
  </si>
  <si>
    <t>Market Competitive Range</t>
  </si>
  <si>
    <t>Incumbent Count</t>
  </si>
  <si>
    <r>
      <t>Target TCC vs Survey Target TCC</t>
    </r>
    <r>
      <rPr>
        <b/>
        <vertAlign val="superscript"/>
        <sz val="10"/>
        <rFont val="Arial"/>
        <family val="2"/>
      </rPr>
      <t>3</t>
    </r>
  </si>
  <si>
    <r>
      <t>Base vs Survey Target TCC</t>
    </r>
    <r>
      <rPr>
        <b/>
        <vertAlign val="superscript"/>
        <sz val="10"/>
        <rFont val="Arial"/>
        <family val="2"/>
      </rPr>
      <t>3</t>
    </r>
  </si>
  <si>
    <t>AEPSC Incumbent Count:</t>
  </si>
  <si>
    <t>AEPSC Job Count:</t>
  </si>
  <si>
    <t>GRAND TOTAL JOB COUNT:</t>
  </si>
  <si>
    <t>GRAND TOTAL INCUMBENT COUNT:</t>
  </si>
  <si>
    <t>AEPSC</t>
  </si>
  <si>
    <t>GRAND AVERAGE:</t>
  </si>
  <si>
    <t>AEPSC Average:</t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</si>
  <si>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A market competitive range of +/- 15 percent has been used for these salaried nonexempt positions.</t>
    </r>
  </si>
  <si>
    <r>
      <t>Job Identifier</t>
    </r>
    <r>
      <rPr>
        <vertAlign val="superscript"/>
        <sz val="10"/>
        <rFont val="Arial"/>
        <family val="2"/>
      </rPr>
      <t>2</t>
    </r>
  </si>
  <si>
    <t>Target Total Cash Compensation (TCC)</t>
  </si>
  <si>
    <t>Long-Term Incentive (LTI)</t>
  </si>
  <si>
    <t>Target TC</t>
  </si>
  <si>
    <t>Target STI</t>
  </si>
  <si>
    <t>Target Short-Term Incentive (STI)</t>
  </si>
  <si>
    <t>Target Total Compensation (TC)</t>
  </si>
  <si>
    <t>Number of Jobs with Significant STI:</t>
  </si>
  <si>
    <t>Number of Jobs without Significant STI:</t>
  </si>
  <si>
    <t>AEPSC1</t>
  </si>
  <si>
    <t>AEPSC2</t>
  </si>
  <si>
    <t>AEPSC3</t>
  </si>
  <si>
    <t>AEPSC4</t>
  </si>
  <si>
    <t>AEPSC5</t>
  </si>
  <si>
    <t>AEPSC6</t>
  </si>
  <si>
    <t>AEPSC7</t>
  </si>
  <si>
    <t>AEPSC8</t>
  </si>
  <si>
    <t>AEPSC9</t>
  </si>
  <si>
    <t>AEPSC10</t>
  </si>
  <si>
    <t>AEPSC11</t>
  </si>
  <si>
    <t>AEPSC12</t>
  </si>
  <si>
    <t>AEPSC13</t>
  </si>
  <si>
    <t>AEPSC14</t>
  </si>
  <si>
    <t>AEPSC15</t>
  </si>
  <si>
    <t>AEPSC16</t>
  </si>
  <si>
    <t>AEPSC17</t>
  </si>
  <si>
    <t>AEPSC18</t>
  </si>
  <si>
    <t>AEPSC19</t>
  </si>
  <si>
    <t>AEPSC20</t>
  </si>
  <si>
    <t>AEPSC21</t>
  </si>
  <si>
    <t>AEPSC22</t>
  </si>
  <si>
    <t>AEPSC23</t>
  </si>
  <si>
    <t>AEPSC24</t>
  </si>
  <si>
    <t>AEPSC25</t>
  </si>
  <si>
    <t>AEPSC26</t>
  </si>
  <si>
    <t>AEPSC27</t>
  </si>
  <si>
    <t>AEPSC28</t>
  </si>
  <si>
    <t>AEPSC29</t>
  </si>
  <si>
    <t>AEPSC30</t>
  </si>
  <si>
    <t>AEPSC31</t>
  </si>
  <si>
    <t>AEPSC32</t>
  </si>
  <si>
    <t>AEPSC33</t>
  </si>
  <si>
    <t>AEPSC34</t>
  </si>
  <si>
    <t>AEPSC35</t>
  </si>
  <si>
    <t>AEPSC36</t>
  </si>
  <si>
    <t>AEPSC37</t>
  </si>
  <si>
    <t>AEPSC38</t>
  </si>
  <si>
    <t>AEPSC39</t>
  </si>
  <si>
    <t>AEPSC40</t>
  </si>
  <si>
    <t>AEPSC41</t>
  </si>
  <si>
    <t>AEPSC42</t>
  </si>
  <si>
    <t>AEPSC43</t>
  </si>
  <si>
    <t>AEPSC44</t>
  </si>
  <si>
    <t>AEPSC45</t>
  </si>
  <si>
    <t>AEPSC46</t>
  </si>
  <si>
    <t>AEPSC47</t>
  </si>
  <si>
    <t>AEPSC48</t>
  </si>
  <si>
    <t>AEPSC49</t>
  </si>
  <si>
    <t>AEPSC50</t>
  </si>
  <si>
    <t>AEPSC51</t>
  </si>
  <si>
    <t>AEPSC52</t>
  </si>
  <si>
    <t>AEPSC53</t>
  </si>
  <si>
    <t>AEPSC54</t>
  </si>
  <si>
    <t>AEPSC55</t>
  </si>
  <si>
    <t>AEPSC56</t>
  </si>
  <si>
    <t>AEPSC57</t>
  </si>
  <si>
    <t>AEPSC58</t>
  </si>
  <si>
    <t>AEPSC59</t>
  </si>
  <si>
    <t>AEPSC60</t>
  </si>
  <si>
    <t>AEPSC61</t>
  </si>
  <si>
    <t>AEPSC62</t>
  </si>
  <si>
    <t>AEPSC63</t>
  </si>
  <si>
    <t>AEPSC64</t>
  </si>
  <si>
    <t>AEPSC65</t>
  </si>
  <si>
    <t>AEPSC66</t>
  </si>
  <si>
    <t>AEPSC67</t>
  </si>
  <si>
    <t>AEPSC68</t>
  </si>
  <si>
    <t>AEPSC69</t>
  </si>
  <si>
    <t>AEPSC70</t>
  </si>
  <si>
    <t>AEPSC71</t>
  </si>
  <si>
    <t>AEPSC72</t>
  </si>
  <si>
    <t>AEPSC73</t>
  </si>
  <si>
    <t>AEPSC74</t>
  </si>
  <si>
    <t>AEPSC75</t>
  </si>
  <si>
    <t>AEPSC76</t>
  </si>
  <si>
    <t>AEPSC77</t>
  </si>
  <si>
    <t>AEPSC78</t>
  </si>
  <si>
    <t>AEPSC79</t>
  </si>
  <si>
    <t>AEPSC80</t>
  </si>
  <si>
    <t>AEPSC81</t>
  </si>
  <si>
    <t>AEPSC82</t>
  </si>
  <si>
    <t>AEPSC83</t>
  </si>
  <si>
    <t>AEPSC84</t>
  </si>
  <si>
    <t>AEPSC85</t>
  </si>
  <si>
    <t>AEPSC86</t>
  </si>
  <si>
    <t>AEPSC87</t>
  </si>
  <si>
    <t>AEPSC88</t>
  </si>
  <si>
    <t>AEPSC89</t>
  </si>
  <si>
    <t>AEPSC90</t>
  </si>
  <si>
    <t>AEPSC91</t>
  </si>
  <si>
    <t>AEPSC92</t>
  </si>
  <si>
    <t>AEPSC93</t>
  </si>
  <si>
    <t>AEPSC94</t>
  </si>
  <si>
    <t>AEPSC95</t>
  </si>
  <si>
    <t>AEPSC96</t>
  </si>
  <si>
    <t>AEPSC97</t>
  </si>
  <si>
    <t>AEPSC98</t>
  </si>
  <si>
    <t>AEPSC99</t>
  </si>
  <si>
    <t>AEPSC100</t>
  </si>
  <si>
    <t>AEPSC101</t>
  </si>
  <si>
    <t>AEPSC102</t>
  </si>
  <si>
    <t>AEPSC103</t>
  </si>
  <si>
    <t>AEPSC104</t>
  </si>
  <si>
    <t>AEPSC105</t>
  </si>
  <si>
    <t>AEPSC106</t>
  </si>
  <si>
    <t>AEPSC107</t>
  </si>
  <si>
    <t>AEPSC108</t>
  </si>
  <si>
    <t>AEPSC109</t>
  </si>
  <si>
    <t>AEPSC110</t>
  </si>
  <si>
    <t>AEPSC111</t>
  </si>
  <si>
    <t>AEPSC112</t>
  </si>
  <si>
    <t>AEPSC116</t>
  </si>
  <si>
    <t>AEPSC122</t>
  </si>
  <si>
    <t>AEPSC123</t>
  </si>
  <si>
    <t>AEPSC125</t>
  </si>
  <si>
    <t>AEPSC130</t>
  </si>
  <si>
    <t>AEPSC134</t>
  </si>
  <si>
    <t>AEPSC135</t>
  </si>
  <si>
    <t>AEPSC144</t>
  </si>
  <si>
    <t>AEPSC145</t>
  </si>
  <si>
    <t>AEPSC147</t>
  </si>
  <si>
    <t>AEPSC151</t>
  </si>
  <si>
    <t>AEPSC152</t>
  </si>
  <si>
    <t>AEPSC153</t>
  </si>
  <si>
    <t>AEPSC156</t>
  </si>
  <si>
    <t>AEPSC157</t>
  </si>
  <si>
    <t>AEPSC158</t>
  </si>
  <si>
    <t>AEPSC159</t>
  </si>
  <si>
    <t>AEPSC160</t>
  </si>
  <si>
    <t>AEPSC161</t>
  </si>
  <si>
    <t>AEPSC162</t>
  </si>
  <si>
    <t>AEPSC163</t>
  </si>
  <si>
    <t>AEPSC164</t>
  </si>
  <si>
    <t>AEPSC165</t>
  </si>
  <si>
    <t>AEPSC166</t>
  </si>
  <si>
    <t>AEPSC167</t>
  </si>
  <si>
    <t>AEPSC168</t>
  </si>
  <si>
    <t>AEPSC169</t>
  </si>
  <si>
    <t>AEPSC171</t>
  </si>
  <si>
    <t>AEPSC172</t>
  </si>
  <si>
    <t>AEPSC178</t>
  </si>
  <si>
    <t>AEPSC179</t>
  </si>
  <si>
    <t>AEPSC180</t>
  </si>
  <si>
    <t>AEPSC183</t>
  </si>
  <si>
    <t>AEPSC184</t>
  </si>
  <si>
    <t>AEPSC185</t>
  </si>
  <si>
    <t>AEPSC186</t>
  </si>
  <si>
    <t>AEPSC188</t>
  </si>
  <si>
    <t>AEPSC190</t>
  </si>
  <si>
    <t>AEPSC196</t>
  </si>
  <si>
    <t>AEPSC199</t>
  </si>
  <si>
    <t>AEPSC200</t>
  </si>
  <si>
    <t>AEPSC201</t>
  </si>
  <si>
    <t>AEPSC204</t>
  </si>
  <si>
    <t>AEPSC205</t>
  </si>
  <si>
    <t>AEPSC207</t>
  </si>
  <si>
    <t>AEPSC208</t>
  </si>
  <si>
    <t>AEPSC217</t>
  </si>
  <si>
    <t>AEPSC220</t>
  </si>
  <si>
    <t>AEPSC221</t>
  </si>
  <si>
    <t>AEPSC222</t>
  </si>
  <si>
    <t>AEPSC225</t>
  </si>
  <si>
    <t>AEPSC226</t>
  </si>
  <si>
    <t>AEPSC227</t>
  </si>
  <si>
    <t>AEPSC229</t>
  </si>
  <si>
    <t>AEPSC230</t>
  </si>
  <si>
    <t>AEPSC232</t>
  </si>
  <si>
    <t>AEPSC233</t>
  </si>
  <si>
    <t>AEPSC234</t>
  </si>
  <si>
    <t>AEPSC235</t>
  </si>
  <si>
    <t>AEPSC236</t>
  </si>
  <si>
    <t>AEPSC237</t>
  </si>
  <si>
    <t>AEPSC238</t>
  </si>
  <si>
    <t>AEPSC240</t>
  </si>
  <si>
    <t>AEPSC241</t>
  </si>
  <si>
    <t>AEPSC242</t>
  </si>
  <si>
    <t>AEPSC246</t>
  </si>
  <si>
    <t>AEPSC249</t>
  </si>
  <si>
    <t>AEPSC250</t>
  </si>
  <si>
    <t>AEPSC251</t>
  </si>
  <si>
    <t>AEPSC252</t>
  </si>
  <si>
    <t>AEPSC253</t>
  </si>
  <si>
    <t>AEPSC254</t>
  </si>
  <si>
    <t>AEPSC255</t>
  </si>
  <si>
    <t>AEPSC256</t>
  </si>
  <si>
    <t>AEPSC257</t>
  </si>
  <si>
    <t>AEPSC261</t>
  </si>
  <si>
    <t>AEPSC267</t>
  </si>
  <si>
    <t>AEPSC268</t>
  </si>
  <si>
    <t>AEPSC269</t>
  </si>
  <si>
    <t>AEPSC270</t>
  </si>
  <si>
    <t>AEPSC271</t>
  </si>
  <si>
    <t>AEPSC272</t>
  </si>
  <si>
    <t>AEPSC273</t>
  </si>
  <si>
    <t>AEPSC274</t>
  </si>
  <si>
    <t>AEPSC275</t>
  </si>
  <si>
    <t>AEPSC278</t>
  </si>
  <si>
    <t>AEPSC279</t>
  </si>
  <si>
    <t>AEPSC280</t>
  </si>
  <si>
    <t>AEPSC284</t>
  </si>
  <si>
    <t>AEPSC285</t>
  </si>
  <si>
    <t>AEPSC286</t>
  </si>
  <si>
    <t>AEPSC287</t>
  </si>
  <si>
    <t>AEPSC288</t>
  </si>
  <si>
    <t>AEPSC290</t>
  </si>
  <si>
    <t>AEPSC293</t>
  </si>
  <si>
    <t>AEPSC298</t>
  </si>
  <si>
    <t>AEPSC304</t>
  </si>
  <si>
    <t>AEPSC313</t>
  </si>
  <si>
    <t>AEPSC316</t>
  </si>
  <si>
    <t>AEPSC317</t>
  </si>
  <si>
    <t>AEPSC318</t>
  </si>
  <si>
    <t>AEPSC319</t>
  </si>
  <si>
    <t>AEPSC320</t>
  </si>
  <si>
    <t>AEPSC325</t>
  </si>
  <si>
    <t>AEPSC330</t>
  </si>
  <si>
    <t>AEPSC333</t>
  </si>
  <si>
    <t>AEPSC334</t>
  </si>
  <si>
    <t>AEPSC335</t>
  </si>
  <si>
    <t>AEPSC336</t>
  </si>
  <si>
    <t>AEPSC337</t>
  </si>
  <si>
    <t>AEPSC341</t>
  </si>
  <si>
    <t>AEPSC342</t>
  </si>
  <si>
    <t>AEPSC344</t>
  </si>
  <si>
    <t>AEPSC345</t>
  </si>
  <si>
    <t>AEPSC349</t>
  </si>
  <si>
    <t>AEPSC350</t>
  </si>
  <si>
    <t>AEPSC351</t>
  </si>
  <si>
    <t>AEPSC352</t>
  </si>
  <si>
    <t>AEPSC353</t>
  </si>
  <si>
    <t>AEPSC356</t>
  </si>
  <si>
    <t>AEPSC357</t>
  </si>
  <si>
    <t>AEPSC359</t>
  </si>
  <si>
    <t>AEPSC366</t>
  </si>
  <si>
    <t>AEPSC367</t>
  </si>
  <si>
    <t>AEPSC369</t>
  </si>
  <si>
    <t>AEPSC370</t>
  </si>
  <si>
    <t>AEPSC373</t>
  </si>
  <si>
    <t>AEPSC375</t>
  </si>
  <si>
    <t>AEPSC376</t>
  </si>
  <si>
    <t>AEPSC378</t>
  </si>
  <si>
    <t>AEPSC380</t>
  </si>
  <si>
    <t>AEPSC382</t>
  </si>
  <si>
    <t>AEPSC385</t>
  </si>
  <si>
    <t>AEPSC386</t>
  </si>
  <si>
    <t>AEPSC387</t>
  </si>
  <si>
    <t>AEPSC389</t>
  </si>
  <si>
    <t>AEPSC390</t>
  </si>
  <si>
    <t>AEPSC392</t>
  </si>
  <si>
    <t>AEPSC394</t>
  </si>
  <si>
    <t>AEPSC395</t>
  </si>
  <si>
    <t>AEPSC397</t>
  </si>
  <si>
    <t>AEPSC398</t>
  </si>
  <si>
    <t>AEPSC399</t>
  </si>
  <si>
    <t>AEPSC404</t>
  </si>
  <si>
    <t>AEPSC405</t>
  </si>
  <si>
    <t>AEPSC406</t>
  </si>
  <si>
    <t>AEPSC407</t>
  </si>
  <si>
    <t>AEPSC410</t>
  </si>
  <si>
    <t>AEPSC411</t>
  </si>
  <si>
    <t>AEPSC412</t>
  </si>
  <si>
    <t>AEPSC413</t>
  </si>
  <si>
    <t>AEPSC418</t>
  </si>
  <si>
    <t>AEPSC419</t>
  </si>
  <si>
    <t>AEPSC422</t>
  </si>
  <si>
    <t>AEPSC423</t>
  </si>
  <si>
    <t>AEPSC424</t>
  </si>
  <si>
    <t>AEPSC425</t>
  </si>
  <si>
    <t>AEPSC426</t>
  </si>
  <si>
    <t>AEPSC427</t>
  </si>
  <si>
    <t>AEPSC428</t>
  </si>
  <si>
    <t>AEPSC432</t>
  </si>
  <si>
    <t>AEPSC433</t>
  </si>
  <si>
    <t>AEPSC434</t>
  </si>
  <si>
    <t>AEPSC435</t>
  </si>
  <si>
    <t>AEPSC436</t>
  </si>
  <si>
    <t>AEPSC446</t>
  </si>
  <si>
    <t>AEPSC466</t>
  </si>
  <si>
    <t>AEPSC467</t>
  </si>
  <si>
    <t>AEPSC468</t>
  </si>
  <si>
    <t>AEPSC469</t>
  </si>
  <si>
    <t>AEPSC470</t>
  </si>
  <si>
    <t>AEPSC478</t>
  </si>
  <si>
    <t>AEP Job</t>
  </si>
  <si>
    <t>KPCO &amp; AEPSC Compensation for Exempt Non-Officer Positions Versus Market</t>
  </si>
  <si>
    <t>KPCO</t>
  </si>
  <si>
    <t>KPCO Incumbent Count:</t>
  </si>
  <si>
    <t>KPCO Job Count:</t>
  </si>
  <si>
    <t>KPCO Average: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</si>
  <si>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Survey Data from the 2024 Willis Towers Watson Energy Services and General Industry Middle Management, Professional &amp; Support surveys or, in a few cases, the 2024 Willis Towers Watson Energy Services and General Industry Executive Compensation Surveys, in all cases aged from April 1, 2024 to May 31, 2025 at 3.5% annual rate.</t>
    </r>
  </si>
  <si>
    <t>KPCO1</t>
  </si>
  <si>
    <t>KPCO2</t>
  </si>
  <si>
    <t>KPCO3</t>
  </si>
  <si>
    <t>KPCO4</t>
  </si>
  <si>
    <t>KPCO5</t>
  </si>
  <si>
    <t>KPCO6</t>
  </si>
  <si>
    <t>KPCO7</t>
  </si>
  <si>
    <t>KPCO8</t>
  </si>
  <si>
    <t>KPCO9</t>
  </si>
  <si>
    <t>KPCO10</t>
  </si>
  <si>
    <t>KPCO11</t>
  </si>
  <si>
    <t>KPCO12</t>
  </si>
  <si>
    <t>KPCO13</t>
  </si>
  <si>
    <t>KPCO14</t>
  </si>
  <si>
    <t>KPCO15</t>
  </si>
  <si>
    <t>KPCO16</t>
  </si>
  <si>
    <t>KPCO17</t>
  </si>
  <si>
    <t>KPCO18</t>
  </si>
  <si>
    <t>KPCO19</t>
  </si>
  <si>
    <t>KPCO20</t>
  </si>
  <si>
    <t>KPCO21</t>
  </si>
  <si>
    <t>KPCO22</t>
  </si>
  <si>
    <t>KPCO23</t>
  </si>
  <si>
    <t>KPCO24</t>
  </si>
  <si>
    <t>KPCO25</t>
  </si>
  <si>
    <t>KPCO26</t>
  </si>
  <si>
    <t>KPCO27</t>
  </si>
  <si>
    <t>KPCO28</t>
  </si>
  <si>
    <t>KPCO29</t>
  </si>
  <si>
    <t>KPCO30</t>
  </si>
  <si>
    <t>KPCO31</t>
  </si>
  <si>
    <t>KPCO32</t>
  </si>
  <si>
    <t>KPCO33</t>
  </si>
  <si>
    <t>KPCO34</t>
  </si>
  <si>
    <t>KPCO35</t>
  </si>
  <si>
    <t>KPCO36</t>
  </si>
  <si>
    <t>KPCO37</t>
  </si>
  <si>
    <t>KPCO38</t>
  </si>
  <si>
    <t>KPCO39</t>
  </si>
  <si>
    <t>KPCO40</t>
  </si>
  <si>
    <t>KPCO41</t>
  </si>
  <si>
    <t>KPCO42</t>
  </si>
  <si>
    <t>KPCO43</t>
  </si>
  <si>
    <t>KPCO44</t>
  </si>
  <si>
    <t>KPCO45</t>
  </si>
  <si>
    <t>KPCO46</t>
  </si>
  <si>
    <t>KPCO47</t>
  </si>
  <si>
    <t>KPCO48</t>
  </si>
  <si>
    <t>KPCO49</t>
  </si>
  <si>
    <t>AEPSC113</t>
  </si>
  <si>
    <t>AEPSC114</t>
  </si>
  <si>
    <t>AEPSC115</t>
  </si>
  <si>
    <t>AEPSC117</t>
  </si>
  <si>
    <t>AEPSC118</t>
  </si>
  <si>
    <t>AEPSC119</t>
  </si>
  <si>
    <t>AEPSC120</t>
  </si>
  <si>
    <t>AEPSC121</t>
  </si>
  <si>
    <t>AEPSC124</t>
  </si>
  <si>
    <t>AEPSC126</t>
  </si>
  <si>
    <t>AEPSC127</t>
  </si>
  <si>
    <t>AEPSC128</t>
  </si>
  <si>
    <t>AEPSC129</t>
  </si>
  <si>
    <t>AEPSC131</t>
  </si>
  <si>
    <t>AEPSC132</t>
  </si>
  <si>
    <t>AEPSC133</t>
  </si>
  <si>
    <t>AEPSC136</t>
  </si>
  <si>
    <t>AEPSC137</t>
  </si>
  <si>
    <t>AEPSC138</t>
  </si>
  <si>
    <t>AEPSC139</t>
  </si>
  <si>
    <t>AEPSC140</t>
  </si>
  <si>
    <t>AEPSC141</t>
  </si>
  <si>
    <t>AEPSC142</t>
  </si>
  <si>
    <t>AEPSC143</t>
  </si>
  <si>
    <t>AEPSC146</t>
  </si>
  <si>
    <t>AEPSC148</t>
  </si>
  <si>
    <t>AEPSC149</t>
  </si>
  <si>
    <t>AEPSC150</t>
  </si>
  <si>
    <t>AEPSC154</t>
  </si>
  <si>
    <t>AEPSC155</t>
  </si>
  <si>
    <t>AEPSC170</t>
  </si>
  <si>
    <t>AEPSC173</t>
  </si>
  <si>
    <t>AEPSC174</t>
  </si>
  <si>
    <t>AEPSC175</t>
  </si>
  <si>
    <t>AEPSC176</t>
  </si>
  <si>
    <t>AEPSC177</t>
  </si>
  <si>
    <t>AEPSC181</t>
  </si>
  <si>
    <t>AEPSC182</t>
  </si>
  <si>
    <t>AEPSC187</t>
  </si>
  <si>
    <t>AEPSC189</t>
  </si>
  <si>
    <t>AEPSC191</t>
  </si>
  <si>
    <t>AEPSC192</t>
  </si>
  <si>
    <t>AEPSC193</t>
  </si>
  <si>
    <t>AEPSC194</t>
  </si>
  <si>
    <t>AEPSC195</t>
  </si>
  <si>
    <t>AEPSC197</t>
  </si>
  <si>
    <t>AEPSC198</t>
  </si>
  <si>
    <t>AEPSC202</t>
  </si>
  <si>
    <t>AEPSC203</t>
  </si>
  <si>
    <t>AEPSC206</t>
  </si>
  <si>
    <t>AEPSC209</t>
  </si>
  <si>
    <t>AEPSC210</t>
  </si>
  <si>
    <t>AEPSC211</t>
  </si>
  <si>
    <t>AEPSC212</t>
  </si>
  <si>
    <t>AEPSC213</t>
  </si>
  <si>
    <t>AEPSC214</t>
  </si>
  <si>
    <t>AEPSC215</t>
  </si>
  <si>
    <t>AEPSC216</t>
  </si>
  <si>
    <t>AEPSC218</t>
  </si>
  <si>
    <t>AEPSC219</t>
  </si>
  <si>
    <t>AEPSC223</t>
  </si>
  <si>
    <t>AEPSC224</t>
  </si>
  <si>
    <t>AEPSC228</t>
  </si>
  <si>
    <t>AEPSC231</t>
  </si>
  <si>
    <t>AEPSC239</t>
  </si>
  <si>
    <t>AEPSC243</t>
  </si>
  <si>
    <t>AEPSC244</t>
  </si>
  <si>
    <t>AEPSC245</t>
  </si>
  <si>
    <t>AEPSC247</t>
  </si>
  <si>
    <t>AEPSC248</t>
  </si>
  <si>
    <t>AEPSC258</t>
  </si>
  <si>
    <t>AEPSC259</t>
  </si>
  <si>
    <t>AEPSC260</t>
  </si>
  <si>
    <t>AEPSC262</t>
  </si>
  <si>
    <t>AEPSC263</t>
  </si>
  <si>
    <t>AEPSC264</t>
  </si>
  <si>
    <t>AEPSC265</t>
  </si>
  <si>
    <t>AEPSC266</t>
  </si>
  <si>
    <t>AEPSC276</t>
  </si>
  <si>
    <t>AEPSC277</t>
  </si>
  <si>
    <t>AEPSC281</t>
  </si>
  <si>
    <t>AEPSC282</t>
  </si>
  <si>
    <t>AEPSC283</t>
  </si>
  <si>
    <t>AEPSC289</t>
  </si>
  <si>
    <t>AEPSC291</t>
  </si>
  <si>
    <t>AEPSC292</t>
  </si>
  <si>
    <t>AEPSC294</t>
  </si>
  <si>
    <t>AEPSC295</t>
  </si>
  <si>
    <t>AEPSC296</t>
  </si>
  <si>
    <t>AEPSC297</t>
  </si>
  <si>
    <t>AEPSC299</t>
  </si>
  <si>
    <t>AEPSC300</t>
  </si>
  <si>
    <t>AEPSC301</t>
  </si>
  <si>
    <t>AEPSC302</t>
  </si>
  <si>
    <t>AEPSC303</t>
  </si>
  <si>
    <t>AEPSC305</t>
  </si>
  <si>
    <t>AEPSC306</t>
  </si>
  <si>
    <t>AEPSC307</t>
  </si>
  <si>
    <t>AEPSC308</t>
  </si>
  <si>
    <t>AEPSC309</t>
  </si>
  <si>
    <t>AEPSC310</t>
  </si>
  <si>
    <t>AEPSC311</t>
  </si>
  <si>
    <t>AEPSC312</t>
  </si>
  <si>
    <t>AEPSC314</t>
  </si>
  <si>
    <t>AEPSC315</t>
  </si>
  <si>
    <t>AEPSC321</t>
  </si>
  <si>
    <t>AEPSC322</t>
  </si>
  <si>
    <t>AEPSC323</t>
  </si>
  <si>
    <t>AEPSC324</t>
  </si>
  <si>
    <t>AEPSC326</t>
  </si>
  <si>
    <t>AEPSC327</t>
  </si>
  <si>
    <t>AEPSC328</t>
  </si>
  <si>
    <t>AEPSC329</t>
  </si>
  <si>
    <t>AEPSC331</t>
  </si>
  <si>
    <t>AEPSC332</t>
  </si>
  <si>
    <t>AEPSC338</t>
  </si>
  <si>
    <t>AEPSC339</t>
  </si>
  <si>
    <t>AEPSC340</t>
  </si>
  <si>
    <t>AEPSC343</t>
  </si>
  <si>
    <t>AEPSC346</t>
  </si>
  <si>
    <t>AEPSC347</t>
  </si>
  <si>
    <t>AEPSC348</t>
  </si>
  <si>
    <t>AEPSC354</t>
  </si>
  <si>
    <t>AEPSC355</t>
  </si>
  <si>
    <t>AEPSC358</t>
  </si>
  <si>
    <t>AEPSC360</t>
  </si>
  <si>
    <t>AEPSC361</t>
  </si>
  <si>
    <t>AEPSC362</t>
  </si>
  <si>
    <t>AEPSC363</t>
  </si>
  <si>
    <t>AEPSC364</t>
  </si>
  <si>
    <t>AEPSC365</t>
  </si>
  <si>
    <t>AEPSC368</t>
  </si>
  <si>
    <t>AEPSC371</t>
  </si>
  <si>
    <t>AEPSC372</t>
  </si>
  <si>
    <t>AEPSC374</t>
  </si>
  <si>
    <t>AEPSC377</t>
  </si>
  <si>
    <t>AEPSC379</t>
  </si>
  <si>
    <t>AEPSC381</t>
  </si>
  <si>
    <t>AEPSC383</t>
  </si>
  <si>
    <t>AEPSC384</t>
  </si>
  <si>
    <t>AEPSC388</t>
  </si>
  <si>
    <t>AEPSC391</t>
  </si>
  <si>
    <t>AEPSC393</t>
  </si>
  <si>
    <t>AEPSC396</t>
  </si>
  <si>
    <t>AEPSC400</t>
  </si>
  <si>
    <t>AEPSC401</t>
  </si>
  <si>
    <t>AEPSC402</t>
  </si>
  <si>
    <t>AEPSC403</t>
  </si>
  <si>
    <t>AEPSC408</t>
  </si>
  <si>
    <t>AEPSC409</t>
  </si>
  <si>
    <t>AEPSC414</t>
  </si>
  <si>
    <t>AEPSC415</t>
  </si>
  <si>
    <t>AEPSC416</t>
  </si>
  <si>
    <t>AEPSC417</t>
  </si>
  <si>
    <t>AEPSC420</t>
  </si>
  <si>
    <t>AEPSC421</t>
  </si>
  <si>
    <t>AEPSC429</t>
  </si>
  <si>
    <t>AEPSC430</t>
  </si>
  <si>
    <t>AEPSC431</t>
  </si>
  <si>
    <t>AEPSC437</t>
  </si>
  <si>
    <t>AEPSC438</t>
  </si>
  <si>
    <t>AEPSC439</t>
  </si>
  <si>
    <t>AEPSC440</t>
  </si>
  <si>
    <t>AEPSC441</t>
  </si>
  <si>
    <t>AEPSC442</t>
  </si>
  <si>
    <t>AEPSC443</t>
  </si>
  <si>
    <t>AEPSC444</t>
  </si>
  <si>
    <t>AEPSC445</t>
  </si>
  <si>
    <t>AEPSC447</t>
  </si>
  <si>
    <t>AEPSC448</t>
  </si>
  <si>
    <t>AEPSC449</t>
  </si>
  <si>
    <t>AEPSC450</t>
  </si>
  <si>
    <t>AEPSC451</t>
  </si>
  <si>
    <t>AEPSC452</t>
  </si>
  <si>
    <t>AEPSC453</t>
  </si>
  <si>
    <t>AEPSC454</t>
  </si>
  <si>
    <t>AEPSC455</t>
  </si>
  <si>
    <t>AEPSC456</t>
  </si>
  <si>
    <t>AEPSC457</t>
  </si>
  <si>
    <t>AEPSC458</t>
  </si>
  <si>
    <t>AEPSC459</t>
  </si>
  <si>
    <t>AEPSC460</t>
  </si>
  <si>
    <t>AEPSC461</t>
  </si>
  <si>
    <t>AEPSC462</t>
  </si>
  <si>
    <t>AEPSC463</t>
  </si>
  <si>
    <t>AEPSC464</t>
  </si>
  <si>
    <t>AEPSC465</t>
  </si>
  <si>
    <t>AEPSC471</t>
  </si>
  <si>
    <t>AEPSC472</t>
  </si>
  <si>
    <t>AEPSC473</t>
  </si>
  <si>
    <t>AEPSC474</t>
  </si>
  <si>
    <t>AEPSC475</t>
  </si>
  <si>
    <t>AEPSC476</t>
  </si>
  <si>
    <t>AEPSC477</t>
  </si>
  <si>
    <t>AEPSC479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</si>
  <si>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Includes all Kentucky Power Company and AEPSC jobs as of May 31, 2025 for which there was a matching survey job with a sufficient sample of compensation survey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</si>
</sst>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164" fontId="8" fillId="0" borderId="0" xfId="0" applyNumberFormat="1" applyFont="1"/>
    <xf numFmtId="0" fontId="8" fillId="0" borderId="0" xfId="0" applyFont="1"/>
    <xf numFmtId="0" fontId="7" fillId="0" borderId="0" xfId="0" applyFont="1"/>
    <xf numFmtId="0" fontId="7" fillId="0" borderId="0" xfId="0" applyFont="1" applyFill="1" applyAlignment="1">
      <alignment horizontal="center"/>
    </xf>
    <xf numFmtId="0" fontId="2" fillId="0" borderId="0" xfId="0" applyFont="1" applyAlignment="1"/>
    <xf numFmtId="0" fontId="9" fillId="0" borderId="4" xfId="2" applyFont="1" applyBorder="1"/>
    <xf numFmtId="0" fontId="3" fillId="0" borderId="4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5" fillId="0" borderId="0" xfId="2"/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5" fillId="0" borderId="0" xfId="0" applyFont="1"/>
    <xf numFmtId="165" fontId="5" fillId="0" borderId="0" xfId="1" applyNumberFormat="1" applyFont="1"/>
    <xf numFmtId="165" fontId="3" fillId="0" borderId="0" xfId="0" applyNumberFormat="1" applyFont="1"/>
    <xf numFmtId="164" fontId="5" fillId="0" borderId="0" xfId="0" applyNumberFormat="1" applyFont="1"/>
    <xf numFmtId="9" fontId="10" fillId="0" borderId="0" xfId="1" applyNumberFormat="1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3" fillId="2" borderId="4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167" fontId="0" fillId="0" borderId="0" xfId="4" applyNumberFormat="1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166" fontId="2" fillId="0" borderId="0" xfId="3" applyNumberFormat="1" applyFont="1"/>
    <xf numFmtId="166" fontId="5" fillId="0" borderId="0" xfId="3" applyNumberFormat="1" applyFont="1"/>
    <xf numFmtId="166" fontId="0" fillId="0" borderId="0" xfId="0" applyNumberFormat="1"/>
    <xf numFmtId="164" fontId="0" fillId="0" borderId="0" xfId="0" applyNumberFormat="1"/>
    <xf numFmtId="164" fontId="0" fillId="0" borderId="0" xfId="4" applyNumberFormat="1" applyFont="1"/>
    <xf numFmtId="167" fontId="0" fillId="0" borderId="0" xfId="0" applyNumberFormat="1"/>
    <xf numFmtId="9" fontId="12" fillId="0" borderId="0" xfId="1" applyNumberFormat="1" applyFont="1"/>
    <xf numFmtId="166" fontId="8" fillId="0" borderId="0" xfId="3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</cellXfs>
  <cellStyles count="5">
    <cellStyle name="Comma" xfId="3" builtinId="3"/>
    <cellStyle name="Currency" xfId="4" builtinId="4"/>
    <cellStyle name="Normal" xfId="0" builtinId="0"/>
    <cellStyle name="Normal 2" xfId="2" xr:uid="{00000000-0005-0000-0000-000001000000}"/>
    <cellStyle name="Percent" xfId="1" builtinId="5"/>
  </cellStyles>
  <dxfs count="6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Figure ARC-8</a:t>
            </a:r>
          </a:p>
          <a:p>
            <a:pPr>
              <a:defRPr b="1"/>
            </a:pPr>
            <a:r>
              <a:rPr lang="en-US" b="1" baseline="0"/>
              <a:t>KPCO and AEPSC Exempt Non-Officer Positions</a:t>
            </a:r>
          </a:p>
          <a:p>
            <a:pPr>
              <a:defRPr b="1"/>
            </a:pPr>
            <a:r>
              <a:rPr lang="en-US" b="1"/>
              <a:t>vs.</a:t>
            </a:r>
            <a:r>
              <a:rPr lang="en-US" b="1" baseline="0"/>
              <a:t> Market-Competitive Compensation (High to Low)</a:t>
            </a:r>
          </a:p>
          <a:p>
            <a:pPr>
              <a:defRPr b="1"/>
            </a:pPr>
            <a:r>
              <a:rPr lang="en-US" b="1" baseline="0"/>
              <a:t>With and Without STI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'Graph Data'!$D$1</c:f>
              <c:strCache>
                <c:ptCount val="1"/>
                <c:pt idx="0">
                  <c:v>Market Low</c:v>
                </c:pt>
              </c:strCache>
            </c:strRef>
          </c:tx>
          <c:spPr>
            <a:pattFill prst="pct60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'Graph Data'!$A$2:$A$529</c:f>
              <c:strCache>
                <c:ptCount val="528"/>
                <c:pt idx="0">
                  <c:v>AEPSC241</c:v>
                </c:pt>
                <c:pt idx="1">
                  <c:v>AEPSC141</c:v>
                </c:pt>
                <c:pt idx="2">
                  <c:v>AEPSC387</c:v>
                </c:pt>
                <c:pt idx="3">
                  <c:v>AEPSC239</c:v>
                </c:pt>
                <c:pt idx="4">
                  <c:v>AEPSC131</c:v>
                </c:pt>
                <c:pt idx="5">
                  <c:v>AEPSC117</c:v>
                </c:pt>
                <c:pt idx="6">
                  <c:v>AEPSC281</c:v>
                </c:pt>
                <c:pt idx="7">
                  <c:v>AEPSC370</c:v>
                </c:pt>
                <c:pt idx="8">
                  <c:v>AEPSC431</c:v>
                </c:pt>
                <c:pt idx="9">
                  <c:v>AEPSC159</c:v>
                </c:pt>
                <c:pt idx="10">
                  <c:v>AEPSC324</c:v>
                </c:pt>
                <c:pt idx="11">
                  <c:v>AEPSC42</c:v>
                </c:pt>
                <c:pt idx="12">
                  <c:v>AEPSC410</c:v>
                </c:pt>
                <c:pt idx="13">
                  <c:v>AEPSC289</c:v>
                </c:pt>
                <c:pt idx="14">
                  <c:v>AEPSC92</c:v>
                </c:pt>
                <c:pt idx="15">
                  <c:v>AEPSC110</c:v>
                </c:pt>
                <c:pt idx="16">
                  <c:v>KPCO11</c:v>
                </c:pt>
                <c:pt idx="17">
                  <c:v>AEPSC191</c:v>
                </c:pt>
                <c:pt idx="18">
                  <c:v>AEPSC46</c:v>
                </c:pt>
                <c:pt idx="19">
                  <c:v>AEPSC332</c:v>
                </c:pt>
                <c:pt idx="20">
                  <c:v>KPCO29</c:v>
                </c:pt>
                <c:pt idx="21">
                  <c:v>AEPSC360</c:v>
                </c:pt>
                <c:pt idx="22">
                  <c:v>AEPSC282</c:v>
                </c:pt>
                <c:pt idx="23">
                  <c:v>AEPSC14</c:v>
                </c:pt>
                <c:pt idx="24">
                  <c:v>AEPSC377</c:v>
                </c:pt>
                <c:pt idx="25">
                  <c:v>KPCO43</c:v>
                </c:pt>
                <c:pt idx="26">
                  <c:v>AEPSC49</c:v>
                </c:pt>
                <c:pt idx="27">
                  <c:v>AEPSC235</c:v>
                </c:pt>
                <c:pt idx="28">
                  <c:v>AEPSC437</c:v>
                </c:pt>
                <c:pt idx="29">
                  <c:v>AEPSC63</c:v>
                </c:pt>
                <c:pt idx="30">
                  <c:v>AEPSC25</c:v>
                </c:pt>
                <c:pt idx="31">
                  <c:v>AEPSC212</c:v>
                </c:pt>
                <c:pt idx="32">
                  <c:v>AEPSC21</c:v>
                </c:pt>
                <c:pt idx="33">
                  <c:v>AEPSC22</c:v>
                </c:pt>
                <c:pt idx="34">
                  <c:v>AEPSC184</c:v>
                </c:pt>
                <c:pt idx="35">
                  <c:v>AEPSC193</c:v>
                </c:pt>
                <c:pt idx="36">
                  <c:v>AEPSC245</c:v>
                </c:pt>
                <c:pt idx="37">
                  <c:v>AEPSC242</c:v>
                </c:pt>
                <c:pt idx="38">
                  <c:v>AEPSC280</c:v>
                </c:pt>
                <c:pt idx="39">
                  <c:v>AEPSC165</c:v>
                </c:pt>
                <c:pt idx="40">
                  <c:v>AEPSC446</c:v>
                </c:pt>
                <c:pt idx="41">
                  <c:v>AEPSC438</c:v>
                </c:pt>
                <c:pt idx="42">
                  <c:v>AEPSC181</c:v>
                </c:pt>
                <c:pt idx="43">
                  <c:v>AEPSC243</c:v>
                </c:pt>
                <c:pt idx="44">
                  <c:v>AEPSC202</c:v>
                </c:pt>
                <c:pt idx="45">
                  <c:v>AEPSC197</c:v>
                </c:pt>
                <c:pt idx="46">
                  <c:v>AEPSC254</c:v>
                </c:pt>
                <c:pt idx="47">
                  <c:v>AEPSC150</c:v>
                </c:pt>
                <c:pt idx="48">
                  <c:v>AEPSC304</c:v>
                </c:pt>
                <c:pt idx="49">
                  <c:v>AEPSC355</c:v>
                </c:pt>
                <c:pt idx="50">
                  <c:v>AEPSC344</c:v>
                </c:pt>
                <c:pt idx="51">
                  <c:v>AEPSC240</c:v>
                </c:pt>
                <c:pt idx="52">
                  <c:v>AEPSC136</c:v>
                </c:pt>
                <c:pt idx="53">
                  <c:v>AEPSC379</c:v>
                </c:pt>
                <c:pt idx="54">
                  <c:v>AEPSC97</c:v>
                </c:pt>
                <c:pt idx="55">
                  <c:v>AEPSC288</c:v>
                </c:pt>
                <c:pt idx="56">
                  <c:v>AEPSC440</c:v>
                </c:pt>
                <c:pt idx="57">
                  <c:v>AEPSC69</c:v>
                </c:pt>
                <c:pt idx="58">
                  <c:v>AEPSC161</c:v>
                </c:pt>
                <c:pt idx="59">
                  <c:v>AEPSC198</c:v>
                </c:pt>
                <c:pt idx="60">
                  <c:v>AEPSC363</c:v>
                </c:pt>
                <c:pt idx="61">
                  <c:v>AEPSC411</c:v>
                </c:pt>
                <c:pt idx="62">
                  <c:v>AEPSC297</c:v>
                </c:pt>
                <c:pt idx="63">
                  <c:v>AEPSC133</c:v>
                </c:pt>
                <c:pt idx="64">
                  <c:v>AEPSC201</c:v>
                </c:pt>
                <c:pt idx="65">
                  <c:v>KPCO17</c:v>
                </c:pt>
                <c:pt idx="66">
                  <c:v>AEPSC426</c:v>
                </c:pt>
                <c:pt idx="67">
                  <c:v>AEPSC233</c:v>
                </c:pt>
                <c:pt idx="68">
                  <c:v>AEPSC361</c:v>
                </c:pt>
                <c:pt idx="69">
                  <c:v>AEPSC353</c:v>
                </c:pt>
                <c:pt idx="70">
                  <c:v>AEPSC247</c:v>
                </c:pt>
                <c:pt idx="71">
                  <c:v>AEPSC218</c:v>
                </c:pt>
                <c:pt idx="72">
                  <c:v>KPCO48</c:v>
                </c:pt>
                <c:pt idx="73">
                  <c:v>AEPSC248</c:v>
                </c:pt>
                <c:pt idx="74">
                  <c:v>AEPSC269</c:v>
                </c:pt>
                <c:pt idx="75">
                  <c:v>AEPSC279</c:v>
                </c:pt>
                <c:pt idx="76">
                  <c:v>AEPSC262</c:v>
                </c:pt>
                <c:pt idx="77">
                  <c:v>AEPSC192</c:v>
                </c:pt>
                <c:pt idx="78">
                  <c:v>AEPSC368</c:v>
                </c:pt>
                <c:pt idx="79">
                  <c:v>AEPSC80</c:v>
                </c:pt>
                <c:pt idx="80">
                  <c:v>AEPSC118</c:v>
                </c:pt>
                <c:pt idx="81">
                  <c:v>AEPSC405</c:v>
                </c:pt>
                <c:pt idx="82">
                  <c:v>AEPSC352</c:v>
                </c:pt>
                <c:pt idx="83">
                  <c:v>KPCO20</c:v>
                </c:pt>
                <c:pt idx="84">
                  <c:v>AEPSC229</c:v>
                </c:pt>
                <c:pt idx="85">
                  <c:v>AEPSC89</c:v>
                </c:pt>
                <c:pt idx="86">
                  <c:v>AEPSC415</c:v>
                </c:pt>
                <c:pt idx="87">
                  <c:v>AEPSC329</c:v>
                </c:pt>
                <c:pt idx="88">
                  <c:v>AEPSC333</c:v>
                </c:pt>
                <c:pt idx="89">
                  <c:v>AEPSC24</c:v>
                </c:pt>
                <c:pt idx="90">
                  <c:v>AEPSC93</c:v>
                </c:pt>
                <c:pt idx="91">
                  <c:v>AEPSC35</c:v>
                </c:pt>
                <c:pt idx="92">
                  <c:v>AEPSC139</c:v>
                </c:pt>
                <c:pt idx="93">
                  <c:v>AEPSC477</c:v>
                </c:pt>
                <c:pt idx="94">
                  <c:v>AEPSC143</c:v>
                </c:pt>
                <c:pt idx="95">
                  <c:v>AEPSC51</c:v>
                </c:pt>
                <c:pt idx="96">
                  <c:v>AEPSC168</c:v>
                </c:pt>
                <c:pt idx="97">
                  <c:v>AEPSC34</c:v>
                </c:pt>
                <c:pt idx="98">
                  <c:v>AEPSC246</c:v>
                </c:pt>
                <c:pt idx="99">
                  <c:v>AEPSC326</c:v>
                </c:pt>
                <c:pt idx="100">
                  <c:v>AEPSC189</c:v>
                </c:pt>
                <c:pt idx="101">
                  <c:v>AEPSC119</c:v>
                </c:pt>
                <c:pt idx="102">
                  <c:v>AEPSC452</c:v>
                </c:pt>
                <c:pt idx="103">
                  <c:v>AEPSC274</c:v>
                </c:pt>
                <c:pt idx="104">
                  <c:v>AEPSC194</c:v>
                </c:pt>
                <c:pt idx="105">
                  <c:v>AEPSC291</c:v>
                </c:pt>
                <c:pt idx="106">
                  <c:v>AEPSC479</c:v>
                </c:pt>
                <c:pt idx="107">
                  <c:v>AEPSC306</c:v>
                </c:pt>
                <c:pt idx="108">
                  <c:v>AEPSC26</c:v>
                </c:pt>
                <c:pt idx="109">
                  <c:v>AEPSC472</c:v>
                </c:pt>
                <c:pt idx="110">
                  <c:v>AEPSC327</c:v>
                </c:pt>
                <c:pt idx="111">
                  <c:v>AEPSC366</c:v>
                </c:pt>
                <c:pt idx="112">
                  <c:v>AEPSC317</c:v>
                </c:pt>
                <c:pt idx="113">
                  <c:v>KPCO4</c:v>
                </c:pt>
                <c:pt idx="114">
                  <c:v>AEPSC350</c:v>
                </c:pt>
                <c:pt idx="115">
                  <c:v>AEPSC464</c:v>
                </c:pt>
                <c:pt idx="116">
                  <c:v>AEPSC278</c:v>
                </c:pt>
                <c:pt idx="117">
                  <c:v>AEPSC436</c:v>
                </c:pt>
                <c:pt idx="118">
                  <c:v>AEPSC425</c:v>
                </c:pt>
                <c:pt idx="119">
                  <c:v>AEPSC90</c:v>
                </c:pt>
                <c:pt idx="120">
                  <c:v>AEPSC166</c:v>
                </c:pt>
                <c:pt idx="121">
                  <c:v>AEPSC292</c:v>
                </c:pt>
                <c:pt idx="122">
                  <c:v>AEPSC77</c:v>
                </c:pt>
                <c:pt idx="123">
                  <c:v>AEPSC406</c:v>
                </c:pt>
                <c:pt idx="124">
                  <c:v>AEPSC328</c:v>
                </c:pt>
                <c:pt idx="125">
                  <c:v>AEPSC102</c:v>
                </c:pt>
                <c:pt idx="126">
                  <c:v>KPCO16</c:v>
                </c:pt>
                <c:pt idx="127">
                  <c:v>AEPSC389</c:v>
                </c:pt>
                <c:pt idx="128">
                  <c:v>AEPSC423</c:v>
                </c:pt>
                <c:pt idx="129">
                  <c:v>AEPSC371</c:v>
                </c:pt>
                <c:pt idx="130">
                  <c:v>AEPSC205</c:v>
                </c:pt>
                <c:pt idx="131">
                  <c:v>AEPSC402</c:v>
                </c:pt>
                <c:pt idx="132">
                  <c:v>AEPSC374</c:v>
                </c:pt>
                <c:pt idx="133">
                  <c:v>AEPSC290</c:v>
                </c:pt>
                <c:pt idx="134">
                  <c:v>AEPSC91</c:v>
                </c:pt>
                <c:pt idx="135">
                  <c:v>KPCO30</c:v>
                </c:pt>
                <c:pt idx="136">
                  <c:v>KPCO3</c:v>
                </c:pt>
                <c:pt idx="137">
                  <c:v>AEPSC68</c:v>
                </c:pt>
                <c:pt idx="138">
                  <c:v>AEPSC467</c:v>
                </c:pt>
                <c:pt idx="139">
                  <c:v>AEPSC221</c:v>
                </c:pt>
                <c:pt idx="140">
                  <c:v>AEPSC10</c:v>
                </c:pt>
                <c:pt idx="141">
                  <c:v>AEPSC270</c:v>
                </c:pt>
                <c:pt idx="142">
                  <c:v>AEPSC393</c:v>
                </c:pt>
                <c:pt idx="143">
                  <c:v>AEPSC52</c:v>
                </c:pt>
                <c:pt idx="144">
                  <c:v>AEPSC70</c:v>
                </c:pt>
                <c:pt idx="145">
                  <c:v>AEPSC381</c:v>
                </c:pt>
                <c:pt idx="146">
                  <c:v>AEPSC79</c:v>
                </c:pt>
                <c:pt idx="147">
                  <c:v>KPCO5</c:v>
                </c:pt>
                <c:pt idx="148">
                  <c:v>AEPSC478</c:v>
                </c:pt>
                <c:pt idx="149">
                  <c:v>AEPSC348</c:v>
                </c:pt>
                <c:pt idx="150">
                  <c:v>AEPSC308</c:v>
                </c:pt>
                <c:pt idx="151">
                  <c:v>AEPSC206</c:v>
                </c:pt>
                <c:pt idx="152">
                  <c:v>AEPSC445</c:v>
                </c:pt>
                <c:pt idx="153">
                  <c:v>AEPSC104</c:v>
                </c:pt>
                <c:pt idx="154">
                  <c:v>AEPSC267</c:v>
                </c:pt>
                <c:pt idx="155">
                  <c:v>AEPSC82</c:v>
                </c:pt>
                <c:pt idx="156">
                  <c:v>AEPSC268</c:v>
                </c:pt>
                <c:pt idx="157">
                  <c:v>AEPSC158</c:v>
                </c:pt>
                <c:pt idx="158">
                  <c:v>AEPSC3</c:v>
                </c:pt>
                <c:pt idx="159">
                  <c:v>AEPSC183</c:v>
                </c:pt>
                <c:pt idx="160">
                  <c:v>AEPSC146</c:v>
                </c:pt>
                <c:pt idx="161">
                  <c:v>AEPSC421</c:v>
                </c:pt>
                <c:pt idx="162">
                  <c:v>AEPSC177</c:v>
                </c:pt>
                <c:pt idx="163">
                  <c:v>AEPSC171</c:v>
                </c:pt>
                <c:pt idx="164">
                  <c:v>AEPSC349</c:v>
                </c:pt>
                <c:pt idx="165">
                  <c:v>AEPSC62</c:v>
                </c:pt>
                <c:pt idx="166">
                  <c:v>AEPSC153</c:v>
                </c:pt>
                <c:pt idx="167">
                  <c:v>AEPSC182</c:v>
                </c:pt>
                <c:pt idx="168">
                  <c:v>AEPSC186</c:v>
                </c:pt>
                <c:pt idx="169">
                  <c:v>AEPSC285</c:v>
                </c:pt>
                <c:pt idx="170">
                  <c:v>AEPSC407</c:v>
                </c:pt>
                <c:pt idx="171">
                  <c:v>AEPSC45</c:v>
                </c:pt>
                <c:pt idx="172">
                  <c:v>AEPSC435</c:v>
                </c:pt>
                <c:pt idx="173">
                  <c:v>AEPSC294</c:v>
                </c:pt>
                <c:pt idx="174">
                  <c:v>AEPSC346</c:v>
                </c:pt>
                <c:pt idx="175">
                  <c:v>AEPSC257</c:v>
                </c:pt>
                <c:pt idx="176">
                  <c:v>AEPSC29</c:v>
                </c:pt>
                <c:pt idx="177">
                  <c:v>AEPSC301</c:v>
                </c:pt>
                <c:pt idx="178">
                  <c:v>KPCO32</c:v>
                </c:pt>
                <c:pt idx="179">
                  <c:v>AEPSC388</c:v>
                </c:pt>
                <c:pt idx="180">
                  <c:v>AEPSC120</c:v>
                </c:pt>
                <c:pt idx="181">
                  <c:v>AEPSC293</c:v>
                </c:pt>
                <c:pt idx="182">
                  <c:v>AEPSC276</c:v>
                </c:pt>
                <c:pt idx="183">
                  <c:v>AEPSC424</c:v>
                </c:pt>
                <c:pt idx="184">
                  <c:v>KPCO6</c:v>
                </c:pt>
                <c:pt idx="185">
                  <c:v>AEPSC47</c:v>
                </c:pt>
                <c:pt idx="186">
                  <c:v>AEPSC442</c:v>
                </c:pt>
                <c:pt idx="187">
                  <c:v>AEPSC172</c:v>
                </c:pt>
                <c:pt idx="188">
                  <c:v>AEPSC283</c:v>
                </c:pt>
                <c:pt idx="189">
                  <c:v>AEPSC94</c:v>
                </c:pt>
                <c:pt idx="190">
                  <c:v>AEPSC378</c:v>
                </c:pt>
                <c:pt idx="191">
                  <c:v>AEPSC215</c:v>
                </c:pt>
                <c:pt idx="192">
                  <c:v>AEPSC9</c:v>
                </c:pt>
                <c:pt idx="193">
                  <c:v>AEPSC169</c:v>
                </c:pt>
                <c:pt idx="194">
                  <c:v>AEPSC39</c:v>
                </c:pt>
                <c:pt idx="195">
                  <c:v>AEPSC271</c:v>
                </c:pt>
                <c:pt idx="196">
                  <c:v>AEPSC167</c:v>
                </c:pt>
                <c:pt idx="197">
                  <c:v>AEPSC351</c:v>
                </c:pt>
                <c:pt idx="198">
                  <c:v>AEPSC330</c:v>
                </c:pt>
                <c:pt idx="199">
                  <c:v>AEPSC175</c:v>
                </c:pt>
                <c:pt idx="200">
                  <c:v>AEPSC135</c:v>
                </c:pt>
                <c:pt idx="201">
                  <c:v>AEPSC305</c:v>
                </c:pt>
                <c:pt idx="202">
                  <c:v>AEPSC196</c:v>
                </c:pt>
                <c:pt idx="203">
                  <c:v>AEPSC36</c:v>
                </c:pt>
                <c:pt idx="204">
                  <c:v>AEPSC259</c:v>
                </c:pt>
                <c:pt idx="205">
                  <c:v>AEPSC112</c:v>
                </c:pt>
                <c:pt idx="206">
                  <c:v>AEPSC284</c:v>
                </c:pt>
                <c:pt idx="207">
                  <c:v>AEPSC210</c:v>
                </c:pt>
                <c:pt idx="208">
                  <c:v>AEPSC237</c:v>
                </c:pt>
                <c:pt idx="209">
                  <c:v>AEPSC397</c:v>
                </c:pt>
                <c:pt idx="210">
                  <c:v>AEPSC128</c:v>
                </c:pt>
                <c:pt idx="211">
                  <c:v>AEPSC444</c:v>
                </c:pt>
                <c:pt idx="212">
                  <c:v>AEPSC365</c:v>
                </c:pt>
                <c:pt idx="213">
                  <c:v>AEPSC230</c:v>
                </c:pt>
                <c:pt idx="214">
                  <c:v>AEPSC250</c:v>
                </c:pt>
                <c:pt idx="215">
                  <c:v>AEPSC311</c:v>
                </c:pt>
                <c:pt idx="216">
                  <c:v>AEPSC208</c:v>
                </c:pt>
                <c:pt idx="217">
                  <c:v>KPCO21</c:v>
                </c:pt>
                <c:pt idx="218">
                  <c:v>AEPSC448</c:v>
                </c:pt>
                <c:pt idx="219">
                  <c:v>AEPSC354</c:v>
                </c:pt>
                <c:pt idx="220">
                  <c:v>AEPSC316</c:v>
                </c:pt>
                <c:pt idx="221">
                  <c:v>AEPSC275</c:v>
                </c:pt>
                <c:pt idx="222">
                  <c:v>AEPSC12</c:v>
                </c:pt>
                <c:pt idx="223">
                  <c:v>AEPSC174</c:v>
                </c:pt>
                <c:pt idx="224">
                  <c:v>KPCO42</c:v>
                </c:pt>
                <c:pt idx="225">
                  <c:v>AEPSC100</c:v>
                </c:pt>
                <c:pt idx="226">
                  <c:v>AEPSC8</c:v>
                </c:pt>
                <c:pt idx="227">
                  <c:v>AEPSC7</c:v>
                </c:pt>
                <c:pt idx="228">
                  <c:v>AEPSC312</c:v>
                </c:pt>
                <c:pt idx="229">
                  <c:v>AEPSC429</c:v>
                </c:pt>
                <c:pt idx="230">
                  <c:v>AEPSC20</c:v>
                </c:pt>
                <c:pt idx="231">
                  <c:v>AEPSC121</c:v>
                </c:pt>
                <c:pt idx="232">
                  <c:v>AEPSC86</c:v>
                </c:pt>
                <c:pt idx="233">
                  <c:v>AEPSC451</c:v>
                </c:pt>
                <c:pt idx="234">
                  <c:v>AEPSC466</c:v>
                </c:pt>
                <c:pt idx="235">
                  <c:v>AEPSC322</c:v>
                </c:pt>
                <c:pt idx="236">
                  <c:v>AEPSC95</c:v>
                </c:pt>
                <c:pt idx="237">
                  <c:v>AEPSC164</c:v>
                </c:pt>
                <c:pt idx="238">
                  <c:v>AEPSC455</c:v>
                </c:pt>
                <c:pt idx="239">
                  <c:v>AEPSC416</c:v>
                </c:pt>
                <c:pt idx="240">
                  <c:v>AEPSC232</c:v>
                </c:pt>
                <c:pt idx="241">
                  <c:v>AEPSC287</c:v>
                </c:pt>
                <c:pt idx="242">
                  <c:v>AEPSC96</c:v>
                </c:pt>
                <c:pt idx="243">
                  <c:v>AEPSC430</c:v>
                </c:pt>
                <c:pt idx="244">
                  <c:v>AEPSC203</c:v>
                </c:pt>
                <c:pt idx="245">
                  <c:v>AEPSC345</c:v>
                </c:pt>
                <c:pt idx="246">
                  <c:v>AEPSC41</c:v>
                </c:pt>
                <c:pt idx="247">
                  <c:v>AEPSC385</c:v>
                </c:pt>
                <c:pt idx="248">
                  <c:v>AEPSC163</c:v>
                </c:pt>
                <c:pt idx="249">
                  <c:v>AEPSC151</c:v>
                </c:pt>
                <c:pt idx="250">
                  <c:v>AEPSC272</c:v>
                </c:pt>
                <c:pt idx="251">
                  <c:v>KPCO7</c:v>
                </c:pt>
                <c:pt idx="252">
                  <c:v>AEPSC129</c:v>
                </c:pt>
                <c:pt idx="253">
                  <c:v>AEPSC138</c:v>
                </c:pt>
                <c:pt idx="254">
                  <c:v>AEPSC249</c:v>
                </c:pt>
                <c:pt idx="255">
                  <c:v>AEPSC412</c:v>
                </c:pt>
                <c:pt idx="256">
                  <c:v>AEPSC223</c:v>
                </c:pt>
                <c:pt idx="257">
                  <c:v>AEPSC31</c:v>
                </c:pt>
                <c:pt idx="258">
                  <c:v>AEPSC337</c:v>
                </c:pt>
                <c:pt idx="259">
                  <c:v>AEPSC148</c:v>
                </c:pt>
                <c:pt idx="260">
                  <c:v>AEPSC195</c:v>
                </c:pt>
                <c:pt idx="261">
                  <c:v>AEPSC264</c:v>
                </c:pt>
                <c:pt idx="262">
                  <c:v>AEPSC309</c:v>
                </c:pt>
                <c:pt idx="263">
                  <c:v>AEPSC40</c:v>
                </c:pt>
                <c:pt idx="264">
                  <c:v>AEPSC463</c:v>
                </c:pt>
                <c:pt idx="265">
                  <c:v>AEPSC258</c:v>
                </c:pt>
                <c:pt idx="266">
                  <c:v>AEPSC357</c:v>
                </c:pt>
                <c:pt idx="267">
                  <c:v>AEPSC16</c:v>
                </c:pt>
                <c:pt idx="268">
                  <c:v>AEPSC234</c:v>
                </c:pt>
                <c:pt idx="269">
                  <c:v>AEPSC362</c:v>
                </c:pt>
                <c:pt idx="270">
                  <c:v>AEPSC155</c:v>
                </c:pt>
                <c:pt idx="271">
                  <c:v>AEPSC11</c:v>
                </c:pt>
                <c:pt idx="272">
                  <c:v>AEPSC114</c:v>
                </c:pt>
                <c:pt idx="273">
                  <c:v>AEPSC228</c:v>
                </c:pt>
                <c:pt idx="274">
                  <c:v>AEPSC265</c:v>
                </c:pt>
                <c:pt idx="275">
                  <c:v>AEPSC123</c:v>
                </c:pt>
                <c:pt idx="276">
                  <c:v>AEPSC253</c:v>
                </c:pt>
                <c:pt idx="277">
                  <c:v>AEPSC457</c:v>
                </c:pt>
                <c:pt idx="278">
                  <c:v>AEPSC418</c:v>
                </c:pt>
                <c:pt idx="279">
                  <c:v>AEPSC398</c:v>
                </c:pt>
                <c:pt idx="280">
                  <c:v>AEPSC101</c:v>
                </c:pt>
                <c:pt idx="281">
                  <c:v>AEPSC156</c:v>
                </c:pt>
                <c:pt idx="282">
                  <c:v>AEPSC408</c:v>
                </c:pt>
                <c:pt idx="283">
                  <c:v>AEPSC395</c:v>
                </c:pt>
                <c:pt idx="284">
                  <c:v>AEPSC180</c:v>
                </c:pt>
                <c:pt idx="285">
                  <c:v>KPCO36</c:v>
                </c:pt>
                <c:pt idx="286">
                  <c:v>AEPSC122</c:v>
                </c:pt>
                <c:pt idx="287">
                  <c:v>AEPSC220</c:v>
                </c:pt>
                <c:pt idx="288">
                  <c:v>KPCO19</c:v>
                </c:pt>
                <c:pt idx="289">
                  <c:v>KPCO40</c:v>
                </c:pt>
                <c:pt idx="290">
                  <c:v>AEPSC152</c:v>
                </c:pt>
                <c:pt idx="291">
                  <c:v>KPCO1</c:v>
                </c:pt>
                <c:pt idx="292">
                  <c:v>AEPSC399</c:v>
                </c:pt>
                <c:pt idx="293">
                  <c:v>AEPSC468</c:v>
                </c:pt>
                <c:pt idx="294">
                  <c:v>AEPSC343</c:v>
                </c:pt>
                <c:pt idx="295">
                  <c:v>AEPSC226</c:v>
                </c:pt>
                <c:pt idx="296">
                  <c:v>AEPSC66</c:v>
                </c:pt>
                <c:pt idx="297">
                  <c:v>AEPSC72</c:v>
                </c:pt>
                <c:pt idx="298">
                  <c:v>AEPSC303</c:v>
                </c:pt>
                <c:pt idx="299">
                  <c:v>AEPSC263</c:v>
                </c:pt>
                <c:pt idx="300">
                  <c:v>AEPSC244</c:v>
                </c:pt>
                <c:pt idx="301">
                  <c:v>AEPSC331</c:v>
                </c:pt>
                <c:pt idx="302">
                  <c:v>AEPSC420</c:v>
                </c:pt>
                <c:pt idx="303">
                  <c:v>AEPSC107</c:v>
                </c:pt>
                <c:pt idx="304">
                  <c:v>KPCO26</c:v>
                </c:pt>
                <c:pt idx="305">
                  <c:v>AEPSC132</c:v>
                </c:pt>
                <c:pt idx="306">
                  <c:v>AEPSC427</c:v>
                </c:pt>
                <c:pt idx="307">
                  <c:v>AEPSC367</c:v>
                </c:pt>
                <c:pt idx="308">
                  <c:v>AEPSC396</c:v>
                </c:pt>
                <c:pt idx="309">
                  <c:v>AEPSC19</c:v>
                </c:pt>
                <c:pt idx="310">
                  <c:v>AEPSC55</c:v>
                </c:pt>
                <c:pt idx="311">
                  <c:v>AEPSC238</c:v>
                </c:pt>
                <c:pt idx="312">
                  <c:v>AEPSC462</c:v>
                </c:pt>
                <c:pt idx="313">
                  <c:v>KPCO33</c:v>
                </c:pt>
                <c:pt idx="314">
                  <c:v>AEPSC116</c:v>
                </c:pt>
                <c:pt idx="315">
                  <c:v>AEPSC320</c:v>
                </c:pt>
                <c:pt idx="316">
                  <c:v>AEPSC456</c:v>
                </c:pt>
                <c:pt idx="317">
                  <c:v>AEPSC23</c:v>
                </c:pt>
                <c:pt idx="318">
                  <c:v>KPCO2</c:v>
                </c:pt>
                <c:pt idx="319">
                  <c:v>AEPSC447</c:v>
                </c:pt>
                <c:pt idx="320">
                  <c:v>AEPSC419</c:v>
                </c:pt>
                <c:pt idx="321">
                  <c:v>AEPSC325</c:v>
                </c:pt>
                <c:pt idx="322">
                  <c:v>AEPSC145</c:v>
                </c:pt>
                <c:pt idx="323">
                  <c:v>AEPSC347</c:v>
                </c:pt>
                <c:pt idx="324">
                  <c:v>AEPSC15</c:v>
                </c:pt>
                <c:pt idx="325">
                  <c:v>AEPSC187</c:v>
                </c:pt>
                <c:pt idx="326">
                  <c:v>AEPSC449</c:v>
                </c:pt>
                <c:pt idx="327">
                  <c:v>AEPSC140</c:v>
                </c:pt>
                <c:pt idx="328">
                  <c:v>AEPSC299</c:v>
                </c:pt>
                <c:pt idx="329">
                  <c:v>AEPSC144</c:v>
                </c:pt>
                <c:pt idx="330">
                  <c:v>AEPSC319</c:v>
                </c:pt>
                <c:pt idx="331">
                  <c:v>AEPSC222</c:v>
                </c:pt>
                <c:pt idx="332">
                  <c:v>AEPSC199</c:v>
                </c:pt>
                <c:pt idx="333">
                  <c:v>AEPSC1</c:v>
                </c:pt>
                <c:pt idx="334">
                  <c:v>KPCO31</c:v>
                </c:pt>
                <c:pt idx="335">
                  <c:v>AEPSC130</c:v>
                </c:pt>
                <c:pt idx="336">
                  <c:v>AEPSC380</c:v>
                </c:pt>
                <c:pt idx="337">
                  <c:v>AEPSC188</c:v>
                </c:pt>
                <c:pt idx="338">
                  <c:v>AEPSC28</c:v>
                </c:pt>
                <c:pt idx="339">
                  <c:v>AEPSC4</c:v>
                </c:pt>
                <c:pt idx="340">
                  <c:v>AEPSC225</c:v>
                </c:pt>
                <c:pt idx="341">
                  <c:v>AEPSC75</c:v>
                </c:pt>
                <c:pt idx="342">
                  <c:v>AEPSC336</c:v>
                </c:pt>
                <c:pt idx="343">
                  <c:v>AEPSC273</c:v>
                </c:pt>
                <c:pt idx="344">
                  <c:v>AEPSC178</c:v>
                </c:pt>
                <c:pt idx="345">
                  <c:v>AEPSC2</c:v>
                </c:pt>
                <c:pt idx="346">
                  <c:v>AEPSC154</c:v>
                </c:pt>
                <c:pt idx="347">
                  <c:v>AEPSC231</c:v>
                </c:pt>
                <c:pt idx="348">
                  <c:v>AEPSC227</c:v>
                </c:pt>
                <c:pt idx="349">
                  <c:v>AEPSC6</c:v>
                </c:pt>
                <c:pt idx="350">
                  <c:v>KPCO47</c:v>
                </c:pt>
                <c:pt idx="351">
                  <c:v>AEPSC200</c:v>
                </c:pt>
                <c:pt idx="352">
                  <c:v>AEPSC439</c:v>
                </c:pt>
                <c:pt idx="353">
                  <c:v>AEPSC213</c:v>
                </c:pt>
                <c:pt idx="354">
                  <c:v>AEPSC450</c:v>
                </c:pt>
                <c:pt idx="355">
                  <c:v>AEPSC236</c:v>
                </c:pt>
                <c:pt idx="356">
                  <c:v>AEPSC109</c:v>
                </c:pt>
                <c:pt idx="357">
                  <c:v>AEPSC300</c:v>
                </c:pt>
                <c:pt idx="358">
                  <c:v>AEPSC318</c:v>
                </c:pt>
                <c:pt idx="359">
                  <c:v>AEPSC302</c:v>
                </c:pt>
                <c:pt idx="360">
                  <c:v>AEPSC224</c:v>
                </c:pt>
                <c:pt idx="361">
                  <c:v>AEPSC321</c:v>
                </c:pt>
                <c:pt idx="362">
                  <c:v>AEPSC84</c:v>
                </c:pt>
                <c:pt idx="363">
                  <c:v>KPCO46</c:v>
                </c:pt>
                <c:pt idx="364">
                  <c:v>KPCO44</c:v>
                </c:pt>
                <c:pt idx="365">
                  <c:v>AEPSC298</c:v>
                </c:pt>
                <c:pt idx="366">
                  <c:v>KPCO22</c:v>
                </c:pt>
                <c:pt idx="367">
                  <c:v>AEPSC53</c:v>
                </c:pt>
                <c:pt idx="368">
                  <c:v>AEPSC61</c:v>
                </c:pt>
                <c:pt idx="369">
                  <c:v>AEPSC358</c:v>
                </c:pt>
                <c:pt idx="370">
                  <c:v>AEPSC179</c:v>
                </c:pt>
                <c:pt idx="371">
                  <c:v>KPCO45</c:v>
                </c:pt>
                <c:pt idx="372">
                  <c:v>AEPSC369</c:v>
                </c:pt>
                <c:pt idx="373">
                  <c:v>AEPSC217</c:v>
                </c:pt>
                <c:pt idx="374">
                  <c:v>AEPSC323</c:v>
                </c:pt>
                <c:pt idx="375">
                  <c:v>AEPSC390</c:v>
                </c:pt>
                <c:pt idx="376">
                  <c:v>AEPSC414</c:v>
                </c:pt>
                <c:pt idx="377">
                  <c:v>AEPSC473</c:v>
                </c:pt>
                <c:pt idx="378">
                  <c:v>AEPSC461</c:v>
                </c:pt>
                <c:pt idx="379">
                  <c:v>AEPSC32</c:v>
                </c:pt>
                <c:pt idx="380">
                  <c:v>AEPSC160</c:v>
                </c:pt>
                <c:pt idx="381">
                  <c:v>AEPSC261</c:v>
                </c:pt>
                <c:pt idx="382">
                  <c:v>AEPSC252</c:v>
                </c:pt>
                <c:pt idx="383">
                  <c:v>AEPSC137</c:v>
                </c:pt>
                <c:pt idx="384">
                  <c:v>AEPSC157</c:v>
                </c:pt>
                <c:pt idx="385">
                  <c:v>AEPSC341</c:v>
                </c:pt>
                <c:pt idx="386">
                  <c:v>AEPSC54</c:v>
                </c:pt>
                <c:pt idx="387">
                  <c:v>AEPSC173</c:v>
                </c:pt>
                <c:pt idx="388">
                  <c:v>AEPSC334</c:v>
                </c:pt>
                <c:pt idx="389">
                  <c:v>KPCO27</c:v>
                </c:pt>
                <c:pt idx="390">
                  <c:v>AEPSC340</c:v>
                </c:pt>
                <c:pt idx="391">
                  <c:v>AEPSC71</c:v>
                </c:pt>
                <c:pt idx="392">
                  <c:v>AEPSC5</c:v>
                </c:pt>
                <c:pt idx="393">
                  <c:v>KPCO13</c:v>
                </c:pt>
                <c:pt idx="394">
                  <c:v>AEPSC417</c:v>
                </c:pt>
                <c:pt idx="395">
                  <c:v>KPCO12</c:v>
                </c:pt>
                <c:pt idx="396">
                  <c:v>AEPSC142</c:v>
                </c:pt>
                <c:pt idx="397">
                  <c:v>AEPSC286</c:v>
                </c:pt>
                <c:pt idx="398">
                  <c:v>AEPSC409</c:v>
                </c:pt>
                <c:pt idx="399">
                  <c:v>AEPSC65</c:v>
                </c:pt>
                <c:pt idx="400">
                  <c:v>AEPSC307</c:v>
                </c:pt>
                <c:pt idx="401">
                  <c:v>AEPSC214</c:v>
                </c:pt>
                <c:pt idx="402">
                  <c:v>AEPSC256</c:v>
                </c:pt>
                <c:pt idx="403">
                  <c:v>AEPSC342</c:v>
                </c:pt>
                <c:pt idx="404">
                  <c:v>AEPSC310</c:v>
                </c:pt>
                <c:pt idx="405">
                  <c:v>AEPSC338</c:v>
                </c:pt>
                <c:pt idx="406">
                  <c:v>AEPSC103</c:v>
                </c:pt>
                <c:pt idx="407">
                  <c:v>AEPSC277</c:v>
                </c:pt>
                <c:pt idx="408">
                  <c:v>AEPSC81</c:v>
                </c:pt>
                <c:pt idx="409">
                  <c:v>AEPSC454</c:v>
                </c:pt>
                <c:pt idx="410">
                  <c:v>AEPSC295</c:v>
                </c:pt>
                <c:pt idx="411">
                  <c:v>AEPSC211</c:v>
                </c:pt>
                <c:pt idx="412">
                  <c:v>AEPSC209</c:v>
                </c:pt>
                <c:pt idx="413">
                  <c:v>AEPSC87</c:v>
                </c:pt>
                <c:pt idx="414">
                  <c:v>AEPSC251</c:v>
                </c:pt>
                <c:pt idx="415">
                  <c:v>KPCO9</c:v>
                </c:pt>
                <c:pt idx="416">
                  <c:v>AEPSC469</c:v>
                </c:pt>
                <c:pt idx="417">
                  <c:v>AEPSC313</c:v>
                </c:pt>
                <c:pt idx="418">
                  <c:v>AEPSC105</c:v>
                </c:pt>
                <c:pt idx="419">
                  <c:v>AEPSC115</c:v>
                </c:pt>
                <c:pt idx="420">
                  <c:v>AEPSC394</c:v>
                </c:pt>
                <c:pt idx="421">
                  <c:v>AEPSC67</c:v>
                </c:pt>
                <c:pt idx="422">
                  <c:v>AEPSC204</c:v>
                </c:pt>
                <c:pt idx="423">
                  <c:v>AEPSC384</c:v>
                </c:pt>
                <c:pt idx="424">
                  <c:v>KPCO37</c:v>
                </c:pt>
                <c:pt idx="425">
                  <c:v>AEPSC17</c:v>
                </c:pt>
                <c:pt idx="426">
                  <c:v>AEPSC382</c:v>
                </c:pt>
                <c:pt idx="427">
                  <c:v>AEPSC441</c:v>
                </c:pt>
                <c:pt idx="428">
                  <c:v>KPCO8</c:v>
                </c:pt>
                <c:pt idx="429">
                  <c:v>AEPSC74</c:v>
                </c:pt>
                <c:pt idx="430">
                  <c:v>AEPSC85</c:v>
                </c:pt>
                <c:pt idx="431">
                  <c:v>AEPSC126</c:v>
                </c:pt>
                <c:pt idx="432">
                  <c:v>AEPSC124</c:v>
                </c:pt>
                <c:pt idx="433">
                  <c:v>AEPSC56</c:v>
                </c:pt>
                <c:pt idx="434">
                  <c:v>AEPSC364</c:v>
                </c:pt>
                <c:pt idx="435">
                  <c:v>AEPSC401</c:v>
                </c:pt>
                <c:pt idx="436">
                  <c:v>AEPSC216</c:v>
                </c:pt>
                <c:pt idx="437">
                  <c:v>AEPSC73</c:v>
                </c:pt>
                <c:pt idx="438">
                  <c:v>AEPSC386</c:v>
                </c:pt>
                <c:pt idx="439">
                  <c:v>AEPSC33</c:v>
                </c:pt>
                <c:pt idx="440">
                  <c:v>AEPSC43</c:v>
                </c:pt>
                <c:pt idx="441">
                  <c:v>AEPSC404</c:v>
                </c:pt>
                <c:pt idx="442">
                  <c:v>AEPSC18</c:v>
                </c:pt>
                <c:pt idx="443">
                  <c:v>AEPSC108</c:v>
                </c:pt>
                <c:pt idx="444">
                  <c:v>AEPSC185</c:v>
                </c:pt>
                <c:pt idx="445">
                  <c:v>AEPSC207</c:v>
                </c:pt>
                <c:pt idx="446">
                  <c:v>AEPSC50</c:v>
                </c:pt>
                <c:pt idx="447">
                  <c:v>AEPSC428</c:v>
                </c:pt>
                <c:pt idx="448">
                  <c:v>KPCO35</c:v>
                </c:pt>
                <c:pt idx="449">
                  <c:v>AEPSC190</c:v>
                </c:pt>
                <c:pt idx="450">
                  <c:v>KPCO28</c:v>
                </c:pt>
                <c:pt idx="451">
                  <c:v>AEPSC422</c:v>
                </c:pt>
                <c:pt idx="452">
                  <c:v>KPCO23</c:v>
                </c:pt>
                <c:pt idx="453">
                  <c:v>AEPSC443</c:v>
                </c:pt>
                <c:pt idx="454">
                  <c:v>AEPSC474</c:v>
                </c:pt>
                <c:pt idx="455">
                  <c:v>AEPSC27</c:v>
                </c:pt>
                <c:pt idx="456">
                  <c:v>AEPSC255</c:v>
                </c:pt>
                <c:pt idx="457">
                  <c:v>AEPSC314</c:v>
                </c:pt>
                <c:pt idx="458">
                  <c:v>AEPSC76</c:v>
                </c:pt>
                <c:pt idx="459">
                  <c:v>KPCO10</c:v>
                </c:pt>
                <c:pt idx="460">
                  <c:v>KPCO25</c:v>
                </c:pt>
                <c:pt idx="461">
                  <c:v>AEPSC64</c:v>
                </c:pt>
                <c:pt idx="462">
                  <c:v>AEPSC339</c:v>
                </c:pt>
                <c:pt idx="463">
                  <c:v>AEPSC99</c:v>
                </c:pt>
                <c:pt idx="464">
                  <c:v>AEPSC383</c:v>
                </c:pt>
                <c:pt idx="465">
                  <c:v>AEPSC113</c:v>
                </c:pt>
                <c:pt idx="466">
                  <c:v>AEPSC98</c:v>
                </c:pt>
                <c:pt idx="467">
                  <c:v>AEPSC465</c:v>
                </c:pt>
                <c:pt idx="468">
                  <c:v>AEPSC315</c:v>
                </c:pt>
                <c:pt idx="469">
                  <c:v>AEPSC476</c:v>
                </c:pt>
                <c:pt idx="470">
                  <c:v>AEPSC162</c:v>
                </c:pt>
                <c:pt idx="471">
                  <c:v>AEPSC296</c:v>
                </c:pt>
                <c:pt idx="472">
                  <c:v>AEPSC470</c:v>
                </c:pt>
                <c:pt idx="473">
                  <c:v>AEPSC127</c:v>
                </c:pt>
                <c:pt idx="474">
                  <c:v>AEPSC356</c:v>
                </c:pt>
                <c:pt idx="475">
                  <c:v>AEPSC260</c:v>
                </c:pt>
                <c:pt idx="476">
                  <c:v>KPCO34</c:v>
                </c:pt>
                <c:pt idx="477">
                  <c:v>AEPSC111</c:v>
                </c:pt>
                <c:pt idx="478">
                  <c:v>AEPSC359</c:v>
                </c:pt>
                <c:pt idx="479">
                  <c:v>KPCO41</c:v>
                </c:pt>
                <c:pt idx="480">
                  <c:v>AEPSC459</c:v>
                </c:pt>
                <c:pt idx="481">
                  <c:v>AEPSC78</c:v>
                </c:pt>
                <c:pt idx="482">
                  <c:v>AEPSC475</c:v>
                </c:pt>
                <c:pt idx="483">
                  <c:v>KPCO14</c:v>
                </c:pt>
                <c:pt idx="484">
                  <c:v>AEPSC44</c:v>
                </c:pt>
                <c:pt idx="485">
                  <c:v>AEPSC400</c:v>
                </c:pt>
                <c:pt idx="486">
                  <c:v>AEPSC432</c:v>
                </c:pt>
                <c:pt idx="487">
                  <c:v>AEPSC471</c:v>
                </c:pt>
                <c:pt idx="488">
                  <c:v>AEPSC37</c:v>
                </c:pt>
                <c:pt idx="489">
                  <c:v>KPCO24</c:v>
                </c:pt>
                <c:pt idx="490">
                  <c:v>AEPSC453</c:v>
                </c:pt>
                <c:pt idx="491">
                  <c:v>AEPSC335</c:v>
                </c:pt>
                <c:pt idx="492">
                  <c:v>AEPSC413</c:v>
                </c:pt>
                <c:pt idx="493">
                  <c:v>AEPSC458</c:v>
                </c:pt>
                <c:pt idx="494">
                  <c:v>AEPSC392</c:v>
                </c:pt>
                <c:pt idx="495">
                  <c:v>AEPSC134</c:v>
                </c:pt>
                <c:pt idx="496">
                  <c:v>AEPSC433</c:v>
                </c:pt>
                <c:pt idx="497">
                  <c:v>AEPSC83</c:v>
                </c:pt>
                <c:pt idx="498">
                  <c:v>AEPSC434</c:v>
                </c:pt>
                <c:pt idx="499">
                  <c:v>AEPSC38</c:v>
                </c:pt>
                <c:pt idx="500">
                  <c:v>KPCO49</c:v>
                </c:pt>
                <c:pt idx="501">
                  <c:v>KPCO18</c:v>
                </c:pt>
                <c:pt idx="502">
                  <c:v>KPCO39</c:v>
                </c:pt>
                <c:pt idx="503">
                  <c:v>AEPSC460</c:v>
                </c:pt>
                <c:pt idx="504">
                  <c:v>AEPSC125</c:v>
                </c:pt>
                <c:pt idx="505">
                  <c:v>AEPSC13</c:v>
                </c:pt>
                <c:pt idx="506">
                  <c:v>AEPSC60</c:v>
                </c:pt>
                <c:pt idx="507">
                  <c:v>AEPSC58</c:v>
                </c:pt>
                <c:pt idx="508">
                  <c:v>AEPSC176</c:v>
                </c:pt>
                <c:pt idx="509">
                  <c:v>AEPSC30</c:v>
                </c:pt>
                <c:pt idx="510">
                  <c:v>AEPSC376</c:v>
                </c:pt>
                <c:pt idx="511">
                  <c:v>AEPSC48</c:v>
                </c:pt>
                <c:pt idx="512">
                  <c:v>AEPSC266</c:v>
                </c:pt>
                <c:pt idx="513">
                  <c:v>AEPSC59</c:v>
                </c:pt>
                <c:pt idx="514">
                  <c:v>KPCO15</c:v>
                </c:pt>
                <c:pt idx="515">
                  <c:v>AEPSC391</c:v>
                </c:pt>
                <c:pt idx="516">
                  <c:v>KPCO38</c:v>
                </c:pt>
                <c:pt idx="517">
                  <c:v>AEPSC147</c:v>
                </c:pt>
                <c:pt idx="518">
                  <c:v>AEPSC57</c:v>
                </c:pt>
                <c:pt idx="519">
                  <c:v>AEPSC219</c:v>
                </c:pt>
                <c:pt idx="520">
                  <c:v>AEPSC149</c:v>
                </c:pt>
                <c:pt idx="521">
                  <c:v>AEPSC106</c:v>
                </c:pt>
                <c:pt idx="522">
                  <c:v>AEPSC373</c:v>
                </c:pt>
                <c:pt idx="523">
                  <c:v>AEPSC372</c:v>
                </c:pt>
                <c:pt idx="524">
                  <c:v>AEPSC170</c:v>
                </c:pt>
                <c:pt idx="525">
                  <c:v>AEPSC403</c:v>
                </c:pt>
                <c:pt idx="526">
                  <c:v>AEPSC375</c:v>
                </c:pt>
                <c:pt idx="527">
                  <c:v>AEPSC88</c:v>
                </c:pt>
              </c:strCache>
            </c:strRef>
          </c:cat>
          <c:val>
            <c:numRef>
              <c:f>'Graph Data'!$D$2:$D$529</c:f>
              <c:numCache>
                <c:formatCode>0.0%</c:formatCode>
                <c:ptCount val="528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  <c:pt idx="25">
                  <c:v>0.85</c:v>
                </c:pt>
                <c:pt idx="26">
                  <c:v>0.85</c:v>
                </c:pt>
                <c:pt idx="27">
                  <c:v>0.85</c:v>
                </c:pt>
                <c:pt idx="28">
                  <c:v>0.85</c:v>
                </c:pt>
                <c:pt idx="29">
                  <c:v>0.85</c:v>
                </c:pt>
                <c:pt idx="30">
                  <c:v>0.85</c:v>
                </c:pt>
                <c:pt idx="31">
                  <c:v>0.85</c:v>
                </c:pt>
                <c:pt idx="32">
                  <c:v>0.85</c:v>
                </c:pt>
                <c:pt idx="33">
                  <c:v>0.85</c:v>
                </c:pt>
                <c:pt idx="34">
                  <c:v>0.85</c:v>
                </c:pt>
                <c:pt idx="35">
                  <c:v>0.85</c:v>
                </c:pt>
                <c:pt idx="36">
                  <c:v>0.85</c:v>
                </c:pt>
                <c:pt idx="37">
                  <c:v>0.85</c:v>
                </c:pt>
                <c:pt idx="38">
                  <c:v>0.85</c:v>
                </c:pt>
                <c:pt idx="39">
                  <c:v>0.85</c:v>
                </c:pt>
                <c:pt idx="40">
                  <c:v>0.85</c:v>
                </c:pt>
                <c:pt idx="41">
                  <c:v>0.85</c:v>
                </c:pt>
                <c:pt idx="42">
                  <c:v>0.85</c:v>
                </c:pt>
                <c:pt idx="43">
                  <c:v>0.85</c:v>
                </c:pt>
                <c:pt idx="44">
                  <c:v>0.85</c:v>
                </c:pt>
                <c:pt idx="45">
                  <c:v>0.85</c:v>
                </c:pt>
                <c:pt idx="46">
                  <c:v>0.85</c:v>
                </c:pt>
                <c:pt idx="47">
                  <c:v>0.85</c:v>
                </c:pt>
                <c:pt idx="48">
                  <c:v>0.85</c:v>
                </c:pt>
                <c:pt idx="49">
                  <c:v>0.85</c:v>
                </c:pt>
                <c:pt idx="50">
                  <c:v>0.85</c:v>
                </c:pt>
                <c:pt idx="51">
                  <c:v>0.85</c:v>
                </c:pt>
                <c:pt idx="52">
                  <c:v>0.85</c:v>
                </c:pt>
                <c:pt idx="53">
                  <c:v>0.85</c:v>
                </c:pt>
                <c:pt idx="54">
                  <c:v>0.85</c:v>
                </c:pt>
                <c:pt idx="55">
                  <c:v>0.85</c:v>
                </c:pt>
                <c:pt idx="56">
                  <c:v>0.85</c:v>
                </c:pt>
                <c:pt idx="57">
                  <c:v>0.85</c:v>
                </c:pt>
                <c:pt idx="58">
                  <c:v>0.85</c:v>
                </c:pt>
                <c:pt idx="59">
                  <c:v>0.85</c:v>
                </c:pt>
                <c:pt idx="60">
                  <c:v>0.85</c:v>
                </c:pt>
                <c:pt idx="61">
                  <c:v>0.85</c:v>
                </c:pt>
                <c:pt idx="62">
                  <c:v>0.85</c:v>
                </c:pt>
                <c:pt idx="63">
                  <c:v>0.85</c:v>
                </c:pt>
                <c:pt idx="64">
                  <c:v>0.85</c:v>
                </c:pt>
                <c:pt idx="65">
                  <c:v>0.85</c:v>
                </c:pt>
                <c:pt idx="66">
                  <c:v>0.85</c:v>
                </c:pt>
                <c:pt idx="67">
                  <c:v>0.85</c:v>
                </c:pt>
                <c:pt idx="68">
                  <c:v>0.85</c:v>
                </c:pt>
                <c:pt idx="69">
                  <c:v>0.85</c:v>
                </c:pt>
                <c:pt idx="70">
                  <c:v>0.85</c:v>
                </c:pt>
                <c:pt idx="71">
                  <c:v>0.85</c:v>
                </c:pt>
                <c:pt idx="72">
                  <c:v>0.85</c:v>
                </c:pt>
                <c:pt idx="73">
                  <c:v>0.85</c:v>
                </c:pt>
                <c:pt idx="74">
                  <c:v>0.85</c:v>
                </c:pt>
                <c:pt idx="75">
                  <c:v>0.85</c:v>
                </c:pt>
                <c:pt idx="76">
                  <c:v>0.85</c:v>
                </c:pt>
                <c:pt idx="77">
                  <c:v>0.85</c:v>
                </c:pt>
                <c:pt idx="78">
                  <c:v>0.85</c:v>
                </c:pt>
                <c:pt idx="79">
                  <c:v>0.85</c:v>
                </c:pt>
                <c:pt idx="80">
                  <c:v>0.85</c:v>
                </c:pt>
                <c:pt idx="81">
                  <c:v>0.85</c:v>
                </c:pt>
                <c:pt idx="82">
                  <c:v>0.85</c:v>
                </c:pt>
                <c:pt idx="83">
                  <c:v>0.85</c:v>
                </c:pt>
                <c:pt idx="84">
                  <c:v>0.85</c:v>
                </c:pt>
                <c:pt idx="85">
                  <c:v>0.85</c:v>
                </c:pt>
                <c:pt idx="86">
                  <c:v>0.85</c:v>
                </c:pt>
                <c:pt idx="87">
                  <c:v>0.85</c:v>
                </c:pt>
                <c:pt idx="88">
                  <c:v>0.85</c:v>
                </c:pt>
                <c:pt idx="89">
                  <c:v>0.85</c:v>
                </c:pt>
                <c:pt idx="90">
                  <c:v>0.85</c:v>
                </c:pt>
                <c:pt idx="91">
                  <c:v>0.85</c:v>
                </c:pt>
                <c:pt idx="92">
                  <c:v>0.85</c:v>
                </c:pt>
                <c:pt idx="93">
                  <c:v>0.85</c:v>
                </c:pt>
                <c:pt idx="94">
                  <c:v>0.85</c:v>
                </c:pt>
                <c:pt idx="95">
                  <c:v>0.85</c:v>
                </c:pt>
                <c:pt idx="96">
                  <c:v>0.85</c:v>
                </c:pt>
                <c:pt idx="97">
                  <c:v>0.85</c:v>
                </c:pt>
                <c:pt idx="98">
                  <c:v>0.85</c:v>
                </c:pt>
                <c:pt idx="99">
                  <c:v>0.85</c:v>
                </c:pt>
                <c:pt idx="100">
                  <c:v>0.85</c:v>
                </c:pt>
                <c:pt idx="101">
                  <c:v>0.85</c:v>
                </c:pt>
                <c:pt idx="102">
                  <c:v>0.85</c:v>
                </c:pt>
                <c:pt idx="103">
                  <c:v>0.85</c:v>
                </c:pt>
                <c:pt idx="104">
                  <c:v>0.85</c:v>
                </c:pt>
                <c:pt idx="105">
                  <c:v>0.85</c:v>
                </c:pt>
                <c:pt idx="106">
                  <c:v>0.85</c:v>
                </c:pt>
                <c:pt idx="107">
                  <c:v>0.85</c:v>
                </c:pt>
                <c:pt idx="108">
                  <c:v>0.85</c:v>
                </c:pt>
                <c:pt idx="109">
                  <c:v>0.85</c:v>
                </c:pt>
                <c:pt idx="110">
                  <c:v>0.85</c:v>
                </c:pt>
                <c:pt idx="111">
                  <c:v>0.85</c:v>
                </c:pt>
                <c:pt idx="112">
                  <c:v>0.85</c:v>
                </c:pt>
                <c:pt idx="113">
                  <c:v>0.85</c:v>
                </c:pt>
                <c:pt idx="114">
                  <c:v>0.85</c:v>
                </c:pt>
                <c:pt idx="115">
                  <c:v>0.85</c:v>
                </c:pt>
                <c:pt idx="116">
                  <c:v>0.85</c:v>
                </c:pt>
                <c:pt idx="117">
                  <c:v>0.85</c:v>
                </c:pt>
                <c:pt idx="118">
                  <c:v>0.85</c:v>
                </c:pt>
                <c:pt idx="119">
                  <c:v>0.85</c:v>
                </c:pt>
                <c:pt idx="120">
                  <c:v>0.85</c:v>
                </c:pt>
                <c:pt idx="121">
                  <c:v>0.85</c:v>
                </c:pt>
                <c:pt idx="122">
                  <c:v>0.85</c:v>
                </c:pt>
                <c:pt idx="123">
                  <c:v>0.85</c:v>
                </c:pt>
                <c:pt idx="124">
                  <c:v>0.85</c:v>
                </c:pt>
                <c:pt idx="125">
                  <c:v>0.85</c:v>
                </c:pt>
                <c:pt idx="126">
                  <c:v>0.85</c:v>
                </c:pt>
                <c:pt idx="127">
                  <c:v>0.85</c:v>
                </c:pt>
                <c:pt idx="128">
                  <c:v>0.85</c:v>
                </c:pt>
                <c:pt idx="129">
                  <c:v>0.85</c:v>
                </c:pt>
                <c:pt idx="130">
                  <c:v>0.85</c:v>
                </c:pt>
                <c:pt idx="131">
                  <c:v>0.85</c:v>
                </c:pt>
                <c:pt idx="132">
                  <c:v>0.85</c:v>
                </c:pt>
                <c:pt idx="133">
                  <c:v>0.85</c:v>
                </c:pt>
                <c:pt idx="134">
                  <c:v>0.85</c:v>
                </c:pt>
                <c:pt idx="135">
                  <c:v>0.85</c:v>
                </c:pt>
                <c:pt idx="136">
                  <c:v>0.85</c:v>
                </c:pt>
                <c:pt idx="137">
                  <c:v>0.85</c:v>
                </c:pt>
                <c:pt idx="138">
                  <c:v>0.85</c:v>
                </c:pt>
                <c:pt idx="139">
                  <c:v>0.85</c:v>
                </c:pt>
                <c:pt idx="140">
                  <c:v>0.85</c:v>
                </c:pt>
                <c:pt idx="141">
                  <c:v>0.85</c:v>
                </c:pt>
                <c:pt idx="142">
                  <c:v>0.85</c:v>
                </c:pt>
                <c:pt idx="143">
                  <c:v>0.85</c:v>
                </c:pt>
                <c:pt idx="144">
                  <c:v>0.85</c:v>
                </c:pt>
                <c:pt idx="145">
                  <c:v>0.85</c:v>
                </c:pt>
                <c:pt idx="146">
                  <c:v>0.85</c:v>
                </c:pt>
                <c:pt idx="147">
                  <c:v>0.85</c:v>
                </c:pt>
                <c:pt idx="148">
                  <c:v>0.85</c:v>
                </c:pt>
                <c:pt idx="149">
                  <c:v>0.85</c:v>
                </c:pt>
                <c:pt idx="150">
                  <c:v>0.85</c:v>
                </c:pt>
                <c:pt idx="151">
                  <c:v>0.85</c:v>
                </c:pt>
                <c:pt idx="152">
                  <c:v>0.85</c:v>
                </c:pt>
                <c:pt idx="153">
                  <c:v>0.85</c:v>
                </c:pt>
                <c:pt idx="154">
                  <c:v>0.85</c:v>
                </c:pt>
                <c:pt idx="155">
                  <c:v>0.85</c:v>
                </c:pt>
                <c:pt idx="156">
                  <c:v>0.85</c:v>
                </c:pt>
                <c:pt idx="157">
                  <c:v>0.85</c:v>
                </c:pt>
                <c:pt idx="158">
                  <c:v>0.85</c:v>
                </c:pt>
                <c:pt idx="159">
                  <c:v>0.85</c:v>
                </c:pt>
                <c:pt idx="160">
                  <c:v>0.85</c:v>
                </c:pt>
                <c:pt idx="161">
                  <c:v>0.85</c:v>
                </c:pt>
                <c:pt idx="162">
                  <c:v>0.85</c:v>
                </c:pt>
                <c:pt idx="163">
                  <c:v>0.85</c:v>
                </c:pt>
                <c:pt idx="164">
                  <c:v>0.85</c:v>
                </c:pt>
                <c:pt idx="165">
                  <c:v>0.85</c:v>
                </c:pt>
                <c:pt idx="166">
                  <c:v>0.85</c:v>
                </c:pt>
                <c:pt idx="167">
                  <c:v>0.85</c:v>
                </c:pt>
                <c:pt idx="168">
                  <c:v>0.85</c:v>
                </c:pt>
                <c:pt idx="169">
                  <c:v>0.85</c:v>
                </c:pt>
                <c:pt idx="170">
                  <c:v>0.85</c:v>
                </c:pt>
                <c:pt idx="171">
                  <c:v>0.85</c:v>
                </c:pt>
                <c:pt idx="172">
                  <c:v>0.85</c:v>
                </c:pt>
                <c:pt idx="173">
                  <c:v>0.85</c:v>
                </c:pt>
                <c:pt idx="174">
                  <c:v>0.85</c:v>
                </c:pt>
                <c:pt idx="175">
                  <c:v>0.85</c:v>
                </c:pt>
                <c:pt idx="176">
                  <c:v>0.85</c:v>
                </c:pt>
                <c:pt idx="177">
                  <c:v>0.85</c:v>
                </c:pt>
                <c:pt idx="178">
                  <c:v>0.85</c:v>
                </c:pt>
                <c:pt idx="179">
                  <c:v>0.85</c:v>
                </c:pt>
                <c:pt idx="180">
                  <c:v>0.85</c:v>
                </c:pt>
                <c:pt idx="181">
                  <c:v>0.85</c:v>
                </c:pt>
                <c:pt idx="182">
                  <c:v>0.85</c:v>
                </c:pt>
                <c:pt idx="183">
                  <c:v>0.85</c:v>
                </c:pt>
                <c:pt idx="184">
                  <c:v>0.85</c:v>
                </c:pt>
                <c:pt idx="185">
                  <c:v>0.85</c:v>
                </c:pt>
                <c:pt idx="186">
                  <c:v>0.85</c:v>
                </c:pt>
                <c:pt idx="187">
                  <c:v>0.85</c:v>
                </c:pt>
                <c:pt idx="188">
                  <c:v>0.85</c:v>
                </c:pt>
                <c:pt idx="189">
                  <c:v>0.85</c:v>
                </c:pt>
                <c:pt idx="190">
                  <c:v>0.85</c:v>
                </c:pt>
                <c:pt idx="191">
                  <c:v>0.85</c:v>
                </c:pt>
                <c:pt idx="192">
                  <c:v>0.85</c:v>
                </c:pt>
                <c:pt idx="193">
                  <c:v>0.85</c:v>
                </c:pt>
                <c:pt idx="194">
                  <c:v>0.85</c:v>
                </c:pt>
                <c:pt idx="195">
                  <c:v>0.85</c:v>
                </c:pt>
                <c:pt idx="196">
                  <c:v>0.85</c:v>
                </c:pt>
                <c:pt idx="197">
                  <c:v>0.85</c:v>
                </c:pt>
                <c:pt idx="198">
                  <c:v>0.85</c:v>
                </c:pt>
                <c:pt idx="199">
                  <c:v>0.85</c:v>
                </c:pt>
                <c:pt idx="200">
                  <c:v>0.85</c:v>
                </c:pt>
                <c:pt idx="201">
                  <c:v>0.85</c:v>
                </c:pt>
                <c:pt idx="202">
                  <c:v>0.85</c:v>
                </c:pt>
                <c:pt idx="203">
                  <c:v>0.85</c:v>
                </c:pt>
                <c:pt idx="204">
                  <c:v>0.85</c:v>
                </c:pt>
                <c:pt idx="205">
                  <c:v>0.85</c:v>
                </c:pt>
                <c:pt idx="206">
                  <c:v>0.85</c:v>
                </c:pt>
                <c:pt idx="207">
                  <c:v>0.85</c:v>
                </c:pt>
                <c:pt idx="208">
                  <c:v>0.85</c:v>
                </c:pt>
                <c:pt idx="209">
                  <c:v>0.85</c:v>
                </c:pt>
                <c:pt idx="210">
                  <c:v>0.85</c:v>
                </c:pt>
                <c:pt idx="211">
                  <c:v>0.85</c:v>
                </c:pt>
                <c:pt idx="212">
                  <c:v>0.85</c:v>
                </c:pt>
                <c:pt idx="213">
                  <c:v>0.85</c:v>
                </c:pt>
                <c:pt idx="214">
                  <c:v>0.85</c:v>
                </c:pt>
                <c:pt idx="215">
                  <c:v>0.85</c:v>
                </c:pt>
                <c:pt idx="216">
                  <c:v>0.85</c:v>
                </c:pt>
                <c:pt idx="217">
                  <c:v>0.85</c:v>
                </c:pt>
                <c:pt idx="218">
                  <c:v>0.85</c:v>
                </c:pt>
                <c:pt idx="219">
                  <c:v>0.85</c:v>
                </c:pt>
                <c:pt idx="220">
                  <c:v>0.85</c:v>
                </c:pt>
                <c:pt idx="221">
                  <c:v>0.85</c:v>
                </c:pt>
                <c:pt idx="222">
                  <c:v>0.85</c:v>
                </c:pt>
                <c:pt idx="223">
                  <c:v>0.85</c:v>
                </c:pt>
                <c:pt idx="224">
                  <c:v>0.85</c:v>
                </c:pt>
                <c:pt idx="225">
                  <c:v>0.85</c:v>
                </c:pt>
                <c:pt idx="226">
                  <c:v>0.85</c:v>
                </c:pt>
                <c:pt idx="227">
                  <c:v>0.85</c:v>
                </c:pt>
                <c:pt idx="228">
                  <c:v>0.85</c:v>
                </c:pt>
                <c:pt idx="229">
                  <c:v>0.85</c:v>
                </c:pt>
                <c:pt idx="230">
                  <c:v>0.85</c:v>
                </c:pt>
                <c:pt idx="231">
                  <c:v>0.85</c:v>
                </c:pt>
                <c:pt idx="232">
                  <c:v>0.85</c:v>
                </c:pt>
                <c:pt idx="233">
                  <c:v>0.85</c:v>
                </c:pt>
                <c:pt idx="234">
                  <c:v>0.85</c:v>
                </c:pt>
                <c:pt idx="235">
                  <c:v>0.85</c:v>
                </c:pt>
                <c:pt idx="236">
                  <c:v>0.85</c:v>
                </c:pt>
                <c:pt idx="237">
                  <c:v>0.85</c:v>
                </c:pt>
                <c:pt idx="238">
                  <c:v>0.85</c:v>
                </c:pt>
                <c:pt idx="239">
                  <c:v>0.85</c:v>
                </c:pt>
                <c:pt idx="240">
                  <c:v>0.85</c:v>
                </c:pt>
                <c:pt idx="241">
                  <c:v>0.85</c:v>
                </c:pt>
                <c:pt idx="242">
                  <c:v>0.85</c:v>
                </c:pt>
                <c:pt idx="243">
                  <c:v>0.85</c:v>
                </c:pt>
                <c:pt idx="244">
                  <c:v>0.85</c:v>
                </c:pt>
                <c:pt idx="245">
                  <c:v>0.85</c:v>
                </c:pt>
                <c:pt idx="246">
                  <c:v>0.85</c:v>
                </c:pt>
                <c:pt idx="247">
                  <c:v>0.85</c:v>
                </c:pt>
                <c:pt idx="248">
                  <c:v>0.85</c:v>
                </c:pt>
                <c:pt idx="249">
                  <c:v>0.85</c:v>
                </c:pt>
                <c:pt idx="250">
                  <c:v>0.85</c:v>
                </c:pt>
                <c:pt idx="251">
                  <c:v>0.85</c:v>
                </c:pt>
                <c:pt idx="252">
                  <c:v>0.85</c:v>
                </c:pt>
                <c:pt idx="253">
                  <c:v>0.85</c:v>
                </c:pt>
                <c:pt idx="254">
                  <c:v>0.85</c:v>
                </c:pt>
                <c:pt idx="255">
                  <c:v>0.85</c:v>
                </c:pt>
                <c:pt idx="256">
                  <c:v>0.85</c:v>
                </c:pt>
                <c:pt idx="257">
                  <c:v>0.85</c:v>
                </c:pt>
                <c:pt idx="258">
                  <c:v>0.85</c:v>
                </c:pt>
                <c:pt idx="259">
                  <c:v>0.85</c:v>
                </c:pt>
                <c:pt idx="260">
                  <c:v>0.85</c:v>
                </c:pt>
                <c:pt idx="261">
                  <c:v>0.85</c:v>
                </c:pt>
                <c:pt idx="262">
                  <c:v>0.85</c:v>
                </c:pt>
                <c:pt idx="263">
                  <c:v>0.85</c:v>
                </c:pt>
                <c:pt idx="264">
                  <c:v>0.85</c:v>
                </c:pt>
                <c:pt idx="265">
                  <c:v>0.85</c:v>
                </c:pt>
                <c:pt idx="266">
                  <c:v>0.85</c:v>
                </c:pt>
                <c:pt idx="267">
                  <c:v>0.85</c:v>
                </c:pt>
                <c:pt idx="268">
                  <c:v>0.85</c:v>
                </c:pt>
                <c:pt idx="269">
                  <c:v>0.85</c:v>
                </c:pt>
                <c:pt idx="270">
                  <c:v>0.85</c:v>
                </c:pt>
                <c:pt idx="271">
                  <c:v>0.85</c:v>
                </c:pt>
                <c:pt idx="272">
                  <c:v>0.85</c:v>
                </c:pt>
                <c:pt idx="273">
                  <c:v>0.85</c:v>
                </c:pt>
                <c:pt idx="274">
                  <c:v>0.85</c:v>
                </c:pt>
                <c:pt idx="275">
                  <c:v>0.85</c:v>
                </c:pt>
                <c:pt idx="276">
                  <c:v>0.85</c:v>
                </c:pt>
                <c:pt idx="277">
                  <c:v>0.85</c:v>
                </c:pt>
                <c:pt idx="278">
                  <c:v>0.85</c:v>
                </c:pt>
                <c:pt idx="279">
                  <c:v>0.85</c:v>
                </c:pt>
                <c:pt idx="280">
                  <c:v>0.85</c:v>
                </c:pt>
                <c:pt idx="281">
                  <c:v>0.85</c:v>
                </c:pt>
                <c:pt idx="282">
                  <c:v>0.85</c:v>
                </c:pt>
                <c:pt idx="283">
                  <c:v>0.85</c:v>
                </c:pt>
                <c:pt idx="284">
                  <c:v>0.85</c:v>
                </c:pt>
                <c:pt idx="285">
                  <c:v>0.85</c:v>
                </c:pt>
                <c:pt idx="286">
                  <c:v>0.85</c:v>
                </c:pt>
                <c:pt idx="287">
                  <c:v>0.85</c:v>
                </c:pt>
                <c:pt idx="288">
                  <c:v>0.85</c:v>
                </c:pt>
                <c:pt idx="289">
                  <c:v>0.85</c:v>
                </c:pt>
                <c:pt idx="290">
                  <c:v>0.85</c:v>
                </c:pt>
                <c:pt idx="291">
                  <c:v>0.85</c:v>
                </c:pt>
                <c:pt idx="292">
                  <c:v>0.85</c:v>
                </c:pt>
                <c:pt idx="293">
                  <c:v>0.85</c:v>
                </c:pt>
                <c:pt idx="294">
                  <c:v>0.85</c:v>
                </c:pt>
                <c:pt idx="295">
                  <c:v>0.85</c:v>
                </c:pt>
                <c:pt idx="296">
                  <c:v>0.85</c:v>
                </c:pt>
                <c:pt idx="297">
                  <c:v>0.85</c:v>
                </c:pt>
                <c:pt idx="298">
                  <c:v>0.85</c:v>
                </c:pt>
                <c:pt idx="299">
                  <c:v>0.85</c:v>
                </c:pt>
                <c:pt idx="300">
                  <c:v>0.85</c:v>
                </c:pt>
                <c:pt idx="301">
                  <c:v>0.85</c:v>
                </c:pt>
                <c:pt idx="302">
                  <c:v>0.85</c:v>
                </c:pt>
                <c:pt idx="303">
                  <c:v>0.85</c:v>
                </c:pt>
                <c:pt idx="304">
                  <c:v>0.85</c:v>
                </c:pt>
                <c:pt idx="305">
                  <c:v>0.85</c:v>
                </c:pt>
                <c:pt idx="306">
                  <c:v>0.85</c:v>
                </c:pt>
                <c:pt idx="307">
                  <c:v>0.85</c:v>
                </c:pt>
                <c:pt idx="308">
                  <c:v>0.85</c:v>
                </c:pt>
                <c:pt idx="309">
                  <c:v>0.85</c:v>
                </c:pt>
                <c:pt idx="310">
                  <c:v>0.85</c:v>
                </c:pt>
                <c:pt idx="311">
                  <c:v>0.85</c:v>
                </c:pt>
                <c:pt idx="312">
                  <c:v>0.85</c:v>
                </c:pt>
                <c:pt idx="313">
                  <c:v>0.85</c:v>
                </c:pt>
                <c:pt idx="314">
                  <c:v>0.85</c:v>
                </c:pt>
                <c:pt idx="315">
                  <c:v>0.85</c:v>
                </c:pt>
                <c:pt idx="316">
                  <c:v>0.85</c:v>
                </c:pt>
                <c:pt idx="317">
                  <c:v>0.85</c:v>
                </c:pt>
                <c:pt idx="318">
                  <c:v>0.85</c:v>
                </c:pt>
                <c:pt idx="319">
                  <c:v>0.85</c:v>
                </c:pt>
                <c:pt idx="320">
                  <c:v>0.85</c:v>
                </c:pt>
                <c:pt idx="321">
                  <c:v>0.85</c:v>
                </c:pt>
                <c:pt idx="322">
                  <c:v>0.85</c:v>
                </c:pt>
                <c:pt idx="323">
                  <c:v>0.85</c:v>
                </c:pt>
                <c:pt idx="324">
                  <c:v>0.85</c:v>
                </c:pt>
                <c:pt idx="325">
                  <c:v>0.85</c:v>
                </c:pt>
                <c:pt idx="326">
                  <c:v>0.85</c:v>
                </c:pt>
                <c:pt idx="327">
                  <c:v>0.85</c:v>
                </c:pt>
                <c:pt idx="328">
                  <c:v>0.85</c:v>
                </c:pt>
                <c:pt idx="329">
                  <c:v>0.85</c:v>
                </c:pt>
                <c:pt idx="330">
                  <c:v>0.85</c:v>
                </c:pt>
                <c:pt idx="331">
                  <c:v>0.85</c:v>
                </c:pt>
                <c:pt idx="332">
                  <c:v>0.85</c:v>
                </c:pt>
                <c:pt idx="333">
                  <c:v>0.85</c:v>
                </c:pt>
                <c:pt idx="334">
                  <c:v>0.85</c:v>
                </c:pt>
                <c:pt idx="335">
                  <c:v>0.85</c:v>
                </c:pt>
                <c:pt idx="336">
                  <c:v>0.85</c:v>
                </c:pt>
                <c:pt idx="337">
                  <c:v>0.85</c:v>
                </c:pt>
                <c:pt idx="338">
                  <c:v>0.85</c:v>
                </c:pt>
                <c:pt idx="339">
                  <c:v>0.85</c:v>
                </c:pt>
                <c:pt idx="340">
                  <c:v>0.85</c:v>
                </c:pt>
                <c:pt idx="341">
                  <c:v>0.85</c:v>
                </c:pt>
                <c:pt idx="342">
                  <c:v>0.85</c:v>
                </c:pt>
                <c:pt idx="343">
                  <c:v>0.85</c:v>
                </c:pt>
                <c:pt idx="344">
                  <c:v>0.85</c:v>
                </c:pt>
                <c:pt idx="345">
                  <c:v>0.85</c:v>
                </c:pt>
                <c:pt idx="346">
                  <c:v>0.85</c:v>
                </c:pt>
                <c:pt idx="347">
                  <c:v>0.85</c:v>
                </c:pt>
                <c:pt idx="348">
                  <c:v>0.85</c:v>
                </c:pt>
                <c:pt idx="349">
                  <c:v>0.85</c:v>
                </c:pt>
                <c:pt idx="350">
                  <c:v>0.85</c:v>
                </c:pt>
                <c:pt idx="351">
                  <c:v>0.85</c:v>
                </c:pt>
                <c:pt idx="352">
                  <c:v>0.85</c:v>
                </c:pt>
                <c:pt idx="353">
                  <c:v>0.85</c:v>
                </c:pt>
                <c:pt idx="354">
                  <c:v>0.85</c:v>
                </c:pt>
                <c:pt idx="355">
                  <c:v>0.85</c:v>
                </c:pt>
                <c:pt idx="356">
                  <c:v>0.85</c:v>
                </c:pt>
                <c:pt idx="357">
                  <c:v>0.85</c:v>
                </c:pt>
                <c:pt idx="358">
                  <c:v>0.85</c:v>
                </c:pt>
                <c:pt idx="359">
                  <c:v>0.85</c:v>
                </c:pt>
                <c:pt idx="360">
                  <c:v>0.85</c:v>
                </c:pt>
                <c:pt idx="361">
                  <c:v>0.85</c:v>
                </c:pt>
                <c:pt idx="362">
                  <c:v>0.85</c:v>
                </c:pt>
                <c:pt idx="363">
                  <c:v>0.85</c:v>
                </c:pt>
                <c:pt idx="364">
                  <c:v>0.85</c:v>
                </c:pt>
                <c:pt idx="365">
                  <c:v>0.85</c:v>
                </c:pt>
                <c:pt idx="366">
                  <c:v>0.85</c:v>
                </c:pt>
                <c:pt idx="367">
                  <c:v>0.85</c:v>
                </c:pt>
                <c:pt idx="368">
                  <c:v>0.85</c:v>
                </c:pt>
                <c:pt idx="369">
                  <c:v>0.85</c:v>
                </c:pt>
                <c:pt idx="370">
                  <c:v>0.85</c:v>
                </c:pt>
                <c:pt idx="371">
                  <c:v>0.85</c:v>
                </c:pt>
                <c:pt idx="372">
                  <c:v>0.85</c:v>
                </c:pt>
                <c:pt idx="373">
                  <c:v>0.85</c:v>
                </c:pt>
                <c:pt idx="374">
                  <c:v>0.85</c:v>
                </c:pt>
                <c:pt idx="375">
                  <c:v>0.85</c:v>
                </c:pt>
                <c:pt idx="376">
                  <c:v>0.85</c:v>
                </c:pt>
                <c:pt idx="377">
                  <c:v>0.85</c:v>
                </c:pt>
                <c:pt idx="378">
                  <c:v>0.85</c:v>
                </c:pt>
                <c:pt idx="379">
                  <c:v>0.85</c:v>
                </c:pt>
                <c:pt idx="380">
                  <c:v>0.85</c:v>
                </c:pt>
                <c:pt idx="381">
                  <c:v>0.85</c:v>
                </c:pt>
                <c:pt idx="382">
                  <c:v>0.85</c:v>
                </c:pt>
                <c:pt idx="383">
                  <c:v>0.85</c:v>
                </c:pt>
                <c:pt idx="384">
                  <c:v>0.85</c:v>
                </c:pt>
                <c:pt idx="385">
                  <c:v>0.85</c:v>
                </c:pt>
                <c:pt idx="386">
                  <c:v>0.85</c:v>
                </c:pt>
                <c:pt idx="387">
                  <c:v>0.85</c:v>
                </c:pt>
                <c:pt idx="388">
                  <c:v>0.85</c:v>
                </c:pt>
                <c:pt idx="389">
                  <c:v>0.85</c:v>
                </c:pt>
                <c:pt idx="390">
                  <c:v>0.85</c:v>
                </c:pt>
                <c:pt idx="391">
                  <c:v>0.85</c:v>
                </c:pt>
                <c:pt idx="392">
                  <c:v>0.85</c:v>
                </c:pt>
                <c:pt idx="393">
                  <c:v>0.85</c:v>
                </c:pt>
                <c:pt idx="394">
                  <c:v>0.85</c:v>
                </c:pt>
                <c:pt idx="395">
                  <c:v>0.85</c:v>
                </c:pt>
                <c:pt idx="396">
                  <c:v>0.85</c:v>
                </c:pt>
                <c:pt idx="397">
                  <c:v>0.85</c:v>
                </c:pt>
                <c:pt idx="398">
                  <c:v>0.85</c:v>
                </c:pt>
                <c:pt idx="399">
                  <c:v>0.85</c:v>
                </c:pt>
                <c:pt idx="400">
                  <c:v>0.85</c:v>
                </c:pt>
                <c:pt idx="401">
                  <c:v>0.85</c:v>
                </c:pt>
                <c:pt idx="402">
                  <c:v>0.85</c:v>
                </c:pt>
                <c:pt idx="403">
                  <c:v>0.85</c:v>
                </c:pt>
                <c:pt idx="404">
                  <c:v>0.85</c:v>
                </c:pt>
                <c:pt idx="405">
                  <c:v>0.85</c:v>
                </c:pt>
                <c:pt idx="406">
                  <c:v>0.85</c:v>
                </c:pt>
                <c:pt idx="407">
                  <c:v>0.85</c:v>
                </c:pt>
                <c:pt idx="408">
                  <c:v>0.85</c:v>
                </c:pt>
                <c:pt idx="409">
                  <c:v>0.85</c:v>
                </c:pt>
                <c:pt idx="410">
                  <c:v>0.85</c:v>
                </c:pt>
                <c:pt idx="411">
                  <c:v>0.85</c:v>
                </c:pt>
                <c:pt idx="412">
                  <c:v>0.85</c:v>
                </c:pt>
                <c:pt idx="413">
                  <c:v>0.85</c:v>
                </c:pt>
                <c:pt idx="414">
                  <c:v>0.85</c:v>
                </c:pt>
                <c:pt idx="415">
                  <c:v>0.85</c:v>
                </c:pt>
                <c:pt idx="416">
                  <c:v>0.85</c:v>
                </c:pt>
                <c:pt idx="417">
                  <c:v>0.85</c:v>
                </c:pt>
                <c:pt idx="418">
                  <c:v>0.85</c:v>
                </c:pt>
                <c:pt idx="419">
                  <c:v>0.85</c:v>
                </c:pt>
                <c:pt idx="420">
                  <c:v>0.85</c:v>
                </c:pt>
                <c:pt idx="421">
                  <c:v>0.85</c:v>
                </c:pt>
                <c:pt idx="422">
                  <c:v>0.85</c:v>
                </c:pt>
                <c:pt idx="423">
                  <c:v>0.85</c:v>
                </c:pt>
                <c:pt idx="424">
                  <c:v>0.85</c:v>
                </c:pt>
                <c:pt idx="425">
                  <c:v>0.85</c:v>
                </c:pt>
                <c:pt idx="426">
                  <c:v>0.85</c:v>
                </c:pt>
                <c:pt idx="427">
                  <c:v>0.85</c:v>
                </c:pt>
                <c:pt idx="428">
                  <c:v>0.85</c:v>
                </c:pt>
                <c:pt idx="429">
                  <c:v>0.85</c:v>
                </c:pt>
                <c:pt idx="430">
                  <c:v>0.85</c:v>
                </c:pt>
                <c:pt idx="431">
                  <c:v>0.85</c:v>
                </c:pt>
                <c:pt idx="432">
                  <c:v>0.85</c:v>
                </c:pt>
                <c:pt idx="433">
                  <c:v>0.85</c:v>
                </c:pt>
                <c:pt idx="434">
                  <c:v>0.85</c:v>
                </c:pt>
                <c:pt idx="435">
                  <c:v>0.85</c:v>
                </c:pt>
                <c:pt idx="436">
                  <c:v>0.85</c:v>
                </c:pt>
                <c:pt idx="437">
                  <c:v>0.85</c:v>
                </c:pt>
                <c:pt idx="438">
                  <c:v>0.85</c:v>
                </c:pt>
                <c:pt idx="439">
                  <c:v>0.85</c:v>
                </c:pt>
                <c:pt idx="440">
                  <c:v>0.85</c:v>
                </c:pt>
                <c:pt idx="441">
                  <c:v>0.85</c:v>
                </c:pt>
                <c:pt idx="442">
                  <c:v>0.85</c:v>
                </c:pt>
                <c:pt idx="443">
                  <c:v>0.85</c:v>
                </c:pt>
                <c:pt idx="444">
                  <c:v>0.85</c:v>
                </c:pt>
                <c:pt idx="445">
                  <c:v>0.85</c:v>
                </c:pt>
                <c:pt idx="446">
                  <c:v>0.85</c:v>
                </c:pt>
                <c:pt idx="447">
                  <c:v>0.85</c:v>
                </c:pt>
                <c:pt idx="448">
                  <c:v>0.85</c:v>
                </c:pt>
                <c:pt idx="449">
                  <c:v>0.85</c:v>
                </c:pt>
                <c:pt idx="450">
                  <c:v>0.85</c:v>
                </c:pt>
                <c:pt idx="451">
                  <c:v>0.85</c:v>
                </c:pt>
                <c:pt idx="452">
                  <c:v>0.85</c:v>
                </c:pt>
                <c:pt idx="453">
                  <c:v>0.85</c:v>
                </c:pt>
                <c:pt idx="454">
                  <c:v>0.85</c:v>
                </c:pt>
                <c:pt idx="455">
                  <c:v>0.85</c:v>
                </c:pt>
                <c:pt idx="456">
                  <c:v>0.85</c:v>
                </c:pt>
                <c:pt idx="457">
                  <c:v>0.85</c:v>
                </c:pt>
                <c:pt idx="458">
                  <c:v>0.85</c:v>
                </c:pt>
                <c:pt idx="459">
                  <c:v>0.85</c:v>
                </c:pt>
                <c:pt idx="460">
                  <c:v>0.85</c:v>
                </c:pt>
                <c:pt idx="461">
                  <c:v>0.85</c:v>
                </c:pt>
                <c:pt idx="462">
                  <c:v>0.85</c:v>
                </c:pt>
                <c:pt idx="463">
                  <c:v>0.85</c:v>
                </c:pt>
                <c:pt idx="464">
                  <c:v>0.85</c:v>
                </c:pt>
                <c:pt idx="465">
                  <c:v>0.85</c:v>
                </c:pt>
                <c:pt idx="466">
                  <c:v>0.85</c:v>
                </c:pt>
                <c:pt idx="467">
                  <c:v>0.85</c:v>
                </c:pt>
                <c:pt idx="468">
                  <c:v>0.85</c:v>
                </c:pt>
                <c:pt idx="469">
                  <c:v>0.85</c:v>
                </c:pt>
                <c:pt idx="470">
                  <c:v>0.85</c:v>
                </c:pt>
                <c:pt idx="471">
                  <c:v>0.85</c:v>
                </c:pt>
                <c:pt idx="472">
                  <c:v>0.85</c:v>
                </c:pt>
                <c:pt idx="473">
                  <c:v>0.85</c:v>
                </c:pt>
                <c:pt idx="474">
                  <c:v>0.85</c:v>
                </c:pt>
                <c:pt idx="475">
                  <c:v>0.85</c:v>
                </c:pt>
                <c:pt idx="476">
                  <c:v>0.85</c:v>
                </c:pt>
                <c:pt idx="477">
                  <c:v>0.85</c:v>
                </c:pt>
                <c:pt idx="478">
                  <c:v>0.85</c:v>
                </c:pt>
                <c:pt idx="479">
                  <c:v>0.85</c:v>
                </c:pt>
                <c:pt idx="480">
                  <c:v>0.85</c:v>
                </c:pt>
                <c:pt idx="481">
                  <c:v>0.85</c:v>
                </c:pt>
                <c:pt idx="482">
                  <c:v>0.85</c:v>
                </c:pt>
                <c:pt idx="483">
                  <c:v>0.85</c:v>
                </c:pt>
                <c:pt idx="484">
                  <c:v>0.85</c:v>
                </c:pt>
                <c:pt idx="485">
                  <c:v>0.85</c:v>
                </c:pt>
                <c:pt idx="486">
                  <c:v>0.85</c:v>
                </c:pt>
                <c:pt idx="487">
                  <c:v>0.85</c:v>
                </c:pt>
                <c:pt idx="488">
                  <c:v>0.85</c:v>
                </c:pt>
                <c:pt idx="489">
                  <c:v>0.85</c:v>
                </c:pt>
                <c:pt idx="490">
                  <c:v>0.85</c:v>
                </c:pt>
                <c:pt idx="491">
                  <c:v>0.85</c:v>
                </c:pt>
                <c:pt idx="492">
                  <c:v>0.85</c:v>
                </c:pt>
                <c:pt idx="493">
                  <c:v>0.85</c:v>
                </c:pt>
                <c:pt idx="494">
                  <c:v>0.85</c:v>
                </c:pt>
                <c:pt idx="495">
                  <c:v>0.85</c:v>
                </c:pt>
                <c:pt idx="496">
                  <c:v>0.85</c:v>
                </c:pt>
                <c:pt idx="497">
                  <c:v>0.85</c:v>
                </c:pt>
                <c:pt idx="498">
                  <c:v>0.85</c:v>
                </c:pt>
                <c:pt idx="499">
                  <c:v>0.85</c:v>
                </c:pt>
                <c:pt idx="500">
                  <c:v>0.85</c:v>
                </c:pt>
                <c:pt idx="501">
                  <c:v>0.85</c:v>
                </c:pt>
                <c:pt idx="502">
                  <c:v>0.85</c:v>
                </c:pt>
                <c:pt idx="503">
                  <c:v>0.85</c:v>
                </c:pt>
                <c:pt idx="504">
                  <c:v>0.85</c:v>
                </c:pt>
                <c:pt idx="505">
                  <c:v>0.85</c:v>
                </c:pt>
                <c:pt idx="506">
                  <c:v>0.85</c:v>
                </c:pt>
                <c:pt idx="507">
                  <c:v>0.85</c:v>
                </c:pt>
                <c:pt idx="508">
                  <c:v>0.85</c:v>
                </c:pt>
                <c:pt idx="509">
                  <c:v>0.85</c:v>
                </c:pt>
                <c:pt idx="510">
                  <c:v>0.85</c:v>
                </c:pt>
                <c:pt idx="511">
                  <c:v>0.85</c:v>
                </c:pt>
                <c:pt idx="512">
                  <c:v>0.85</c:v>
                </c:pt>
                <c:pt idx="513">
                  <c:v>0.85</c:v>
                </c:pt>
                <c:pt idx="514">
                  <c:v>0.85</c:v>
                </c:pt>
                <c:pt idx="515">
                  <c:v>0.85</c:v>
                </c:pt>
                <c:pt idx="516">
                  <c:v>0.85</c:v>
                </c:pt>
                <c:pt idx="517">
                  <c:v>0.85</c:v>
                </c:pt>
                <c:pt idx="518">
                  <c:v>0.85</c:v>
                </c:pt>
                <c:pt idx="519">
                  <c:v>0.85</c:v>
                </c:pt>
                <c:pt idx="520">
                  <c:v>0.85</c:v>
                </c:pt>
                <c:pt idx="521">
                  <c:v>0.85</c:v>
                </c:pt>
                <c:pt idx="522">
                  <c:v>0.85</c:v>
                </c:pt>
                <c:pt idx="523">
                  <c:v>0.85</c:v>
                </c:pt>
                <c:pt idx="524">
                  <c:v>0.85</c:v>
                </c:pt>
                <c:pt idx="525">
                  <c:v>0.85</c:v>
                </c:pt>
                <c:pt idx="526">
                  <c:v>0.85</c:v>
                </c:pt>
                <c:pt idx="527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F-4B47-A293-69FAF5077973}"/>
            </c:ext>
          </c:extLst>
        </c:ser>
        <c:ser>
          <c:idx val="3"/>
          <c:order val="1"/>
          <c:tx>
            <c:strRef>
              <c:f>'Graph Data'!$F$1</c:f>
              <c:strCache>
                <c:ptCount val="1"/>
                <c:pt idx="0">
                  <c:v>Market Competitive Range</c:v>
                </c:pt>
              </c:strCache>
            </c:strRef>
          </c:tx>
          <c:spPr>
            <a:pattFill prst="pct20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'Graph Data'!$A$2:$A$529</c:f>
              <c:strCache>
                <c:ptCount val="528"/>
                <c:pt idx="0">
                  <c:v>AEPSC241</c:v>
                </c:pt>
                <c:pt idx="1">
                  <c:v>AEPSC141</c:v>
                </c:pt>
                <c:pt idx="2">
                  <c:v>AEPSC387</c:v>
                </c:pt>
                <c:pt idx="3">
                  <c:v>AEPSC239</c:v>
                </c:pt>
                <c:pt idx="4">
                  <c:v>AEPSC131</c:v>
                </c:pt>
                <c:pt idx="5">
                  <c:v>AEPSC117</c:v>
                </c:pt>
                <c:pt idx="6">
                  <c:v>AEPSC281</c:v>
                </c:pt>
                <c:pt idx="7">
                  <c:v>AEPSC370</c:v>
                </c:pt>
                <c:pt idx="8">
                  <c:v>AEPSC431</c:v>
                </c:pt>
                <c:pt idx="9">
                  <c:v>AEPSC159</c:v>
                </c:pt>
                <c:pt idx="10">
                  <c:v>AEPSC324</c:v>
                </c:pt>
                <c:pt idx="11">
                  <c:v>AEPSC42</c:v>
                </c:pt>
                <c:pt idx="12">
                  <c:v>AEPSC410</c:v>
                </c:pt>
                <c:pt idx="13">
                  <c:v>AEPSC289</c:v>
                </c:pt>
                <c:pt idx="14">
                  <c:v>AEPSC92</c:v>
                </c:pt>
                <c:pt idx="15">
                  <c:v>AEPSC110</c:v>
                </c:pt>
                <c:pt idx="16">
                  <c:v>KPCO11</c:v>
                </c:pt>
                <c:pt idx="17">
                  <c:v>AEPSC191</c:v>
                </c:pt>
                <c:pt idx="18">
                  <c:v>AEPSC46</c:v>
                </c:pt>
                <c:pt idx="19">
                  <c:v>AEPSC332</c:v>
                </c:pt>
                <c:pt idx="20">
                  <c:v>KPCO29</c:v>
                </c:pt>
                <c:pt idx="21">
                  <c:v>AEPSC360</c:v>
                </c:pt>
                <c:pt idx="22">
                  <c:v>AEPSC282</c:v>
                </c:pt>
                <c:pt idx="23">
                  <c:v>AEPSC14</c:v>
                </c:pt>
                <c:pt idx="24">
                  <c:v>AEPSC377</c:v>
                </c:pt>
                <c:pt idx="25">
                  <c:v>KPCO43</c:v>
                </c:pt>
                <c:pt idx="26">
                  <c:v>AEPSC49</c:v>
                </c:pt>
                <c:pt idx="27">
                  <c:v>AEPSC235</c:v>
                </c:pt>
                <c:pt idx="28">
                  <c:v>AEPSC437</c:v>
                </c:pt>
                <c:pt idx="29">
                  <c:v>AEPSC63</c:v>
                </c:pt>
                <c:pt idx="30">
                  <c:v>AEPSC25</c:v>
                </c:pt>
                <c:pt idx="31">
                  <c:v>AEPSC212</c:v>
                </c:pt>
                <c:pt idx="32">
                  <c:v>AEPSC21</c:v>
                </c:pt>
                <c:pt idx="33">
                  <c:v>AEPSC22</c:v>
                </c:pt>
                <c:pt idx="34">
                  <c:v>AEPSC184</c:v>
                </c:pt>
                <c:pt idx="35">
                  <c:v>AEPSC193</c:v>
                </c:pt>
                <c:pt idx="36">
                  <c:v>AEPSC245</c:v>
                </c:pt>
                <c:pt idx="37">
                  <c:v>AEPSC242</c:v>
                </c:pt>
                <c:pt idx="38">
                  <c:v>AEPSC280</c:v>
                </c:pt>
                <c:pt idx="39">
                  <c:v>AEPSC165</c:v>
                </c:pt>
                <c:pt idx="40">
                  <c:v>AEPSC446</c:v>
                </c:pt>
                <c:pt idx="41">
                  <c:v>AEPSC438</c:v>
                </c:pt>
                <c:pt idx="42">
                  <c:v>AEPSC181</c:v>
                </c:pt>
                <c:pt idx="43">
                  <c:v>AEPSC243</c:v>
                </c:pt>
                <c:pt idx="44">
                  <c:v>AEPSC202</c:v>
                </c:pt>
                <c:pt idx="45">
                  <c:v>AEPSC197</c:v>
                </c:pt>
                <c:pt idx="46">
                  <c:v>AEPSC254</c:v>
                </c:pt>
                <c:pt idx="47">
                  <c:v>AEPSC150</c:v>
                </c:pt>
                <c:pt idx="48">
                  <c:v>AEPSC304</c:v>
                </c:pt>
                <c:pt idx="49">
                  <c:v>AEPSC355</c:v>
                </c:pt>
                <c:pt idx="50">
                  <c:v>AEPSC344</c:v>
                </c:pt>
                <c:pt idx="51">
                  <c:v>AEPSC240</c:v>
                </c:pt>
                <c:pt idx="52">
                  <c:v>AEPSC136</c:v>
                </c:pt>
                <c:pt idx="53">
                  <c:v>AEPSC379</c:v>
                </c:pt>
                <c:pt idx="54">
                  <c:v>AEPSC97</c:v>
                </c:pt>
                <c:pt idx="55">
                  <c:v>AEPSC288</c:v>
                </c:pt>
                <c:pt idx="56">
                  <c:v>AEPSC440</c:v>
                </c:pt>
                <c:pt idx="57">
                  <c:v>AEPSC69</c:v>
                </c:pt>
                <c:pt idx="58">
                  <c:v>AEPSC161</c:v>
                </c:pt>
                <c:pt idx="59">
                  <c:v>AEPSC198</c:v>
                </c:pt>
                <c:pt idx="60">
                  <c:v>AEPSC363</c:v>
                </c:pt>
                <c:pt idx="61">
                  <c:v>AEPSC411</c:v>
                </c:pt>
                <c:pt idx="62">
                  <c:v>AEPSC297</c:v>
                </c:pt>
                <c:pt idx="63">
                  <c:v>AEPSC133</c:v>
                </c:pt>
                <c:pt idx="64">
                  <c:v>AEPSC201</c:v>
                </c:pt>
                <c:pt idx="65">
                  <c:v>KPCO17</c:v>
                </c:pt>
                <c:pt idx="66">
                  <c:v>AEPSC426</c:v>
                </c:pt>
                <c:pt idx="67">
                  <c:v>AEPSC233</c:v>
                </c:pt>
                <c:pt idx="68">
                  <c:v>AEPSC361</c:v>
                </c:pt>
                <c:pt idx="69">
                  <c:v>AEPSC353</c:v>
                </c:pt>
                <c:pt idx="70">
                  <c:v>AEPSC247</c:v>
                </c:pt>
                <c:pt idx="71">
                  <c:v>AEPSC218</c:v>
                </c:pt>
                <c:pt idx="72">
                  <c:v>KPCO48</c:v>
                </c:pt>
                <c:pt idx="73">
                  <c:v>AEPSC248</c:v>
                </c:pt>
                <c:pt idx="74">
                  <c:v>AEPSC269</c:v>
                </c:pt>
                <c:pt idx="75">
                  <c:v>AEPSC279</c:v>
                </c:pt>
                <c:pt idx="76">
                  <c:v>AEPSC262</c:v>
                </c:pt>
                <c:pt idx="77">
                  <c:v>AEPSC192</c:v>
                </c:pt>
                <c:pt idx="78">
                  <c:v>AEPSC368</c:v>
                </c:pt>
                <c:pt idx="79">
                  <c:v>AEPSC80</c:v>
                </c:pt>
                <c:pt idx="80">
                  <c:v>AEPSC118</c:v>
                </c:pt>
                <c:pt idx="81">
                  <c:v>AEPSC405</c:v>
                </c:pt>
                <c:pt idx="82">
                  <c:v>AEPSC352</c:v>
                </c:pt>
                <c:pt idx="83">
                  <c:v>KPCO20</c:v>
                </c:pt>
                <c:pt idx="84">
                  <c:v>AEPSC229</c:v>
                </c:pt>
                <c:pt idx="85">
                  <c:v>AEPSC89</c:v>
                </c:pt>
                <c:pt idx="86">
                  <c:v>AEPSC415</c:v>
                </c:pt>
                <c:pt idx="87">
                  <c:v>AEPSC329</c:v>
                </c:pt>
                <c:pt idx="88">
                  <c:v>AEPSC333</c:v>
                </c:pt>
                <c:pt idx="89">
                  <c:v>AEPSC24</c:v>
                </c:pt>
                <c:pt idx="90">
                  <c:v>AEPSC93</c:v>
                </c:pt>
                <c:pt idx="91">
                  <c:v>AEPSC35</c:v>
                </c:pt>
                <c:pt idx="92">
                  <c:v>AEPSC139</c:v>
                </c:pt>
                <c:pt idx="93">
                  <c:v>AEPSC477</c:v>
                </c:pt>
                <c:pt idx="94">
                  <c:v>AEPSC143</c:v>
                </c:pt>
                <c:pt idx="95">
                  <c:v>AEPSC51</c:v>
                </c:pt>
                <c:pt idx="96">
                  <c:v>AEPSC168</c:v>
                </c:pt>
                <c:pt idx="97">
                  <c:v>AEPSC34</c:v>
                </c:pt>
                <c:pt idx="98">
                  <c:v>AEPSC246</c:v>
                </c:pt>
                <c:pt idx="99">
                  <c:v>AEPSC326</c:v>
                </c:pt>
                <c:pt idx="100">
                  <c:v>AEPSC189</c:v>
                </c:pt>
                <c:pt idx="101">
                  <c:v>AEPSC119</c:v>
                </c:pt>
                <c:pt idx="102">
                  <c:v>AEPSC452</c:v>
                </c:pt>
                <c:pt idx="103">
                  <c:v>AEPSC274</c:v>
                </c:pt>
                <c:pt idx="104">
                  <c:v>AEPSC194</c:v>
                </c:pt>
                <c:pt idx="105">
                  <c:v>AEPSC291</c:v>
                </c:pt>
                <c:pt idx="106">
                  <c:v>AEPSC479</c:v>
                </c:pt>
                <c:pt idx="107">
                  <c:v>AEPSC306</c:v>
                </c:pt>
                <c:pt idx="108">
                  <c:v>AEPSC26</c:v>
                </c:pt>
                <c:pt idx="109">
                  <c:v>AEPSC472</c:v>
                </c:pt>
                <c:pt idx="110">
                  <c:v>AEPSC327</c:v>
                </c:pt>
                <c:pt idx="111">
                  <c:v>AEPSC366</c:v>
                </c:pt>
                <c:pt idx="112">
                  <c:v>AEPSC317</c:v>
                </c:pt>
                <c:pt idx="113">
                  <c:v>KPCO4</c:v>
                </c:pt>
                <c:pt idx="114">
                  <c:v>AEPSC350</c:v>
                </c:pt>
                <c:pt idx="115">
                  <c:v>AEPSC464</c:v>
                </c:pt>
                <c:pt idx="116">
                  <c:v>AEPSC278</c:v>
                </c:pt>
                <c:pt idx="117">
                  <c:v>AEPSC436</c:v>
                </c:pt>
                <c:pt idx="118">
                  <c:v>AEPSC425</c:v>
                </c:pt>
                <c:pt idx="119">
                  <c:v>AEPSC90</c:v>
                </c:pt>
                <c:pt idx="120">
                  <c:v>AEPSC166</c:v>
                </c:pt>
                <c:pt idx="121">
                  <c:v>AEPSC292</c:v>
                </c:pt>
                <c:pt idx="122">
                  <c:v>AEPSC77</c:v>
                </c:pt>
                <c:pt idx="123">
                  <c:v>AEPSC406</c:v>
                </c:pt>
                <c:pt idx="124">
                  <c:v>AEPSC328</c:v>
                </c:pt>
                <c:pt idx="125">
                  <c:v>AEPSC102</c:v>
                </c:pt>
                <c:pt idx="126">
                  <c:v>KPCO16</c:v>
                </c:pt>
                <c:pt idx="127">
                  <c:v>AEPSC389</c:v>
                </c:pt>
                <c:pt idx="128">
                  <c:v>AEPSC423</c:v>
                </c:pt>
                <c:pt idx="129">
                  <c:v>AEPSC371</c:v>
                </c:pt>
                <c:pt idx="130">
                  <c:v>AEPSC205</c:v>
                </c:pt>
                <c:pt idx="131">
                  <c:v>AEPSC402</c:v>
                </c:pt>
                <c:pt idx="132">
                  <c:v>AEPSC374</c:v>
                </c:pt>
                <c:pt idx="133">
                  <c:v>AEPSC290</c:v>
                </c:pt>
                <c:pt idx="134">
                  <c:v>AEPSC91</c:v>
                </c:pt>
                <c:pt idx="135">
                  <c:v>KPCO30</c:v>
                </c:pt>
                <c:pt idx="136">
                  <c:v>KPCO3</c:v>
                </c:pt>
                <c:pt idx="137">
                  <c:v>AEPSC68</c:v>
                </c:pt>
                <c:pt idx="138">
                  <c:v>AEPSC467</c:v>
                </c:pt>
                <c:pt idx="139">
                  <c:v>AEPSC221</c:v>
                </c:pt>
                <c:pt idx="140">
                  <c:v>AEPSC10</c:v>
                </c:pt>
                <c:pt idx="141">
                  <c:v>AEPSC270</c:v>
                </c:pt>
                <c:pt idx="142">
                  <c:v>AEPSC393</c:v>
                </c:pt>
                <c:pt idx="143">
                  <c:v>AEPSC52</c:v>
                </c:pt>
                <c:pt idx="144">
                  <c:v>AEPSC70</c:v>
                </c:pt>
                <c:pt idx="145">
                  <c:v>AEPSC381</c:v>
                </c:pt>
                <c:pt idx="146">
                  <c:v>AEPSC79</c:v>
                </c:pt>
                <c:pt idx="147">
                  <c:v>KPCO5</c:v>
                </c:pt>
                <c:pt idx="148">
                  <c:v>AEPSC478</c:v>
                </c:pt>
                <c:pt idx="149">
                  <c:v>AEPSC348</c:v>
                </c:pt>
                <c:pt idx="150">
                  <c:v>AEPSC308</c:v>
                </c:pt>
                <c:pt idx="151">
                  <c:v>AEPSC206</c:v>
                </c:pt>
                <c:pt idx="152">
                  <c:v>AEPSC445</c:v>
                </c:pt>
                <c:pt idx="153">
                  <c:v>AEPSC104</c:v>
                </c:pt>
                <c:pt idx="154">
                  <c:v>AEPSC267</c:v>
                </c:pt>
                <c:pt idx="155">
                  <c:v>AEPSC82</c:v>
                </c:pt>
                <c:pt idx="156">
                  <c:v>AEPSC268</c:v>
                </c:pt>
                <c:pt idx="157">
                  <c:v>AEPSC158</c:v>
                </c:pt>
                <c:pt idx="158">
                  <c:v>AEPSC3</c:v>
                </c:pt>
                <c:pt idx="159">
                  <c:v>AEPSC183</c:v>
                </c:pt>
                <c:pt idx="160">
                  <c:v>AEPSC146</c:v>
                </c:pt>
                <c:pt idx="161">
                  <c:v>AEPSC421</c:v>
                </c:pt>
                <c:pt idx="162">
                  <c:v>AEPSC177</c:v>
                </c:pt>
                <c:pt idx="163">
                  <c:v>AEPSC171</c:v>
                </c:pt>
                <c:pt idx="164">
                  <c:v>AEPSC349</c:v>
                </c:pt>
                <c:pt idx="165">
                  <c:v>AEPSC62</c:v>
                </c:pt>
                <c:pt idx="166">
                  <c:v>AEPSC153</c:v>
                </c:pt>
                <c:pt idx="167">
                  <c:v>AEPSC182</c:v>
                </c:pt>
                <c:pt idx="168">
                  <c:v>AEPSC186</c:v>
                </c:pt>
                <c:pt idx="169">
                  <c:v>AEPSC285</c:v>
                </c:pt>
                <c:pt idx="170">
                  <c:v>AEPSC407</c:v>
                </c:pt>
                <c:pt idx="171">
                  <c:v>AEPSC45</c:v>
                </c:pt>
                <c:pt idx="172">
                  <c:v>AEPSC435</c:v>
                </c:pt>
                <c:pt idx="173">
                  <c:v>AEPSC294</c:v>
                </c:pt>
                <c:pt idx="174">
                  <c:v>AEPSC346</c:v>
                </c:pt>
                <c:pt idx="175">
                  <c:v>AEPSC257</c:v>
                </c:pt>
                <c:pt idx="176">
                  <c:v>AEPSC29</c:v>
                </c:pt>
                <c:pt idx="177">
                  <c:v>AEPSC301</c:v>
                </c:pt>
                <c:pt idx="178">
                  <c:v>KPCO32</c:v>
                </c:pt>
                <c:pt idx="179">
                  <c:v>AEPSC388</c:v>
                </c:pt>
                <c:pt idx="180">
                  <c:v>AEPSC120</c:v>
                </c:pt>
                <c:pt idx="181">
                  <c:v>AEPSC293</c:v>
                </c:pt>
                <c:pt idx="182">
                  <c:v>AEPSC276</c:v>
                </c:pt>
                <c:pt idx="183">
                  <c:v>AEPSC424</c:v>
                </c:pt>
                <c:pt idx="184">
                  <c:v>KPCO6</c:v>
                </c:pt>
                <c:pt idx="185">
                  <c:v>AEPSC47</c:v>
                </c:pt>
                <c:pt idx="186">
                  <c:v>AEPSC442</c:v>
                </c:pt>
                <c:pt idx="187">
                  <c:v>AEPSC172</c:v>
                </c:pt>
                <c:pt idx="188">
                  <c:v>AEPSC283</c:v>
                </c:pt>
                <c:pt idx="189">
                  <c:v>AEPSC94</c:v>
                </c:pt>
                <c:pt idx="190">
                  <c:v>AEPSC378</c:v>
                </c:pt>
                <c:pt idx="191">
                  <c:v>AEPSC215</c:v>
                </c:pt>
                <c:pt idx="192">
                  <c:v>AEPSC9</c:v>
                </c:pt>
                <c:pt idx="193">
                  <c:v>AEPSC169</c:v>
                </c:pt>
                <c:pt idx="194">
                  <c:v>AEPSC39</c:v>
                </c:pt>
                <c:pt idx="195">
                  <c:v>AEPSC271</c:v>
                </c:pt>
                <c:pt idx="196">
                  <c:v>AEPSC167</c:v>
                </c:pt>
                <c:pt idx="197">
                  <c:v>AEPSC351</c:v>
                </c:pt>
                <c:pt idx="198">
                  <c:v>AEPSC330</c:v>
                </c:pt>
                <c:pt idx="199">
                  <c:v>AEPSC175</c:v>
                </c:pt>
                <c:pt idx="200">
                  <c:v>AEPSC135</c:v>
                </c:pt>
                <c:pt idx="201">
                  <c:v>AEPSC305</c:v>
                </c:pt>
                <c:pt idx="202">
                  <c:v>AEPSC196</c:v>
                </c:pt>
                <c:pt idx="203">
                  <c:v>AEPSC36</c:v>
                </c:pt>
                <c:pt idx="204">
                  <c:v>AEPSC259</c:v>
                </c:pt>
                <c:pt idx="205">
                  <c:v>AEPSC112</c:v>
                </c:pt>
                <c:pt idx="206">
                  <c:v>AEPSC284</c:v>
                </c:pt>
                <c:pt idx="207">
                  <c:v>AEPSC210</c:v>
                </c:pt>
                <c:pt idx="208">
                  <c:v>AEPSC237</c:v>
                </c:pt>
                <c:pt idx="209">
                  <c:v>AEPSC397</c:v>
                </c:pt>
                <c:pt idx="210">
                  <c:v>AEPSC128</c:v>
                </c:pt>
                <c:pt idx="211">
                  <c:v>AEPSC444</c:v>
                </c:pt>
                <c:pt idx="212">
                  <c:v>AEPSC365</c:v>
                </c:pt>
                <c:pt idx="213">
                  <c:v>AEPSC230</c:v>
                </c:pt>
                <c:pt idx="214">
                  <c:v>AEPSC250</c:v>
                </c:pt>
                <c:pt idx="215">
                  <c:v>AEPSC311</c:v>
                </c:pt>
                <c:pt idx="216">
                  <c:v>AEPSC208</c:v>
                </c:pt>
                <c:pt idx="217">
                  <c:v>KPCO21</c:v>
                </c:pt>
                <c:pt idx="218">
                  <c:v>AEPSC448</c:v>
                </c:pt>
                <c:pt idx="219">
                  <c:v>AEPSC354</c:v>
                </c:pt>
                <c:pt idx="220">
                  <c:v>AEPSC316</c:v>
                </c:pt>
                <c:pt idx="221">
                  <c:v>AEPSC275</c:v>
                </c:pt>
                <c:pt idx="222">
                  <c:v>AEPSC12</c:v>
                </c:pt>
                <c:pt idx="223">
                  <c:v>AEPSC174</c:v>
                </c:pt>
                <c:pt idx="224">
                  <c:v>KPCO42</c:v>
                </c:pt>
                <c:pt idx="225">
                  <c:v>AEPSC100</c:v>
                </c:pt>
                <c:pt idx="226">
                  <c:v>AEPSC8</c:v>
                </c:pt>
                <c:pt idx="227">
                  <c:v>AEPSC7</c:v>
                </c:pt>
                <c:pt idx="228">
                  <c:v>AEPSC312</c:v>
                </c:pt>
                <c:pt idx="229">
                  <c:v>AEPSC429</c:v>
                </c:pt>
                <c:pt idx="230">
                  <c:v>AEPSC20</c:v>
                </c:pt>
                <c:pt idx="231">
                  <c:v>AEPSC121</c:v>
                </c:pt>
                <c:pt idx="232">
                  <c:v>AEPSC86</c:v>
                </c:pt>
                <c:pt idx="233">
                  <c:v>AEPSC451</c:v>
                </c:pt>
                <c:pt idx="234">
                  <c:v>AEPSC466</c:v>
                </c:pt>
                <c:pt idx="235">
                  <c:v>AEPSC322</c:v>
                </c:pt>
                <c:pt idx="236">
                  <c:v>AEPSC95</c:v>
                </c:pt>
                <c:pt idx="237">
                  <c:v>AEPSC164</c:v>
                </c:pt>
                <c:pt idx="238">
                  <c:v>AEPSC455</c:v>
                </c:pt>
                <c:pt idx="239">
                  <c:v>AEPSC416</c:v>
                </c:pt>
                <c:pt idx="240">
                  <c:v>AEPSC232</c:v>
                </c:pt>
                <c:pt idx="241">
                  <c:v>AEPSC287</c:v>
                </c:pt>
                <c:pt idx="242">
                  <c:v>AEPSC96</c:v>
                </c:pt>
                <c:pt idx="243">
                  <c:v>AEPSC430</c:v>
                </c:pt>
                <c:pt idx="244">
                  <c:v>AEPSC203</c:v>
                </c:pt>
                <c:pt idx="245">
                  <c:v>AEPSC345</c:v>
                </c:pt>
                <c:pt idx="246">
                  <c:v>AEPSC41</c:v>
                </c:pt>
                <c:pt idx="247">
                  <c:v>AEPSC385</c:v>
                </c:pt>
                <c:pt idx="248">
                  <c:v>AEPSC163</c:v>
                </c:pt>
                <c:pt idx="249">
                  <c:v>AEPSC151</c:v>
                </c:pt>
                <c:pt idx="250">
                  <c:v>AEPSC272</c:v>
                </c:pt>
                <c:pt idx="251">
                  <c:v>KPCO7</c:v>
                </c:pt>
                <c:pt idx="252">
                  <c:v>AEPSC129</c:v>
                </c:pt>
                <c:pt idx="253">
                  <c:v>AEPSC138</c:v>
                </c:pt>
                <c:pt idx="254">
                  <c:v>AEPSC249</c:v>
                </c:pt>
                <c:pt idx="255">
                  <c:v>AEPSC412</c:v>
                </c:pt>
                <c:pt idx="256">
                  <c:v>AEPSC223</c:v>
                </c:pt>
                <c:pt idx="257">
                  <c:v>AEPSC31</c:v>
                </c:pt>
                <c:pt idx="258">
                  <c:v>AEPSC337</c:v>
                </c:pt>
                <c:pt idx="259">
                  <c:v>AEPSC148</c:v>
                </c:pt>
                <c:pt idx="260">
                  <c:v>AEPSC195</c:v>
                </c:pt>
                <c:pt idx="261">
                  <c:v>AEPSC264</c:v>
                </c:pt>
                <c:pt idx="262">
                  <c:v>AEPSC309</c:v>
                </c:pt>
                <c:pt idx="263">
                  <c:v>AEPSC40</c:v>
                </c:pt>
                <c:pt idx="264">
                  <c:v>AEPSC463</c:v>
                </c:pt>
                <c:pt idx="265">
                  <c:v>AEPSC258</c:v>
                </c:pt>
                <c:pt idx="266">
                  <c:v>AEPSC357</c:v>
                </c:pt>
                <c:pt idx="267">
                  <c:v>AEPSC16</c:v>
                </c:pt>
                <c:pt idx="268">
                  <c:v>AEPSC234</c:v>
                </c:pt>
                <c:pt idx="269">
                  <c:v>AEPSC362</c:v>
                </c:pt>
                <c:pt idx="270">
                  <c:v>AEPSC155</c:v>
                </c:pt>
                <c:pt idx="271">
                  <c:v>AEPSC11</c:v>
                </c:pt>
                <c:pt idx="272">
                  <c:v>AEPSC114</c:v>
                </c:pt>
                <c:pt idx="273">
                  <c:v>AEPSC228</c:v>
                </c:pt>
                <c:pt idx="274">
                  <c:v>AEPSC265</c:v>
                </c:pt>
                <c:pt idx="275">
                  <c:v>AEPSC123</c:v>
                </c:pt>
                <c:pt idx="276">
                  <c:v>AEPSC253</c:v>
                </c:pt>
                <c:pt idx="277">
                  <c:v>AEPSC457</c:v>
                </c:pt>
                <c:pt idx="278">
                  <c:v>AEPSC418</c:v>
                </c:pt>
                <c:pt idx="279">
                  <c:v>AEPSC398</c:v>
                </c:pt>
                <c:pt idx="280">
                  <c:v>AEPSC101</c:v>
                </c:pt>
                <c:pt idx="281">
                  <c:v>AEPSC156</c:v>
                </c:pt>
                <c:pt idx="282">
                  <c:v>AEPSC408</c:v>
                </c:pt>
                <c:pt idx="283">
                  <c:v>AEPSC395</c:v>
                </c:pt>
                <c:pt idx="284">
                  <c:v>AEPSC180</c:v>
                </c:pt>
                <c:pt idx="285">
                  <c:v>KPCO36</c:v>
                </c:pt>
                <c:pt idx="286">
                  <c:v>AEPSC122</c:v>
                </c:pt>
                <c:pt idx="287">
                  <c:v>AEPSC220</c:v>
                </c:pt>
                <c:pt idx="288">
                  <c:v>KPCO19</c:v>
                </c:pt>
                <c:pt idx="289">
                  <c:v>KPCO40</c:v>
                </c:pt>
                <c:pt idx="290">
                  <c:v>AEPSC152</c:v>
                </c:pt>
                <c:pt idx="291">
                  <c:v>KPCO1</c:v>
                </c:pt>
                <c:pt idx="292">
                  <c:v>AEPSC399</c:v>
                </c:pt>
                <c:pt idx="293">
                  <c:v>AEPSC468</c:v>
                </c:pt>
                <c:pt idx="294">
                  <c:v>AEPSC343</c:v>
                </c:pt>
                <c:pt idx="295">
                  <c:v>AEPSC226</c:v>
                </c:pt>
                <c:pt idx="296">
                  <c:v>AEPSC66</c:v>
                </c:pt>
                <c:pt idx="297">
                  <c:v>AEPSC72</c:v>
                </c:pt>
                <c:pt idx="298">
                  <c:v>AEPSC303</c:v>
                </c:pt>
                <c:pt idx="299">
                  <c:v>AEPSC263</c:v>
                </c:pt>
                <c:pt idx="300">
                  <c:v>AEPSC244</c:v>
                </c:pt>
                <c:pt idx="301">
                  <c:v>AEPSC331</c:v>
                </c:pt>
                <c:pt idx="302">
                  <c:v>AEPSC420</c:v>
                </c:pt>
                <c:pt idx="303">
                  <c:v>AEPSC107</c:v>
                </c:pt>
                <c:pt idx="304">
                  <c:v>KPCO26</c:v>
                </c:pt>
                <c:pt idx="305">
                  <c:v>AEPSC132</c:v>
                </c:pt>
                <c:pt idx="306">
                  <c:v>AEPSC427</c:v>
                </c:pt>
                <c:pt idx="307">
                  <c:v>AEPSC367</c:v>
                </c:pt>
                <c:pt idx="308">
                  <c:v>AEPSC396</c:v>
                </c:pt>
                <c:pt idx="309">
                  <c:v>AEPSC19</c:v>
                </c:pt>
                <c:pt idx="310">
                  <c:v>AEPSC55</c:v>
                </c:pt>
                <c:pt idx="311">
                  <c:v>AEPSC238</c:v>
                </c:pt>
                <c:pt idx="312">
                  <c:v>AEPSC462</c:v>
                </c:pt>
                <c:pt idx="313">
                  <c:v>KPCO33</c:v>
                </c:pt>
                <c:pt idx="314">
                  <c:v>AEPSC116</c:v>
                </c:pt>
                <c:pt idx="315">
                  <c:v>AEPSC320</c:v>
                </c:pt>
                <c:pt idx="316">
                  <c:v>AEPSC456</c:v>
                </c:pt>
                <c:pt idx="317">
                  <c:v>AEPSC23</c:v>
                </c:pt>
                <c:pt idx="318">
                  <c:v>KPCO2</c:v>
                </c:pt>
                <c:pt idx="319">
                  <c:v>AEPSC447</c:v>
                </c:pt>
                <c:pt idx="320">
                  <c:v>AEPSC419</c:v>
                </c:pt>
                <c:pt idx="321">
                  <c:v>AEPSC325</c:v>
                </c:pt>
                <c:pt idx="322">
                  <c:v>AEPSC145</c:v>
                </c:pt>
                <c:pt idx="323">
                  <c:v>AEPSC347</c:v>
                </c:pt>
                <c:pt idx="324">
                  <c:v>AEPSC15</c:v>
                </c:pt>
                <c:pt idx="325">
                  <c:v>AEPSC187</c:v>
                </c:pt>
                <c:pt idx="326">
                  <c:v>AEPSC449</c:v>
                </c:pt>
                <c:pt idx="327">
                  <c:v>AEPSC140</c:v>
                </c:pt>
                <c:pt idx="328">
                  <c:v>AEPSC299</c:v>
                </c:pt>
                <c:pt idx="329">
                  <c:v>AEPSC144</c:v>
                </c:pt>
                <c:pt idx="330">
                  <c:v>AEPSC319</c:v>
                </c:pt>
                <c:pt idx="331">
                  <c:v>AEPSC222</c:v>
                </c:pt>
                <c:pt idx="332">
                  <c:v>AEPSC199</c:v>
                </c:pt>
                <c:pt idx="333">
                  <c:v>AEPSC1</c:v>
                </c:pt>
                <c:pt idx="334">
                  <c:v>KPCO31</c:v>
                </c:pt>
                <c:pt idx="335">
                  <c:v>AEPSC130</c:v>
                </c:pt>
                <c:pt idx="336">
                  <c:v>AEPSC380</c:v>
                </c:pt>
                <c:pt idx="337">
                  <c:v>AEPSC188</c:v>
                </c:pt>
                <c:pt idx="338">
                  <c:v>AEPSC28</c:v>
                </c:pt>
                <c:pt idx="339">
                  <c:v>AEPSC4</c:v>
                </c:pt>
                <c:pt idx="340">
                  <c:v>AEPSC225</c:v>
                </c:pt>
                <c:pt idx="341">
                  <c:v>AEPSC75</c:v>
                </c:pt>
                <c:pt idx="342">
                  <c:v>AEPSC336</c:v>
                </c:pt>
                <c:pt idx="343">
                  <c:v>AEPSC273</c:v>
                </c:pt>
                <c:pt idx="344">
                  <c:v>AEPSC178</c:v>
                </c:pt>
                <c:pt idx="345">
                  <c:v>AEPSC2</c:v>
                </c:pt>
                <c:pt idx="346">
                  <c:v>AEPSC154</c:v>
                </c:pt>
                <c:pt idx="347">
                  <c:v>AEPSC231</c:v>
                </c:pt>
                <c:pt idx="348">
                  <c:v>AEPSC227</c:v>
                </c:pt>
                <c:pt idx="349">
                  <c:v>AEPSC6</c:v>
                </c:pt>
                <c:pt idx="350">
                  <c:v>KPCO47</c:v>
                </c:pt>
                <c:pt idx="351">
                  <c:v>AEPSC200</c:v>
                </c:pt>
                <c:pt idx="352">
                  <c:v>AEPSC439</c:v>
                </c:pt>
                <c:pt idx="353">
                  <c:v>AEPSC213</c:v>
                </c:pt>
                <c:pt idx="354">
                  <c:v>AEPSC450</c:v>
                </c:pt>
                <c:pt idx="355">
                  <c:v>AEPSC236</c:v>
                </c:pt>
                <c:pt idx="356">
                  <c:v>AEPSC109</c:v>
                </c:pt>
                <c:pt idx="357">
                  <c:v>AEPSC300</c:v>
                </c:pt>
                <c:pt idx="358">
                  <c:v>AEPSC318</c:v>
                </c:pt>
                <c:pt idx="359">
                  <c:v>AEPSC302</c:v>
                </c:pt>
                <c:pt idx="360">
                  <c:v>AEPSC224</c:v>
                </c:pt>
                <c:pt idx="361">
                  <c:v>AEPSC321</c:v>
                </c:pt>
                <c:pt idx="362">
                  <c:v>AEPSC84</c:v>
                </c:pt>
                <c:pt idx="363">
                  <c:v>KPCO46</c:v>
                </c:pt>
                <c:pt idx="364">
                  <c:v>KPCO44</c:v>
                </c:pt>
                <c:pt idx="365">
                  <c:v>AEPSC298</c:v>
                </c:pt>
                <c:pt idx="366">
                  <c:v>KPCO22</c:v>
                </c:pt>
                <c:pt idx="367">
                  <c:v>AEPSC53</c:v>
                </c:pt>
                <c:pt idx="368">
                  <c:v>AEPSC61</c:v>
                </c:pt>
                <c:pt idx="369">
                  <c:v>AEPSC358</c:v>
                </c:pt>
                <c:pt idx="370">
                  <c:v>AEPSC179</c:v>
                </c:pt>
                <c:pt idx="371">
                  <c:v>KPCO45</c:v>
                </c:pt>
                <c:pt idx="372">
                  <c:v>AEPSC369</c:v>
                </c:pt>
                <c:pt idx="373">
                  <c:v>AEPSC217</c:v>
                </c:pt>
                <c:pt idx="374">
                  <c:v>AEPSC323</c:v>
                </c:pt>
                <c:pt idx="375">
                  <c:v>AEPSC390</c:v>
                </c:pt>
                <c:pt idx="376">
                  <c:v>AEPSC414</c:v>
                </c:pt>
                <c:pt idx="377">
                  <c:v>AEPSC473</c:v>
                </c:pt>
                <c:pt idx="378">
                  <c:v>AEPSC461</c:v>
                </c:pt>
                <c:pt idx="379">
                  <c:v>AEPSC32</c:v>
                </c:pt>
                <c:pt idx="380">
                  <c:v>AEPSC160</c:v>
                </c:pt>
                <c:pt idx="381">
                  <c:v>AEPSC261</c:v>
                </c:pt>
                <c:pt idx="382">
                  <c:v>AEPSC252</c:v>
                </c:pt>
                <c:pt idx="383">
                  <c:v>AEPSC137</c:v>
                </c:pt>
                <c:pt idx="384">
                  <c:v>AEPSC157</c:v>
                </c:pt>
                <c:pt idx="385">
                  <c:v>AEPSC341</c:v>
                </c:pt>
                <c:pt idx="386">
                  <c:v>AEPSC54</c:v>
                </c:pt>
                <c:pt idx="387">
                  <c:v>AEPSC173</c:v>
                </c:pt>
                <c:pt idx="388">
                  <c:v>AEPSC334</c:v>
                </c:pt>
                <c:pt idx="389">
                  <c:v>KPCO27</c:v>
                </c:pt>
                <c:pt idx="390">
                  <c:v>AEPSC340</c:v>
                </c:pt>
                <c:pt idx="391">
                  <c:v>AEPSC71</c:v>
                </c:pt>
                <c:pt idx="392">
                  <c:v>AEPSC5</c:v>
                </c:pt>
                <c:pt idx="393">
                  <c:v>KPCO13</c:v>
                </c:pt>
                <c:pt idx="394">
                  <c:v>AEPSC417</c:v>
                </c:pt>
                <c:pt idx="395">
                  <c:v>KPCO12</c:v>
                </c:pt>
                <c:pt idx="396">
                  <c:v>AEPSC142</c:v>
                </c:pt>
                <c:pt idx="397">
                  <c:v>AEPSC286</c:v>
                </c:pt>
                <c:pt idx="398">
                  <c:v>AEPSC409</c:v>
                </c:pt>
                <c:pt idx="399">
                  <c:v>AEPSC65</c:v>
                </c:pt>
                <c:pt idx="400">
                  <c:v>AEPSC307</c:v>
                </c:pt>
                <c:pt idx="401">
                  <c:v>AEPSC214</c:v>
                </c:pt>
                <c:pt idx="402">
                  <c:v>AEPSC256</c:v>
                </c:pt>
                <c:pt idx="403">
                  <c:v>AEPSC342</c:v>
                </c:pt>
                <c:pt idx="404">
                  <c:v>AEPSC310</c:v>
                </c:pt>
                <c:pt idx="405">
                  <c:v>AEPSC338</c:v>
                </c:pt>
                <c:pt idx="406">
                  <c:v>AEPSC103</c:v>
                </c:pt>
                <c:pt idx="407">
                  <c:v>AEPSC277</c:v>
                </c:pt>
                <c:pt idx="408">
                  <c:v>AEPSC81</c:v>
                </c:pt>
                <c:pt idx="409">
                  <c:v>AEPSC454</c:v>
                </c:pt>
                <c:pt idx="410">
                  <c:v>AEPSC295</c:v>
                </c:pt>
                <c:pt idx="411">
                  <c:v>AEPSC211</c:v>
                </c:pt>
                <c:pt idx="412">
                  <c:v>AEPSC209</c:v>
                </c:pt>
                <c:pt idx="413">
                  <c:v>AEPSC87</c:v>
                </c:pt>
                <c:pt idx="414">
                  <c:v>AEPSC251</c:v>
                </c:pt>
                <c:pt idx="415">
                  <c:v>KPCO9</c:v>
                </c:pt>
                <c:pt idx="416">
                  <c:v>AEPSC469</c:v>
                </c:pt>
                <c:pt idx="417">
                  <c:v>AEPSC313</c:v>
                </c:pt>
                <c:pt idx="418">
                  <c:v>AEPSC105</c:v>
                </c:pt>
                <c:pt idx="419">
                  <c:v>AEPSC115</c:v>
                </c:pt>
                <c:pt idx="420">
                  <c:v>AEPSC394</c:v>
                </c:pt>
                <c:pt idx="421">
                  <c:v>AEPSC67</c:v>
                </c:pt>
                <c:pt idx="422">
                  <c:v>AEPSC204</c:v>
                </c:pt>
                <c:pt idx="423">
                  <c:v>AEPSC384</c:v>
                </c:pt>
                <c:pt idx="424">
                  <c:v>KPCO37</c:v>
                </c:pt>
                <c:pt idx="425">
                  <c:v>AEPSC17</c:v>
                </c:pt>
                <c:pt idx="426">
                  <c:v>AEPSC382</c:v>
                </c:pt>
                <c:pt idx="427">
                  <c:v>AEPSC441</c:v>
                </c:pt>
                <c:pt idx="428">
                  <c:v>KPCO8</c:v>
                </c:pt>
                <c:pt idx="429">
                  <c:v>AEPSC74</c:v>
                </c:pt>
                <c:pt idx="430">
                  <c:v>AEPSC85</c:v>
                </c:pt>
                <c:pt idx="431">
                  <c:v>AEPSC126</c:v>
                </c:pt>
                <c:pt idx="432">
                  <c:v>AEPSC124</c:v>
                </c:pt>
                <c:pt idx="433">
                  <c:v>AEPSC56</c:v>
                </c:pt>
                <c:pt idx="434">
                  <c:v>AEPSC364</c:v>
                </c:pt>
                <c:pt idx="435">
                  <c:v>AEPSC401</c:v>
                </c:pt>
                <c:pt idx="436">
                  <c:v>AEPSC216</c:v>
                </c:pt>
                <c:pt idx="437">
                  <c:v>AEPSC73</c:v>
                </c:pt>
                <c:pt idx="438">
                  <c:v>AEPSC386</c:v>
                </c:pt>
                <c:pt idx="439">
                  <c:v>AEPSC33</c:v>
                </c:pt>
                <c:pt idx="440">
                  <c:v>AEPSC43</c:v>
                </c:pt>
                <c:pt idx="441">
                  <c:v>AEPSC404</c:v>
                </c:pt>
                <c:pt idx="442">
                  <c:v>AEPSC18</c:v>
                </c:pt>
                <c:pt idx="443">
                  <c:v>AEPSC108</c:v>
                </c:pt>
                <c:pt idx="444">
                  <c:v>AEPSC185</c:v>
                </c:pt>
                <c:pt idx="445">
                  <c:v>AEPSC207</c:v>
                </c:pt>
                <c:pt idx="446">
                  <c:v>AEPSC50</c:v>
                </c:pt>
                <c:pt idx="447">
                  <c:v>AEPSC428</c:v>
                </c:pt>
                <c:pt idx="448">
                  <c:v>KPCO35</c:v>
                </c:pt>
                <c:pt idx="449">
                  <c:v>AEPSC190</c:v>
                </c:pt>
                <c:pt idx="450">
                  <c:v>KPCO28</c:v>
                </c:pt>
                <c:pt idx="451">
                  <c:v>AEPSC422</c:v>
                </c:pt>
                <c:pt idx="452">
                  <c:v>KPCO23</c:v>
                </c:pt>
                <c:pt idx="453">
                  <c:v>AEPSC443</c:v>
                </c:pt>
                <c:pt idx="454">
                  <c:v>AEPSC474</c:v>
                </c:pt>
                <c:pt idx="455">
                  <c:v>AEPSC27</c:v>
                </c:pt>
                <c:pt idx="456">
                  <c:v>AEPSC255</c:v>
                </c:pt>
                <c:pt idx="457">
                  <c:v>AEPSC314</c:v>
                </c:pt>
                <c:pt idx="458">
                  <c:v>AEPSC76</c:v>
                </c:pt>
                <c:pt idx="459">
                  <c:v>KPCO10</c:v>
                </c:pt>
                <c:pt idx="460">
                  <c:v>KPCO25</c:v>
                </c:pt>
                <c:pt idx="461">
                  <c:v>AEPSC64</c:v>
                </c:pt>
                <c:pt idx="462">
                  <c:v>AEPSC339</c:v>
                </c:pt>
                <c:pt idx="463">
                  <c:v>AEPSC99</c:v>
                </c:pt>
                <c:pt idx="464">
                  <c:v>AEPSC383</c:v>
                </c:pt>
                <c:pt idx="465">
                  <c:v>AEPSC113</c:v>
                </c:pt>
                <c:pt idx="466">
                  <c:v>AEPSC98</c:v>
                </c:pt>
                <c:pt idx="467">
                  <c:v>AEPSC465</c:v>
                </c:pt>
                <c:pt idx="468">
                  <c:v>AEPSC315</c:v>
                </c:pt>
                <c:pt idx="469">
                  <c:v>AEPSC476</c:v>
                </c:pt>
                <c:pt idx="470">
                  <c:v>AEPSC162</c:v>
                </c:pt>
                <c:pt idx="471">
                  <c:v>AEPSC296</c:v>
                </c:pt>
                <c:pt idx="472">
                  <c:v>AEPSC470</c:v>
                </c:pt>
                <c:pt idx="473">
                  <c:v>AEPSC127</c:v>
                </c:pt>
                <c:pt idx="474">
                  <c:v>AEPSC356</c:v>
                </c:pt>
                <c:pt idx="475">
                  <c:v>AEPSC260</c:v>
                </c:pt>
                <c:pt idx="476">
                  <c:v>KPCO34</c:v>
                </c:pt>
                <c:pt idx="477">
                  <c:v>AEPSC111</c:v>
                </c:pt>
                <c:pt idx="478">
                  <c:v>AEPSC359</c:v>
                </c:pt>
                <c:pt idx="479">
                  <c:v>KPCO41</c:v>
                </c:pt>
                <c:pt idx="480">
                  <c:v>AEPSC459</c:v>
                </c:pt>
                <c:pt idx="481">
                  <c:v>AEPSC78</c:v>
                </c:pt>
                <c:pt idx="482">
                  <c:v>AEPSC475</c:v>
                </c:pt>
                <c:pt idx="483">
                  <c:v>KPCO14</c:v>
                </c:pt>
                <c:pt idx="484">
                  <c:v>AEPSC44</c:v>
                </c:pt>
                <c:pt idx="485">
                  <c:v>AEPSC400</c:v>
                </c:pt>
                <c:pt idx="486">
                  <c:v>AEPSC432</c:v>
                </c:pt>
                <c:pt idx="487">
                  <c:v>AEPSC471</c:v>
                </c:pt>
                <c:pt idx="488">
                  <c:v>AEPSC37</c:v>
                </c:pt>
                <c:pt idx="489">
                  <c:v>KPCO24</c:v>
                </c:pt>
                <c:pt idx="490">
                  <c:v>AEPSC453</c:v>
                </c:pt>
                <c:pt idx="491">
                  <c:v>AEPSC335</c:v>
                </c:pt>
                <c:pt idx="492">
                  <c:v>AEPSC413</c:v>
                </c:pt>
                <c:pt idx="493">
                  <c:v>AEPSC458</c:v>
                </c:pt>
                <c:pt idx="494">
                  <c:v>AEPSC392</c:v>
                </c:pt>
                <c:pt idx="495">
                  <c:v>AEPSC134</c:v>
                </c:pt>
                <c:pt idx="496">
                  <c:v>AEPSC433</c:v>
                </c:pt>
                <c:pt idx="497">
                  <c:v>AEPSC83</c:v>
                </c:pt>
                <c:pt idx="498">
                  <c:v>AEPSC434</c:v>
                </c:pt>
                <c:pt idx="499">
                  <c:v>AEPSC38</c:v>
                </c:pt>
                <c:pt idx="500">
                  <c:v>KPCO49</c:v>
                </c:pt>
                <c:pt idx="501">
                  <c:v>KPCO18</c:v>
                </c:pt>
                <c:pt idx="502">
                  <c:v>KPCO39</c:v>
                </c:pt>
                <c:pt idx="503">
                  <c:v>AEPSC460</c:v>
                </c:pt>
                <c:pt idx="504">
                  <c:v>AEPSC125</c:v>
                </c:pt>
                <c:pt idx="505">
                  <c:v>AEPSC13</c:v>
                </c:pt>
                <c:pt idx="506">
                  <c:v>AEPSC60</c:v>
                </c:pt>
                <c:pt idx="507">
                  <c:v>AEPSC58</c:v>
                </c:pt>
                <c:pt idx="508">
                  <c:v>AEPSC176</c:v>
                </c:pt>
                <c:pt idx="509">
                  <c:v>AEPSC30</c:v>
                </c:pt>
                <c:pt idx="510">
                  <c:v>AEPSC376</c:v>
                </c:pt>
                <c:pt idx="511">
                  <c:v>AEPSC48</c:v>
                </c:pt>
                <c:pt idx="512">
                  <c:v>AEPSC266</c:v>
                </c:pt>
                <c:pt idx="513">
                  <c:v>AEPSC59</c:v>
                </c:pt>
                <c:pt idx="514">
                  <c:v>KPCO15</c:v>
                </c:pt>
                <c:pt idx="515">
                  <c:v>AEPSC391</c:v>
                </c:pt>
                <c:pt idx="516">
                  <c:v>KPCO38</c:v>
                </c:pt>
                <c:pt idx="517">
                  <c:v>AEPSC147</c:v>
                </c:pt>
                <c:pt idx="518">
                  <c:v>AEPSC57</c:v>
                </c:pt>
                <c:pt idx="519">
                  <c:v>AEPSC219</c:v>
                </c:pt>
                <c:pt idx="520">
                  <c:v>AEPSC149</c:v>
                </c:pt>
                <c:pt idx="521">
                  <c:v>AEPSC106</c:v>
                </c:pt>
                <c:pt idx="522">
                  <c:v>AEPSC373</c:v>
                </c:pt>
                <c:pt idx="523">
                  <c:v>AEPSC372</c:v>
                </c:pt>
                <c:pt idx="524">
                  <c:v>AEPSC170</c:v>
                </c:pt>
                <c:pt idx="525">
                  <c:v>AEPSC403</c:v>
                </c:pt>
                <c:pt idx="526">
                  <c:v>AEPSC375</c:v>
                </c:pt>
                <c:pt idx="527">
                  <c:v>AEPSC88</c:v>
                </c:pt>
              </c:strCache>
            </c:strRef>
          </c:cat>
          <c:val>
            <c:numRef>
              <c:f>'Graph Data'!$F$2:$F$529</c:f>
              <c:numCache>
                <c:formatCode>0.0%</c:formatCode>
                <c:ptCount val="528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  <c:pt idx="26">
                  <c:v>0.3</c:v>
                </c:pt>
                <c:pt idx="27">
                  <c:v>0.3</c:v>
                </c:pt>
                <c:pt idx="28">
                  <c:v>0.3</c:v>
                </c:pt>
                <c:pt idx="29">
                  <c:v>0.3</c:v>
                </c:pt>
                <c:pt idx="30">
                  <c:v>0.3</c:v>
                </c:pt>
                <c:pt idx="31">
                  <c:v>0.3</c:v>
                </c:pt>
                <c:pt idx="32">
                  <c:v>0.3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0.3</c:v>
                </c:pt>
                <c:pt idx="37">
                  <c:v>0.3</c:v>
                </c:pt>
                <c:pt idx="38">
                  <c:v>0.3</c:v>
                </c:pt>
                <c:pt idx="39">
                  <c:v>0.3</c:v>
                </c:pt>
                <c:pt idx="40">
                  <c:v>0.3</c:v>
                </c:pt>
                <c:pt idx="41">
                  <c:v>0.3</c:v>
                </c:pt>
                <c:pt idx="42">
                  <c:v>0.3</c:v>
                </c:pt>
                <c:pt idx="43">
                  <c:v>0.3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0.3</c:v>
                </c:pt>
                <c:pt idx="48">
                  <c:v>0.3</c:v>
                </c:pt>
                <c:pt idx="49">
                  <c:v>0.3</c:v>
                </c:pt>
                <c:pt idx="50">
                  <c:v>0.3</c:v>
                </c:pt>
                <c:pt idx="51">
                  <c:v>0.3</c:v>
                </c:pt>
                <c:pt idx="52">
                  <c:v>0.3</c:v>
                </c:pt>
                <c:pt idx="53">
                  <c:v>0.3</c:v>
                </c:pt>
                <c:pt idx="54">
                  <c:v>0.3</c:v>
                </c:pt>
                <c:pt idx="55">
                  <c:v>0.3</c:v>
                </c:pt>
                <c:pt idx="56">
                  <c:v>0.3</c:v>
                </c:pt>
                <c:pt idx="57">
                  <c:v>0.3</c:v>
                </c:pt>
                <c:pt idx="58">
                  <c:v>0.3</c:v>
                </c:pt>
                <c:pt idx="59">
                  <c:v>0.3</c:v>
                </c:pt>
                <c:pt idx="60">
                  <c:v>0.3</c:v>
                </c:pt>
                <c:pt idx="61">
                  <c:v>0.3</c:v>
                </c:pt>
                <c:pt idx="62">
                  <c:v>0.3</c:v>
                </c:pt>
                <c:pt idx="63">
                  <c:v>0.3</c:v>
                </c:pt>
                <c:pt idx="64">
                  <c:v>0.3</c:v>
                </c:pt>
                <c:pt idx="65">
                  <c:v>0.3</c:v>
                </c:pt>
                <c:pt idx="66">
                  <c:v>0.3</c:v>
                </c:pt>
                <c:pt idx="67">
                  <c:v>0.3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0.3</c:v>
                </c:pt>
                <c:pt idx="72">
                  <c:v>0.3</c:v>
                </c:pt>
                <c:pt idx="73">
                  <c:v>0.3</c:v>
                </c:pt>
                <c:pt idx="74">
                  <c:v>0.3</c:v>
                </c:pt>
                <c:pt idx="75">
                  <c:v>0.3</c:v>
                </c:pt>
                <c:pt idx="76">
                  <c:v>0.3</c:v>
                </c:pt>
                <c:pt idx="77">
                  <c:v>0.3</c:v>
                </c:pt>
                <c:pt idx="78">
                  <c:v>0.3</c:v>
                </c:pt>
                <c:pt idx="79">
                  <c:v>0.3</c:v>
                </c:pt>
                <c:pt idx="80">
                  <c:v>0.3</c:v>
                </c:pt>
                <c:pt idx="81">
                  <c:v>0.3</c:v>
                </c:pt>
                <c:pt idx="82">
                  <c:v>0.3</c:v>
                </c:pt>
                <c:pt idx="83">
                  <c:v>0.3</c:v>
                </c:pt>
                <c:pt idx="84">
                  <c:v>0.3</c:v>
                </c:pt>
                <c:pt idx="85">
                  <c:v>0.3</c:v>
                </c:pt>
                <c:pt idx="86">
                  <c:v>0.3</c:v>
                </c:pt>
                <c:pt idx="87">
                  <c:v>0.3</c:v>
                </c:pt>
                <c:pt idx="88">
                  <c:v>0.3</c:v>
                </c:pt>
                <c:pt idx="89">
                  <c:v>0.3</c:v>
                </c:pt>
                <c:pt idx="90">
                  <c:v>0.3</c:v>
                </c:pt>
                <c:pt idx="91">
                  <c:v>0.3</c:v>
                </c:pt>
                <c:pt idx="92">
                  <c:v>0.3</c:v>
                </c:pt>
                <c:pt idx="93">
                  <c:v>0.3</c:v>
                </c:pt>
                <c:pt idx="94">
                  <c:v>0.3</c:v>
                </c:pt>
                <c:pt idx="95">
                  <c:v>0.3</c:v>
                </c:pt>
                <c:pt idx="96">
                  <c:v>0.3</c:v>
                </c:pt>
                <c:pt idx="97">
                  <c:v>0.3</c:v>
                </c:pt>
                <c:pt idx="98">
                  <c:v>0.3</c:v>
                </c:pt>
                <c:pt idx="99">
                  <c:v>0.3</c:v>
                </c:pt>
                <c:pt idx="100">
                  <c:v>0.3</c:v>
                </c:pt>
                <c:pt idx="101">
                  <c:v>0.3</c:v>
                </c:pt>
                <c:pt idx="102">
                  <c:v>0.3</c:v>
                </c:pt>
                <c:pt idx="103">
                  <c:v>0.3</c:v>
                </c:pt>
                <c:pt idx="104">
                  <c:v>0.3</c:v>
                </c:pt>
                <c:pt idx="105">
                  <c:v>0.3</c:v>
                </c:pt>
                <c:pt idx="106">
                  <c:v>0.3</c:v>
                </c:pt>
                <c:pt idx="107">
                  <c:v>0.3</c:v>
                </c:pt>
                <c:pt idx="108">
                  <c:v>0.3</c:v>
                </c:pt>
                <c:pt idx="109">
                  <c:v>0.3</c:v>
                </c:pt>
                <c:pt idx="110">
                  <c:v>0.3</c:v>
                </c:pt>
                <c:pt idx="111">
                  <c:v>0.3</c:v>
                </c:pt>
                <c:pt idx="112">
                  <c:v>0.3</c:v>
                </c:pt>
                <c:pt idx="113">
                  <c:v>0.3</c:v>
                </c:pt>
                <c:pt idx="114">
                  <c:v>0.3</c:v>
                </c:pt>
                <c:pt idx="115">
                  <c:v>0.3</c:v>
                </c:pt>
                <c:pt idx="116">
                  <c:v>0.3</c:v>
                </c:pt>
                <c:pt idx="117">
                  <c:v>0.3</c:v>
                </c:pt>
                <c:pt idx="118">
                  <c:v>0.3</c:v>
                </c:pt>
                <c:pt idx="119">
                  <c:v>0.3</c:v>
                </c:pt>
                <c:pt idx="120">
                  <c:v>0.3</c:v>
                </c:pt>
                <c:pt idx="121">
                  <c:v>0.3</c:v>
                </c:pt>
                <c:pt idx="122">
                  <c:v>0.3</c:v>
                </c:pt>
                <c:pt idx="123">
                  <c:v>0.3</c:v>
                </c:pt>
                <c:pt idx="124">
                  <c:v>0.3</c:v>
                </c:pt>
                <c:pt idx="125">
                  <c:v>0.3</c:v>
                </c:pt>
                <c:pt idx="126">
                  <c:v>0.3</c:v>
                </c:pt>
                <c:pt idx="127">
                  <c:v>0.3</c:v>
                </c:pt>
                <c:pt idx="128">
                  <c:v>0.3</c:v>
                </c:pt>
                <c:pt idx="129">
                  <c:v>0.3</c:v>
                </c:pt>
                <c:pt idx="130">
                  <c:v>0.3</c:v>
                </c:pt>
                <c:pt idx="131">
                  <c:v>0.3</c:v>
                </c:pt>
                <c:pt idx="132">
                  <c:v>0.3</c:v>
                </c:pt>
                <c:pt idx="133">
                  <c:v>0.3</c:v>
                </c:pt>
                <c:pt idx="134">
                  <c:v>0.3</c:v>
                </c:pt>
                <c:pt idx="135">
                  <c:v>0.3</c:v>
                </c:pt>
                <c:pt idx="136">
                  <c:v>0.3</c:v>
                </c:pt>
                <c:pt idx="137">
                  <c:v>0.3</c:v>
                </c:pt>
                <c:pt idx="138">
                  <c:v>0.3</c:v>
                </c:pt>
                <c:pt idx="139">
                  <c:v>0.3</c:v>
                </c:pt>
                <c:pt idx="140">
                  <c:v>0.3</c:v>
                </c:pt>
                <c:pt idx="141">
                  <c:v>0.3</c:v>
                </c:pt>
                <c:pt idx="142">
                  <c:v>0.3</c:v>
                </c:pt>
                <c:pt idx="143">
                  <c:v>0.3</c:v>
                </c:pt>
                <c:pt idx="144">
                  <c:v>0.3</c:v>
                </c:pt>
                <c:pt idx="145">
                  <c:v>0.3</c:v>
                </c:pt>
                <c:pt idx="146">
                  <c:v>0.3</c:v>
                </c:pt>
                <c:pt idx="147">
                  <c:v>0.3</c:v>
                </c:pt>
                <c:pt idx="148">
                  <c:v>0.3</c:v>
                </c:pt>
                <c:pt idx="149">
                  <c:v>0.3</c:v>
                </c:pt>
                <c:pt idx="150">
                  <c:v>0.3</c:v>
                </c:pt>
                <c:pt idx="151">
                  <c:v>0.3</c:v>
                </c:pt>
                <c:pt idx="152">
                  <c:v>0.3</c:v>
                </c:pt>
                <c:pt idx="153">
                  <c:v>0.3</c:v>
                </c:pt>
                <c:pt idx="154">
                  <c:v>0.3</c:v>
                </c:pt>
                <c:pt idx="155">
                  <c:v>0.3</c:v>
                </c:pt>
                <c:pt idx="156">
                  <c:v>0.3</c:v>
                </c:pt>
                <c:pt idx="157">
                  <c:v>0.3</c:v>
                </c:pt>
                <c:pt idx="158">
                  <c:v>0.3</c:v>
                </c:pt>
                <c:pt idx="159">
                  <c:v>0.3</c:v>
                </c:pt>
                <c:pt idx="160">
                  <c:v>0.3</c:v>
                </c:pt>
                <c:pt idx="161">
                  <c:v>0.3</c:v>
                </c:pt>
                <c:pt idx="162">
                  <c:v>0.3</c:v>
                </c:pt>
                <c:pt idx="163">
                  <c:v>0.3</c:v>
                </c:pt>
                <c:pt idx="164">
                  <c:v>0.3</c:v>
                </c:pt>
                <c:pt idx="165">
                  <c:v>0.3</c:v>
                </c:pt>
                <c:pt idx="166">
                  <c:v>0.3</c:v>
                </c:pt>
                <c:pt idx="167">
                  <c:v>0.3</c:v>
                </c:pt>
                <c:pt idx="168">
                  <c:v>0.3</c:v>
                </c:pt>
                <c:pt idx="169">
                  <c:v>0.3</c:v>
                </c:pt>
                <c:pt idx="170">
                  <c:v>0.3</c:v>
                </c:pt>
                <c:pt idx="171">
                  <c:v>0.3</c:v>
                </c:pt>
                <c:pt idx="172">
                  <c:v>0.3</c:v>
                </c:pt>
                <c:pt idx="173">
                  <c:v>0.3</c:v>
                </c:pt>
                <c:pt idx="174">
                  <c:v>0.3</c:v>
                </c:pt>
                <c:pt idx="175">
                  <c:v>0.3</c:v>
                </c:pt>
                <c:pt idx="176">
                  <c:v>0.3</c:v>
                </c:pt>
                <c:pt idx="177">
                  <c:v>0.3</c:v>
                </c:pt>
                <c:pt idx="178">
                  <c:v>0.3</c:v>
                </c:pt>
                <c:pt idx="179">
                  <c:v>0.3</c:v>
                </c:pt>
                <c:pt idx="180">
                  <c:v>0.3</c:v>
                </c:pt>
                <c:pt idx="181">
                  <c:v>0.3</c:v>
                </c:pt>
                <c:pt idx="182">
                  <c:v>0.3</c:v>
                </c:pt>
                <c:pt idx="183">
                  <c:v>0.3</c:v>
                </c:pt>
                <c:pt idx="184">
                  <c:v>0.3</c:v>
                </c:pt>
                <c:pt idx="185">
                  <c:v>0.3</c:v>
                </c:pt>
                <c:pt idx="186">
                  <c:v>0.3</c:v>
                </c:pt>
                <c:pt idx="187">
                  <c:v>0.3</c:v>
                </c:pt>
                <c:pt idx="188">
                  <c:v>0.3</c:v>
                </c:pt>
                <c:pt idx="189">
                  <c:v>0.3</c:v>
                </c:pt>
                <c:pt idx="190">
                  <c:v>0.3</c:v>
                </c:pt>
                <c:pt idx="191">
                  <c:v>0.3</c:v>
                </c:pt>
                <c:pt idx="192">
                  <c:v>0.3</c:v>
                </c:pt>
                <c:pt idx="193">
                  <c:v>0.3</c:v>
                </c:pt>
                <c:pt idx="194">
                  <c:v>0.3</c:v>
                </c:pt>
                <c:pt idx="195">
                  <c:v>0.3</c:v>
                </c:pt>
                <c:pt idx="196">
                  <c:v>0.3</c:v>
                </c:pt>
                <c:pt idx="197">
                  <c:v>0.3</c:v>
                </c:pt>
                <c:pt idx="198">
                  <c:v>0.3</c:v>
                </c:pt>
                <c:pt idx="199">
                  <c:v>0.3</c:v>
                </c:pt>
                <c:pt idx="200">
                  <c:v>0.3</c:v>
                </c:pt>
                <c:pt idx="201">
                  <c:v>0.3</c:v>
                </c:pt>
                <c:pt idx="202">
                  <c:v>0.3</c:v>
                </c:pt>
                <c:pt idx="203">
                  <c:v>0.3</c:v>
                </c:pt>
                <c:pt idx="204">
                  <c:v>0.3</c:v>
                </c:pt>
                <c:pt idx="205">
                  <c:v>0.3</c:v>
                </c:pt>
                <c:pt idx="206">
                  <c:v>0.3</c:v>
                </c:pt>
                <c:pt idx="207">
                  <c:v>0.3</c:v>
                </c:pt>
                <c:pt idx="208">
                  <c:v>0.3</c:v>
                </c:pt>
                <c:pt idx="209">
                  <c:v>0.3</c:v>
                </c:pt>
                <c:pt idx="210">
                  <c:v>0.3</c:v>
                </c:pt>
                <c:pt idx="211">
                  <c:v>0.3</c:v>
                </c:pt>
                <c:pt idx="212">
                  <c:v>0.3</c:v>
                </c:pt>
                <c:pt idx="213">
                  <c:v>0.3</c:v>
                </c:pt>
                <c:pt idx="214">
                  <c:v>0.3</c:v>
                </c:pt>
                <c:pt idx="215">
                  <c:v>0.3</c:v>
                </c:pt>
                <c:pt idx="216">
                  <c:v>0.3</c:v>
                </c:pt>
                <c:pt idx="217">
                  <c:v>0.3</c:v>
                </c:pt>
                <c:pt idx="218">
                  <c:v>0.3</c:v>
                </c:pt>
                <c:pt idx="219">
                  <c:v>0.3</c:v>
                </c:pt>
                <c:pt idx="220">
                  <c:v>0.3</c:v>
                </c:pt>
                <c:pt idx="221">
                  <c:v>0.3</c:v>
                </c:pt>
                <c:pt idx="222">
                  <c:v>0.3</c:v>
                </c:pt>
                <c:pt idx="223">
                  <c:v>0.3</c:v>
                </c:pt>
                <c:pt idx="224">
                  <c:v>0.3</c:v>
                </c:pt>
                <c:pt idx="225">
                  <c:v>0.3</c:v>
                </c:pt>
                <c:pt idx="226">
                  <c:v>0.3</c:v>
                </c:pt>
                <c:pt idx="227">
                  <c:v>0.3</c:v>
                </c:pt>
                <c:pt idx="228">
                  <c:v>0.3</c:v>
                </c:pt>
                <c:pt idx="229">
                  <c:v>0.3</c:v>
                </c:pt>
                <c:pt idx="230">
                  <c:v>0.3</c:v>
                </c:pt>
                <c:pt idx="231">
                  <c:v>0.3</c:v>
                </c:pt>
                <c:pt idx="232">
                  <c:v>0.3</c:v>
                </c:pt>
                <c:pt idx="233">
                  <c:v>0.3</c:v>
                </c:pt>
                <c:pt idx="234">
                  <c:v>0.3</c:v>
                </c:pt>
                <c:pt idx="235">
                  <c:v>0.3</c:v>
                </c:pt>
                <c:pt idx="236">
                  <c:v>0.3</c:v>
                </c:pt>
                <c:pt idx="237">
                  <c:v>0.3</c:v>
                </c:pt>
                <c:pt idx="238">
                  <c:v>0.3</c:v>
                </c:pt>
                <c:pt idx="239">
                  <c:v>0.3</c:v>
                </c:pt>
                <c:pt idx="240">
                  <c:v>0.3</c:v>
                </c:pt>
                <c:pt idx="241">
                  <c:v>0.3</c:v>
                </c:pt>
                <c:pt idx="242">
                  <c:v>0.3</c:v>
                </c:pt>
                <c:pt idx="243">
                  <c:v>0.3</c:v>
                </c:pt>
                <c:pt idx="244">
                  <c:v>0.3</c:v>
                </c:pt>
                <c:pt idx="245">
                  <c:v>0.3</c:v>
                </c:pt>
                <c:pt idx="246">
                  <c:v>0.3</c:v>
                </c:pt>
                <c:pt idx="247">
                  <c:v>0.3</c:v>
                </c:pt>
                <c:pt idx="248">
                  <c:v>0.3</c:v>
                </c:pt>
                <c:pt idx="249">
                  <c:v>0.3</c:v>
                </c:pt>
                <c:pt idx="250">
                  <c:v>0.3</c:v>
                </c:pt>
                <c:pt idx="251">
                  <c:v>0.3</c:v>
                </c:pt>
                <c:pt idx="252">
                  <c:v>0.3</c:v>
                </c:pt>
                <c:pt idx="253">
                  <c:v>0.3</c:v>
                </c:pt>
                <c:pt idx="254">
                  <c:v>0.3</c:v>
                </c:pt>
                <c:pt idx="255">
                  <c:v>0.3</c:v>
                </c:pt>
                <c:pt idx="256">
                  <c:v>0.3</c:v>
                </c:pt>
                <c:pt idx="257">
                  <c:v>0.3</c:v>
                </c:pt>
                <c:pt idx="258">
                  <c:v>0.3</c:v>
                </c:pt>
                <c:pt idx="259">
                  <c:v>0.3</c:v>
                </c:pt>
                <c:pt idx="260">
                  <c:v>0.3</c:v>
                </c:pt>
                <c:pt idx="261">
                  <c:v>0.3</c:v>
                </c:pt>
                <c:pt idx="262">
                  <c:v>0.3</c:v>
                </c:pt>
                <c:pt idx="263">
                  <c:v>0.3</c:v>
                </c:pt>
                <c:pt idx="264">
                  <c:v>0.3</c:v>
                </c:pt>
                <c:pt idx="265">
                  <c:v>0.3</c:v>
                </c:pt>
                <c:pt idx="266">
                  <c:v>0.3</c:v>
                </c:pt>
                <c:pt idx="267">
                  <c:v>0.3</c:v>
                </c:pt>
                <c:pt idx="268">
                  <c:v>0.3</c:v>
                </c:pt>
                <c:pt idx="269">
                  <c:v>0.3</c:v>
                </c:pt>
                <c:pt idx="270">
                  <c:v>0.3</c:v>
                </c:pt>
                <c:pt idx="271">
                  <c:v>0.3</c:v>
                </c:pt>
                <c:pt idx="272">
                  <c:v>0.3</c:v>
                </c:pt>
                <c:pt idx="273">
                  <c:v>0.3</c:v>
                </c:pt>
                <c:pt idx="274">
                  <c:v>0.3</c:v>
                </c:pt>
                <c:pt idx="275">
                  <c:v>0.3</c:v>
                </c:pt>
                <c:pt idx="276">
                  <c:v>0.3</c:v>
                </c:pt>
                <c:pt idx="277">
                  <c:v>0.3</c:v>
                </c:pt>
                <c:pt idx="278">
                  <c:v>0.3</c:v>
                </c:pt>
                <c:pt idx="279">
                  <c:v>0.3</c:v>
                </c:pt>
                <c:pt idx="280">
                  <c:v>0.3</c:v>
                </c:pt>
                <c:pt idx="281">
                  <c:v>0.3</c:v>
                </c:pt>
                <c:pt idx="282">
                  <c:v>0.3</c:v>
                </c:pt>
                <c:pt idx="283">
                  <c:v>0.3</c:v>
                </c:pt>
                <c:pt idx="284">
                  <c:v>0.3</c:v>
                </c:pt>
                <c:pt idx="285">
                  <c:v>0.3</c:v>
                </c:pt>
                <c:pt idx="286">
                  <c:v>0.3</c:v>
                </c:pt>
                <c:pt idx="287">
                  <c:v>0.3</c:v>
                </c:pt>
                <c:pt idx="288">
                  <c:v>0.3</c:v>
                </c:pt>
                <c:pt idx="289">
                  <c:v>0.3</c:v>
                </c:pt>
                <c:pt idx="290">
                  <c:v>0.3</c:v>
                </c:pt>
                <c:pt idx="291">
                  <c:v>0.3</c:v>
                </c:pt>
                <c:pt idx="292">
                  <c:v>0.3</c:v>
                </c:pt>
                <c:pt idx="293">
                  <c:v>0.3</c:v>
                </c:pt>
                <c:pt idx="294">
                  <c:v>0.3</c:v>
                </c:pt>
                <c:pt idx="295">
                  <c:v>0.3</c:v>
                </c:pt>
                <c:pt idx="296">
                  <c:v>0.3</c:v>
                </c:pt>
                <c:pt idx="297">
                  <c:v>0.3</c:v>
                </c:pt>
                <c:pt idx="298">
                  <c:v>0.3</c:v>
                </c:pt>
                <c:pt idx="299">
                  <c:v>0.3</c:v>
                </c:pt>
                <c:pt idx="300">
                  <c:v>0.3</c:v>
                </c:pt>
                <c:pt idx="301">
                  <c:v>0.3</c:v>
                </c:pt>
                <c:pt idx="302">
                  <c:v>0.3</c:v>
                </c:pt>
                <c:pt idx="303">
                  <c:v>0.3</c:v>
                </c:pt>
                <c:pt idx="304">
                  <c:v>0.3</c:v>
                </c:pt>
                <c:pt idx="305">
                  <c:v>0.3</c:v>
                </c:pt>
                <c:pt idx="306">
                  <c:v>0.3</c:v>
                </c:pt>
                <c:pt idx="307">
                  <c:v>0.3</c:v>
                </c:pt>
                <c:pt idx="308">
                  <c:v>0.3</c:v>
                </c:pt>
                <c:pt idx="309">
                  <c:v>0.3</c:v>
                </c:pt>
                <c:pt idx="310">
                  <c:v>0.3</c:v>
                </c:pt>
                <c:pt idx="311">
                  <c:v>0.3</c:v>
                </c:pt>
                <c:pt idx="312">
                  <c:v>0.3</c:v>
                </c:pt>
                <c:pt idx="313">
                  <c:v>0.3</c:v>
                </c:pt>
                <c:pt idx="314">
                  <c:v>0.3</c:v>
                </c:pt>
                <c:pt idx="315">
                  <c:v>0.3</c:v>
                </c:pt>
                <c:pt idx="316">
                  <c:v>0.3</c:v>
                </c:pt>
                <c:pt idx="317">
                  <c:v>0.3</c:v>
                </c:pt>
                <c:pt idx="318">
                  <c:v>0.3</c:v>
                </c:pt>
                <c:pt idx="319">
                  <c:v>0.3</c:v>
                </c:pt>
                <c:pt idx="320">
                  <c:v>0.3</c:v>
                </c:pt>
                <c:pt idx="321">
                  <c:v>0.3</c:v>
                </c:pt>
                <c:pt idx="322">
                  <c:v>0.3</c:v>
                </c:pt>
                <c:pt idx="323">
                  <c:v>0.3</c:v>
                </c:pt>
                <c:pt idx="324">
                  <c:v>0.3</c:v>
                </c:pt>
                <c:pt idx="325">
                  <c:v>0.3</c:v>
                </c:pt>
                <c:pt idx="326">
                  <c:v>0.3</c:v>
                </c:pt>
                <c:pt idx="327">
                  <c:v>0.3</c:v>
                </c:pt>
                <c:pt idx="328">
                  <c:v>0.3</c:v>
                </c:pt>
                <c:pt idx="329">
                  <c:v>0.3</c:v>
                </c:pt>
                <c:pt idx="330">
                  <c:v>0.3</c:v>
                </c:pt>
                <c:pt idx="331">
                  <c:v>0.3</c:v>
                </c:pt>
                <c:pt idx="332">
                  <c:v>0.3</c:v>
                </c:pt>
                <c:pt idx="333">
                  <c:v>0.3</c:v>
                </c:pt>
                <c:pt idx="334">
                  <c:v>0.3</c:v>
                </c:pt>
                <c:pt idx="335">
                  <c:v>0.3</c:v>
                </c:pt>
                <c:pt idx="336">
                  <c:v>0.3</c:v>
                </c:pt>
                <c:pt idx="337">
                  <c:v>0.3</c:v>
                </c:pt>
                <c:pt idx="338">
                  <c:v>0.3</c:v>
                </c:pt>
                <c:pt idx="339">
                  <c:v>0.3</c:v>
                </c:pt>
                <c:pt idx="340">
                  <c:v>0.3</c:v>
                </c:pt>
                <c:pt idx="341">
                  <c:v>0.3</c:v>
                </c:pt>
                <c:pt idx="342">
                  <c:v>0.3</c:v>
                </c:pt>
                <c:pt idx="343">
                  <c:v>0.3</c:v>
                </c:pt>
                <c:pt idx="344">
                  <c:v>0.3</c:v>
                </c:pt>
                <c:pt idx="345">
                  <c:v>0.3</c:v>
                </c:pt>
                <c:pt idx="346">
                  <c:v>0.3</c:v>
                </c:pt>
                <c:pt idx="347">
                  <c:v>0.3</c:v>
                </c:pt>
                <c:pt idx="348">
                  <c:v>0.3</c:v>
                </c:pt>
                <c:pt idx="349">
                  <c:v>0.3</c:v>
                </c:pt>
                <c:pt idx="350">
                  <c:v>0.3</c:v>
                </c:pt>
                <c:pt idx="351">
                  <c:v>0.3</c:v>
                </c:pt>
                <c:pt idx="352">
                  <c:v>0.3</c:v>
                </c:pt>
                <c:pt idx="353">
                  <c:v>0.3</c:v>
                </c:pt>
                <c:pt idx="354">
                  <c:v>0.3</c:v>
                </c:pt>
                <c:pt idx="355">
                  <c:v>0.3</c:v>
                </c:pt>
                <c:pt idx="356">
                  <c:v>0.3</c:v>
                </c:pt>
                <c:pt idx="357">
                  <c:v>0.3</c:v>
                </c:pt>
                <c:pt idx="358">
                  <c:v>0.3</c:v>
                </c:pt>
                <c:pt idx="359">
                  <c:v>0.3</c:v>
                </c:pt>
                <c:pt idx="360">
                  <c:v>0.3</c:v>
                </c:pt>
                <c:pt idx="361">
                  <c:v>0.3</c:v>
                </c:pt>
                <c:pt idx="362">
                  <c:v>0.3</c:v>
                </c:pt>
                <c:pt idx="363">
                  <c:v>0.3</c:v>
                </c:pt>
                <c:pt idx="364">
                  <c:v>0.3</c:v>
                </c:pt>
                <c:pt idx="365">
                  <c:v>0.3</c:v>
                </c:pt>
                <c:pt idx="366">
                  <c:v>0.3</c:v>
                </c:pt>
                <c:pt idx="367">
                  <c:v>0.3</c:v>
                </c:pt>
                <c:pt idx="368">
                  <c:v>0.3</c:v>
                </c:pt>
                <c:pt idx="369">
                  <c:v>0.3</c:v>
                </c:pt>
                <c:pt idx="370">
                  <c:v>0.3</c:v>
                </c:pt>
                <c:pt idx="371">
                  <c:v>0.3</c:v>
                </c:pt>
                <c:pt idx="372">
                  <c:v>0.3</c:v>
                </c:pt>
                <c:pt idx="373">
                  <c:v>0.3</c:v>
                </c:pt>
                <c:pt idx="374">
                  <c:v>0.3</c:v>
                </c:pt>
                <c:pt idx="375">
                  <c:v>0.3</c:v>
                </c:pt>
                <c:pt idx="376">
                  <c:v>0.3</c:v>
                </c:pt>
                <c:pt idx="377">
                  <c:v>0.3</c:v>
                </c:pt>
                <c:pt idx="378">
                  <c:v>0.3</c:v>
                </c:pt>
                <c:pt idx="379">
                  <c:v>0.3</c:v>
                </c:pt>
                <c:pt idx="380">
                  <c:v>0.3</c:v>
                </c:pt>
                <c:pt idx="381">
                  <c:v>0.3</c:v>
                </c:pt>
                <c:pt idx="382">
                  <c:v>0.3</c:v>
                </c:pt>
                <c:pt idx="383">
                  <c:v>0.3</c:v>
                </c:pt>
                <c:pt idx="384">
                  <c:v>0.3</c:v>
                </c:pt>
                <c:pt idx="385">
                  <c:v>0.3</c:v>
                </c:pt>
                <c:pt idx="386">
                  <c:v>0.3</c:v>
                </c:pt>
                <c:pt idx="387">
                  <c:v>0.3</c:v>
                </c:pt>
                <c:pt idx="388">
                  <c:v>0.3</c:v>
                </c:pt>
                <c:pt idx="389">
                  <c:v>0.3</c:v>
                </c:pt>
                <c:pt idx="390">
                  <c:v>0.3</c:v>
                </c:pt>
                <c:pt idx="391">
                  <c:v>0.3</c:v>
                </c:pt>
                <c:pt idx="392">
                  <c:v>0.3</c:v>
                </c:pt>
                <c:pt idx="393">
                  <c:v>0.3</c:v>
                </c:pt>
                <c:pt idx="394">
                  <c:v>0.3</c:v>
                </c:pt>
                <c:pt idx="395">
                  <c:v>0.3</c:v>
                </c:pt>
                <c:pt idx="396">
                  <c:v>0.3</c:v>
                </c:pt>
                <c:pt idx="397">
                  <c:v>0.3</c:v>
                </c:pt>
                <c:pt idx="398">
                  <c:v>0.3</c:v>
                </c:pt>
                <c:pt idx="399">
                  <c:v>0.3</c:v>
                </c:pt>
                <c:pt idx="400">
                  <c:v>0.3</c:v>
                </c:pt>
                <c:pt idx="401">
                  <c:v>0.3</c:v>
                </c:pt>
                <c:pt idx="402">
                  <c:v>0.3</c:v>
                </c:pt>
                <c:pt idx="403">
                  <c:v>0.3</c:v>
                </c:pt>
                <c:pt idx="404">
                  <c:v>0.3</c:v>
                </c:pt>
                <c:pt idx="405">
                  <c:v>0.3</c:v>
                </c:pt>
                <c:pt idx="406">
                  <c:v>0.3</c:v>
                </c:pt>
                <c:pt idx="407">
                  <c:v>0.3</c:v>
                </c:pt>
                <c:pt idx="408">
                  <c:v>0.3</c:v>
                </c:pt>
                <c:pt idx="409">
                  <c:v>0.3</c:v>
                </c:pt>
                <c:pt idx="410">
                  <c:v>0.3</c:v>
                </c:pt>
                <c:pt idx="411">
                  <c:v>0.3</c:v>
                </c:pt>
                <c:pt idx="412">
                  <c:v>0.3</c:v>
                </c:pt>
                <c:pt idx="413">
                  <c:v>0.3</c:v>
                </c:pt>
                <c:pt idx="414">
                  <c:v>0.3</c:v>
                </c:pt>
                <c:pt idx="415">
                  <c:v>0.3</c:v>
                </c:pt>
                <c:pt idx="416">
                  <c:v>0.3</c:v>
                </c:pt>
                <c:pt idx="417">
                  <c:v>0.3</c:v>
                </c:pt>
                <c:pt idx="418">
                  <c:v>0.3</c:v>
                </c:pt>
                <c:pt idx="419">
                  <c:v>0.3</c:v>
                </c:pt>
                <c:pt idx="420">
                  <c:v>0.3</c:v>
                </c:pt>
                <c:pt idx="421">
                  <c:v>0.3</c:v>
                </c:pt>
                <c:pt idx="422">
                  <c:v>0.3</c:v>
                </c:pt>
                <c:pt idx="423">
                  <c:v>0.3</c:v>
                </c:pt>
                <c:pt idx="424">
                  <c:v>0.3</c:v>
                </c:pt>
                <c:pt idx="425">
                  <c:v>0.3</c:v>
                </c:pt>
                <c:pt idx="426">
                  <c:v>0.3</c:v>
                </c:pt>
                <c:pt idx="427">
                  <c:v>0.3</c:v>
                </c:pt>
                <c:pt idx="428">
                  <c:v>0.3</c:v>
                </c:pt>
                <c:pt idx="429">
                  <c:v>0.3</c:v>
                </c:pt>
                <c:pt idx="430">
                  <c:v>0.3</c:v>
                </c:pt>
                <c:pt idx="431">
                  <c:v>0.3</c:v>
                </c:pt>
                <c:pt idx="432">
                  <c:v>0.3</c:v>
                </c:pt>
                <c:pt idx="433">
                  <c:v>0.3</c:v>
                </c:pt>
                <c:pt idx="434">
                  <c:v>0.3</c:v>
                </c:pt>
                <c:pt idx="435">
                  <c:v>0.3</c:v>
                </c:pt>
                <c:pt idx="436">
                  <c:v>0.3</c:v>
                </c:pt>
                <c:pt idx="437">
                  <c:v>0.3</c:v>
                </c:pt>
                <c:pt idx="438">
                  <c:v>0.3</c:v>
                </c:pt>
                <c:pt idx="439">
                  <c:v>0.3</c:v>
                </c:pt>
                <c:pt idx="440">
                  <c:v>0.3</c:v>
                </c:pt>
                <c:pt idx="441">
                  <c:v>0.3</c:v>
                </c:pt>
                <c:pt idx="442">
                  <c:v>0.3</c:v>
                </c:pt>
                <c:pt idx="443">
                  <c:v>0.3</c:v>
                </c:pt>
                <c:pt idx="444">
                  <c:v>0.3</c:v>
                </c:pt>
                <c:pt idx="445">
                  <c:v>0.3</c:v>
                </c:pt>
                <c:pt idx="446">
                  <c:v>0.3</c:v>
                </c:pt>
                <c:pt idx="447">
                  <c:v>0.3</c:v>
                </c:pt>
                <c:pt idx="448">
                  <c:v>0.3</c:v>
                </c:pt>
                <c:pt idx="449">
                  <c:v>0.3</c:v>
                </c:pt>
                <c:pt idx="450">
                  <c:v>0.3</c:v>
                </c:pt>
                <c:pt idx="451">
                  <c:v>0.3</c:v>
                </c:pt>
                <c:pt idx="452">
                  <c:v>0.3</c:v>
                </c:pt>
                <c:pt idx="453">
                  <c:v>0.3</c:v>
                </c:pt>
                <c:pt idx="454">
                  <c:v>0.3</c:v>
                </c:pt>
                <c:pt idx="455">
                  <c:v>0.3</c:v>
                </c:pt>
                <c:pt idx="456">
                  <c:v>0.3</c:v>
                </c:pt>
                <c:pt idx="457">
                  <c:v>0.3</c:v>
                </c:pt>
                <c:pt idx="458">
                  <c:v>0.3</c:v>
                </c:pt>
                <c:pt idx="459">
                  <c:v>0.3</c:v>
                </c:pt>
                <c:pt idx="460">
                  <c:v>0.3</c:v>
                </c:pt>
                <c:pt idx="461">
                  <c:v>0.3</c:v>
                </c:pt>
                <c:pt idx="462">
                  <c:v>0.3</c:v>
                </c:pt>
                <c:pt idx="463">
                  <c:v>0.3</c:v>
                </c:pt>
                <c:pt idx="464">
                  <c:v>0.3</c:v>
                </c:pt>
                <c:pt idx="465">
                  <c:v>0.3</c:v>
                </c:pt>
                <c:pt idx="466">
                  <c:v>0.3</c:v>
                </c:pt>
                <c:pt idx="467">
                  <c:v>0.3</c:v>
                </c:pt>
                <c:pt idx="468">
                  <c:v>0.3</c:v>
                </c:pt>
                <c:pt idx="469">
                  <c:v>0.3</c:v>
                </c:pt>
                <c:pt idx="470">
                  <c:v>0.3</c:v>
                </c:pt>
                <c:pt idx="471">
                  <c:v>0.3</c:v>
                </c:pt>
                <c:pt idx="472">
                  <c:v>0.3</c:v>
                </c:pt>
                <c:pt idx="473">
                  <c:v>0.3</c:v>
                </c:pt>
                <c:pt idx="474">
                  <c:v>0.3</c:v>
                </c:pt>
                <c:pt idx="475">
                  <c:v>0.3</c:v>
                </c:pt>
                <c:pt idx="476">
                  <c:v>0.3</c:v>
                </c:pt>
                <c:pt idx="477">
                  <c:v>0.3</c:v>
                </c:pt>
                <c:pt idx="478">
                  <c:v>0.3</c:v>
                </c:pt>
                <c:pt idx="479">
                  <c:v>0.3</c:v>
                </c:pt>
                <c:pt idx="480">
                  <c:v>0.3</c:v>
                </c:pt>
                <c:pt idx="481">
                  <c:v>0.3</c:v>
                </c:pt>
                <c:pt idx="482">
                  <c:v>0.3</c:v>
                </c:pt>
                <c:pt idx="483">
                  <c:v>0.3</c:v>
                </c:pt>
                <c:pt idx="484">
                  <c:v>0.3</c:v>
                </c:pt>
                <c:pt idx="485">
                  <c:v>0.3</c:v>
                </c:pt>
                <c:pt idx="486">
                  <c:v>0.3</c:v>
                </c:pt>
                <c:pt idx="487">
                  <c:v>0.3</c:v>
                </c:pt>
                <c:pt idx="488">
                  <c:v>0.3</c:v>
                </c:pt>
                <c:pt idx="489">
                  <c:v>0.3</c:v>
                </c:pt>
                <c:pt idx="490">
                  <c:v>0.3</c:v>
                </c:pt>
                <c:pt idx="491">
                  <c:v>0.3</c:v>
                </c:pt>
                <c:pt idx="492">
                  <c:v>0.3</c:v>
                </c:pt>
                <c:pt idx="493">
                  <c:v>0.3</c:v>
                </c:pt>
                <c:pt idx="494">
                  <c:v>0.3</c:v>
                </c:pt>
                <c:pt idx="495">
                  <c:v>0.3</c:v>
                </c:pt>
                <c:pt idx="496">
                  <c:v>0.3</c:v>
                </c:pt>
                <c:pt idx="497">
                  <c:v>0.3</c:v>
                </c:pt>
                <c:pt idx="498">
                  <c:v>0.3</c:v>
                </c:pt>
                <c:pt idx="499">
                  <c:v>0.3</c:v>
                </c:pt>
                <c:pt idx="500">
                  <c:v>0.3</c:v>
                </c:pt>
                <c:pt idx="501">
                  <c:v>0.3</c:v>
                </c:pt>
                <c:pt idx="502">
                  <c:v>0.3</c:v>
                </c:pt>
                <c:pt idx="503">
                  <c:v>0.3</c:v>
                </c:pt>
                <c:pt idx="504">
                  <c:v>0.3</c:v>
                </c:pt>
                <c:pt idx="505">
                  <c:v>0.3</c:v>
                </c:pt>
                <c:pt idx="506">
                  <c:v>0.3</c:v>
                </c:pt>
                <c:pt idx="507">
                  <c:v>0.3</c:v>
                </c:pt>
                <c:pt idx="508">
                  <c:v>0.3</c:v>
                </c:pt>
                <c:pt idx="509">
                  <c:v>0.3</c:v>
                </c:pt>
                <c:pt idx="510">
                  <c:v>0.3</c:v>
                </c:pt>
                <c:pt idx="511">
                  <c:v>0.3</c:v>
                </c:pt>
                <c:pt idx="512">
                  <c:v>0.3</c:v>
                </c:pt>
                <c:pt idx="513">
                  <c:v>0.3</c:v>
                </c:pt>
                <c:pt idx="514">
                  <c:v>0.3</c:v>
                </c:pt>
                <c:pt idx="515">
                  <c:v>0.3</c:v>
                </c:pt>
                <c:pt idx="516">
                  <c:v>0.3</c:v>
                </c:pt>
                <c:pt idx="517">
                  <c:v>0.3</c:v>
                </c:pt>
                <c:pt idx="518">
                  <c:v>0.3</c:v>
                </c:pt>
                <c:pt idx="519">
                  <c:v>0.3</c:v>
                </c:pt>
                <c:pt idx="520">
                  <c:v>0.3</c:v>
                </c:pt>
                <c:pt idx="521">
                  <c:v>0.3</c:v>
                </c:pt>
                <c:pt idx="522">
                  <c:v>0.3</c:v>
                </c:pt>
                <c:pt idx="523">
                  <c:v>0.3</c:v>
                </c:pt>
                <c:pt idx="524">
                  <c:v>0.3</c:v>
                </c:pt>
                <c:pt idx="525">
                  <c:v>0.3</c:v>
                </c:pt>
                <c:pt idx="526">
                  <c:v>0.3</c:v>
                </c:pt>
                <c:pt idx="527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F-4B47-A293-69FAF5077973}"/>
            </c:ext>
          </c:extLst>
        </c:ser>
        <c:ser>
          <c:idx val="4"/>
          <c:order val="3"/>
          <c:tx>
            <c:strRef>
              <c:f>'Graph Data'!$G$1</c:f>
              <c:strCache>
                <c:ptCount val="1"/>
                <c:pt idx="0">
                  <c:v>Market Max</c:v>
                </c:pt>
              </c:strCache>
            </c:strRef>
          </c:tx>
          <c:spPr>
            <a:pattFill prst="pct5">
              <a:fgClr>
                <a:schemeClr val="tx2"/>
              </a:fgClr>
              <a:bgClr>
                <a:schemeClr val="bg1"/>
              </a:bgClr>
            </a:patt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'Graph Data'!$A$2:$A$529</c:f>
              <c:strCache>
                <c:ptCount val="528"/>
                <c:pt idx="0">
                  <c:v>AEPSC241</c:v>
                </c:pt>
                <c:pt idx="1">
                  <c:v>AEPSC141</c:v>
                </c:pt>
                <c:pt idx="2">
                  <c:v>AEPSC387</c:v>
                </c:pt>
                <c:pt idx="3">
                  <c:v>AEPSC239</c:v>
                </c:pt>
                <c:pt idx="4">
                  <c:v>AEPSC131</c:v>
                </c:pt>
                <c:pt idx="5">
                  <c:v>AEPSC117</c:v>
                </c:pt>
                <c:pt idx="6">
                  <c:v>AEPSC281</c:v>
                </c:pt>
                <c:pt idx="7">
                  <c:v>AEPSC370</c:v>
                </c:pt>
                <c:pt idx="8">
                  <c:v>AEPSC431</c:v>
                </c:pt>
                <c:pt idx="9">
                  <c:v>AEPSC159</c:v>
                </c:pt>
                <c:pt idx="10">
                  <c:v>AEPSC324</c:v>
                </c:pt>
                <c:pt idx="11">
                  <c:v>AEPSC42</c:v>
                </c:pt>
                <c:pt idx="12">
                  <c:v>AEPSC410</c:v>
                </c:pt>
                <c:pt idx="13">
                  <c:v>AEPSC289</c:v>
                </c:pt>
                <c:pt idx="14">
                  <c:v>AEPSC92</c:v>
                </c:pt>
                <c:pt idx="15">
                  <c:v>AEPSC110</c:v>
                </c:pt>
                <c:pt idx="16">
                  <c:v>KPCO11</c:v>
                </c:pt>
                <c:pt idx="17">
                  <c:v>AEPSC191</c:v>
                </c:pt>
                <c:pt idx="18">
                  <c:v>AEPSC46</c:v>
                </c:pt>
                <c:pt idx="19">
                  <c:v>AEPSC332</c:v>
                </c:pt>
                <c:pt idx="20">
                  <c:v>KPCO29</c:v>
                </c:pt>
                <c:pt idx="21">
                  <c:v>AEPSC360</c:v>
                </c:pt>
                <c:pt idx="22">
                  <c:v>AEPSC282</c:v>
                </c:pt>
                <c:pt idx="23">
                  <c:v>AEPSC14</c:v>
                </c:pt>
                <c:pt idx="24">
                  <c:v>AEPSC377</c:v>
                </c:pt>
                <c:pt idx="25">
                  <c:v>KPCO43</c:v>
                </c:pt>
                <c:pt idx="26">
                  <c:v>AEPSC49</c:v>
                </c:pt>
                <c:pt idx="27">
                  <c:v>AEPSC235</c:v>
                </c:pt>
                <c:pt idx="28">
                  <c:v>AEPSC437</c:v>
                </c:pt>
                <c:pt idx="29">
                  <c:v>AEPSC63</c:v>
                </c:pt>
                <c:pt idx="30">
                  <c:v>AEPSC25</c:v>
                </c:pt>
                <c:pt idx="31">
                  <c:v>AEPSC212</c:v>
                </c:pt>
                <c:pt idx="32">
                  <c:v>AEPSC21</c:v>
                </c:pt>
                <c:pt idx="33">
                  <c:v>AEPSC22</c:v>
                </c:pt>
                <c:pt idx="34">
                  <c:v>AEPSC184</c:v>
                </c:pt>
                <c:pt idx="35">
                  <c:v>AEPSC193</c:v>
                </c:pt>
                <c:pt idx="36">
                  <c:v>AEPSC245</c:v>
                </c:pt>
                <c:pt idx="37">
                  <c:v>AEPSC242</c:v>
                </c:pt>
                <c:pt idx="38">
                  <c:v>AEPSC280</c:v>
                </c:pt>
                <c:pt idx="39">
                  <c:v>AEPSC165</c:v>
                </c:pt>
                <c:pt idx="40">
                  <c:v>AEPSC446</c:v>
                </c:pt>
                <c:pt idx="41">
                  <c:v>AEPSC438</c:v>
                </c:pt>
                <c:pt idx="42">
                  <c:v>AEPSC181</c:v>
                </c:pt>
                <c:pt idx="43">
                  <c:v>AEPSC243</c:v>
                </c:pt>
                <c:pt idx="44">
                  <c:v>AEPSC202</c:v>
                </c:pt>
                <c:pt idx="45">
                  <c:v>AEPSC197</c:v>
                </c:pt>
                <c:pt idx="46">
                  <c:v>AEPSC254</c:v>
                </c:pt>
                <c:pt idx="47">
                  <c:v>AEPSC150</c:v>
                </c:pt>
                <c:pt idx="48">
                  <c:v>AEPSC304</c:v>
                </c:pt>
                <c:pt idx="49">
                  <c:v>AEPSC355</c:v>
                </c:pt>
                <c:pt idx="50">
                  <c:v>AEPSC344</c:v>
                </c:pt>
                <c:pt idx="51">
                  <c:v>AEPSC240</c:v>
                </c:pt>
                <c:pt idx="52">
                  <c:v>AEPSC136</c:v>
                </c:pt>
                <c:pt idx="53">
                  <c:v>AEPSC379</c:v>
                </c:pt>
                <c:pt idx="54">
                  <c:v>AEPSC97</c:v>
                </c:pt>
                <c:pt idx="55">
                  <c:v>AEPSC288</c:v>
                </c:pt>
                <c:pt idx="56">
                  <c:v>AEPSC440</c:v>
                </c:pt>
                <c:pt idx="57">
                  <c:v>AEPSC69</c:v>
                </c:pt>
                <c:pt idx="58">
                  <c:v>AEPSC161</c:v>
                </c:pt>
                <c:pt idx="59">
                  <c:v>AEPSC198</c:v>
                </c:pt>
                <c:pt idx="60">
                  <c:v>AEPSC363</c:v>
                </c:pt>
                <c:pt idx="61">
                  <c:v>AEPSC411</c:v>
                </c:pt>
                <c:pt idx="62">
                  <c:v>AEPSC297</c:v>
                </c:pt>
                <c:pt idx="63">
                  <c:v>AEPSC133</c:v>
                </c:pt>
                <c:pt idx="64">
                  <c:v>AEPSC201</c:v>
                </c:pt>
                <c:pt idx="65">
                  <c:v>KPCO17</c:v>
                </c:pt>
                <c:pt idx="66">
                  <c:v>AEPSC426</c:v>
                </c:pt>
                <c:pt idx="67">
                  <c:v>AEPSC233</c:v>
                </c:pt>
                <c:pt idx="68">
                  <c:v>AEPSC361</c:v>
                </c:pt>
                <c:pt idx="69">
                  <c:v>AEPSC353</c:v>
                </c:pt>
                <c:pt idx="70">
                  <c:v>AEPSC247</c:v>
                </c:pt>
                <c:pt idx="71">
                  <c:v>AEPSC218</c:v>
                </c:pt>
                <c:pt idx="72">
                  <c:v>KPCO48</c:v>
                </c:pt>
                <c:pt idx="73">
                  <c:v>AEPSC248</c:v>
                </c:pt>
                <c:pt idx="74">
                  <c:v>AEPSC269</c:v>
                </c:pt>
                <c:pt idx="75">
                  <c:v>AEPSC279</c:v>
                </c:pt>
                <c:pt idx="76">
                  <c:v>AEPSC262</c:v>
                </c:pt>
                <c:pt idx="77">
                  <c:v>AEPSC192</c:v>
                </c:pt>
                <c:pt idx="78">
                  <c:v>AEPSC368</c:v>
                </c:pt>
                <c:pt idx="79">
                  <c:v>AEPSC80</c:v>
                </c:pt>
                <c:pt idx="80">
                  <c:v>AEPSC118</c:v>
                </c:pt>
                <c:pt idx="81">
                  <c:v>AEPSC405</c:v>
                </c:pt>
                <c:pt idx="82">
                  <c:v>AEPSC352</c:v>
                </c:pt>
                <c:pt idx="83">
                  <c:v>KPCO20</c:v>
                </c:pt>
                <c:pt idx="84">
                  <c:v>AEPSC229</c:v>
                </c:pt>
                <c:pt idx="85">
                  <c:v>AEPSC89</c:v>
                </c:pt>
                <c:pt idx="86">
                  <c:v>AEPSC415</c:v>
                </c:pt>
                <c:pt idx="87">
                  <c:v>AEPSC329</c:v>
                </c:pt>
                <c:pt idx="88">
                  <c:v>AEPSC333</c:v>
                </c:pt>
                <c:pt idx="89">
                  <c:v>AEPSC24</c:v>
                </c:pt>
                <c:pt idx="90">
                  <c:v>AEPSC93</c:v>
                </c:pt>
                <c:pt idx="91">
                  <c:v>AEPSC35</c:v>
                </c:pt>
                <c:pt idx="92">
                  <c:v>AEPSC139</c:v>
                </c:pt>
                <c:pt idx="93">
                  <c:v>AEPSC477</c:v>
                </c:pt>
                <c:pt idx="94">
                  <c:v>AEPSC143</c:v>
                </c:pt>
                <c:pt idx="95">
                  <c:v>AEPSC51</c:v>
                </c:pt>
                <c:pt idx="96">
                  <c:v>AEPSC168</c:v>
                </c:pt>
                <c:pt idx="97">
                  <c:v>AEPSC34</c:v>
                </c:pt>
                <c:pt idx="98">
                  <c:v>AEPSC246</c:v>
                </c:pt>
                <c:pt idx="99">
                  <c:v>AEPSC326</c:v>
                </c:pt>
                <c:pt idx="100">
                  <c:v>AEPSC189</c:v>
                </c:pt>
                <c:pt idx="101">
                  <c:v>AEPSC119</c:v>
                </c:pt>
                <c:pt idx="102">
                  <c:v>AEPSC452</c:v>
                </c:pt>
                <c:pt idx="103">
                  <c:v>AEPSC274</c:v>
                </c:pt>
                <c:pt idx="104">
                  <c:v>AEPSC194</c:v>
                </c:pt>
                <c:pt idx="105">
                  <c:v>AEPSC291</c:v>
                </c:pt>
                <c:pt idx="106">
                  <c:v>AEPSC479</c:v>
                </c:pt>
                <c:pt idx="107">
                  <c:v>AEPSC306</c:v>
                </c:pt>
                <c:pt idx="108">
                  <c:v>AEPSC26</c:v>
                </c:pt>
                <c:pt idx="109">
                  <c:v>AEPSC472</c:v>
                </c:pt>
                <c:pt idx="110">
                  <c:v>AEPSC327</c:v>
                </c:pt>
                <c:pt idx="111">
                  <c:v>AEPSC366</c:v>
                </c:pt>
                <c:pt idx="112">
                  <c:v>AEPSC317</c:v>
                </c:pt>
                <c:pt idx="113">
                  <c:v>KPCO4</c:v>
                </c:pt>
                <c:pt idx="114">
                  <c:v>AEPSC350</c:v>
                </c:pt>
                <c:pt idx="115">
                  <c:v>AEPSC464</c:v>
                </c:pt>
                <c:pt idx="116">
                  <c:v>AEPSC278</c:v>
                </c:pt>
                <c:pt idx="117">
                  <c:v>AEPSC436</c:v>
                </c:pt>
                <c:pt idx="118">
                  <c:v>AEPSC425</c:v>
                </c:pt>
                <c:pt idx="119">
                  <c:v>AEPSC90</c:v>
                </c:pt>
                <c:pt idx="120">
                  <c:v>AEPSC166</c:v>
                </c:pt>
                <c:pt idx="121">
                  <c:v>AEPSC292</c:v>
                </c:pt>
                <c:pt idx="122">
                  <c:v>AEPSC77</c:v>
                </c:pt>
                <c:pt idx="123">
                  <c:v>AEPSC406</c:v>
                </c:pt>
                <c:pt idx="124">
                  <c:v>AEPSC328</c:v>
                </c:pt>
                <c:pt idx="125">
                  <c:v>AEPSC102</c:v>
                </c:pt>
                <c:pt idx="126">
                  <c:v>KPCO16</c:v>
                </c:pt>
                <c:pt idx="127">
                  <c:v>AEPSC389</c:v>
                </c:pt>
                <c:pt idx="128">
                  <c:v>AEPSC423</c:v>
                </c:pt>
                <c:pt idx="129">
                  <c:v>AEPSC371</c:v>
                </c:pt>
                <c:pt idx="130">
                  <c:v>AEPSC205</c:v>
                </c:pt>
                <c:pt idx="131">
                  <c:v>AEPSC402</c:v>
                </c:pt>
                <c:pt idx="132">
                  <c:v>AEPSC374</c:v>
                </c:pt>
                <c:pt idx="133">
                  <c:v>AEPSC290</c:v>
                </c:pt>
                <c:pt idx="134">
                  <c:v>AEPSC91</c:v>
                </c:pt>
                <c:pt idx="135">
                  <c:v>KPCO30</c:v>
                </c:pt>
                <c:pt idx="136">
                  <c:v>KPCO3</c:v>
                </c:pt>
                <c:pt idx="137">
                  <c:v>AEPSC68</c:v>
                </c:pt>
                <c:pt idx="138">
                  <c:v>AEPSC467</c:v>
                </c:pt>
                <c:pt idx="139">
                  <c:v>AEPSC221</c:v>
                </c:pt>
                <c:pt idx="140">
                  <c:v>AEPSC10</c:v>
                </c:pt>
                <c:pt idx="141">
                  <c:v>AEPSC270</c:v>
                </c:pt>
                <c:pt idx="142">
                  <c:v>AEPSC393</c:v>
                </c:pt>
                <c:pt idx="143">
                  <c:v>AEPSC52</c:v>
                </c:pt>
                <c:pt idx="144">
                  <c:v>AEPSC70</c:v>
                </c:pt>
                <c:pt idx="145">
                  <c:v>AEPSC381</c:v>
                </c:pt>
                <c:pt idx="146">
                  <c:v>AEPSC79</c:v>
                </c:pt>
                <c:pt idx="147">
                  <c:v>KPCO5</c:v>
                </c:pt>
                <c:pt idx="148">
                  <c:v>AEPSC478</c:v>
                </c:pt>
                <c:pt idx="149">
                  <c:v>AEPSC348</c:v>
                </c:pt>
                <c:pt idx="150">
                  <c:v>AEPSC308</c:v>
                </c:pt>
                <c:pt idx="151">
                  <c:v>AEPSC206</c:v>
                </c:pt>
                <c:pt idx="152">
                  <c:v>AEPSC445</c:v>
                </c:pt>
                <c:pt idx="153">
                  <c:v>AEPSC104</c:v>
                </c:pt>
                <c:pt idx="154">
                  <c:v>AEPSC267</c:v>
                </c:pt>
                <c:pt idx="155">
                  <c:v>AEPSC82</c:v>
                </c:pt>
                <c:pt idx="156">
                  <c:v>AEPSC268</c:v>
                </c:pt>
                <c:pt idx="157">
                  <c:v>AEPSC158</c:v>
                </c:pt>
                <c:pt idx="158">
                  <c:v>AEPSC3</c:v>
                </c:pt>
                <c:pt idx="159">
                  <c:v>AEPSC183</c:v>
                </c:pt>
                <c:pt idx="160">
                  <c:v>AEPSC146</c:v>
                </c:pt>
                <c:pt idx="161">
                  <c:v>AEPSC421</c:v>
                </c:pt>
                <c:pt idx="162">
                  <c:v>AEPSC177</c:v>
                </c:pt>
                <c:pt idx="163">
                  <c:v>AEPSC171</c:v>
                </c:pt>
                <c:pt idx="164">
                  <c:v>AEPSC349</c:v>
                </c:pt>
                <c:pt idx="165">
                  <c:v>AEPSC62</c:v>
                </c:pt>
                <c:pt idx="166">
                  <c:v>AEPSC153</c:v>
                </c:pt>
                <c:pt idx="167">
                  <c:v>AEPSC182</c:v>
                </c:pt>
                <c:pt idx="168">
                  <c:v>AEPSC186</c:v>
                </c:pt>
                <c:pt idx="169">
                  <c:v>AEPSC285</c:v>
                </c:pt>
                <c:pt idx="170">
                  <c:v>AEPSC407</c:v>
                </c:pt>
                <c:pt idx="171">
                  <c:v>AEPSC45</c:v>
                </c:pt>
                <c:pt idx="172">
                  <c:v>AEPSC435</c:v>
                </c:pt>
                <c:pt idx="173">
                  <c:v>AEPSC294</c:v>
                </c:pt>
                <c:pt idx="174">
                  <c:v>AEPSC346</c:v>
                </c:pt>
                <c:pt idx="175">
                  <c:v>AEPSC257</c:v>
                </c:pt>
                <c:pt idx="176">
                  <c:v>AEPSC29</c:v>
                </c:pt>
                <c:pt idx="177">
                  <c:v>AEPSC301</c:v>
                </c:pt>
                <c:pt idx="178">
                  <c:v>KPCO32</c:v>
                </c:pt>
                <c:pt idx="179">
                  <c:v>AEPSC388</c:v>
                </c:pt>
                <c:pt idx="180">
                  <c:v>AEPSC120</c:v>
                </c:pt>
                <c:pt idx="181">
                  <c:v>AEPSC293</c:v>
                </c:pt>
                <c:pt idx="182">
                  <c:v>AEPSC276</c:v>
                </c:pt>
                <c:pt idx="183">
                  <c:v>AEPSC424</c:v>
                </c:pt>
                <c:pt idx="184">
                  <c:v>KPCO6</c:v>
                </c:pt>
                <c:pt idx="185">
                  <c:v>AEPSC47</c:v>
                </c:pt>
                <c:pt idx="186">
                  <c:v>AEPSC442</c:v>
                </c:pt>
                <c:pt idx="187">
                  <c:v>AEPSC172</c:v>
                </c:pt>
                <c:pt idx="188">
                  <c:v>AEPSC283</c:v>
                </c:pt>
                <c:pt idx="189">
                  <c:v>AEPSC94</c:v>
                </c:pt>
                <c:pt idx="190">
                  <c:v>AEPSC378</c:v>
                </c:pt>
                <c:pt idx="191">
                  <c:v>AEPSC215</c:v>
                </c:pt>
                <c:pt idx="192">
                  <c:v>AEPSC9</c:v>
                </c:pt>
                <c:pt idx="193">
                  <c:v>AEPSC169</c:v>
                </c:pt>
                <c:pt idx="194">
                  <c:v>AEPSC39</c:v>
                </c:pt>
                <c:pt idx="195">
                  <c:v>AEPSC271</c:v>
                </c:pt>
                <c:pt idx="196">
                  <c:v>AEPSC167</c:v>
                </c:pt>
                <c:pt idx="197">
                  <c:v>AEPSC351</c:v>
                </c:pt>
                <c:pt idx="198">
                  <c:v>AEPSC330</c:v>
                </c:pt>
                <c:pt idx="199">
                  <c:v>AEPSC175</c:v>
                </c:pt>
                <c:pt idx="200">
                  <c:v>AEPSC135</c:v>
                </c:pt>
                <c:pt idx="201">
                  <c:v>AEPSC305</c:v>
                </c:pt>
                <c:pt idx="202">
                  <c:v>AEPSC196</c:v>
                </c:pt>
                <c:pt idx="203">
                  <c:v>AEPSC36</c:v>
                </c:pt>
                <c:pt idx="204">
                  <c:v>AEPSC259</c:v>
                </c:pt>
                <c:pt idx="205">
                  <c:v>AEPSC112</c:v>
                </c:pt>
                <c:pt idx="206">
                  <c:v>AEPSC284</c:v>
                </c:pt>
                <c:pt idx="207">
                  <c:v>AEPSC210</c:v>
                </c:pt>
                <c:pt idx="208">
                  <c:v>AEPSC237</c:v>
                </c:pt>
                <c:pt idx="209">
                  <c:v>AEPSC397</c:v>
                </c:pt>
                <c:pt idx="210">
                  <c:v>AEPSC128</c:v>
                </c:pt>
                <c:pt idx="211">
                  <c:v>AEPSC444</c:v>
                </c:pt>
                <c:pt idx="212">
                  <c:v>AEPSC365</c:v>
                </c:pt>
                <c:pt idx="213">
                  <c:v>AEPSC230</c:v>
                </c:pt>
                <c:pt idx="214">
                  <c:v>AEPSC250</c:v>
                </c:pt>
                <c:pt idx="215">
                  <c:v>AEPSC311</c:v>
                </c:pt>
                <c:pt idx="216">
                  <c:v>AEPSC208</c:v>
                </c:pt>
                <c:pt idx="217">
                  <c:v>KPCO21</c:v>
                </c:pt>
                <c:pt idx="218">
                  <c:v>AEPSC448</c:v>
                </c:pt>
                <c:pt idx="219">
                  <c:v>AEPSC354</c:v>
                </c:pt>
                <c:pt idx="220">
                  <c:v>AEPSC316</c:v>
                </c:pt>
                <c:pt idx="221">
                  <c:v>AEPSC275</c:v>
                </c:pt>
                <c:pt idx="222">
                  <c:v>AEPSC12</c:v>
                </c:pt>
                <c:pt idx="223">
                  <c:v>AEPSC174</c:v>
                </c:pt>
                <c:pt idx="224">
                  <c:v>KPCO42</c:v>
                </c:pt>
                <c:pt idx="225">
                  <c:v>AEPSC100</c:v>
                </c:pt>
                <c:pt idx="226">
                  <c:v>AEPSC8</c:v>
                </c:pt>
                <c:pt idx="227">
                  <c:v>AEPSC7</c:v>
                </c:pt>
                <c:pt idx="228">
                  <c:v>AEPSC312</c:v>
                </c:pt>
                <c:pt idx="229">
                  <c:v>AEPSC429</c:v>
                </c:pt>
                <c:pt idx="230">
                  <c:v>AEPSC20</c:v>
                </c:pt>
                <c:pt idx="231">
                  <c:v>AEPSC121</c:v>
                </c:pt>
                <c:pt idx="232">
                  <c:v>AEPSC86</c:v>
                </c:pt>
                <c:pt idx="233">
                  <c:v>AEPSC451</c:v>
                </c:pt>
                <c:pt idx="234">
                  <c:v>AEPSC466</c:v>
                </c:pt>
                <c:pt idx="235">
                  <c:v>AEPSC322</c:v>
                </c:pt>
                <c:pt idx="236">
                  <c:v>AEPSC95</c:v>
                </c:pt>
                <c:pt idx="237">
                  <c:v>AEPSC164</c:v>
                </c:pt>
                <c:pt idx="238">
                  <c:v>AEPSC455</c:v>
                </c:pt>
                <c:pt idx="239">
                  <c:v>AEPSC416</c:v>
                </c:pt>
                <c:pt idx="240">
                  <c:v>AEPSC232</c:v>
                </c:pt>
                <c:pt idx="241">
                  <c:v>AEPSC287</c:v>
                </c:pt>
                <c:pt idx="242">
                  <c:v>AEPSC96</c:v>
                </c:pt>
                <c:pt idx="243">
                  <c:v>AEPSC430</c:v>
                </c:pt>
                <c:pt idx="244">
                  <c:v>AEPSC203</c:v>
                </c:pt>
                <c:pt idx="245">
                  <c:v>AEPSC345</c:v>
                </c:pt>
                <c:pt idx="246">
                  <c:v>AEPSC41</c:v>
                </c:pt>
                <c:pt idx="247">
                  <c:v>AEPSC385</c:v>
                </c:pt>
                <c:pt idx="248">
                  <c:v>AEPSC163</c:v>
                </c:pt>
                <c:pt idx="249">
                  <c:v>AEPSC151</c:v>
                </c:pt>
                <c:pt idx="250">
                  <c:v>AEPSC272</c:v>
                </c:pt>
                <c:pt idx="251">
                  <c:v>KPCO7</c:v>
                </c:pt>
                <c:pt idx="252">
                  <c:v>AEPSC129</c:v>
                </c:pt>
                <c:pt idx="253">
                  <c:v>AEPSC138</c:v>
                </c:pt>
                <c:pt idx="254">
                  <c:v>AEPSC249</c:v>
                </c:pt>
                <c:pt idx="255">
                  <c:v>AEPSC412</c:v>
                </c:pt>
                <c:pt idx="256">
                  <c:v>AEPSC223</c:v>
                </c:pt>
                <c:pt idx="257">
                  <c:v>AEPSC31</c:v>
                </c:pt>
                <c:pt idx="258">
                  <c:v>AEPSC337</c:v>
                </c:pt>
                <c:pt idx="259">
                  <c:v>AEPSC148</c:v>
                </c:pt>
                <c:pt idx="260">
                  <c:v>AEPSC195</c:v>
                </c:pt>
                <c:pt idx="261">
                  <c:v>AEPSC264</c:v>
                </c:pt>
                <c:pt idx="262">
                  <c:v>AEPSC309</c:v>
                </c:pt>
                <c:pt idx="263">
                  <c:v>AEPSC40</c:v>
                </c:pt>
                <c:pt idx="264">
                  <c:v>AEPSC463</c:v>
                </c:pt>
                <c:pt idx="265">
                  <c:v>AEPSC258</c:v>
                </c:pt>
                <c:pt idx="266">
                  <c:v>AEPSC357</c:v>
                </c:pt>
                <c:pt idx="267">
                  <c:v>AEPSC16</c:v>
                </c:pt>
                <c:pt idx="268">
                  <c:v>AEPSC234</c:v>
                </c:pt>
                <c:pt idx="269">
                  <c:v>AEPSC362</c:v>
                </c:pt>
                <c:pt idx="270">
                  <c:v>AEPSC155</c:v>
                </c:pt>
                <c:pt idx="271">
                  <c:v>AEPSC11</c:v>
                </c:pt>
                <c:pt idx="272">
                  <c:v>AEPSC114</c:v>
                </c:pt>
                <c:pt idx="273">
                  <c:v>AEPSC228</c:v>
                </c:pt>
                <c:pt idx="274">
                  <c:v>AEPSC265</c:v>
                </c:pt>
                <c:pt idx="275">
                  <c:v>AEPSC123</c:v>
                </c:pt>
                <c:pt idx="276">
                  <c:v>AEPSC253</c:v>
                </c:pt>
                <c:pt idx="277">
                  <c:v>AEPSC457</c:v>
                </c:pt>
                <c:pt idx="278">
                  <c:v>AEPSC418</c:v>
                </c:pt>
                <c:pt idx="279">
                  <c:v>AEPSC398</c:v>
                </c:pt>
                <c:pt idx="280">
                  <c:v>AEPSC101</c:v>
                </c:pt>
                <c:pt idx="281">
                  <c:v>AEPSC156</c:v>
                </c:pt>
                <c:pt idx="282">
                  <c:v>AEPSC408</c:v>
                </c:pt>
                <c:pt idx="283">
                  <c:v>AEPSC395</c:v>
                </c:pt>
                <c:pt idx="284">
                  <c:v>AEPSC180</c:v>
                </c:pt>
                <c:pt idx="285">
                  <c:v>KPCO36</c:v>
                </c:pt>
                <c:pt idx="286">
                  <c:v>AEPSC122</c:v>
                </c:pt>
                <c:pt idx="287">
                  <c:v>AEPSC220</c:v>
                </c:pt>
                <c:pt idx="288">
                  <c:v>KPCO19</c:v>
                </c:pt>
                <c:pt idx="289">
                  <c:v>KPCO40</c:v>
                </c:pt>
                <c:pt idx="290">
                  <c:v>AEPSC152</c:v>
                </c:pt>
                <c:pt idx="291">
                  <c:v>KPCO1</c:v>
                </c:pt>
                <c:pt idx="292">
                  <c:v>AEPSC399</c:v>
                </c:pt>
                <c:pt idx="293">
                  <c:v>AEPSC468</c:v>
                </c:pt>
                <c:pt idx="294">
                  <c:v>AEPSC343</c:v>
                </c:pt>
                <c:pt idx="295">
                  <c:v>AEPSC226</c:v>
                </c:pt>
                <c:pt idx="296">
                  <c:v>AEPSC66</c:v>
                </c:pt>
                <c:pt idx="297">
                  <c:v>AEPSC72</c:v>
                </c:pt>
                <c:pt idx="298">
                  <c:v>AEPSC303</c:v>
                </c:pt>
                <c:pt idx="299">
                  <c:v>AEPSC263</c:v>
                </c:pt>
                <c:pt idx="300">
                  <c:v>AEPSC244</c:v>
                </c:pt>
                <c:pt idx="301">
                  <c:v>AEPSC331</c:v>
                </c:pt>
                <c:pt idx="302">
                  <c:v>AEPSC420</c:v>
                </c:pt>
                <c:pt idx="303">
                  <c:v>AEPSC107</c:v>
                </c:pt>
                <c:pt idx="304">
                  <c:v>KPCO26</c:v>
                </c:pt>
                <c:pt idx="305">
                  <c:v>AEPSC132</c:v>
                </c:pt>
                <c:pt idx="306">
                  <c:v>AEPSC427</c:v>
                </c:pt>
                <c:pt idx="307">
                  <c:v>AEPSC367</c:v>
                </c:pt>
                <c:pt idx="308">
                  <c:v>AEPSC396</c:v>
                </c:pt>
                <c:pt idx="309">
                  <c:v>AEPSC19</c:v>
                </c:pt>
                <c:pt idx="310">
                  <c:v>AEPSC55</c:v>
                </c:pt>
                <c:pt idx="311">
                  <c:v>AEPSC238</c:v>
                </c:pt>
                <c:pt idx="312">
                  <c:v>AEPSC462</c:v>
                </c:pt>
                <c:pt idx="313">
                  <c:v>KPCO33</c:v>
                </c:pt>
                <c:pt idx="314">
                  <c:v>AEPSC116</c:v>
                </c:pt>
                <c:pt idx="315">
                  <c:v>AEPSC320</c:v>
                </c:pt>
                <c:pt idx="316">
                  <c:v>AEPSC456</c:v>
                </c:pt>
                <c:pt idx="317">
                  <c:v>AEPSC23</c:v>
                </c:pt>
                <c:pt idx="318">
                  <c:v>KPCO2</c:v>
                </c:pt>
                <c:pt idx="319">
                  <c:v>AEPSC447</c:v>
                </c:pt>
                <c:pt idx="320">
                  <c:v>AEPSC419</c:v>
                </c:pt>
                <c:pt idx="321">
                  <c:v>AEPSC325</c:v>
                </c:pt>
                <c:pt idx="322">
                  <c:v>AEPSC145</c:v>
                </c:pt>
                <c:pt idx="323">
                  <c:v>AEPSC347</c:v>
                </c:pt>
                <c:pt idx="324">
                  <c:v>AEPSC15</c:v>
                </c:pt>
                <c:pt idx="325">
                  <c:v>AEPSC187</c:v>
                </c:pt>
                <c:pt idx="326">
                  <c:v>AEPSC449</c:v>
                </c:pt>
                <c:pt idx="327">
                  <c:v>AEPSC140</c:v>
                </c:pt>
                <c:pt idx="328">
                  <c:v>AEPSC299</c:v>
                </c:pt>
                <c:pt idx="329">
                  <c:v>AEPSC144</c:v>
                </c:pt>
                <c:pt idx="330">
                  <c:v>AEPSC319</c:v>
                </c:pt>
                <c:pt idx="331">
                  <c:v>AEPSC222</c:v>
                </c:pt>
                <c:pt idx="332">
                  <c:v>AEPSC199</c:v>
                </c:pt>
                <c:pt idx="333">
                  <c:v>AEPSC1</c:v>
                </c:pt>
                <c:pt idx="334">
                  <c:v>KPCO31</c:v>
                </c:pt>
                <c:pt idx="335">
                  <c:v>AEPSC130</c:v>
                </c:pt>
                <c:pt idx="336">
                  <c:v>AEPSC380</c:v>
                </c:pt>
                <c:pt idx="337">
                  <c:v>AEPSC188</c:v>
                </c:pt>
                <c:pt idx="338">
                  <c:v>AEPSC28</c:v>
                </c:pt>
                <c:pt idx="339">
                  <c:v>AEPSC4</c:v>
                </c:pt>
                <c:pt idx="340">
                  <c:v>AEPSC225</c:v>
                </c:pt>
                <c:pt idx="341">
                  <c:v>AEPSC75</c:v>
                </c:pt>
                <c:pt idx="342">
                  <c:v>AEPSC336</c:v>
                </c:pt>
                <c:pt idx="343">
                  <c:v>AEPSC273</c:v>
                </c:pt>
                <c:pt idx="344">
                  <c:v>AEPSC178</c:v>
                </c:pt>
                <c:pt idx="345">
                  <c:v>AEPSC2</c:v>
                </c:pt>
                <c:pt idx="346">
                  <c:v>AEPSC154</c:v>
                </c:pt>
                <c:pt idx="347">
                  <c:v>AEPSC231</c:v>
                </c:pt>
                <c:pt idx="348">
                  <c:v>AEPSC227</c:v>
                </c:pt>
                <c:pt idx="349">
                  <c:v>AEPSC6</c:v>
                </c:pt>
                <c:pt idx="350">
                  <c:v>KPCO47</c:v>
                </c:pt>
                <c:pt idx="351">
                  <c:v>AEPSC200</c:v>
                </c:pt>
                <c:pt idx="352">
                  <c:v>AEPSC439</c:v>
                </c:pt>
                <c:pt idx="353">
                  <c:v>AEPSC213</c:v>
                </c:pt>
                <c:pt idx="354">
                  <c:v>AEPSC450</c:v>
                </c:pt>
                <c:pt idx="355">
                  <c:v>AEPSC236</c:v>
                </c:pt>
                <c:pt idx="356">
                  <c:v>AEPSC109</c:v>
                </c:pt>
                <c:pt idx="357">
                  <c:v>AEPSC300</c:v>
                </c:pt>
                <c:pt idx="358">
                  <c:v>AEPSC318</c:v>
                </c:pt>
                <c:pt idx="359">
                  <c:v>AEPSC302</c:v>
                </c:pt>
                <c:pt idx="360">
                  <c:v>AEPSC224</c:v>
                </c:pt>
                <c:pt idx="361">
                  <c:v>AEPSC321</c:v>
                </c:pt>
                <c:pt idx="362">
                  <c:v>AEPSC84</c:v>
                </c:pt>
                <c:pt idx="363">
                  <c:v>KPCO46</c:v>
                </c:pt>
                <c:pt idx="364">
                  <c:v>KPCO44</c:v>
                </c:pt>
                <c:pt idx="365">
                  <c:v>AEPSC298</c:v>
                </c:pt>
                <c:pt idx="366">
                  <c:v>KPCO22</c:v>
                </c:pt>
                <c:pt idx="367">
                  <c:v>AEPSC53</c:v>
                </c:pt>
                <c:pt idx="368">
                  <c:v>AEPSC61</c:v>
                </c:pt>
                <c:pt idx="369">
                  <c:v>AEPSC358</c:v>
                </c:pt>
                <c:pt idx="370">
                  <c:v>AEPSC179</c:v>
                </c:pt>
                <c:pt idx="371">
                  <c:v>KPCO45</c:v>
                </c:pt>
                <c:pt idx="372">
                  <c:v>AEPSC369</c:v>
                </c:pt>
                <c:pt idx="373">
                  <c:v>AEPSC217</c:v>
                </c:pt>
                <c:pt idx="374">
                  <c:v>AEPSC323</c:v>
                </c:pt>
                <c:pt idx="375">
                  <c:v>AEPSC390</c:v>
                </c:pt>
                <c:pt idx="376">
                  <c:v>AEPSC414</c:v>
                </c:pt>
                <c:pt idx="377">
                  <c:v>AEPSC473</c:v>
                </c:pt>
                <c:pt idx="378">
                  <c:v>AEPSC461</c:v>
                </c:pt>
                <c:pt idx="379">
                  <c:v>AEPSC32</c:v>
                </c:pt>
                <c:pt idx="380">
                  <c:v>AEPSC160</c:v>
                </c:pt>
                <c:pt idx="381">
                  <c:v>AEPSC261</c:v>
                </c:pt>
                <c:pt idx="382">
                  <c:v>AEPSC252</c:v>
                </c:pt>
                <c:pt idx="383">
                  <c:v>AEPSC137</c:v>
                </c:pt>
                <c:pt idx="384">
                  <c:v>AEPSC157</c:v>
                </c:pt>
                <c:pt idx="385">
                  <c:v>AEPSC341</c:v>
                </c:pt>
                <c:pt idx="386">
                  <c:v>AEPSC54</c:v>
                </c:pt>
                <c:pt idx="387">
                  <c:v>AEPSC173</c:v>
                </c:pt>
                <c:pt idx="388">
                  <c:v>AEPSC334</c:v>
                </c:pt>
                <c:pt idx="389">
                  <c:v>KPCO27</c:v>
                </c:pt>
                <c:pt idx="390">
                  <c:v>AEPSC340</c:v>
                </c:pt>
                <c:pt idx="391">
                  <c:v>AEPSC71</c:v>
                </c:pt>
                <c:pt idx="392">
                  <c:v>AEPSC5</c:v>
                </c:pt>
                <c:pt idx="393">
                  <c:v>KPCO13</c:v>
                </c:pt>
                <c:pt idx="394">
                  <c:v>AEPSC417</c:v>
                </c:pt>
                <c:pt idx="395">
                  <c:v>KPCO12</c:v>
                </c:pt>
                <c:pt idx="396">
                  <c:v>AEPSC142</c:v>
                </c:pt>
                <c:pt idx="397">
                  <c:v>AEPSC286</c:v>
                </c:pt>
                <c:pt idx="398">
                  <c:v>AEPSC409</c:v>
                </c:pt>
                <c:pt idx="399">
                  <c:v>AEPSC65</c:v>
                </c:pt>
                <c:pt idx="400">
                  <c:v>AEPSC307</c:v>
                </c:pt>
                <c:pt idx="401">
                  <c:v>AEPSC214</c:v>
                </c:pt>
                <c:pt idx="402">
                  <c:v>AEPSC256</c:v>
                </c:pt>
                <c:pt idx="403">
                  <c:v>AEPSC342</c:v>
                </c:pt>
                <c:pt idx="404">
                  <c:v>AEPSC310</c:v>
                </c:pt>
                <c:pt idx="405">
                  <c:v>AEPSC338</c:v>
                </c:pt>
                <c:pt idx="406">
                  <c:v>AEPSC103</c:v>
                </c:pt>
                <c:pt idx="407">
                  <c:v>AEPSC277</c:v>
                </c:pt>
                <c:pt idx="408">
                  <c:v>AEPSC81</c:v>
                </c:pt>
                <c:pt idx="409">
                  <c:v>AEPSC454</c:v>
                </c:pt>
                <c:pt idx="410">
                  <c:v>AEPSC295</c:v>
                </c:pt>
                <c:pt idx="411">
                  <c:v>AEPSC211</c:v>
                </c:pt>
                <c:pt idx="412">
                  <c:v>AEPSC209</c:v>
                </c:pt>
                <c:pt idx="413">
                  <c:v>AEPSC87</c:v>
                </c:pt>
                <c:pt idx="414">
                  <c:v>AEPSC251</c:v>
                </c:pt>
                <c:pt idx="415">
                  <c:v>KPCO9</c:v>
                </c:pt>
                <c:pt idx="416">
                  <c:v>AEPSC469</c:v>
                </c:pt>
                <c:pt idx="417">
                  <c:v>AEPSC313</c:v>
                </c:pt>
                <c:pt idx="418">
                  <c:v>AEPSC105</c:v>
                </c:pt>
                <c:pt idx="419">
                  <c:v>AEPSC115</c:v>
                </c:pt>
                <c:pt idx="420">
                  <c:v>AEPSC394</c:v>
                </c:pt>
                <c:pt idx="421">
                  <c:v>AEPSC67</c:v>
                </c:pt>
                <c:pt idx="422">
                  <c:v>AEPSC204</c:v>
                </c:pt>
                <c:pt idx="423">
                  <c:v>AEPSC384</c:v>
                </c:pt>
                <c:pt idx="424">
                  <c:v>KPCO37</c:v>
                </c:pt>
                <c:pt idx="425">
                  <c:v>AEPSC17</c:v>
                </c:pt>
                <c:pt idx="426">
                  <c:v>AEPSC382</c:v>
                </c:pt>
                <c:pt idx="427">
                  <c:v>AEPSC441</c:v>
                </c:pt>
                <c:pt idx="428">
                  <c:v>KPCO8</c:v>
                </c:pt>
                <c:pt idx="429">
                  <c:v>AEPSC74</c:v>
                </c:pt>
                <c:pt idx="430">
                  <c:v>AEPSC85</c:v>
                </c:pt>
                <c:pt idx="431">
                  <c:v>AEPSC126</c:v>
                </c:pt>
                <c:pt idx="432">
                  <c:v>AEPSC124</c:v>
                </c:pt>
                <c:pt idx="433">
                  <c:v>AEPSC56</c:v>
                </c:pt>
                <c:pt idx="434">
                  <c:v>AEPSC364</c:v>
                </c:pt>
                <c:pt idx="435">
                  <c:v>AEPSC401</c:v>
                </c:pt>
                <c:pt idx="436">
                  <c:v>AEPSC216</c:v>
                </c:pt>
                <c:pt idx="437">
                  <c:v>AEPSC73</c:v>
                </c:pt>
                <c:pt idx="438">
                  <c:v>AEPSC386</c:v>
                </c:pt>
                <c:pt idx="439">
                  <c:v>AEPSC33</c:v>
                </c:pt>
                <c:pt idx="440">
                  <c:v>AEPSC43</c:v>
                </c:pt>
                <c:pt idx="441">
                  <c:v>AEPSC404</c:v>
                </c:pt>
                <c:pt idx="442">
                  <c:v>AEPSC18</c:v>
                </c:pt>
                <c:pt idx="443">
                  <c:v>AEPSC108</c:v>
                </c:pt>
                <c:pt idx="444">
                  <c:v>AEPSC185</c:v>
                </c:pt>
                <c:pt idx="445">
                  <c:v>AEPSC207</c:v>
                </c:pt>
                <c:pt idx="446">
                  <c:v>AEPSC50</c:v>
                </c:pt>
                <c:pt idx="447">
                  <c:v>AEPSC428</c:v>
                </c:pt>
                <c:pt idx="448">
                  <c:v>KPCO35</c:v>
                </c:pt>
                <c:pt idx="449">
                  <c:v>AEPSC190</c:v>
                </c:pt>
                <c:pt idx="450">
                  <c:v>KPCO28</c:v>
                </c:pt>
                <c:pt idx="451">
                  <c:v>AEPSC422</c:v>
                </c:pt>
                <c:pt idx="452">
                  <c:v>KPCO23</c:v>
                </c:pt>
                <c:pt idx="453">
                  <c:v>AEPSC443</c:v>
                </c:pt>
                <c:pt idx="454">
                  <c:v>AEPSC474</c:v>
                </c:pt>
                <c:pt idx="455">
                  <c:v>AEPSC27</c:v>
                </c:pt>
                <c:pt idx="456">
                  <c:v>AEPSC255</c:v>
                </c:pt>
                <c:pt idx="457">
                  <c:v>AEPSC314</c:v>
                </c:pt>
                <c:pt idx="458">
                  <c:v>AEPSC76</c:v>
                </c:pt>
                <c:pt idx="459">
                  <c:v>KPCO10</c:v>
                </c:pt>
                <c:pt idx="460">
                  <c:v>KPCO25</c:v>
                </c:pt>
                <c:pt idx="461">
                  <c:v>AEPSC64</c:v>
                </c:pt>
                <c:pt idx="462">
                  <c:v>AEPSC339</c:v>
                </c:pt>
                <c:pt idx="463">
                  <c:v>AEPSC99</c:v>
                </c:pt>
                <c:pt idx="464">
                  <c:v>AEPSC383</c:v>
                </c:pt>
                <c:pt idx="465">
                  <c:v>AEPSC113</c:v>
                </c:pt>
                <c:pt idx="466">
                  <c:v>AEPSC98</c:v>
                </c:pt>
                <c:pt idx="467">
                  <c:v>AEPSC465</c:v>
                </c:pt>
                <c:pt idx="468">
                  <c:v>AEPSC315</c:v>
                </c:pt>
                <c:pt idx="469">
                  <c:v>AEPSC476</c:v>
                </c:pt>
                <c:pt idx="470">
                  <c:v>AEPSC162</c:v>
                </c:pt>
                <c:pt idx="471">
                  <c:v>AEPSC296</c:v>
                </c:pt>
                <c:pt idx="472">
                  <c:v>AEPSC470</c:v>
                </c:pt>
                <c:pt idx="473">
                  <c:v>AEPSC127</c:v>
                </c:pt>
                <c:pt idx="474">
                  <c:v>AEPSC356</c:v>
                </c:pt>
                <c:pt idx="475">
                  <c:v>AEPSC260</c:v>
                </c:pt>
                <c:pt idx="476">
                  <c:v>KPCO34</c:v>
                </c:pt>
                <c:pt idx="477">
                  <c:v>AEPSC111</c:v>
                </c:pt>
                <c:pt idx="478">
                  <c:v>AEPSC359</c:v>
                </c:pt>
                <c:pt idx="479">
                  <c:v>KPCO41</c:v>
                </c:pt>
                <c:pt idx="480">
                  <c:v>AEPSC459</c:v>
                </c:pt>
                <c:pt idx="481">
                  <c:v>AEPSC78</c:v>
                </c:pt>
                <c:pt idx="482">
                  <c:v>AEPSC475</c:v>
                </c:pt>
                <c:pt idx="483">
                  <c:v>KPCO14</c:v>
                </c:pt>
                <c:pt idx="484">
                  <c:v>AEPSC44</c:v>
                </c:pt>
                <c:pt idx="485">
                  <c:v>AEPSC400</c:v>
                </c:pt>
                <c:pt idx="486">
                  <c:v>AEPSC432</c:v>
                </c:pt>
                <c:pt idx="487">
                  <c:v>AEPSC471</c:v>
                </c:pt>
                <c:pt idx="488">
                  <c:v>AEPSC37</c:v>
                </c:pt>
                <c:pt idx="489">
                  <c:v>KPCO24</c:v>
                </c:pt>
                <c:pt idx="490">
                  <c:v>AEPSC453</c:v>
                </c:pt>
                <c:pt idx="491">
                  <c:v>AEPSC335</c:v>
                </c:pt>
                <c:pt idx="492">
                  <c:v>AEPSC413</c:v>
                </c:pt>
                <c:pt idx="493">
                  <c:v>AEPSC458</c:v>
                </c:pt>
                <c:pt idx="494">
                  <c:v>AEPSC392</c:v>
                </c:pt>
                <c:pt idx="495">
                  <c:v>AEPSC134</c:v>
                </c:pt>
                <c:pt idx="496">
                  <c:v>AEPSC433</c:v>
                </c:pt>
                <c:pt idx="497">
                  <c:v>AEPSC83</c:v>
                </c:pt>
                <c:pt idx="498">
                  <c:v>AEPSC434</c:v>
                </c:pt>
                <c:pt idx="499">
                  <c:v>AEPSC38</c:v>
                </c:pt>
                <c:pt idx="500">
                  <c:v>KPCO49</c:v>
                </c:pt>
                <c:pt idx="501">
                  <c:v>KPCO18</c:v>
                </c:pt>
                <c:pt idx="502">
                  <c:v>KPCO39</c:v>
                </c:pt>
                <c:pt idx="503">
                  <c:v>AEPSC460</c:v>
                </c:pt>
                <c:pt idx="504">
                  <c:v>AEPSC125</c:v>
                </c:pt>
                <c:pt idx="505">
                  <c:v>AEPSC13</c:v>
                </c:pt>
                <c:pt idx="506">
                  <c:v>AEPSC60</c:v>
                </c:pt>
                <c:pt idx="507">
                  <c:v>AEPSC58</c:v>
                </c:pt>
                <c:pt idx="508">
                  <c:v>AEPSC176</c:v>
                </c:pt>
                <c:pt idx="509">
                  <c:v>AEPSC30</c:v>
                </c:pt>
                <c:pt idx="510">
                  <c:v>AEPSC376</c:v>
                </c:pt>
                <c:pt idx="511">
                  <c:v>AEPSC48</c:v>
                </c:pt>
                <c:pt idx="512">
                  <c:v>AEPSC266</c:v>
                </c:pt>
                <c:pt idx="513">
                  <c:v>AEPSC59</c:v>
                </c:pt>
                <c:pt idx="514">
                  <c:v>KPCO15</c:v>
                </c:pt>
                <c:pt idx="515">
                  <c:v>AEPSC391</c:v>
                </c:pt>
                <c:pt idx="516">
                  <c:v>KPCO38</c:v>
                </c:pt>
                <c:pt idx="517">
                  <c:v>AEPSC147</c:v>
                </c:pt>
                <c:pt idx="518">
                  <c:v>AEPSC57</c:v>
                </c:pt>
                <c:pt idx="519">
                  <c:v>AEPSC219</c:v>
                </c:pt>
                <c:pt idx="520">
                  <c:v>AEPSC149</c:v>
                </c:pt>
                <c:pt idx="521">
                  <c:v>AEPSC106</c:v>
                </c:pt>
                <c:pt idx="522">
                  <c:v>AEPSC373</c:v>
                </c:pt>
                <c:pt idx="523">
                  <c:v>AEPSC372</c:v>
                </c:pt>
                <c:pt idx="524">
                  <c:v>AEPSC170</c:v>
                </c:pt>
                <c:pt idx="525">
                  <c:v>AEPSC403</c:v>
                </c:pt>
                <c:pt idx="526">
                  <c:v>AEPSC375</c:v>
                </c:pt>
                <c:pt idx="527">
                  <c:v>AEPSC88</c:v>
                </c:pt>
              </c:strCache>
            </c:strRef>
          </c:cat>
          <c:val>
            <c:numRef>
              <c:f>'Graph Data'!$G$2:$G$529</c:f>
              <c:numCache>
                <c:formatCode>0.0%</c:formatCode>
                <c:ptCount val="528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0.75</c:v>
                </c:pt>
                <c:pt idx="59">
                  <c:v>0.75</c:v>
                </c:pt>
                <c:pt idx="60">
                  <c:v>0.75</c:v>
                </c:pt>
                <c:pt idx="61">
                  <c:v>0.75</c:v>
                </c:pt>
                <c:pt idx="62">
                  <c:v>0.75</c:v>
                </c:pt>
                <c:pt idx="63">
                  <c:v>0.75</c:v>
                </c:pt>
                <c:pt idx="64">
                  <c:v>0.75</c:v>
                </c:pt>
                <c:pt idx="65">
                  <c:v>0.75</c:v>
                </c:pt>
                <c:pt idx="66">
                  <c:v>0.75</c:v>
                </c:pt>
                <c:pt idx="67">
                  <c:v>0.75</c:v>
                </c:pt>
                <c:pt idx="68">
                  <c:v>0.75</c:v>
                </c:pt>
                <c:pt idx="69">
                  <c:v>0.75</c:v>
                </c:pt>
                <c:pt idx="70">
                  <c:v>0.75</c:v>
                </c:pt>
                <c:pt idx="71">
                  <c:v>0.75</c:v>
                </c:pt>
                <c:pt idx="72">
                  <c:v>0.75</c:v>
                </c:pt>
                <c:pt idx="73">
                  <c:v>0.75</c:v>
                </c:pt>
                <c:pt idx="74">
                  <c:v>0.75</c:v>
                </c:pt>
                <c:pt idx="75">
                  <c:v>0.75</c:v>
                </c:pt>
                <c:pt idx="76">
                  <c:v>0.75</c:v>
                </c:pt>
                <c:pt idx="77">
                  <c:v>0.75</c:v>
                </c:pt>
                <c:pt idx="78">
                  <c:v>0.75</c:v>
                </c:pt>
                <c:pt idx="79">
                  <c:v>0.75</c:v>
                </c:pt>
                <c:pt idx="80">
                  <c:v>0.75</c:v>
                </c:pt>
                <c:pt idx="81">
                  <c:v>0.75</c:v>
                </c:pt>
                <c:pt idx="82">
                  <c:v>0.75</c:v>
                </c:pt>
                <c:pt idx="83">
                  <c:v>0.75</c:v>
                </c:pt>
                <c:pt idx="84">
                  <c:v>0.75</c:v>
                </c:pt>
                <c:pt idx="85">
                  <c:v>0.75</c:v>
                </c:pt>
                <c:pt idx="86">
                  <c:v>0.75</c:v>
                </c:pt>
                <c:pt idx="87">
                  <c:v>0.75</c:v>
                </c:pt>
                <c:pt idx="88">
                  <c:v>0.75</c:v>
                </c:pt>
                <c:pt idx="89">
                  <c:v>0.75</c:v>
                </c:pt>
                <c:pt idx="90">
                  <c:v>0.75</c:v>
                </c:pt>
                <c:pt idx="91">
                  <c:v>0.75</c:v>
                </c:pt>
                <c:pt idx="92">
                  <c:v>0.75</c:v>
                </c:pt>
                <c:pt idx="93">
                  <c:v>0.75</c:v>
                </c:pt>
                <c:pt idx="94">
                  <c:v>0.75</c:v>
                </c:pt>
                <c:pt idx="95">
                  <c:v>0.75</c:v>
                </c:pt>
                <c:pt idx="96">
                  <c:v>0.75</c:v>
                </c:pt>
                <c:pt idx="97">
                  <c:v>0.75</c:v>
                </c:pt>
                <c:pt idx="98">
                  <c:v>0.75</c:v>
                </c:pt>
                <c:pt idx="99">
                  <c:v>0.75</c:v>
                </c:pt>
                <c:pt idx="100">
                  <c:v>0.75</c:v>
                </c:pt>
                <c:pt idx="101">
                  <c:v>0.75</c:v>
                </c:pt>
                <c:pt idx="102">
                  <c:v>0.75</c:v>
                </c:pt>
                <c:pt idx="103">
                  <c:v>0.75</c:v>
                </c:pt>
                <c:pt idx="104">
                  <c:v>0.75</c:v>
                </c:pt>
                <c:pt idx="105">
                  <c:v>0.75</c:v>
                </c:pt>
                <c:pt idx="106">
                  <c:v>0.75</c:v>
                </c:pt>
                <c:pt idx="107">
                  <c:v>0.75</c:v>
                </c:pt>
                <c:pt idx="108">
                  <c:v>0.75</c:v>
                </c:pt>
                <c:pt idx="109">
                  <c:v>0.75</c:v>
                </c:pt>
                <c:pt idx="110">
                  <c:v>0.75</c:v>
                </c:pt>
                <c:pt idx="111">
                  <c:v>0.75</c:v>
                </c:pt>
                <c:pt idx="112">
                  <c:v>0.75</c:v>
                </c:pt>
                <c:pt idx="113">
                  <c:v>0.75</c:v>
                </c:pt>
                <c:pt idx="114">
                  <c:v>0.75</c:v>
                </c:pt>
                <c:pt idx="115">
                  <c:v>0.75</c:v>
                </c:pt>
                <c:pt idx="116">
                  <c:v>0.75</c:v>
                </c:pt>
                <c:pt idx="117">
                  <c:v>0.75</c:v>
                </c:pt>
                <c:pt idx="118">
                  <c:v>0.75</c:v>
                </c:pt>
                <c:pt idx="119">
                  <c:v>0.75</c:v>
                </c:pt>
                <c:pt idx="120">
                  <c:v>0.75</c:v>
                </c:pt>
                <c:pt idx="121">
                  <c:v>0.75</c:v>
                </c:pt>
                <c:pt idx="122">
                  <c:v>0.75</c:v>
                </c:pt>
                <c:pt idx="123">
                  <c:v>0.75</c:v>
                </c:pt>
                <c:pt idx="124">
                  <c:v>0.75</c:v>
                </c:pt>
                <c:pt idx="125">
                  <c:v>0.75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0.75</c:v>
                </c:pt>
                <c:pt idx="136">
                  <c:v>0.75</c:v>
                </c:pt>
                <c:pt idx="137">
                  <c:v>0.75</c:v>
                </c:pt>
                <c:pt idx="138">
                  <c:v>0.75</c:v>
                </c:pt>
                <c:pt idx="139">
                  <c:v>0.75</c:v>
                </c:pt>
                <c:pt idx="140">
                  <c:v>0.75</c:v>
                </c:pt>
                <c:pt idx="141">
                  <c:v>0.75</c:v>
                </c:pt>
                <c:pt idx="142">
                  <c:v>0.75</c:v>
                </c:pt>
                <c:pt idx="143">
                  <c:v>0.75</c:v>
                </c:pt>
                <c:pt idx="144">
                  <c:v>0.75</c:v>
                </c:pt>
                <c:pt idx="145">
                  <c:v>0.75</c:v>
                </c:pt>
                <c:pt idx="146">
                  <c:v>0.75</c:v>
                </c:pt>
                <c:pt idx="147">
                  <c:v>0.75</c:v>
                </c:pt>
                <c:pt idx="148">
                  <c:v>0.75</c:v>
                </c:pt>
                <c:pt idx="149">
                  <c:v>0.75</c:v>
                </c:pt>
                <c:pt idx="150">
                  <c:v>0.75</c:v>
                </c:pt>
                <c:pt idx="151">
                  <c:v>0.75</c:v>
                </c:pt>
                <c:pt idx="152">
                  <c:v>0.75</c:v>
                </c:pt>
                <c:pt idx="153">
                  <c:v>0.75</c:v>
                </c:pt>
                <c:pt idx="154">
                  <c:v>0.75</c:v>
                </c:pt>
                <c:pt idx="155">
                  <c:v>0.75</c:v>
                </c:pt>
                <c:pt idx="156">
                  <c:v>0.75</c:v>
                </c:pt>
                <c:pt idx="157">
                  <c:v>0.75</c:v>
                </c:pt>
                <c:pt idx="158">
                  <c:v>0.75</c:v>
                </c:pt>
                <c:pt idx="159">
                  <c:v>0.75</c:v>
                </c:pt>
                <c:pt idx="160">
                  <c:v>0.75</c:v>
                </c:pt>
                <c:pt idx="161">
                  <c:v>0.75</c:v>
                </c:pt>
                <c:pt idx="162">
                  <c:v>0.75</c:v>
                </c:pt>
                <c:pt idx="163">
                  <c:v>0.75</c:v>
                </c:pt>
                <c:pt idx="164">
                  <c:v>0.75</c:v>
                </c:pt>
                <c:pt idx="165">
                  <c:v>0.75</c:v>
                </c:pt>
                <c:pt idx="166">
                  <c:v>0.75</c:v>
                </c:pt>
                <c:pt idx="167">
                  <c:v>0.75</c:v>
                </c:pt>
                <c:pt idx="168">
                  <c:v>0.75</c:v>
                </c:pt>
                <c:pt idx="169">
                  <c:v>0.75</c:v>
                </c:pt>
                <c:pt idx="170">
                  <c:v>0.75</c:v>
                </c:pt>
                <c:pt idx="171">
                  <c:v>0.75</c:v>
                </c:pt>
                <c:pt idx="172">
                  <c:v>0.75</c:v>
                </c:pt>
                <c:pt idx="173">
                  <c:v>0.75</c:v>
                </c:pt>
                <c:pt idx="174">
                  <c:v>0.75</c:v>
                </c:pt>
                <c:pt idx="175">
                  <c:v>0.75</c:v>
                </c:pt>
                <c:pt idx="176">
                  <c:v>0.75</c:v>
                </c:pt>
                <c:pt idx="177">
                  <c:v>0.75</c:v>
                </c:pt>
                <c:pt idx="178">
                  <c:v>0.75</c:v>
                </c:pt>
                <c:pt idx="179">
                  <c:v>0.75</c:v>
                </c:pt>
                <c:pt idx="180">
                  <c:v>0.75</c:v>
                </c:pt>
                <c:pt idx="181">
                  <c:v>0.75</c:v>
                </c:pt>
                <c:pt idx="182">
                  <c:v>0.75</c:v>
                </c:pt>
                <c:pt idx="183">
                  <c:v>0.75</c:v>
                </c:pt>
                <c:pt idx="184">
                  <c:v>0.75</c:v>
                </c:pt>
                <c:pt idx="185">
                  <c:v>0.75</c:v>
                </c:pt>
                <c:pt idx="186">
                  <c:v>0.75</c:v>
                </c:pt>
                <c:pt idx="187">
                  <c:v>0.75</c:v>
                </c:pt>
                <c:pt idx="188">
                  <c:v>0.75</c:v>
                </c:pt>
                <c:pt idx="189">
                  <c:v>0.75</c:v>
                </c:pt>
                <c:pt idx="190">
                  <c:v>0.75</c:v>
                </c:pt>
                <c:pt idx="191">
                  <c:v>0.75</c:v>
                </c:pt>
                <c:pt idx="192">
                  <c:v>0.75</c:v>
                </c:pt>
                <c:pt idx="193">
                  <c:v>0.75</c:v>
                </c:pt>
                <c:pt idx="194">
                  <c:v>0.75</c:v>
                </c:pt>
                <c:pt idx="195">
                  <c:v>0.75</c:v>
                </c:pt>
                <c:pt idx="196">
                  <c:v>0.75</c:v>
                </c:pt>
                <c:pt idx="197">
                  <c:v>0.75</c:v>
                </c:pt>
                <c:pt idx="198">
                  <c:v>0.75</c:v>
                </c:pt>
                <c:pt idx="199">
                  <c:v>0.75</c:v>
                </c:pt>
                <c:pt idx="200">
                  <c:v>0.75</c:v>
                </c:pt>
                <c:pt idx="201">
                  <c:v>0.75</c:v>
                </c:pt>
                <c:pt idx="202">
                  <c:v>0.75</c:v>
                </c:pt>
                <c:pt idx="203">
                  <c:v>0.75</c:v>
                </c:pt>
                <c:pt idx="204">
                  <c:v>0.75</c:v>
                </c:pt>
                <c:pt idx="205">
                  <c:v>0.75</c:v>
                </c:pt>
                <c:pt idx="206">
                  <c:v>0.75</c:v>
                </c:pt>
                <c:pt idx="207">
                  <c:v>0.75</c:v>
                </c:pt>
                <c:pt idx="208">
                  <c:v>0.75</c:v>
                </c:pt>
                <c:pt idx="209">
                  <c:v>0.75</c:v>
                </c:pt>
                <c:pt idx="210">
                  <c:v>0.75</c:v>
                </c:pt>
                <c:pt idx="211">
                  <c:v>0.75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0.75</c:v>
                </c:pt>
                <c:pt idx="218">
                  <c:v>0.75</c:v>
                </c:pt>
                <c:pt idx="219">
                  <c:v>0.75</c:v>
                </c:pt>
                <c:pt idx="220">
                  <c:v>0.75</c:v>
                </c:pt>
                <c:pt idx="221">
                  <c:v>0.75</c:v>
                </c:pt>
                <c:pt idx="222">
                  <c:v>0.75</c:v>
                </c:pt>
                <c:pt idx="223">
                  <c:v>0.75</c:v>
                </c:pt>
                <c:pt idx="224">
                  <c:v>0.75</c:v>
                </c:pt>
                <c:pt idx="225">
                  <c:v>0.75</c:v>
                </c:pt>
                <c:pt idx="226">
                  <c:v>0.75</c:v>
                </c:pt>
                <c:pt idx="227">
                  <c:v>0.75</c:v>
                </c:pt>
                <c:pt idx="228">
                  <c:v>0.75</c:v>
                </c:pt>
                <c:pt idx="229">
                  <c:v>0.75</c:v>
                </c:pt>
                <c:pt idx="230">
                  <c:v>0.75</c:v>
                </c:pt>
                <c:pt idx="231">
                  <c:v>0.75</c:v>
                </c:pt>
                <c:pt idx="232">
                  <c:v>0.75</c:v>
                </c:pt>
                <c:pt idx="233">
                  <c:v>0.75</c:v>
                </c:pt>
                <c:pt idx="234">
                  <c:v>0.75</c:v>
                </c:pt>
                <c:pt idx="235">
                  <c:v>0.75</c:v>
                </c:pt>
                <c:pt idx="236">
                  <c:v>0.75</c:v>
                </c:pt>
                <c:pt idx="237">
                  <c:v>0.75</c:v>
                </c:pt>
                <c:pt idx="238">
                  <c:v>0.75</c:v>
                </c:pt>
                <c:pt idx="239">
                  <c:v>0.75</c:v>
                </c:pt>
                <c:pt idx="240">
                  <c:v>0.75</c:v>
                </c:pt>
                <c:pt idx="241">
                  <c:v>0.75</c:v>
                </c:pt>
                <c:pt idx="242">
                  <c:v>0.75</c:v>
                </c:pt>
                <c:pt idx="243">
                  <c:v>0.75</c:v>
                </c:pt>
                <c:pt idx="244">
                  <c:v>0.75</c:v>
                </c:pt>
                <c:pt idx="245">
                  <c:v>0.75</c:v>
                </c:pt>
                <c:pt idx="246">
                  <c:v>0.75</c:v>
                </c:pt>
                <c:pt idx="247">
                  <c:v>0.75</c:v>
                </c:pt>
                <c:pt idx="248">
                  <c:v>0.75</c:v>
                </c:pt>
                <c:pt idx="249">
                  <c:v>0.75</c:v>
                </c:pt>
                <c:pt idx="250">
                  <c:v>0.75</c:v>
                </c:pt>
                <c:pt idx="251">
                  <c:v>0.75</c:v>
                </c:pt>
                <c:pt idx="252">
                  <c:v>0.75</c:v>
                </c:pt>
                <c:pt idx="253">
                  <c:v>0.75</c:v>
                </c:pt>
                <c:pt idx="254">
                  <c:v>0.75</c:v>
                </c:pt>
                <c:pt idx="255">
                  <c:v>0.75</c:v>
                </c:pt>
                <c:pt idx="256">
                  <c:v>0.75</c:v>
                </c:pt>
                <c:pt idx="257">
                  <c:v>0.75</c:v>
                </c:pt>
                <c:pt idx="258">
                  <c:v>0.75</c:v>
                </c:pt>
                <c:pt idx="259">
                  <c:v>0.75</c:v>
                </c:pt>
                <c:pt idx="260">
                  <c:v>0.75</c:v>
                </c:pt>
                <c:pt idx="261">
                  <c:v>0.75</c:v>
                </c:pt>
                <c:pt idx="262">
                  <c:v>0.75</c:v>
                </c:pt>
                <c:pt idx="263">
                  <c:v>0.75</c:v>
                </c:pt>
                <c:pt idx="264">
                  <c:v>0.75</c:v>
                </c:pt>
                <c:pt idx="265">
                  <c:v>0.75</c:v>
                </c:pt>
                <c:pt idx="266">
                  <c:v>0.75</c:v>
                </c:pt>
                <c:pt idx="267">
                  <c:v>0.75</c:v>
                </c:pt>
                <c:pt idx="268">
                  <c:v>0.75</c:v>
                </c:pt>
                <c:pt idx="269">
                  <c:v>0.75</c:v>
                </c:pt>
                <c:pt idx="270">
                  <c:v>0.75</c:v>
                </c:pt>
                <c:pt idx="271">
                  <c:v>0.75</c:v>
                </c:pt>
                <c:pt idx="272">
                  <c:v>0.75</c:v>
                </c:pt>
                <c:pt idx="273">
                  <c:v>0.75</c:v>
                </c:pt>
                <c:pt idx="274">
                  <c:v>0.75</c:v>
                </c:pt>
                <c:pt idx="275">
                  <c:v>0.75</c:v>
                </c:pt>
                <c:pt idx="276">
                  <c:v>0.75</c:v>
                </c:pt>
                <c:pt idx="277">
                  <c:v>0.75</c:v>
                </c:pt>
                <c:pt idx="278">
                  <c:v>0.75</c:v>
                </c:pt>
                <c:pt idx="279">
                  <c:v>0.75</c:v>
                </c:pt>
                <c:pt idx="280">
                  <c:v>0.75</c:v>
                </c:pt>
                <c:pt idx="281">
                  <c:v>0.75</c:v>
                </c:pt>
                <c:pt idx="282">
                  <c:v>0.75</c:v>
                </c:pt>
                <c:pt idx="283">
                  <c:v>0.75</c:v>
                </c:pt>
                <c:pt idx="284">
                  <c:v>0.75</c:v>
                </c:pt>
                <c:pt idx="285">
                  <c:v>0.75</c:v>
                </c:pt>
                <c:pt idx="286">
                  <c:v>0.75</c:v>
                </c:pt>
                <c:pt idx="287">
                  <c:v>0.75</c:v>
                </c:pt>
                <c:pt idx="288">
                  <c:v>0.75</c:v>
                </c:pt>
                <c:pt idx="289">
                  <c:v>0.75</c:v>
                </c:pt>
                <c:pt idx="290">
                  <c:v>0.75</c:v>
                </c:pt>
                <c:pt idx="291">
                  <c:v>0.75</c:v>
                </c:pt>
                <c:pt idx="292">
                  <c:v>0.75</c:v>
                </c:pt>
                <c:pt idx="293">
                  <c:v>0.75</c:v>
                </c:pt>
                <c:pt idx="294">
                  <c:v>0.75</c:v>
                </c:pt>
                <c:pt idx="295">
                  <c:v>0.75</c:v>
                </c:pt>
                <c:pt idx="296">
                  <c:v>0.75</c:v>
                </c:pt>
                <c:pt idx="297">
                  <c:v>0.75</c:v>
                </c:pt>
                <c:pt idx="298">
                  <c:v>0.75</c:v>
                </c:pt>
                <c:pt idx="299">
                  <c:v>0.75</c:v>
                </c:pt>
                <c:pt idx="300">
                  <c:v>0.75</c:v>
                </c:pt>
                <c:pt idx="301">
                  <c:v>0.75</c:v>
                </c:pt>
                <c:pt idx="302">
                  <c:v>0.75</c:v>
                </c:pt>
                <c:pt idx="303">
                  <c:v>0.75</c:v>
                </c:pt>
                <c:pt idx="304">
                  <c:v>0.75</c:v>
                </c:pt>
                <c:pt idx="305">
                  <c:v>0.75</c:v>
                </c:pt>
                <c:pt idx="306">
                  <c:v>0.75</c:v>
                </c:pt>
                <c:pt idx="307">
                  <c:v>0.75</c:v>
                </c:pt>
                <c:pt idx="308">
                  <c:v>0.75</c:v>
                </c:pt>
                <c:pt idx="309">
                  <c:v>0.75</c:v>
                </c:pt>
                <c:pt idx="310">
                  <c:v>0.75</c:v>
                </c:pt>
                <c:pt idx="311">
                  <c:v>0.75</c:v>
                </c:pt>
                <c:pt idx="312">
                  <c:v>0.75</c:v>
                </c:pt>
                <c:pt idx="313">
                  <c:v>0.75</c:v>
                </c:pt>
                <c:pt idx="314">
                  <c:v>0.75</c:v>
                </c:pt>
                <c:pt idx="315">
                  <c:v>0.75</c:v>
                </c:pt>
                <c:pt idx="316">
                  <c:v>0.75</c:v>
                </c:pt>
                <c:pt idx="317">
                  <c:v>0.75</c:v>
                </c:pt>
                <c:pt idx="318">
                  <c:v>0.75</c:v>
                </c:pt>
                <c:pt idx="319">
                  <c:v>0.75</c:v>
                </c:pt>
                <c:pt idx="320">
                  <c:v>0.75</c:v>
                </c:pt>
                <c:pt idx="321">
                  <c:v>0.75</c:v>
                </c:pt>
                <c:pt idx="322">
                  <c:v>0.75</c:v>
                </c:pt>
                <c:pt idx="323">
                  <c:v>0.75</c:v>
                </c:pt>
                <c:pt idx="324">
                  <c:v>0.75</c:v>
                </c:pt>
                <c:pt idx="325">
                  <c:v>0.75</c:v>
                </c:pt>
                <c:pt idx="326">
                  <c:v>0.75</c:v>
                </c:pt>
                <c:pt idx="327">
                  <c:v>0.75</c:v>
                </c:pt>
                <c:pt idx="328">
                  <c:v>0.75</c:v>
                </c:pt>
                <c:pt idx="329">
                  <c:v>0.75</c:v>
                </c:pt>
                <c:pt idx="330">
                  <c:v>0.75</c:v>
                </c:pt>
                <c:pt idx="331">
                  <c:v>0.75</c:v>
                </c:pt>
                <c:pt idx="332">
                  <c:v>0.75</c:v>
                </c:pt>
                <c:pt idx="333">
                  <c:v>0.75</c:v>
                </c:pt>
                <c:pt idx="334">
                  <c:v>0.75</c:v>
                </c:pt>
                <c:pt idx="335">
                  <c:v>0.75</c:v>
                </c:pt>
                <c:pt idx="336">
                  <c:v>0.75</c:v>
                </c:pt>
                <c:pt idx="337">
                  <c:v>0.75</c:v>
                </c:pt>
                <c:pt idx="338">
                  <c:v>0.75</c:v>
                </c:pt>
                <c:pt idx="339">
                  <c:v>0.75</c:v>
                </c:pt>
                <c:pt idx="340">
                  <c:v>0.75</c:v>
                </c:pt>
                <c:pt idx="341">
                  <c:v>0.75</c:v>
                </c:pt>
                <c:pt idx="342">
                  <c:v>0.75</c:v>
                </c:pt>
                <c:pt idx="343">
                  <c:v>0.75</c:v>
                </c:pt>
                <c:pt idx="344">
                  <c:v>0.75</c:v>
                </c:pt>
                <c:pt idx="345">
                  <c:v>0.75</c:v>
                </c:pt>
                <c:pt idx="346">
                  <c:v>0.75</c:v>
                </c:pt>
                <c:pt idx="347">
                  <c:v>0.75</c:v>
                </c:pt>
                <c:pt idx="348">
                  <c:v>0.75</c:v>
                </c:pt>
                <c:pt idx="349">
                  <c:v>0.75</c:v>
                </c:pt>
                <c:pt idx="350">
                  <c:v>0.75</c:v>
                </c:pt>
                <c:pt idx="351">
                  <c:v>0.75</c:v>
                </c:pt>
                <c:pt idx="352">
                  <c:v>0.75</c:v>
                </c:pt>
                <c:pt idx="353">
                  <c:v>0.75</c:v>
                </c:pt>
                <c:pt idx="354">
                  <c:v>0.75</c:v>
                </c:pt>
                <c:pt idx="355">
                  <c:v>0.75</c:v>
                </c:pt>
                <c:pt idx="356">
                  <c:v>0.75</c:v>
                </c:pt>
                <c:pt idx="357">
                  <c:v>0.75</c:v>
                </c:pt>
                <c:pt idx="358">
                  <c:v>0.75</c:v>
                </c:pt>
                <c:pt idx="359">
                  <c:v>0.75</c:v>
                </c:pt>
                <c:pt idx="360">
                  <c:v>0.75</c:v>
                </c:pt>
                <c:pt idx="361">
                  <c:v>0.75</c:v>
                </c:pt>
                <c:pt idx="362">
                  <c:v>0.75</c:v>
                </c:pt>
                <c:pt idx="363">
                  <c:v>0.75</c:v>
                </c:pt>
                <c:pt idx="364">
                  <c:v>0.75</c:v>
                </c:pt>
                <c:pt idx="365">
                  <c:v>0.75</c:v>
                </c:pt>
                <c:pt idx="366">
                  <c:v>0.75</c:v>
                </c:pt>
                <c:pt idx="367">
                  <c:v>0.75</c:v>
                </c:pt>
                <c:pt idx="368">
                  <c:v>0.75</c:v>
                </c:pt>
                <c:pt idx="369">
                  <c:v>0.75</c:v>
                </c:pt>
                <c:pt idx="370">
                  <c:v>0.75</c:v>
                </c:pt>
                <c:pt idx="371">
                  <c:v>0.75</c:v>
                </c:pt>
                <c:pt idx="372">
                  <c:v>0.75</c:v>
                </c:pt>
                <c:pt idx="373">
                  <c:v>0.75</c:v>
                </c:pt>
                <c:pt idx="374">
                  <c:v>0.75</c:v>
                </c:pt>
                <c:pt idx="375">
                  <c:v>0.75</c:v>
                </c:pt>
                <c:pt idx="376">
                  <c:v>0.75</c:v>
                </c:pt>
                <c:pt idx="377">
                  <c:v>0.75</c:v>
                </c:pt>
                <c:pt idx="378">
                  <c:v>0.75</c:v>
                </c:pt>
                <c:pt idx="379">
                  <c:v>0.75</c:v>
                </c:pt>
                <c:pt idx="380">
                  <c:v>0.75</c:v>
                </c:pt>
                <c:pt idx="381">
                  <c:v>0.75</c:v>
                </c:pt>
                <c:pt idx="382">
                  <c:v>0.75</c:v>
                </c:pt>
                <c:pt idx="383">
                  <c:v>0.75</c:v>
                </c:pt>
                <c:pt idx="384">
                  <c:v>0.75</c:v>
                </c:pt>
                <c:pt idx="385">
                  <c:v>0.75</c:v>
                </c:pt>
                <c:pt idx="386">
                  <c:v>0.75</c:v>
                </c:pt>
                <c:pt idx="387">
                  <c:v>0.75</c:v>
                </c:pt>
                <c:pt idx="388">
                  <c:v>0.75</c:v>
                </c:pt>
                <c:pt idx="389">
                  <c:v>0.75</c:v>
                </c:pt>
                <c:pt idx="390">
                  <c:v>0.75</c:v>
                </c:pt>
                <c:pt idx="391">
                  <c:v>0.75</c:v>
                </c:pt>
                <c:pt idx="392">
                  <c:v>0.75</c:v>
                </c:pt>
                <c:pt idx="393">
                  <c:v>0.75</c:v>
                </c:pt>
                <c:pt idx="394">
                  <c:v>0.75</c:v>
                </c:pt>
                <c:pt idx="395">
                  <c:v>0.75</c:v>
                </c:pt>
                <c:pt idx="396">
                  <c:v>0.75</c:v>
                </c:pt>
                <c:pt idx="397">
                  <c:v>0.75</c:v>
                </c:pt>
                <c:pt idx="398">
                  <c:v>0.75</c:v>
                </c:pt>
                <c:pt idx="399">
                  <c:v>0.75</c:v>
                </c:pt>
                <c:pt idx="400">
                  <c:v>0.75</c:v>
                </c:pt>
                <c:pt idx="401">
                  <c:v>0.75</c:v>
                </c:pt>
                <c:pt idx="402">
                  <c:v>0.75</c:v>
                </c:pt>
                <c:pt idx="403">
                  <c:v>0.75</c:v>
                </c:pt>
                <c:pt idx="404">
                  <c:v>0.75</c:v>
                </c:pt>
                <c:pt idx="405">
                  <c:v>0.75</c:v>
                </c:pt>
                <c:pt idx="406">
                  <c:v>0.75</c:v>
                </c:pt>
                <c:pt idx="407">
                  <c:v>0.75</c:v>
                </c:pt>
                <c:pt idx="408">
                  <c:v>0.75</c:v>
                </c:pt>
                <c:pt idx="409">
                  <c:v>0.75</c:v>
                </c:pt>
                <c:pt idx="410">
                  <c:v>0.75</c:v>
                </c:pt>
                <c:pt idx="411">
                  <c:v>0.75</c:v>
                </c:pt>
                <c:pt idx="412">
                  <c:v>0.75</c:v>
                </c:pt>
                <c:pt idx="413">
                  <c:v>0.75</c:v>
                </c:pt>
                <c:pt idx="414">
                  <c:v>0.75</c:v>
                </c:pt>
                <c:pt idx="415">
                  <c:v>0.75</c:v>
                </c:pt>
                <c:pt idx="416">
                  <c:v>0.75</c:v>
                </c:pt>
                <c:pt idx="417">
                  <c:v>0.75</c:v>
                </c:pt>
                <c:pt idx="418">
                  <c:v>0.75</c:v>
                </c:pt>
                <c:pt idx="419">
                  <c:v>0.75</c:v>
                </c:pt>
                <c:pt idx="420">
                  <c:v>0.75</c:v>
                </c:pt>
                <c:pt idx="421">
                  <c:v>0.75</c:v>
                </c:pt>
                <c:pt idx="422">
                  <c:v>0.75</c:v>
                </c:pt>
                <c:pt idx="423">
                  <c:v>0.75</c:v>
                </c:pt>
                <c:pt idx="424">
                  <c:v>0.75</c:v>
                </c:pt>
                <c:pt idx="425">
                  <c:v>0.75</c:v>
                </c:pt>
                <c:pt idx="426">
                  <c:v>0.75</c:v>
                </c:pt>
                <c:pt idx="427">
                  <c:v>0.75</c:v>
                </c:pt>
                <c:pt idx="428">
                  <c:v>0.75</c:v>
                </c:pt>
                <c:pt idx="429">
                  <c:v>0.75</c:v>
                </c:pt>
                <c:pt idx="430">
                  <c:v>0.75</c:v>
                </c:pt>
                <c:pt idx="431">
                  <c:v>0.75</c:v>
                </c:pt>
                <c:pt idx="432">
                  <c:v>0.75</c:v>
                </c:pt>
                <c:pt idx="433">
                  <c:v>0.75</c:v>
                </c:pt>
                <c:pt idx="434">
                  <c:v>0.75</c:v>
                </c:pt>
                <c:pt idx="435">
                  <c:v>0.75</c:v>
                </c:pt>
                <c:pt idx="436">
                  <c:v>0.75</c:v>
                </c:pt>
                <c:pt idx="437">
                  <c:v>0.75</c:v>
                </c:pt>
                <c:pt idx="438">
                  <c:v>0.75</c:v>
                </c:pt>
                <c:pt idx="439">
                  <c:v>0.75</c:v>
                </c:pt>
                <c:pt idx="440">
                  <c:v>0.75</c:v>
                </c:pt>
                <c:pt idx="441">
                  <c:v>0.75</c:v>
                </c:pt>
                <c:pt idx="442">
                  <c:v>0.75</c:v>
                </c:pt>
                <c:pt idx="443">
                  <c:v>0.75</c:v>
                </c:pt>
                <c:pt idx="444">
                  <c:v>0.75</c:v>
                </c:pt>
                <c:pt idx="445">
                  <c:v>0.75</c:v>
                </c:pt>
                <c:pt idx="446">
                  <c:v>0.75</c:v>
                </c:pt>
                <c:pt idx="447">
                  <c:v>0.75</c:v>
                </c:pt>
                <c:pt idx="448">
                  <c:v>0.75</c:v>
                </c:pt>
                <c:pt idx="449">
                  <c:v>0.75</c:v>
                </c:pt>
                <c:pt idx="450">
                  <c:v>0.75</c:v>
                </c:pt>
                <c:pt idx="451">
                  <c:v>0.75</c:v>
                </c:pt>
                <c:pt idx="452">
                  <c:v>0.75</c:v>
                </c:pt>
                <c:pt idx="453">
                  <c:v>0.75</c:v>
                </c:pt>
                <c:pt idx="454">
                  <c:v>0.75</c:v>
                </c:pt>
                <c:pt idx="455">
                  <c:v>0.75</c:v>
                </c:pt>
                <c:pt idx="456">
                  <c:v>0.75</c:v>
                </c:pt>
                <c:pt idx="457">
                  <c:v>0.75</c:v>
                </c:pt>
                <c:pt idx="458">
                  <c:v>0.75</c:v>
                </c:pt>
                <c:pt idx="459">
                  <c:v>0.75</c:v>
                </c:pt>
                <c:pt idx="460">
                  <c:v>0.75</c:v>
                </c:pt>
                <c:pt idx="461">
                  <c:v>0.75</c:v>
                </c:pt>
                <c:pt idx="462">
                  <c:v>0.75</c:v>
                </c:pt>
                <c:pt idx="463">
                  <c:v>0.75</c:v>
                </c:pt>
                <c:pt idx="464">
                  <c:v>0.75</c:v>
                </c:pt>
                <c:pt idx="465">
                  <c:v>0.75</c:v>
                </c:pt>
                <c:pt idx="466">
                  <c:v>0.75</c:v>
                </c:pt>
                <c:pt idx="467">
                  <c:v>0.75</c:v>
                </c:pt>
                <c:pt idx="468">
                  <c:v>0.75</c:v>
                </c:pt>
                <c:pt idx="469">
                  <c:v>0.75</c:v>
                </c:pt>
                <c:pt idx="470">
                  <c:v>0.75</c:v>
                </c:pt>
                <c:pt idx="471">
                  <c:v>0.75</c:v>
                </c:pt>
                <c:pt idx="472">
                  <c:v>0.75</c:v>
                </c:pt>
                <c:pt idx="473">
                  <c:v>0.75</c:v>
                </c:pt>
                <c:pt idx="474">
                  <c:v>0.75</c:v>
                </c:pt>
                <c:pt idx="475">
                  <c:v>0.75</c:v>
                </c:pt>
                <c:pt idx="476">
                  <c:v>0.75</c:v>
                </c:pt>
                <c:pt idx="477">
                  <c:v>0.75</c:v>
                </c:pt>
                <c:pt idx="478">
                  <c:v>0.75</c:v>
                </c:pt>
                <c:pt idx="479">
                  <c:v>0.75</c:v>
                </c:pt>
                <c:pt idx="480">
                  <c:v>0.75</c:v>
                </c:pt>
                <c:pt idx="481">
                  <c:v>0.75</c:v>
                </c:pt>
                <c:pt idx="482">
                  <c:v>0.75</c:v>
                </c:pt>
                <c:pt idx="483">
                  <c:v>0.75</c:v>
                </c:pt>
                <c:pt idx="484">
                  <c:v>0.75</c:v>
                </c:pt>
                <c:pt idx="485">
                  <c:v>0.75</c:v>
                </c:pt>
                <c:pt idx="486">
                  <c:v>0.75</c:v>
                </c:pt>
                <c:pt idx="487">
                  <c:v>0.75</c:v>
                </c:pt>
                <c:pt idx="488">
                  <c:v>0.75</c:v>
                </c:pt>
                <c:pt idx="489">
                  <c:v>0.75</c:v>
                </c:pt>
                <c:pt idx="490">
                  <c:v>0.75</c:v>
                </c:pt>
                <c:pt idx="491">
                  <c:v>0.75</c:v>
                </c:pt>
                <c:pt idx="492">
                  <c:v>0.75</c:v>
                </c:pt>
                <c:pt idx="493">
                  <c:v>0.75</c:v>
                </c:pt>
                <c:pt idx="494">
                  <c:v>0.75</c:v>
                </c:pt>
                <c:pt idx="495">
                  <c:v>0.75</c:v>
                </c:pt>
                <c:pt idx="496">
                  <c:v>0.75</c:v>
                </c:pt>
                <c:pt idx="497">
                  <c:v>0.75</c:v>
                </c:pt>
                <c:pt idx="498">
                  <c:v>0.75</c:v>
                </c:pt>
                <c:pt idx="499">
                  <c:v>0.75</c:v>
                </c:pt>
                <c:pt idx="500">
                  <c:v>0.75</c:v>
                </c:pt>
                <c:pt idx="501">
                  <c:v>0.75</c:v>
                </c:pt>
                <c:pt idx="502">
                  <c:v>0.75</c:v>
                </c:pt>
                <c:pt idx="503">
                  <c:v>0.75</c:v>
                </c:pt>
                <c:pt idx="504">
                  <c:v>0.75</c:v>
                </c:pt>
                <c:pt idx="505">
                  <c:v>0.75</c:v>
                </c:pt>
                <c:pt idx="506">
                  <c:v>0.75</c:v>
                </c:pt>
                <c:pt idx="507">
                  <c:v>0.75</c:v>
                </c:pt>
                <c:pt idx="508">
                  <c:v>0.75</c:v>
                </c:pt>
                <c:pt idx="509">
                  <c:v>0.75</c:v>
                </c:pt>
                <c:pt idx="510">
                  <c:v>0.75</c:v>
                </c:pt>
                <c:pt idx="511">
                  <c:v>0.75</c:v>
                </c:pt>
                <c:pt idx="512">
                  <c:v>0.75</c:v>
                </c:pt>
                <c:pt idx="513">
                  <c:v>0.75</c:v>
                </c:pt>
                <c:pt idx="514">
                  <c:v>0.75</c:v>
                </c:pt>
                <c:pt idx="515">
                  <c:v>0.75</c:v>
                </c:pt>
                <c:pt idx="516">
                  <c:v>0.75</c:v>
                </c:pt>
                <c:pt idx="517">
                  <c:v>0.75</c:v>
                </c:pt>
                <c:pt idx="518">
                  <c:v>0.75</c:v>
                </c:pt>
                <c:pt idx="519">
                  <c:v>0.75</c:v>
                </c:pt>
                <c:pt idx="520">
                  <c:v>0.75</c:v>
                </c:pt>
                <c:pt idx="521">
                  <c:v>0.75</c:v>
                </c:pt>
                <c:pt idx="522">
                  <c:v>0.75</c:v>
                </c:pt>
                <c:pt idx="523">
                  <c:v>0.75</c:v>
                </c:pt>
                <c:pt idx="524">
                  <c:v>0.75</c:v>
                </c:pt>
                <c:pt idx="525">
                  <c:v>0.75</c:v>
                </c:pt>
                <c:pt idx="526">
                  <c:v>0.75</c:v>
                </c:pt>
                <c:pt idx="527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CF-4B47-A293-69FAF5077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125712"/>
        <c:axId val="474122432"/>
      </c:areaChart>
      <c:lineChart>
        <c:grouping val="standard"/>
        <c:varyColors val="0"/>
        <c:ser>
          <c:idx val="5"/>
          <c:order val="2"/>
          <c:tx>
            <c:strRef>
              <c:f>'Graph Data'!$E$1</c:f>
              <c:strCache>
                <c:ptCount val="1"/>
                <c:pt idx="0">
                  <c:v>Market Median Compensation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'Graph Data'!$A$2:$A$529</c:f>
              <c:strCache>
                <c:ptCount val="528"/>
                <c:pt idx="0">
                  <c:v>AEPSC241</c:v>
                </c:pt>
                <c:pt idx="1">
                  <c:v>AEPSC141</c:v>
                </c:pt>
                <c:pt idx="2">
                  <c:v>AEPSC387</c:v>
                </c:pt>
                <c:pt idx="3">
                  <c:v>AEPSC239</c:v>
                </c:pt>
                <c:pt idx="4">
                  <c:v>AEPSC131</c:v>
                </c:pt>
                <c:pt idx="5">
                  <c:v>AEPSC117</c:v>
                </c:pt>
                <c:pt idx="6">
                  <c:v>AEPSC281</c:v>
                </c:pt>
                <c:pt idx="7">
                  <c:v>AEPSC370</c:v>
                </c:pt>
                <c:pt idx="8">
                  <c:v>AEPSC431</c:v>
                </c:pt>
                <c:pt idx="9">
                  <c:v>AEPSC159</c:v>
                </c:pt>
                <c:pt idx="10">
                  <c:v>AEPSC324</c:v>
                </c:pt>
                <c:pt idx="11">
                  <c:v>AEPSC42</c:v>
                </c:pt>
                <c:pt idx="12">
                  <c:v>AEPSC410</c:v>
                </c:pt>
                <c:pt idx="13">
                  <c:v>AEPSC289</c:v>
                </c:pt>
                <c:pt idx="14">
                  <c:v>AEPSC92</c:v>
                </c:pt>
                <c:pt idx="15">
                  <c:v>AEPSC110</c:v>
                </c:pt>
                <c:pt idx="16">
                  <c:v>KPCO11</c:v>
                </c:pt>
                <c:pt idx="17">
                  <c:v>AEPSC191</c:v>
                </c:pt>
                <c:pt idx="18">
                  <c:v>AEPSC46</c:v>
                </c:pt>
                <c:pt idx="19">
                  <c:v>AEPSC332</c:v>
                </c:pt>
                <c:pt idx="20">
                  <c:v>KPCO29</c:v>
                </c:pt>
                <c:pt idx="21">
                  <c:v>AEPSC360</c:v>
                </c:pt>
                <c:pt idx="22">
                  <c:v>AEPSC282</c:v>
                </c:pt>
                <c:pt idx="23">
                  <c:v>AEPSC14</c:v>
                </c:pt>
                <c:pt idx="24">
                  <c:v>AEPSC377</c:v>
                </c:pt>
                <c:pt idx="25">
                  <c:v>KPCO43</c:v>
                </c:pt>
                <c:pt idx="26">
                  <c:v>AEPSC49</c:v>
                </c:pt>
                <c:pt idx="27">
                  <c:v>AEPSC235</c:v>
                </c:pt>
                <c:pt idx="28">
                  <c:v>AEPSC437</c:v>
                </c:pt>
                <c:pt idx="29">
                  <c:v>AEPSC63</c:v>
                </c:pt>
                <c:pt idx="30">
                  <c:v>AEPSC25</c:v>
                </c:pt>
                <c:pt idx="31">
                  <c:v>AEPSC212</c:v>
                </c:pt>
                <c:pt idx="32">
                  <c:v>AEPSC21</c:v>
                </c:pt>
                <c:pt idx="33">
                  <c:v>AEPSC22</c:v>
                </c:pt>
                <c:pt idx="34">
                  <c:v>AEPSC184</c:v>
                </c:pt>
                <c:pt idx="35">
                  <c:v>AEPSC193</c:v>
                </c:pt>
                <c:pt idx="36">
                  <c:v>AEPSC245</c:v>
                </c:pt>
                <c:pt idx="37">
                  <c:v>AEPSC242</c:v>
                </c:pt>
                <c:pt idx="38">
                  <c:v>AEPSC280</c:v>
                </c:pt>
                <c:pt idx="39">
                  <c:v>AEPSC165</c:v>
                </c:pt>
                <c:pt idx="40">
                  <c:v>AEPSC446</c:v>
                </c:pt>
                <c:pt idx="41">
                  <c:v>AEPSC438</c:v>
                </c:pt>
                <c:pt idx="42">
                  <c:v>AEPSC181</c:v>
                </c:pt>
                <c:pt idx="43">
                  <c:v>AEPSC243</c:v>
                </c:pt>
                <c:pt idx="44">
                  <c:v>AEPSC202</c:v>
                </c:pt>
                <c:pt idx="45">
                  <c:v>AEPSC197</c:v>
                </c:pt>
                <c:pt idx="46">
                  <c:v>AEPSC254</c:v>
                </c:pt>
                <c:pt idx="47">
                  <c:v>AEPSC150</c:v>
                </c:pt>
                <c:pt idx="48">
                  <c:v>AEPSC304</c:v>
                </c:pt>
                <c:pt idx="49">
                  <c:v>AEPSC355</c:v>
                </c:pt>
                <c:pt idx="50">
                  <c:v>AEPSC344</c:v>
                </c:pt>
                <c:pt idx="51">
                  <c:v>AEPSC240</c:v>
                </c:pt>
                <c:pt idx="52">
                  <c:v>AEPSC136</c:v>
                </c:pt>
                <c:pt idx="53">
                  <c:v>AEPSC379</c:v>
                </c:pt>
                <c:pt idx="54">
                  <c:v>AEPSC97</c:v>
                </c:pt>
                <c:pt idx="55">
                  <c:v>AEPSC288</c:v>
                </c:pt>
                <c:pt idx="56">
                  <c:v>AEPSC440</c:v>
                </c:pt>
                <c:pt idx="57">
                  <c:v>AEPSC69</c:v>
                </c:pt>
                <c:pt idx="58">
                  <c:v>AEPSC161</c:v>
                </c:pt>
                <c:pt idx="59">
                  <c:v>AEPSC198</c:v>
                </c:pt>
                <c:pt idx="60">
                  <c:v>AEPSC363</c:v>
                </c:pt>
                <c:pt idx="61">
                  <c:v>AEPSC411</c:v>
                </c:pt>
                <c:pt idx="62">
                  <c:v>AEPSC297</c:v>
                </c:pt>
                <c:pt idx="63">
                  <c:v>AEPSC133</c:v>
                </c:pt>
                <c:pt idx="64">
                  <c:v>AEPSC201</c:v>
                </c:pt>
                <c:pt idx="65">
                  <c:v>KPCO17</c:v>
                </c:pt>
                <c:pt idx="66">
                  <c:v>AEPSC426</c:v>
                </c:pt>
                <c:pt idx="67">
                  <c:v>AEPSC233</c:v>
                </c:pt>
                <c:pt idx="68">
                  <c:v>AEPSC361</c:v>
                </c:pt>
                <c:pt idx="69">
                  <c:v>AEPSC353</c:v>
                </c:pt>
                <c:pt idx="70">
                  <c:v>AEPSC247</c:v>
                </c:pt>
                <c:pt idx="71">
                  <c:v>AEPSC218</c:v>
                </c:pt>
                <c:pt idx="72">
                  <c:v>KPCO48</c:v>
                </c:pt>
                <c:pt idx="73">
                  <c:v>AEPSC248</c:v>
                </c:pt>
                <c:pt idx="74">
                  <c:v>AEPSC269</c:v>
                </c:pt>
                <c:pt idx="75">
                  <c:v>AEPSC279</c:v>
                </c:pt>
                <c:pt idx="76">
                  <c:v>AEPSC262</c:v>
                </c:pt>
                <c:pt idx="77">
                  <c:v>AEPSC192</c:v>
                </c:pt>
                <c:pt idx="78">
                  <c:v>AEPSC368</c:v>
                </c:pt>
                <c:pt idx="79">
                  <c:v>AEPSC80</c:v>
                </c:pt>
                <c:pt idx="80">
                  <c:v>AEPSC118</c:v>
                </c:pt>
                <c:pt idx="81">
                  <c:v>AEPSC405</c:v>
                </c:pt>
                <c:pt idx="82">
                  <c:v>AEPSC352</c:v>
                </c:pt>
                <c:pt idx="83">
                  <c:v>KPCO20</c:v>
                </c:pt>
                <c:pt idx="84">
                  <c:v>AEPSC229</c:v>
                </c:pt>
                <c:pt idx="85">
                  <c:v>AEPSC89</c:v>
                </c:pt>
                <c:pt idx="86">
                  <c:v>AEPSC415</c:v>
                </c:pt>
                <c:pt idx="87">
                  <c:v>AEPSC329</c:v>
                </c:pt>
                <c:pt idx="88">
                  <c:v>AEPSC333</c:v>
                </c:pt>
                <c:pt idx="89">
                  <c:v>AEPSC24</c:v>
                </c:pt>
                <c:pt idx="90">
                  <c:v>AEPSC93</c:v>
                </c:pt>
                <c:pt idx="91">
                  <c:v>AEPSC35</c:v>
                </c:pt>
                <c:pt idx="92">
                  <c:v>AEPSC139</c:v>
                </c:pt>
                <c:pt idx="93">
                  <c:v>AEPSC477</c:v>
                </c:pt>
                <c:pt idx="94">
                  <c:v>AEPSC143</c:v>
                </c:pt>
                <c:pt idx="95">
                  <c:v>AEPSC51</c:v>
                </c:pt>
                <c:pt idx="96">
                  <c:v>AEPSC168</c:v>
                </c:pt>
                <c:pt idx="97">
                  <c:v>AEPSC34</c:v>
                </c:pt>
                <c:pt idx="98">
                  <c:v>AEPSC246</c:v>
                </c:pt>
                <c:pt idx="99">
                  <c:v>AEPSC326</c:v>
                </c:pt>
                <c:pt idx="100">
                  <c:v>AEPSC189</c:v>
                </c:pt>
                <c:pt idx="101">
                  <c:v>AEPSC119</c:v>
                </c:pt>
                <c:pt idx="102">
                  <c:v>AEPSC452</c:v>
                </c:pt>
                <c:pt idx="103">
                  <c:v>AEPSC274</c:v>
                </c:pt>
                <c:pt idx="104">
                  <c:v>AEPSC194</c:v>
                </c:pt>
                <c:pt idx="105">
                  <c:v>AEPSC291</c:v>
                </c:pt>
                <c:pt idx="106">
                  <c:v>AEPSC479</c:v>
                </c:pt>
                <c:pt idx="107">
                  <c:v>AEPSC306</c:v>
                </c:pt>
                <c:pt idx="108">
                  <c:v>AEPSC26</c:v>
                </c:pt>
                <c:pt idx="109">
                  <c:v>AEPSC472</c:v>
                </c:pt>
                <c:pt idx="110">
                  <c:v>AEPSC327</c:v>
                </c:pt>
                <c:pt idx="111">
                  <c:v>AEPSC366</c:v>
                </c:pt>
                <c:pt idx="112">
                  <c:v>AEPSC317</c:v>
                </c:pt>
                <c:pt idx="113">
                  <c:v>KPCO4</c:v>
                </c:pt>
                <c:pt idx="114">
                  <c:v>AEPSC350</c:v>
                </c:pt>
                <c:pt idx="115">
                  <c:v>AEPSC464</c:v>
                </c:pt>
                <c:pt idx="116">
                  <c:v>AEPSC278</c:v>
                </c:pt>
                <c:pt idx="117">
                  <c:v>AEPSC436</c:v>
                </c:pt>
                <c:pt idx="118">
                  <c:v>AEPSC425</c:v>
                </c:pt>
                <c:pt idx="119">
                  <c:v>AEPSC90</c:v>
                </c:pt>
                <c:pt idx="120">
                  <c:v>AEPSC166</c:v>
                </c:pt>
                <c:pt idx="121">
                  <c:v>AEPSC292</c:v>
                </c:pt>
                <c:pt idx="122">
                  <c:v>AEPSC77</c:v>
                </c:pt>
                <c:pt idx="123">
                  <c:v>AEPSC406</c:v>
                </c:pt>
                <c:pt idx="124">
                  <c:v>AEPSC328</c:v>
                </c:pt>
                <c:pt idx="125">
                  <c:v>AEPSC102</c:v>
                </c:pt>
                <c:pt idx="126">
                  <c:v>KPCO16</c:v>
                </c:pt>
                <c:pt idx="127">
                  <c:v>AEPSC389</c:v>
                </c:pt>
                <c:pt idx="128">
                  <c:v>AEPSC423</c:v>
                </c:pt>
                <c:pt idx="129">
                  <c:v>AEPSC371</c:v>
                </c:pt>
                <c:pt idx="130">
                  <c:v>AEPSC205</c:v>
                </c:pt>
                <c:pt idx="131">
                  <c:v>AEPSC402</c:v>
                </c:pt>
                <c:pt idx="132">
                  <c:v>AEPSC374</c:v>
                </c:pt>
                <c:pt idx="133">
                  <c:v>AEPSC290</c:v>
                </c:pt>
                <c:pt idx="134">
                  <c:v>AEPSC91</c:v>
                </c:pt>
                <c:pt idx="135">
                  <c:v>KPCO30</c:v>
                </c:pt>
                <c:pt idx="136">
                  <c:v>KPCO3</c:v>
                </c:pt>
                <c:pt idx="137">
                  <c:v>AEPSC68</c:v>
                </c:pt>
                <c:pt idx="138">
                  <c:v>AEPSC467</c:v>
                </c:pt>
                <c:pt idx="139">
                  <c:v>AEPSC221</c:v>
                </c:pt>
                <c:pt idx="140">
                  <c:v>AEPSC10</c:v>
                </c:pt>
                <c:pt idx="141">
                  <c:v>AEPSC270</c:v>
                </c:pt>
                <c:pt idx="142">
                  <c:v>AEPSC393</c:v>
                </c:pt>
                <c:pt idx="143">
                  <c:v>AEPSC52</c:v>
                </c:pt>
                <c:pt idx="144">
                  <c:v>AEPSC70</c:v>
                </c:pt>
                <c:pt idx="145">
                  <c:v>AEPSC381</c:v>
                </c:pt>
                <c:pt idx="146">
                  <c:v>AEPSC79</c:v>
                </c:pt>
                <c:pt idx="147">
                  <c:v>KPCO5</c:v>
                </c:pt>
                <c:pt idx="148">
                  <c:v>AEPSC478</c:v>
                </c:pt>
                <c:pt idx="149">
                  <c:v>AEPSC348</c:v>
                </c:pt>
                <c:pt idx="150">
                  <c:v>AEPSC308</c:v>
                </c:pt>
                <c:pt idx="151">
                  <c:v>AEPSC206</c:v>
                </c:pt>
                <c:pt idx="152">
                  <c:v>AEPSC445</c:v>
                </c:pt>
                <c:pt idx="153">
                  <c:v>AEPSC104</c:v>
                </c:pt>
                <c:pt idx="154">
                  <c:v>AEPSC267</c:v>
                </c:pt>
                <c:pt idx="155">
                  <c:v>AEPSC82</c:v>
                </c:pt>
                <c:pt idx="156">
                  <c:v>AEPSC268</c:v>
                </c:pt>
                <c:pt idx="157">
                  <c:v>AEPSC158</c:v>
                </c:pt>
                <c:pt idx="158">
                  <c:v>AEPSC3</c:v>
                </c:pt>
                <c:pt idx="159">
                  <c:v>AEPSC183</c:v>
                </c:pt>
                <c:pt idx="160">
                  <c:v>AEPSC146</c:v>
                </c:pt>
                <c:pt idx="161">
                  <c:v>AEPSC421</c:v>
                </c:pt>
                <c:pt idx="162">
                  <c:v>AEPSC177</c:v>
                </c:pt>
                <c:pt idx="163">
                  <c:v>AEPSC171</c:v>
                </c:pt>
                <c:pt idx="164">
                  <c:v>AEPSC349</c:v>
                </c:pt>
                <c:pt idx="165">
                  <c:v>AEPSC62</c:v>
                </c:pt>
                <c:pt idx="166">
                  <c:v>AEPSC153</c:v>
                </c:pt>
                <c:pt idx="167">
                  <c:v>AEPSC182</c:v>
                </c:pt>
                <c:pt idx="168">
                  <c:v>AEPSC186</c:v>
                </c:pt>
                <c:pt idx="169">
                  <c:v>AEPSC285</c:v>
                </c:pt>
                <c:pt idx="170">
                  <c:v>AEPSC407</c:v>
                </c:pt>
                <c:pt idx="171">
                  <c:v>AEPSC45</c:v>
                </c:pt>
                <c:pt idx="172">
                  <c:v>AEPSC435</c:v>
                </c:pt>
                <c:pt idx="173">
                  <c:v>AEPSC294</c:v>
                </c:pt>
                <c:pt idx="174">
                  <c:v>AEPSC346</c:v>
                </c:pt>
                <c:pt idx="175">
                  <c:v>AEPSC257</c:v>
                </c:pt>
                <c:pt idx="176">
                  <c:v>AEPSC29</c:v>
                </c:pt>
                <c:pt idx="177">
                  <c:v>AEPSC301</c:v>
                </c:pt>
                <c:pt idx="178">
                  <c:v>KPCO32</c:v>
                </c:pt>
                <c:pt idx="179">
                  <c:v>AEPSC388</c:v>
                </c:pt>
                <c:pt idx="180">
                  <c:v>AEPSC120</c:v>
                </c:pt>
                <c:pt idx="181">
                  <c:v>AEPSC293</c:v>
                </c:pt>
                <c:pt idx="182">
                  <c:v>AEPSC276</c:v>
                </c:pt>
                <c:pt idx="183">
                  <c:v>AEPSC424</c:v>
                </c:pt>
                <c:pt idx="184">
                  <c:v>KPCO6</c:v>
                </c:pt>
                <c:pt idx="185">
                  <c:v>AEPSC47</c:v>
                </c:pt>
                <c:pt idx="186">
                  <c:v>AEPSC442</c:v>
                </c:pt>
                <c:pt idx="187">
                  <c:v>AEPSC172</c:v>
                </c:pt>
                <c:pt idx="188">
                  <c:v>AEPSC283</c:v>
                </c:pt>
                <c:pt idx="189">
                  <c:v>AEPSC94</c:v>
                </c:pt>
                <c:pt idx="190">
                  <c:v>AEPSC378</c:v>
                </c:pt>
                <c:pt idx="191">
                  <c:v>AEPSC215</c:v>
                </c:pt>
                <c:pt idx="192">
                  <c:v>AEPSC9</c:v>
                </c:pt>
                <c:pt idx="193">
                  <c:v>AEPSC169</c:v>
                </c:pt>
                <c:pt idx="194">
                  <c:v>AEPSC39</c:v>
                </c:pt>
                <c:pt idx="195">
                  <c:v>AEPSC271</c:v>
                </c:pt>
                <c:pt idx="196">
                  <c:v>AEPSC167</c:v>
                </c:pt>
                <c:pt idx="197">
                  <c:v>AEPSC351</c:v>
                </c:pt>
                <c:pt idx="198">
                  <c:v>AEPSC330</c:v>
                </c:pt>
                <c:pt idx="199">
                  <c:v>AEPSC175</c:v>
                </c:pt>
                <c:pt idx="200">
                  <c:v>AEPSC135</c:v>
                </c:pt>
                <c:pt idx="201">
                  <c:v>AEPSC305</c:v>
                </c:pt>
                <c:pt idx="202">
                  <c:v>AEPSC196</c:v>
                </c:pt>
                <c:pt idx="203">
                  <c:v>AEPSC36</c:v>
                </c:pt>
                <c:pt idx="204">
                  <c:v>AEPSC259</c:v>
                </c:pt>
                <c:pt idx="205">
                  <c:v>AEPSC112</c:v>
                </c:pt>
                <c:pt idx="206">
                  <c:v>AEPSC284</c:v>
                </c:pt>
                <c:pt idx="207">
                  <c:v>AEPSC210</c:v>
                </c:pt>
                <c:pt idx="208">
                  <c:v>AEPSC237</c:v>
                </c:pt>
                <c:pt idx="209">
                  <c:v>AEPSC397</c:v>
                </c:pt>
                <c:pt idx="210">
                  <c:v>AEPSC128</c:v>
                </c:pt>
                <c:pt idx="211">
                  <c:v>AEPSC444</c:v>
                </c:pt>
                <c:pt idx="212">
                  <c:v>AEPSC365</c:v>
                </c:pt>
                <c:pt idx="213">
                  <c:v>AEPSC230</c:v>
                </c:pt>
                <c:pt idx="214">
                  <c:v>AEPSC250</c:v>
                </c:pt>
                <c:pt idx="215">
                  <c:v>AEPSC311</c:v>
                </c:pt>
                <c:pt idx="216">
                  <c:v>AEPSC208</c:v>
                </c:pt>
                <c:pt idx="217">
                  <c:v>KPCO21</c:v>
                </c:pt>
                <c:pt idx="218">
                  <c:v>AEPSC448</c:v>
                </c:pt>
                <c:pt idx="219">
                  <c:v>AEPSC354</c:v>
                </c:pt>
                <c:pt idx="220">
                  <c:v>AEPSC316</c:v>
                </c:pt>
                <c:pt idx="221">
                  <c:v>AEPSC275</c:v>
                </c:pt>
                <c:pt idx="222">
                  <c:v>AEPSC12</c:v>
                </c:pt>
                <c:pt idx="223">
                  <c:v>AEPSC174</c:v>
                </c:pt>
                <c:pt idx="224">
                  <c:v>KPCO42</c:v>
                </c:pt>
                <c:pt idx="225">
                  <c:v>AEPSC100</c:v>
                </c:pt>
                <c:pt idx="226">
                  <c:v>AEPSC8</c:v>
                </c:pt>
                <c:pt idx="227">
                  <c:v>AEPSC7</c:v>
                </c:pt>
                <c:pt idx="228">
                  <c:v>AEPSC312</c:v>
                </c:pt>
                <c:pt idx="229">
                  <c:v>AEPSC429</c:v>
                </c:pt>
                <c:pt idx="230">
                  <c:v>AEPSC20</c:v>
                </c:pt>
                <c:pt idx="231">
                  <c:v>AEPSC121</c:v>
                </c:pt>
                <c:pt idx="232">
                  <c:v>AEPSC86</c:v>
                </c:pt>
                <c:pt idx="233">
                  <c:v>AEPSC451</c:v>
                </c:pt>
                <c:pt idx="234">
                  <c:v>AEPSC466</c:v>
                </c:pt>
                <c:pt idx="235">
                  <c:v>AEPSC322</c:v>
                </c:pt>
                <c:pt idx="236">
                  <c:v>AEPSC95</c:v>
                </c:pt>
                <c:pt idx="237">
                  <c:v>AEPSC164</c:v>
                </c:pt>
                <c:pt idx="238">
                  <c:v>AEPSC455</c:v>
                </c:pt>
                <c:pt idx="239">
                  <c:v>AEPSC416</c:v>
                </c:pt>
                <c:pt idx="240">
                  <c:v>AEPSC232</c:v>
                </c:pt>
                <c:pt idx="241">
                  <c:v>AEPSC287</c:v>
                </c:pt>
                <c:pt idx="242">
                  <c:v>AEPSC96</c:v>
                </c:pt>
                <c:pt idx="243">
                  <c:v>AEPSC430</c:v>
                </c:pt>
                <c:pt idx="244">
                  <c:v>AEPSC203</c:v>
                </c:pt>
                <c:pt idx="245">
                  <c:v>AEPSC345</c:v>
                </c:pt>
                <c:pt idx="246">
                  <c:v>AEPSC41</c:v>
                </c:pt>
                <c:pt idx="247">
                  <c:v>AEPSC385</c:v>
                </c:pt>
                <c:pt idx="248">
                  <c:v>AEPSC163</c:v>
                </c:pt>
                <c:pt idx="249">
                  <c:v>AEPSC151</c:v>
                </c:pt>
                <c:pt idx="250">
                  <c:v>AEPSC272</c:v>
                </c:pt>
                <c:pt idx="251">
                  <c:v>KPCO7</c:v>
                </c:pt>
                <c:pt idx="252">
                  <c:v>AEPSC129</c:v>
                </c:pt>
                <c:pt idx="253">
                  <c:v>AEPSC138</c:v>
                </c:pt>
                <c:pt idx="254">
                  <c:v>AEPSC249</c:v>
                </c:pt>
                <c:pt idx="255">
                  <c:v>AEPSC412</c:v>
                </c:pt>
                <c:pt idx="256">
                  <c:v>AEPSC223</c:v>
                </c:pt>
                <c:pt idx="257">
                  <c:v>AEPSC31</c:v>
                </c:pt>
                <c:pt idx="258">
                  <c:v>AEPSC337</c:v>
                </c:pt>
                <c:pt idx="259">
                  <c:v>AEPSC148</c:v>
                </c:pt>
                <c:pt idx="260">
                  <c:v>AEPSC195</c:v>
                </c:pt>
                <c:pt idx="261">
                  <c:v>AEPSC264</c:v>
                </c:pt>
                <c:pt idx="262">
                  <c:v>AEPSC309</c:v>
                </c:pt>
                <c:pt idx="263">
                  <c:v>AEPSC40</c:v>
                </c:pt>
                <c:pt idx="264">
                  <c:v>AEPSC463</c:v>
                </c:pt>
                <c:pt idx="265">
                  <c:v>AEPSC258</c:v>
                </c:pt>
                <c:pt idx="266">
                  <c:v>AEPSC357</c:v>
                </c:pt>
                <c:pt idx="267">
                  <c:v>AEPSC16</c:v>
                </c:pt>
                <c:pt idx="268">
                  <c:v>AEPSC234</c:v>
                </c:pt>
                <c:pt idx="269">
                  <c:v>AEPSC362</c:v>
                </c:pt>
                <c:pt idx="270">
                  <c:v>AEPSC155</c:v>
                </c:pt>
                <c:pt idx="271">
                  <c:v>AEPSC11</c:v>
                </c:pt>
                <c:pt idx="272">
                  <c:v>AEPSC114</c:v>
                </c:pt>
                <c:pt idx="273">
                  <c:v>AEPSC228</c:v>
                </c:pt>
                <c:pt idx="274">
                  <c:v>AEPSC265</c:v>
                </c:pt>
                <c:pt idx="275">
                  <c:v>AEPSC123</c:v>
                </c:pt>
                <c:pt idx="276">
                  <c:v>AEPSC253</c:v>
                </c:pt>
                <c:pt idx="277">
                  <c:v>AEPSC457</c:v>
                </c:pt>
                <c:pt idx="278">
                  <c:v>AEPSC418</c:v>
                </c:pt>
                <c:pt idx="279">
                  <c:v>AEPSC398</c:v>
                </c:pt>
                <c:pt idx="280">
                  <c:v>AEPSC101</c:v>
                </c:pt>
                <c:pt idx="281">
                  <c:v>AEPSC156</c:v>
                </c:pt>
                <c:pt idx="282">
                  <c:v>AEPSC408</c:v>
                </c:pt>
                <c:pt idx="283">
                  <c:v>AEPSC395</c:v>
                </c:pt>
                <c:pt idx="284">
                  <c:v>AEPSC180</c:v>
                </c:pt>
                <c:pt idx="285">
                  <c:v>KPCO36</c:v>
                </c:pt>
                <c:pt idx="286">
                  <c:v>AEPSC122</c:v>
                </c:pt>
                <c:pt idx="287">
                  <c:v>AEPSC220</c:v>
                </c:pt>
                <c:pt idx="288">
                  <c:v>KPCO19</c:v>
                </c:pt>
                <c:pt idx="289">
                  <c:v>KPCO40</c:v>
                </c:pt>
                <c:pt idx="290">
                  <c:v>AEPSC152</c:v>
                </c:pt>
                <c:pt idx="291">
                  <c:v>KPCO1</c:v>
                </c:pt>
                <c:pt idx="292">
                  <c:v>AEPSC399</c:v>
                </c:pt>
                <c:pt idx="293">
                  <c:v>AEPSC468</c:v>
                </c:pt>
                <c:pt idx="294">
                  <c:v>AEPSC343</c:v>
                </c:pt>
                <c:pt idx="295">
                  <c:v>AEPSC226</c:v>
                </c:pt>
                <c:pt idx="296">
                  <c:v>AEPSC66</c:v>
                </c:pt>
                <c:pt idx="297">
                  <c:v>AEPSC72</c:v>
                </c:pt>
                <c:pt idx="298">
                  <c:v>AEPSC303</c:v>
                </c:pt>
                <c:pt idx="299">
                  <c:v>AEPSC263</c:v>
                </c:pt>
                <c:pt idx="300">
                  <c:v>AEPSC244</c:v>
                </c:pt>
                <c:pt idx="301">
                  <c:v>AEPSC331</c:v>
                </c:pt>
                <c:pt idx="302">
                  <c:v>AEPSC420</c:v>
                </c:pt>
                <c:pt idx="303">
                  <c:v>AEPSC107</c:v>
                </c:pt>
                <c:pt idx="304">
                  <c:v>KPCO26</c:v>
                </c:pt>
                <c:pt idx="305">
                  <c:v>AEPSC132</c:v>
                </c:pt>
                <c:pt idx="306">
                  <c:v>AEPSC427</c:v>
                </c:pt>
                <c:pt idx="307">
                  <c:v>AEPSC367</c:v>
                </c:pt>
                <c:pt idx="308">
                  <c:v>AEPSC396</c:v>
                </c:pt>
                <c:pt idx="309">
                  <c:v>AEPSC19</c:v>
                </c:pt>
                <c:pt idx="310">
                  <c:v>AEPSC55</c:v>
                </c:pt>
                <c:pt idx="311">
                  <c:v>AEPSC238</c:v>
                </c:pt>
                <c:pt idx="312">
                  <c:v>AEPSC462</c:v>
                </c:pt>
                <c:pt idx="313">
                  <c:v>KPCO33</c:v>
                </c:pt>
                <c:pt idx="314">
                  <c:v>AEPSC116</c:v>
                </c:pt>
                <c:pt idx="315">
                  <c:v>AEPSC320</c:v>
                </c:pt>
                <c:pt idx="316">
                  <c:v>AEPSC456</c:v>
                </c:pt>
                <c:pt idx="317">
                  <c:v>AEPSC23</c:v>
                </c:pt>
                <c:pt idx="318">
                  <c:v>KPCO2</c:v>
                </c:pt>
                <c:pt idx="319">
                  <c:v>AEPSC447</c:v>
                </c:pt>
                <c:pt idx="320">
                  <c:v>AEPSC419</c:v>
                </c:pt>
                <c:pt idx="321">
                  <c:v>AEPSC325</c:v>
                </c:pt>
                <c:pt idx="322">
                  <c:v>AEPSC145</c:v>
                </c:pt>
                <c:pt idx="323">
                  <c:v>AEPSC347</c:v>
                </c:pt>
                <c:pt idx="324">
                  <c:v>AEPSC15</c:v>
                </c:pt>
                <c:pt idx="325">
                  <c:v>AEPSC187</c:v>
                </c:pt>
                <c:pt idx="326">
                  <c:v>AEPSC449</c:v>
                </c:pt>
                <c:pt idx="327">
                  <c:v>AEPSC140</c:v>
                </c:pt>
                <c:pt idx="328">
                  <c:v>AEPSC299</c:v>
                </c:pt>
                <c:pt idx="329">
                  <c:v>AEPSC144</c:v>
                </c:pt>
                <c:pt idx="330">
                  <c:v>AEPSC319</c:v>
                </c:pt>
                <c:pt idx="331">
                  <c:v>AEPSC222</c:v>
                </c:pt>
                <c:pt idx="332">
                  <c:v>AEPSC199</c:v>
                </c:pt>
                <c:pt idx="333">
                  <c:v>AEPSC1</c:v>
                </c:pt>
                <c:pt idx="334">
                  <c:v>KPCO31</c:v>
                </c:pt>
                <c:pt idx="335">
                  <c:v>AEPSC130</c:v>
                </c:pt>
                <c:pt idx="336">
                  <c:v>AEPSC380</c:v>
                </c:pt>
                <c:pt idx="337">
                  <c:v>AEPSC188</c:v>
                </c:pt>
                <c:pt idx="338">
                  <c:v>AEPSC28</c:v>
                </c:pt>
                <c:pt idx="339">
                  <c:v>AEPSC4</c:v>
                </c:pt>
                <c:pt idx="340">
                  <c:v>AEPSC225</c:v>
                </c:pt>
                <c:pt idx="341">
                  <c:v>AEPSC75</c:v>
                </c:pt>
                <c:pt idx="342">
                  <c:v>AEPSC336</c:v>
                </c:pt>
                <c:pt idx="343">
                  <c:v>AEPSC273</c:v>
                </c:pt>
                <c:pt idx="344">
                  <c:v>AEPSC178</c:v>
                </c:pt>
                <c:pt idx="345">
                  <c:v>AEPSC2</c:v>
                </c:pt>
                <c:pt idx="346">
                  <c:v>AEPSC154</c:v>
                </c:pt>
                <c:pt idx="347">
                  <c:v>AEPSC231</c:v>
                </c:pt>
                <c:pt idx="348">
                  <c:v>AEPSC227</c:v>
                </c:pt>
                <c:pt idx="349">
                  <c:v>AEPSC6</c:v>
                </c:pt>
                <c:pt idx="350">
                  <c:v>KPCO47</c:v>
                </c:pt>
                <c:pt idx="351">
                  <c:v>AEPSC200</c:v>
                </c:pt>
                <c:pt idx="352">
                  <c:v>AEPSC439</c:v>
                </c:pt>
                <c:pt idx="353">
                  <c:v>AEPSC213</c:v>
                </c:pt>
                <c:pt idx="354">
                  <c:v>AEPSC450</c:v>
                </c:pt>
                <c:pt idx="355">
                  <c:v>AEPSC236</c:v>
                </c:pt>
                <c:pt idx="356">
                  <c:v>AEPSC109</c:v>
                </c:pt>
                <c:pt idx="357">
                  <c:v>AEPSC300</c:v>
                </c:pt>
                <c:pt idx="358">
                  <c:v>AEPSC318</c:v>
                </c:pt>
                <c:pt idx="359">
                  <c:v>AEPSC302</c:v>
                </c:pt>
                <c:pt idx="360">
                  <c:v>AEPSC224</c:v>
                </c:pt>
                <c:pt idx="361">
                  <c:v>AEPSC321</c:v>
                </c:pt>
                <c:pt idx="362">
                  <c:v>AEPSC84</c:v>
                </c:pt>
                <c:pt idx="363">
                  <c:v>KPCO46</c:v>
                </c:pt>
                <c:pt idx="364">
                  <c:v>KPCO44</c:v>
                </c:pt>
                <c:pt idx="365">
                  <c:v>AEPSC298</c:v>
                </c:pt>
                <c:pt idx="366">
                  <c:v>KPCO22</c:v>
                </c:pt>
                <c:pt idx="367">
                  <c:v>AEPSC53</c:v>
                </c:pt>
                <c:pt idx="368">
                  <c:v>AEPSC61</c:v>
                </c:pt>
                <c:pt idx="369">
                  <c:v>AEPSC358</c:v>
                </c:pt>
                <c:pt idx="370">
                  <c:v>AEPSC179</c:v>
                </c:pt>
                <c:pt idx="371">
                  <c:v>KPCO45</c:v>
                </c:pt>
                <c:pt idx="372">
                  <c:v>AEPSC369</c:v>
                </c:pt>
                <c:pt idx="373">
                  <c:v>AEPSC217</c:v>
                </c:pt>
                <c:pt idx="374">
                  <c:v>AEPSC323</c:v>
                </c:pt>
                <c:pt idx="375">
                  <c:v>AEPSC390</c:v>
                </c:pt>
                <c:pt idx="376">
                  <c:v>AEPSC414</c:v>
                </c:pt>
                <c:pt idx="377">
                  <c:v>AEPSC473</c:v>
                </c:pt>
                <c:pt idx="378">
                  <c:v>AEPSC461</c:v>
                </c:pt>
                <c:pt idx="379">
                  <c:v>AEPSC32</c:v>
                </c:pt>
                <c:pt idx="380">
                  <c:v>AEPSC160</c:v>
                </c:pt>
                <c:pt idx="381">
                  <c:v>AEPSC261</c:v>
                </c:pt>
                <c:pt idx="382">
                  <c:v>AEPSC252</c:v>
                </c:pt>
                <c:pt idx="383">
                  <c:v>AEPSC137</c:v>
                </c:pt>
                <c:pt idx="384">
                  <c:v>AEPSC157</c:v>
                </c:pt>
                <c:pt idx="385">
                  <c:v>AEPSC341</c:v>
                </c:pt>
                <c:pt idx="386">
                  <c:v>AEPSC54</c:v>
                </c:pt>
                <c:pt idx="387">
                  <c:v>AEPSC173</c:v>
                </c:pt>
                <c:pt idx="388">
                  <c:v>AEPSC334</c:v>
                </c:pt>
                <c:pt idx="389">
                  <c:v>KPCO27</c:v>
                </c:pt>
                <c:pt idx="390">
                  <c:v>AEPSC340</c:v>
                </c:pt>
                <c:pt idx="391">
                  <c:v>AEPSC71</c:v>
                </c:pt>
                <c:pt idx="392">
                  <c:v>AEPSC5</c:v>
                </c:pt>
                <c:pt idx="393">
                  <c:v>KPCO13</c:v>
                </c:pt>
                <c:pt idx="394">
                  <c:v>AEPSC417</c:v>
                </c:pt>
                <c:pt idx="395">
                  <c:v>KPCO12</c:v>
                </c:pt>
                <c:pt idx="396">
                  <c:v>AEPSC142</c:v>
                </c:pt>
                <c:pt idx="397">
                  <c:v>AEPSC286</c:v>
                </c:pt>
                <c:pt idx="398">
                  <c:v>AEPSC409</c:v>
                </c:pt>
                <c:pt idx="399">
                  <c:v>AEPSC65</c:v>
                </c:pt>
                <c:pt idx="400">
                  <c:v>AEPSC307</c:v>
                </c:pt>
                <c:pt idx="401">
                  <c:v>AEPSC214</c:v>
                </c:pt>
                <c:pt idx="402">
                  <c:v>AEPSC256</c:v>
                </c:pt>
                <c:pt idx="403">
                  <c:v>AEPSC342</c:v>
                </c:pt>
                <c:pt idx="404">
                  <c:v>AEPSC310</c:v>
                </c:pt>
                <c:pt idx="405">
                  <c:v>AEPSC338</c:v>
                </c:pt>
                <c:pt idx="406">
                  <c:v>AEPSC103</c:v>
                </c:pt>
                <c:pt idx="407">
                  <c:v>AEPSC277</c:v>
                </c:pt>
                <c:pt idx="408">
                  <c:v>AEPSC81</c:v>
                </c:pt>
                <c:pt idx="409">
                  <c:v>AEPSC454</c:v>
                </c:pt>
                <c:pt idx="410">
                  <c:v>AEPSC295</c:v>
                </c:pt>
                <c:pt idx="411">
                  <c:v>AEPSC211</c:v>
                </c:pt>
                <c:pt idx="412">
                  <c:v>AEPSC209</c:v>
                </c:pt>
                <c:pt idx="413">
                  <c:v>AEPSC87</c:v>
                </c:pt>
                <c:pt idx="414">
                  <c:v>AEPSC251</c:v>
                </c:pt>
                <c:pt idx="415">
                  <c:v>KPCO9</c:v>
                </c:pt>
                <c:pt idx="416">
                  <c:v>AEPSC469</c:v>
                </c:pt>
                <c:pt idx="417">
                  <c:v>AEPSC313</c:v>
                </c:pt>
                <c:pt idx="418">
                  <c:v>AEPSC105</c:v>
                </c:pt>
                <c:pt idx="419">
                  <c:v>AEPSC115</c:v>
                </c:pt>
                <c:pt idx="420">
                  <c:v>AEPSC394</c:v>
                </c:pt>
                <c:pt idx="421">
                  <c:v>AEPSC67</c:v>
                </c:pt>
                <c:pt idx="422">
                  <c:v>AEPSC204</c:v>
                </c:pt>
                <c:pt idx="423">
                  <c:v>AEPSC384</c:v>
                </c:pt>
                <c:pt idx="424">
                  <c:v>KPCO37</c:v>
                </c:pt>
                <c:pt idx="425">
                  <c:v>AEPSC17</c:v>
                </c:pt>
                <c:pt idx="426">
                  <c:v>AEPSC382</c:v>
                </c:pt>
                <c:pt idx="427">
                  <c:v>AEPSC441</c:v>
                </c:pt>
                <c:pt idx="428">
                  <c:v>KPCO8</c:v>
                </c:pt>
                <c:pt idx="429">
                  <c:v>AEPSC74</c:v>
                </c:pt>
                <c:pt idx="430">
                  <c:v>AEPSC85</c:v>
                </c:pt>
                <c:pt idx="431">
                  <c:v>AEPSC126</c:v>
                </c:pt>
                <c:pt idx="432">
                  <c:v>AEPSC124</c:v>
                </c:pt>
                <c:pt idx="433">
                  <c:v>AEPSC56</c:v>
                </c:pt>
                <c:pt idx="434">
                  <c:v>AEPSC364</c:v>
                </c:pt>
                <c:pt idx="435">
                  <c:v>AEPSC401</c:v>
                </c:pt>
                <c:pt idx="436">
                  <c:v>AEPSC216</c:v>
                </c:pt>
                <c:pt idx="437">
                  <c:v>AEPSC73</c:v>
                </c:pt>
                <c:pt idx="438">
                  <c:v>AEPSC386</c:v>
                </c:pt>
                <c:pt idx="439">
                  <c:v>AEPSC33</c:v>
                </c:pt>
                <c:pt idx="440">
                  <c:v>AEPSC43</c:v>
                </c:pt>
                <c:pt idx="441">
                  <c:v>AEPSC404</c:v>
                </c:pt>
                <c:pt idx="442">
                  <c:v>AEPSC18</c:v>
                </c:pt>
                <c:pt idx="443">
                  <c:v>AEPSC108</c:v>
                </c:pt>
                <c:pt idx="444">
                  <c:v>AEPSC185</c:v>
                </c:pt>
                <c:pt idx="445">
                  <c:v>AEPSC207</c:v>
                </c:pt>
                <c:pt idx="446">
                  <c:v>AEPSC50</c:v>
                </c:pt>
                <c:pt idx="447">
                  <c:v>AEPSC428</c:v>
                </c:pt>
                <c:pt idx="448">
                  <c:v>KPCO35</c:v>
                </c:pt>
                <c:pt idx="449">
                  <c:v>AEPSC190</c:v>
                </c:pt>
                <c:pt idx="450">
                  <c:v>KPCO28</c:v>
                </c:pt>
                <c:pt idx="451">
                  <c:v>AEPSC422</c:v>
                </c:pt>
                <c:pt idx="452">
                  <c:v>KPCO23</c:v>
                </c:pt>
                <c:pt idx="453">
                  <c:v>AEPSC443</c:v>
                </c:pt>
                <c:pt idx="454">
                  <c:v>AEPSC474</c:v>
                </c:pt>
                <c:pt idx="455">
                  <c:v>AEPSC27</c:v>
                </c:pt>
                <c:pt idx="456">
                  <c:v>AEPSC255</c:v>
                </c:pt>
                <c:pt idx="457">
                  <c:v>AEPSC314</c:v>
                </c:pt>
                <c:pt idx="458">
                  <c:v>AEPSC76</c:v>
                </c:pt>
                <c:pt idx="459">
                  <c:v>KPCO10</c:v>
                </c:pt>
                <c:pt idx="460">
                  <c:v>KPCO25</c:v>
                </c:pt>
                <c:pt idx="461">
                  <c:v>AEPSC64</c:v>
                </c:pt>
                <c:pt idx="462">
                  <c:v>AEPSC339</c:v>
                </c:pt>
                <c:pt idx="463">
                  <c:v>AEPSC99</c:v>
                </c:pt>
                <c:pt idx="464">
                  <c:v>AEPSC383</c:v>
                </c:pt>
                <c:pt idx="465">
                  <c:v>AEPSC113</c:v>
                </c:pt>
                <c:pt idx="466">
                  <c:v>AEPSC98</c:v>
                </c:pt>
                <c:pt idx="467">
                  <c:v>AEPSC465</c:v>
                </c:pt>
                <c:pt idx="468">
                  <c:v>AEPSC315</c:v>
                </c:pt>
                <c:pt idx="469">
                  <c:v>AEPSC476</c:v>
                </c:pt>
                <c:pt idx="470">
                  <c:v>AEPSC162</c:v>
                </c:pt>
                <c:pt idx="471">
                  <c:v>AEPSC296</c:v>
                </c:pt>
                <c:pt idx="472">
                  <c:v>AEPSC470</c:v>
                </c:pt>
                <c:pt idx="473">
                  <c:v>AEPSC127</c:v>
                </c:pt>
                <c:pt idx="474">
                  <c:v>AEPSC356</c:v>
                </c:pt>
                <c:pt idx="475">
                  <c:v>AEPSC260</c:v>
                </c:pt>
                <c:pt idx="476">
                  <c:v>KPCO34</c:v>
                </c:pt>
                <c:pt idx="477">
                  <c:v>AEPSC111</c:v>
                </c:pt>
                <c:pt idx="478">
                  <c:v>AEPSC359</c:v>
                </c:pt>
                <c:pt idx="479">
                  <c:v>KPCO41</c:v>
                </c:pt>
                <c:pt idx="480">
                  <c:v>AEPSC459</c:v>
                </c:pt>
                <c:pt idx="481">
                  <c:v>AEPSC78</c:v>
                </c:pt>
                <c:pt idx="482">
                  <c:v>AEPSC475</c:v>
                </c:pt>
                <c:pt idx="483">
                  <c:v>KPCO14</c:v>
                </c:pt>
                <c:pt idx="484">
                  <c:v>AEPSC44</c:v>
                </c:pt>
                <c:pt idx="485">
                  <c:v>AEPSC400</c:v>
                </c:pt>
                <c:pt idx="486">
                  <c:v>AEPSC432</c:v>
                </c:pt>
                <c:pt idx="487">
                  <c:v>AEPSC471</c:v>
                </c:pt>
                <c:pt idx="488">
                  <c:v>AEPSC37</c:v>
                </c:pt>
                <c:pt idx="489">
                  <c:v>KPCO24</c:v>
                </c:pt>
                <c:pt idx="490">
                  <c:v>AEPSC453</c:v>
                </c:pt>
                <c:pt idx="491">
                  <c:v>AEPSC335</c:v>
                </c:pt>
                <c:pt idx="492">
                  <c:v>AEPSC413</c:v>
                </c:pt>
                <c:pt idx="493">
                  <c:v>AEPSC458</c:v>
                </c:pt>
                <c:pt idx="494">
                  <c:v>AEPSC392</c:v>
                </c:pt>
                <c:pt idx="495">
                  <c:v>AEPSC134</c:v>
                </c:pt>
                <c:pt idx="496">
                  <c:v>AEPSC433</c:v>
                </c:pt>
                <c:pt idx="497">
                  <c:v>AEPSC83</c:v>
                </c:pt>
                <c:pt idx="498">
                  <c:v>AEPSC434</c:v>
                </c:pt>
                <c:pt idx="499">
                  <c:v>AEPSC38</c:v>
                </c:pt>
                <c:pt idx="500">
                  <c:v>KPCO49</c:v>
                </c:pt>
                <c:pt idx="501">
                  <c:v>KPCO18</c:v>
                </c:pt>
                <c:pt idx="502">
                  <c:v>KPCO39</c:v>
                </c:pt>
                <c:pt idx="503">
                  <c:v>AEPSC460</c:v>
                </c:pt>
                <c:pt idx="504">
                  <c:v>AEPSC125</c:v>
                </c:pt>
                <c:pt idx="505">
                  <c:v>AEPSC13</c:v>
                </c:pt>
                <c:pt idx="506">
                  <c:v>AEPSC60</c:v>
                </c:pt>
                <c:pt idx="507">
                  <c:v>AEPSC58</c:v>
                </c:pt>
                <c:pt idx="508">
                  <c:v>AEPSC176</c:v>
                </c:pt>
                <c:pt idx="509">
                  <c:v>AEPSC30</c:v>
                </c:pt>
                <c:pt idx="510">
                  <c:v>AEPSC376</c:v>
                </c:pt>
                <c:pt idx="511">
                  <c:v>AEPSC48</c:v>
                </c:pt>
                <c:pt idx="512">
                  <c:v>AEPSC266</c:v>
                </c:pt>
                <c:pt idx="513">
                  <c:v>AEPSC59</c:v>
                </c:pt>
                <c:pt idx="514">
                  <c:v>KPCO15</c:v>
                </c:pt>
                <c:pt idx="515">
                  <c:v>AEPSC391</c:v>
                </c:pt>
                <c:pt idx="516">
                  <c:v>KPCO38</c:v>
                </c:pt>
                <c:pt idx="517">
                  <c:v>AEPSC147</c:v>
                </c:pt>
                <c:pt idx="518">
                  <c:v>AEPSC57</c:v>
                </c:pt>
                <c:pt idx="519">
                  <c:v>AEPSC219</c:v>
                </c:pt>
                <c:pt idx="520">
                  <c:v>AEPSC149</c:v>
                </c:pt>
                <c:pt idx="521">
                  <c:v>AEPSC106</c:v>
                </c:pt>
                <c:pt idx="522">
                  <c:v>AEPSC373</c:v>
                </c:pt>
                <c:pt idx="523">
                  <c:v>AEPSC372</c:v>
                </c:pt>
                <c:pt idx="524">
                  <c:v>AEPSC170</c:v>
                </c:pt>
                <c:pt idx="525">
                  <c:v>AEPSC403</c:v>
                </c:pt>
                <c:pt idx="526">
                  <c:v>AEPSC375</c:v>
                </c:pt>
                <c:pt idx="527">
                  <c:v>AEPSC88</c:v>
                </c:pt>
              </c:strCache>
            </c:strRef>
          </c:cat>
          <c:val>
            <c:numRef>
              <c:f>'Graph Data'!$E$2:$E$529</c:f>
              <c:numCache>
                <c:formatCode>0.0%</c:formatCode>
                <c:ptCount val="52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1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1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1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1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1</c:v>
                </c:pt>
                <c:pt idx="422">
                  <c:v>1</c:v>
                </c:pt>
                <c:pt idx="423">
                  <c:v>1</c:v>
                </c:pt>
                <c:pt idx="424">
                  <c:v>1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1</c:v>
                </c:pt>
                <c:pt idx="434">
                  <c:v>1</c:v>
                </c:pt>
                <c:pt idx="435">
                  <c:v>1</c:v>
                </c:pt>
                <c:pt idx="436">
                  <c:v>1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1</c:v>
                </c:pt>
                <c:pt idx="444">
                  <c:v>1</c:v>
                </c:pt>
                <c:pt idx="445">
                  <c:v>1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1</c:v>
                </c:pt>
                <c:pt idx="452">
                  <c:v>1</c:v>
                </c:pt>
                <c:pt idx="453">
                  <c:v>1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1</c:v>
                </c:pt>
                <c:pt idx="460">
                  <c:v>1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1</c:v>
                </c:pt>
                <c:pt idx="507">
                  <c:v>1</c:v>
                </c:pt>
                <c:pt idx="508">
                  <c:v>1</c:v>
                </c:pt>
                <c:pt idx="509">
                  <c:v>1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1</c:v>
                </c:pt>
                <c:pt idx="518">
                  <c:v>1</c:v>
                </c:pt>
                <c:pt idx="519">
                  <c:v>1</c:v>
                </c:pt>
                <c:pt idx="520">
                  <c:v>1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1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CF-4B47-A293-69FAF5077973}"/>
            </c:ext>
          </c:extLst>
        </c:ser>
        <c:ser>
          <c:idx val="0"/>
          <c:order val="4"/>
          <c:tx>
            <c:strRef>
              <c:f>'Graph Data'!$B$1</c:f>
              <c:strCache>
                <c:ptCount val="1"/>
                <c:pt idx="0">
                  <c:v>AEP Target TCC (with STI) vs. Survey Actual TCC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 Data'!$A$2:$A$529</c:f>
              <c:strCache>
                <c:ptCount val="528"/>
                <c:pt idx="0">
                  <c:v>AEPSC241</c:v>
                </c:pt>
                <c:pt idx="1">
                  <c:v>AEPSC141</c:v>
                </c:pt>
                <c:pt idx="2">
                  <c:v>AEPSC387</c:v>
                </c:pt>
                <c:pt idx="3">
                  <c:v>AEPSC239</c:v>
                </c:pt>
                <c:pt idx="4">
                  <c:v>AEPSC131</c:v>
                </c:pt>
                <c:pt idx="5">
                  <c:v>AEPSC117</c:v>
                </c:pt>
                <c:pt idx="6">
                  <c:v>AEPSC281</c:v>
                </c:pt>
                <c:pt idx="7">
                  <c:v>AEPSC370</c:v>
                </c:pt>
                <c:pt idx="8">
                  <c:v>AEPSC431</c:v>
                </c:pt>
                <c:pt idx="9">
                  <c:v>AEPSC159</c:v>
                </c:pt>
                <c:pt idx="10">
                  <c:v>AEPSC324</c:v>
                </c:pt>
                <c:pt idx="11">
                  <c:v>AEPSC42</c:v>
                </c:pt>
                <c:pt idx="12">
                  <c:v>AEPSC410</c:v>
                </c:pt>
                <c:pt idx="13">
                  <c:v>AEPSC289</c:v>
                </c:pt>
                <c:pt idx="14">
                  <c:v>AEPSC92</c:v>
                </c:pt>
                <c:pt idx="15">
                  <c:v>AEPSC110</c:v>
                </c:pt>
                <c:pt idx="16">
                  <c:v>KPCO11</c:v>
                </c:pt>
                <c:pt idx="17">
                  <c:v>AEPSC191</c:v>
                </c:pt>
                <c:pt idx="18">
                  <c:v>AEPSC46</c:v>
                </c:pt>
                <c:pt idx="19">
                  <c:v>AEPSC332</c:v>
                </c:pt>
                <c:pt idx="20">
                  <c:v>KPCO29</c:v>
                </c:pt>
                <c:pt idx="21">
                  <c:v>AEPSC360</c:v>
                </c:pt>
                <c:pt idx="22">
                  <c:v>AEPSC282</c:v>
                </c:pt>
                <c:pt idx="23">
                  <c:v>AEPSC14</c:v>
                </c:pt>
                <c:pt idx="24">
                  <c:v>AEPSC377</c:v>
                </c:pt>
                <c:pt idx="25">
                  <c:v>KPCO43</c:v>
                </c:pt>
                <c:pt idx="26">
                  <c:v>AEPSC49</c:v>
                </c:pt>
                <c:pt idx="27">
                  <c:v>AEPSC235</c:v>
                </c:pt>
                <c:pt idx="28">
                  <c:v>AEPSC437</c:v>
                </c:pt>
                <c:pt idx="29">
                  <c:v>AEPSC63</c:v>
                </c:pt>
                <c:pt idx="30">
                  <c:v>AEPSC25</c:v>
                </c:pt>
                <c:pt idx="31">
                  <c:v>AEPSC212</c:v>
                </c:pt>
                <c:pt idx="32">
                  <c:v>AEPSC21</c:v>
                </c:pt>
                <c:pt idx="33">
                  <c:v>AEPSC22</c:v>
                </c:pt>
                <c:pt idx="34">
                  <c:v>AEPSC184</c:v>
                </c:pt>
                <c:pt idx="35">
                  <c:v>AEPSC193</c:v>
                </c:pt>
                <c:pt idx="36">
                  <c:v>AEPSC245</c:v>
                </c:pt>
                <c:pt idx="37">
                  <c:v>AEPSC242</c:v>
                </c:pt>
                <c:pt idx="38">
                  <c:v>AEPSC280</c:v>
                </c:pt>
                <c:pt idx="39">
                  <c:v>AEPSC165</c:v>
                </c:pt>
                <c:pt idx="40">
                  <c:v>AEPSC446</c:v>
                </c:pt>
                <c:pt idx="41">
                  <c:v>AEPSC438</c:v>
                </c:pt>
                <c:pt idx="42">
                  <c:v>AEPSC181</c:v>
                </c:pt>
                <c:pt idx="43">
                  <c:v>AEPSC243</c:v>
                </c:pt>
                <c:pt idx="44">
                  <c:v>AEPSC202</c:v>
                </c:pt>
                <c:pt idx="45">
                  <c:v>AEPSC197</c:v>
                </c:pt>
                <c:pt idx="46">
                  <c:v>AEPSC254</c:v>
                </c:pt>
                <c:pt idx="47">
                  <c:v>AEPSC150</c:v>
                </c:pt>
                <c:pt idx="48">
                  <c:v>AEPSC304</c:v>
                </c:pt>
                <c:pt idx="49">
                  <c:v>AEPSC355</c:v>
                </c:pt>
                <c:pt idx="50">
                  <c:v>AEPSC344</c:v>
                </c:pt>
                <c:pt idx="51">
                  <c:v>AEPSC240</c:v>
                </c:pt>
                <c:pt idx="52">
                  <c:v>AEPSC136</c:v>
                </c:pt>
                <c:pt idx="53">
                  <c:v>AEPSC379</c:v>
                </c:pt>
                <c:pt idx="54">
                  <c:v>AEPSC97</c:v>
                </c:pt>
                <c:pt idx="55">
                  <c:v>AEPSC288</c:v>
                </c:pt>
                <c:pt idx="56">
                  <c:v>AEPSC440</c:v>
                </c:pt>
                <c:pt idx="57">
                  <c:v>AEPSC69</c:v>
                </c:pt>
                <c:pt idx="58">
                  <c:v>AEPSC161</c:v>
                </c:pt>
                <c:pt idx="59">
                  <c:v>AEPSC198</c:v>
                </c:pt>
                <c:pt idx="60">
                  <c:v>AEPSC363</c:v>
                </c:pt>
                <c:pt idx="61">
                  <c:v>AEPSC411</c:v>
                </c:pt>
                <c:pt idx="62">
                  <c:v>AEPSC297</c:v>
                </c:pt>
                <c:pt idx="63">
                  <c:v>AEPSC133</c:v>
                </c:pt>
                <c:pt idx="64">
                  <c:v>AEPSC201</c:v>
                </c:pt>
                <c:pt idx="65">
                  <c:v>KPCO17</c:v>
                </c:pt>
                <c:pt idx="66">
                  <c:v>AEPSC426</c:v>
                </c:pt>
                <c:pt idx="67">
                  <c:v>AEPSC233</c:v>
                </c:pt>
                <c:pt idx="68">
                  <c:v>AEPSC361</c:v>
                </c:pt>
                <c:pt idx="69">
                  <c:v>AEPSC353</c:v>
                </c:pt>
                <c:pt idx="70">
                  <c:v>AEPSC247</c:v>
                </c:pt>
                <c:pt idx="71">
                  <c:v>AEPSC218</c:v>
                </c:pt>
                <c:pt idx="72">
                  <c:v>KPCO48</c:v>
                </c:pt>
                <c:pt idx="73">
                  <c:v>AEPSC248</c:v>
                </c:pt>
                <c:pt idx="74">
                  <c:v>AEPSC269</c:v>
                </c:pt>
                <c:pt idx="75">
                  <c:v>AEPSC279</c:v>
                </c:pt>
                <c:pt idx="76">
                  <c:v>AEPSC262</c:v>
                </c:pt>
                <c:pt idx="77">
                  <c:v>AEPSC192</c:v>
                </c:pt>
                <c:pt idx="78">
                  <c:v>AEPSC368</c:v>
                </c:pt>
                <c:pt idx="79">
                  <c:v>AEPSC80</c:v>
                </c:pt>
                <c:pt idx="80">
                  <c:v>AEPSC118</c:v>
                </c:pt>
                <c:pt idx="81">
                  <c:v>AEPSC405</c:v>
                </c:pt>
                <c:pt idx="82">
                  <c:v>AEPSC352</c:v>
                </c:pt>
                <c:pt idx="83">
                  <c:v>KPCO20</c:v>
                </c:pt>
                <c:pt idx="84">
                  <c:v>AEPSC229</c:v>
                </c:pt>
                <c:pt idx="85">
                  <c:v>AEPSC89</c:v>
                </c:pt>
                <c:pt idx="86">
                  <c:v>AEPSC415</c:v>
                </c:pt>
                <c:pt idx="87">
                  <c:v>AEPSC329</c:v>
                </c:pt>
                <c:pt idx="88">
                  <c:v>AEPSC333</c:v>
                </c:pt>
                <c:pt idx="89">
                  <c:v>AEPSC24</c:v>
                </c:pt>
                <c:pt idx="90">
                  <c:v>AEPSC93</c:v>
                </c:pt>
                <c:pt idx="91">
                  <c:v>AEPSC35</c:v>
                </c:pt>
                <c:pt idx="92">
                  <c:v>AEPSC139</c:v>
                </c:pt>
                <c:pt idx="93">
                  <c:v>AEPSC477</c:v>
                </c:pt>
                <c:pt idx="94">
                  <c:v>AEPSC143</c:v>
                </c:pt>
                <c:pt idx="95">
                  <c:v>AEPSC51</c:v>
                </c:pt>
                <c:pt idx="96">
                  <c:v>AEPSC168</c:v>
                </c:pt>
                <c:pt idx="97">
                  <c:v>AEPSC34</c:v>
                </c:pt>
                <c:pt idx="98">
                  <c:v>AEPSC246</c:v>
                </c:pt>
                <c:pt idx="99">
                  <c:v>AEPSC326</c:v>
                </c:pt>
                <c:pt idx="100">
                  <c:v>AEPSC189</c:v>
                </c:pt>
                <c:pt idx="101">
                  <c:v>AEPSC119</c:v>
                </c:pt>
                <c:pt idx="102">
                  <c:v>AEPSC452</c:v>
                </c:pt>
                <c:pt idx="103">
                  <c:v>AEPSC274</c:v>
                </c:pt>
                <c:pt idx="104">
                  <c:v>AEPSC194</c:v>
                </c:pt>
                <c:pt idx="105">
                  <c:v>AEPSC291</c:v>
                </c:pt>
                <c:pt idx="106">
                  <c:v>AEPSC479</c:v>
                </c:pt>
                <c:pt idx="107">
                  <c:v>AEPSC306</c:v>
                </c:pt>
                <c:pt idx="108">
                  <c:v>AEPSC26</c:v>
                </c:pt>
                <c:pt idx="109">
                  <c:v>AEPSC472</c:v>
                </c:pt>
                <c:pt idx="110">
                  <c:v>AEPSC327</c:v>
                </c:pt>
                <c:pt idx="111">
                  <c:v>AEPSC366</c:v>
                </c:pt>
                <c:pt idx="112">
                  <c:v>AEPSC317</c:v>
                </c:pt>
                <c:pt idx="113">
                  <c:v>KPCO4</c:v>
                </c:pt>
                <c:pt idx="114">
                  <c:v>AEPSC350</c:v>
                </c:pt>
                <c:pt idx="115">
                  <c:v>AEPSC464</c:v>
                </c:pt>
                <c:pt idx="116">
                  <c:v>AEPSC278</c:v>
                </c:pt>
                <c:pt idx="117">
                  <c:v>AEPSC436</c:v>
                </c:pt>
                <c:pt idx="118">
                  <c:v>AEPSC425</c:v>
                </c:pt>
                <c:pt idx="119">
                  <c:v>AEPSC90</c:v>
                </c:pt>
                <c:pt idx="120">
                  <c:v>AEPSC166</c:v>
                </c:pt>
                <c:pt idx="121">
                  <c:v>AEPSC292</c:v>
                </c:pt>
                <c:pt idx="122">
                  <c:v>AEPSC77</c:v>
                </c:pt>
                <c:pt idx="123">
                  <c:v>AEPSC406</c:v>
                </c:pt>
                <c:pt idx="124">
                  <c:v>AEPSC328</c:v>
                </c:pt>
                <c:pt idx="125">
                  <c:v>AEPSC102</c:v>
                </c:pt>
                <c:pt idx="126">
                  <c:v>KPCO16</c:v>
                </c:pt>
                <c:pt idx="127">
                  <c:v>AEPSC389</c:v>
                </c:pt>
                <c:pt idx="128">
                  <c:v>AEPSC423</c:v>
                </c:pt>
                <c:pt idx="129">
                  <c:v>AEPSC371</c:v>
                </c:pt>
                <c:pt idx="130">
                  <c:v>AEPSC205</c:v>
                </c:pt>
                <c:pt idx="131">
                  <c:v>AEPSC402</c:v>
                </c:pt>
                <c:pt idx="132">
                  <c:v>AEPSC374</c:v>
                </c:pt>
                <c:pt idx="133">
                  <c:v>AEPSC290</c:v>
                </c:pt>
                <c:pt idx="134">
                  <c:v>AEPSC91</c:v>
                </c:pt>
                <c:pt idx="135">
                  <c:v>KPCO30</c:v>
                </c:pt>
                <c:pt idx="136">
                  <c:v>KPCO3</c:v>
                </c:pt>
                <c:pt idx="137">
                  <c:v>AEPSC68</c:v>
                </c:pt>
                <c:pt idx="138">
                  <c:v>AEPSC467</c:v>
                </c:pt>
                <c:pt idx="139">
                  <c:v>AEPSC221</c:v>
                </c:pt>
                <c:pt idx="140">
                  <c:v>AEPSC10</c:v>
                </c:pt>
                <c:pt idx="141">
                  <c:v>AEPSC270</c:v>
                </c:pt>
                <c:pt idx="142">
                  <c:v>AEPSC393</c:v>
                </c:pt>
                <c:pt idx="143">
                  <c:v>AEPSC52</c:v>
                </c:pt>
                <c:pt idx="144">
                  <c:v>AEPSC70</c:v>
                </c:pt>
                <c:pt idx="145">
                  <c:v>AEPSC381</c:v>
                </c:pt>
                <c:pt idx="146">
                  <c:v>AEPSC79</c:v>
                </c:pt>
                <c:pt idx="147">
                  <c:v>KPCO5</c:v>
                </c:pt>
                <c:pt idx="148">
                  <c:v>AEPSC478</c:v>
                </c:pt>
                <c:pt idx="149">
                  <c:v>AEPSC348</c:v>
                </c:pt>
                <c:pt idx="150">
                  <c:v>AEPSC308</c:v>
                </c:pt>
                <c:pt idx="151">
                  <c:v>AEPSC206</c:v>
                </c:pt>
                <c:pt idx="152">
                  <c:v>AEPSC445</c:v>
                </c:pt>
                <c:pt idx="153">
                  <c:v>AEPSC104</c:v>
                </c:pt>
                <c:pt idx="154">
                  <c:v>AEPSC267</c:v>
                </c:pt>
                <c:pt idx="155">
                  <c:v>AEPSC82</c:v>
                </c:pt>
                <c:pt idx="156">
                  <c:v>AEPSC268</c:v>
                </c:pt>
                <c:pt idx="157">
                  <c:v>AEPSC158</c:v>
                </c:pt>
                <c:pt idx="158">
                  <c:v>AEPSC3</c:v>
                </c:pt>
                <c:pt idx="159">
                  <c:v>AEPSC183</c:v>
                </c:pt>
                <c:pt idx="160">
                  <c:v>AEPSC146</c:v>
                </c:pt>
                <c:pt idx="161">
                  <c:v>AEPSC421</c:v>
                </c:pt>
                <c:pt idx="162">
                  <c:v>AEPSC177</c:v>
                </c:pt>
                <c:pt idx="163">
                  <c:v>AEPSC171</c:v>
                </c:pt>
                <c:pt idx="164">
                  <c:v>AEPSC349</c:v>
                </c:pt>
                <c:pt idx="165">
                  <c:v>AEPSC62</c:v>
                </c:pt>
                <c:pt idx="166">
                  <c:v>AEPSC153</c:v>
                </c:pt>
                <c:pt idx="167">
                  <c:v>AEPSC182</c:v>
                </c:pt>
                <c:pt idx="168">
                  <c:v>AEPSC186</c:v>
                </c:pt>
                <c:pt idx="169">
                  <c:v>AEPSC285</c:v>
                </c:pt>
                <c:pt idx="170">
                  <c:v>AEPSC407</c:v>
                </c:pt>
                <c:pt idx="171">
                  <c:v>AEPSC45</c:v>
                </c:pt>
                <c:pt idx="172">
                  <c:v>AEPSC435</c:v>
                </c:pt>
                <c:pt idx="173">
                  <c:v>AEPSC294</c:v>
                </c:pt>
                <c:pt idx="174">
                  <c:v>AEPSC346</c:v>
                </c:pt>
                <c:pt idx="175">
                  <c:v>AEPSC257</c:v>
                </c:pt>
                <c:pt idx="176">
                  <c:v>AEPSC29</c:v>
                </c:pt>
                <c:pt idx="177">
                  <c:v>AEPSC301</c:v>
                </c:pt>
                <c:pt idx="178">
                  <c:v>KPCO32</c:v>
                </c:pt>
                <c:pt idx="179">
                  <c:v>AEPSC388</c:v>
                </c:pt>
                <c:pt idx="180">
                  <c:v>AEPSC120</c:v>
                </c:pt>
                <c:pt idx="181">
                  <c:v>AEPSC293</c:v>
                </c:pt>
                <c:pt idx="182">
                  <c:v>AEPSC276</c:v>
                </c:pt>
                <c:pt idx="183">
                  <c:v>AEPSC424</c:v>
                </c:pt>
                <c:pt idx="184">
                  <c:v>KPCO6</c:v>
                </c:pt>
                <c:pt idx="185">
                  <c:v>AEPSC47</c:v>
                </c:pt>
                <c:pt idx="186">
                  <c:v>AEPSC442</c:v>
                </c:pt>
                <c:pt idx="187">
                  <c:v>AEPSC172</c:v>
                </c:pt>
                <c:pt idx="188">
                  <c:v>AEPSC283</c:v>
                </c:pt>
                <c:pt idx="189">
                  <c:v>AEPSC94</c:v>
                </c:pt>
                <c:pt idx="190">
                  <c:v>AEPSC378</c:v>
                </c:pt>
                <c:pt idx="191">
                  <c:v>AEPSC215</c:v>
                </c:pt>
                <c:pt idx="192">
                  <c:v>AEPSC9</c:v>
                </c:pt>
                <c:pt idx="193">
                  <c:v>AEPSC169</c:v>
                </c:pt>
                <c:pt idx="194">
                  <c:v>AEPSC39</c:v>
                </c:pt>
                <c:pt idx="195">
                  <c:v>AEPSC271</c:v>
                </c:pt>
                <c:pt idx="196">
                  <c:v>AEPSC167</c:v>
                </c:pt>
                <c:pt idx="197">
                  <c:v>AEPSC351</c:v>
                </c:pt>
                <c:pt idx="198">
                  <c:v>AEPSC330</c:v>
                </c:pt>
                <c:pt idx="199">
                  <c:v>AEPSC175</c:v>
                </c:pt>
                <c:pt idx="200">
                  <c:v>AEPSC135</c:v>
                </c:pt>
                <c:pt idx="201">
                  <c:v>AEPSC305</c:v>
                </c:pt>
                <c:pt idx="202">
                  <c:v>AEPSC196</c:v>
                </c:pt>
                <c:pt idx="203">
                  <c:v>AEPSC36</c:v>
                </c:pt>
                <c:pt idx="204">
                  <c:v>AEPSC259</c:v>
                </c:pt>
                <c:pt idx="205">
                  <c:v>AEPSC112</c:v>
                </c:pt>
                <c:pt idx="206">
                  <c:v>AEPSC284</c:v>
                </c:pt>
                <c:pt idx="207">
                  <c:v>AEPSC210</c:v>
                </c:pt>
                <c:pt idx="208">
                  <c:v>AEPSC237</c:v>
                </c:pt>
                <c:pt idx="209">
                  <c:v>AEPSC397</c:v>
                </c:pt>
                <c:pt idx="210">
                  <c:v>AEPSC128</c:v>
                </c:pt>
                <c:pt idx="211">
                  <c:v>AEPSC444</c:v>
                </c:pt>
                <c:pt idx="212">
                  <c:v>AEPSC365</c:v>
                </c:pt>
                <c:pt idx="213">
                  <c:v>AEPSC230</c:v>
                </c:pt>
                <c:pt idx="214">
                  <c:v>AEPSC250</c:v>
                </c:pt>
                <c:pt idx="215">
                  <c:v>AEPSC311</c:v>
                </c:pt>
                <c:pt idx="216">
                  <c:v>AEPSC208</c:v>
                </c:pt>
                <c:pt idx="217">
                  <c:v>KPCO21</c:v>
                </c:pt>
                <c:pt idx="218">
                  <c:v>AEPSC448</c:v>
                </c:pt>
                <c:pt idx="219">
                  <c:v>AEPSC354</c:v>
                </c:pt>
                <c:pt idx="220">
                  <c:v>AEPSC316</c:v>
                </c:pt>
                <c:pt idx="221">
                  <c:v>AEPSC275</c:v>
                </c:pt>
                <c:pt idx="222">
                  <c:v>AEPSC12</c:v>
                </c:pt>
                <c:pt idx="223">
                  <c:v>AEPSC174</c:v>
                </c:pt>
                <c:pt idx="224">
                  <c:v>KPCO42</c:v>
                </c:pt>
                <c:pt idx="225">
                  <c:v>AEPSC100</c:v>
                </c:pt>
                <c:pt idx="226">
                  <c:v>AEPSC8</c:v>
                </c:pt>
                <c:pt idx="227">
                  <c:v>AEPSC7</c:v>
                </c:pt>
                <c:pt idx="228">
                  <c:v>AEPSC312</c:v>
                </c:pt>
                <c:pt idx="229">
                  <c:v>AEPSC429</c:v>
                </c:pt>
                <c:pt idx="230">
                  <c:v>AEPSC20</c:v>
                </c:pt>
                <c:pt idx="231">
                  <c:v>AEPSC121</c:v>
                </c:pt>
                <c:pt idx="232">
                  <c:v>AEPSC86</c:v>
                </c:pt>
                <c:pt idx="233">
                  <c:v>AEPSC451</c:v>
                </c:pt>
                <c:pt idx="234">
                  <c:v>AEPSC466</c:v>
                </c:pt>
                <c:pt idx="235">
                  <c:v>AEPSC322</c:v>
                </c:pt>
                <c:pt idx="236">
                  <c:v>AEPSC95</c:v>
                </c:pt>
                <c:pt idx="237">
                  <c:v>AEPSC164</c:v>
                </c:pt>
                <c:pt idx="238">
                  <c:v>AEPSC455</c:v>
                </c:pt>
                <c:pt idx="239">
                  <c:v>AEPSC416</c:v>
                </c:pt>
                <c:pt idx="240">
                  <c:v>AEPSC232</c:v>
                </c:pt>
                <c:pt idx="241">
                  <c:v>AEPSC287</c:v>
                </c:pt>
                <c:pt idx="242">
                  <c:v>AEPSC96</c:v>
                </c:pt>
                <c:pt idx="243">
                  <c:v>AEPSC430</c:v>
                </c:pt>
                <c:pt idx="244">
                  <c:v>AEPSC203</c:v>
                </c:pt>
                <c:pt idx="245">
                  <c:v>AEPSC345</c:v>
                </c:pt>
                <c:pt idx="246">
                  <c:v>AEPSC41</c:v>
                </c:pt>
                <c:pt idx="247">
                  <c:v>AEPSC385</c:v>
                </c:pt>
                <c:pt idx="248">
                  <c:v>AEPSC163</c:v>
                </c:pt>
                <c:pt idx="249">
                  <c:v>AEPSC151</c:v>
                </c:pt>
                <c:pt idx="250">
                  <c:v>AEPSC272</c:v>
                </c:pt>
                <c:pt idx="251">
                  <c:v>KPCO7</c:v>
                </c:pt>
                <c:pt idx="252">
                  <c:v>AEPSC129</c:v>
                </c:pt>
                <c:pt idx="253">
                  <c:v>AEPSC138</c:v>
                </c:pt>
                <c:pt idx="254">
                  <c:v>AEPSC249</c:v>
                </c:pt>
                <c:pt idx="255">
                  <c:v>AEPSC412</c:v>
                </c:pt>
                <c:pt idx="256">
                  <c:v>AEPSC223</c:v>
                </c:pt>
                <c:pt idx="257">
                  <c:v>AEPSC31</c:v>
                </c:pt>
                <c:pt idx="258">
                  <c:v>AEPSC337</c:v>
                </c:pt>
                <c:pt idx="259">
                  <c:v>AEPSC148</c:v>
                </c:pt>
                <c:pt idx="260">
                  <c:v>AEPSC195</c:v>
                </c:pt>
                <c:pt idx="261">
                  <c:v>AEPSC264</c:v>
                </c:pt>
                <c:pt idx="262">
                  <c:v>AEPSC309</c:v>
                </c:pt>
                <c:pt idx="263">
                  <c:v>AEPSC40</c:v>
                </c:pt>
                <c:pt idx="264">
                  <c:v>AEPSC463</c:v>
                </c:pt>
                <c:pt idx="265">
                  <c:v>AEPSC258</c:v>
                </c:pt>
                <c:pt idx="266">
                  <c:v>AEPSC357</c:v>
                </c:pt>
                <c:pt idx="267">
                  <c:v>AEPSC16</c:v>
                </c:pt>
                <c:pt idx="268">
                  <c:v>AEPSC234</c:v>
                </c:pt>
                <c:pt idx="269">
                  <c:v>AEPSC362</c:v>
                </c:pt>
                <c:pt idx="270">
                  <c:v>AEPSC155</c:v>
                </c:pt>
                <c:pt idx="271">
                  <c:v>AEPSC11</c:v>
                </c:pt>
                <c:pt idx="272">
                  <c:v>AEPSC114</c:v>
                </c:pt>
                <c:pt idx="273">
                  <c:v>AEPSC228</c:v>
                </c:pt>
                <c:pt idx="274">
                  <c:v>AEPSC265</c:v>
                </c:pt>
                <c:pt idx="275">
                  <c:v>AEPSC123</c:v>
                </c:pt>
                <c:pt idx="276">
                  <c:v>AEPSC253</c:v>
                </c:pt>
                <c:pt idx="277">
                  <c:v>AEPSC457</c:v>
                </c:pt>
                <c:pt idx="278">
                  <c:v>AEPSC418</c:v>
                </c:pt>
                <c:pt idx="279">
                  <c:v>AEPSC398</c:v>
                </c:pt>
                <c:pt idx="280">
                  <c:v>AEPSC101</c:v>
                </c:pt>
                <c:pt idx="281">
                  <c:v>AEPSC156</c:v>
                </c:pt>
                <c:pt idx="282">
                  <c:v>AEPSC408</c:v>
                </c:pt>
                <c:pt idx="283">
                  <c:v>AEPSC395</c:v>
                </c:pt>
                <c:pt idx="284">
                  <c:v>AEPSC180</c:v>
                </c:pt>
                <c:pt idx="285">
                  <c:v>KPCO36</c:v>
                </c:pt>
                <c:pt idx="286">
                  <c:v>AEPSC122</c:v>
                </c:pt>
                <c:pt idx="287">
                  <c:v>AEPSC220</c:v>
                </c:pt>
                <c:pt idx="288">
                  <c:v>KPCO19</c:v>
                </c:pt>
                <c:pt idx="289">
                  <c:v>KPCO40</c:v>
                </c:pt>
                <c:pt idx="290">
                  <c:v>AEPSC152</c:v>
                </c:pt>
                <c:pt idx="291">
                  <c:v>KPCO1</c:v>
                </c:pt>
                <c:pt idx="292">
                  <c:v>AEPSC399</c:v>
                </c:pt>
                <c:pt idx="293">
                  <c:v>AEPSC468</c:v>
                </c:pt>
                <c:pt idx="294">
                  <c:v>AEPSC343</c:v>
                </c:pt>
                <c:pt idx="295">
                  <c:v>AEPSC226</c:v>
                </c:pt>
                <c:pt idx="296">
                  <c:v>AEPSC66</c:v>
                </c:pt>
                <c:pt idx="297">
                  <c:v>AEPSC72</c:v>
                </c:pt>
                <c:pt idx="298">
                  <c:v>AEPSC303</c:v>
                </c:pt>
                <c:pt idx="299">
                  <c:v>AEPSC263</c:v>
                </c:pt>
                <c:pt idx="300">
                  <c:v>AEPSC244</c:v>
                </c:pt>
                <c:pt idx="301">
                  <c:v>AEPSC331</c:v>
                </c:pt>
                <c:pt idx="302">
                  <c:v>AEPSC420</c:v>
                </c:pt>
                <c:pt idx="303">
                  <c:v>AEPSC107</c:v>
                </c:pt>
                <c:pt idx="304">
                  <c:v>KPCO26</c:v>
                </c:pt>
                <c:pt idx="305">
                  <c:v>AEPSC132</c:v>
                </c:pt>
                <c:pt idx="306">
                  <c:v>AEPSC427</c:v>
                </c:pt>
                <c:pt idx="307">
                  <c:v>AEPSC367</c:v>
                </c:pt>
                <c:pt idx="308">
                  <c:v>AEPSC396</c:v>
                </c:pt>
                <c:pt idx="309">
                  <c:v>AEPSC19</c:v>
                </c:pt>
                <c:pt idx="310">
                  <c:v>AEPSC55</c:v>
                </c:pt>
                <c:pt idx="311">
                  <c:v>AEPSC238</c:v>
                </c:pt>
                <c:pt idx="312">
                  <c:v>AEPSC462</c:v>
                </c:pt>
                <c:pt idx="313">
                  <c:v>KPCO33</c:v>
                </c:pt>
                <c:pt idx="314">
                  <c:v>AEPSC116</c:v>
                </c:pt>
                <c:pt idx="315">
                  <c:v>AEPSC320</c:v>
                </c:pt>
                <c:pt idx="316">
                  <c:v>AEPSC456</c:v>
                </c:pt>
                <c:pt idx="317">
                  <c:v>AEPSC23</c:v>
                </c:pt>
                <c:pt idx="318">
                  <c:v>KPCO2</c:v>
                </c:pt>
                <c:pt idx="319">
                  <c:v>AEPSC447</c:v>
                </c:pt>
                <c:pt idx="320">
                  <c:v>AEPSC419</c:v>
                </c:pt>
                <c:pt idx="321">
                  <c:v>AEPSC325</c:v>
                </c:pt>
                <c:pt idx="322">
                  <c:v>AEPSC145</c:v>
                </c:pt>
                <c:pt idx="323">
                  <c:v>AEPSC347</c:v>
                </c:pt>
                <c:pt idx="324">
                  <c:v>AEPSC15</c:v>
                </c:pt>
                <c:pt idx="325">
                  <c:v>AEPSC187</c:v>
                </c:pt>
                <c:pt idx="326">
                  <c:v>AEPSC449</c:v>
                </c:pt>
                <c:pt idx="327">
                  <c:v>AEPSC140</c:v>
                </c:pt>
                <c:pt idx="328">
                  <c:v>AEPSC299</c:v>
                </c:pt>
                <c:pt idx="329">
                  <c:v>AEPSC144</c:v>
                </c:pt>
                <c:pt idx="330">
                  <c:v>AEPSC319</c:v>
                </c:pt>
                <c:pt idx="331">
                  <c:v>AEPSC222</c:v>
                </c:pt>
                <c:pt idx="332">
                  <c:v>AEPSC199</c:v>
                </c:pt>
                <c:pt idx="333">
                  <c:v>AEPSC1</c:v>
                </c:pt>
                <c:pt idx="334">
                  <c:v>KPCO31</c:v>
                </c:pt>
                <c:pt idx="335">
                  <c:v>AEPSC130</c:v>
                </c:pt>
                <c:pt idx="336">
                  <c:v>AEPSC380</c:v>
                </c:pt>
                <c:pt idx="337">
                  <c:v>AEPSC188</c:v>
                </c:pt>
                <c:pt idx="338">
                  <c:v>AEPSC28</c:v>
                </c:pt>
                <c:pt idx="339">
                  <c:v>AEPSC4</c:v>
                </c:pt>
                <c:pt idx="340">
                  <c:v>AEPSC225</c:v>
                </c:pt>
                <c:pt idx="341">
                  <c:v>AEPSC75</c:v>
                </c:pt>
                <c:pt idx="342">
                  <c:v>AEPSC336</c:v>
                </c:pt>
                <c:pt idx="343">
                  <c:v>AEPSC273</c:v>
                </c:pt>
                <c:pt idx="344">
                  <c:v>AEPSC178</c:v>
                </c:pt>
                <c:pt idx="345">
                  <c:v>AEPSC2</c:v>
                </c:pt>
                <c:pt idx="346">
                  <c:v>AEPSC154</c:v>
                </c:pt>
                <c:pt idx="347">
                  <c:v>AEPSC231</c:v>
                </c:pt>
                <c:pt idx="348">
                  <c:v>AEPSC227</c:v>
                </c:pt>
                <c:pt idx="349">
                  <c:v>AEPSC6</c:v>
                </c:pt>
                <c:pt idx="350">
                  <c:v>KPCO47</c:v>
                </c:pt>
                <c:pt idx="351">
                  <c:v>AEPSC200</c:v>
                </c:pt>
                <c:pt idx="352">
                  <c:v>AEPSC439</c:v>
                </c:pt>
                <c:pt idx="353">
                  <c:v>AEPSC213</c:v>
                </c:pt>
                <c:pt idx="354">
                  <c:v>AEPSC450</c:v>
                </c:pt>
                <c:pt idx="355">
                  <c:v>AEPSC236</c:v>
                </c:pt>
                <c:pt idx="356">
                  <c:v>AEPSC109</c:v>
                </c:pt>
                <c:pt idx="357">
                  <c:v>AEPSC300</c:v>
                </c:pt>
                <c:pt idx="358">
                  <c:v>AEPSC318</c:v>
                </c:pt>
                <c:pt idx="359">
                  <c:v>AEPSC302</c:v>
                </c:pt>
                <c:pt idx="360">
                  <c:v>AEPSC224</c:v>
                </c:pt>
                <c:pt idx="361">
                  <c:v>AEPSC321</c:v>
                </c:pt>
                <c:pt idx="362">
                  <c:v>AEPSC84</c:v>
                </c:pt>
                <c:pt idx="363">
                  <c:v>KPCO46</c:v>
                </c:pt>
                <c:pt idx="364">
                  <c:v>KPCO44</c:v>
                </c:pt>
                <c:pt idx="365">
                  <c:v>AEPSC298</c:v>
                </c:pt>
                <c:pt idx="366">
                  <c:v>KPCO22</c:v>
                </c:pt>
                <c:pt idx="367">
                  <c:v>AEPSC53</c:v>
                </c:pt>
                <c:pt idx="368">
                  <c:v>AEPSC61</c:v>
                </c:pt>
                <c:pt idx="369">
                  <c:v>AEPSC358</c:v>
                </c:pt>
                <c:pt idx="370">
                  <c:v>AEPSC179</c:v>
                </c:pt>
                <c:pt idx="371">
                  <c:v>KPCO45</c:v>
                </c:pt>
                <c:pt idx="372">
                  <c:v>AEPSC369</c:v>
                </c:pt>
                <c:pt idx="373">
                  <c:v>AEPSC217</c:v>
                </c:pt>
                <c:pt idx="374">
                  <c:v>AEPSC323</c:v>
                </c:pt>
                <c:pt idx="375">
                  <c:v>AEPSC390</c:v>
                </c:pt>
                <c:pt idx="376">
                  <c:v>AEPSC414</c:v>
                </c:pt>
                <c:pt idx="377">
                  <c:v>AEPSC473</c:v>
                </c:pt>
                <c:pt idx="378">
                  <c:v>AEPSC461</c:v>
                </c:pt>
                <c:pt idx="379">
                  <c:v>AEPSC32</c:v>
                </c:pt>
                <c:pt idx="380">
                  <c:v>AEPSC160</c:v>
                </c:pt>
                <c:pt idx="381">
                  <c:v>AEPSC261</c:v>
                </c:pt>
                <c:pt idx="382">
                  <c:v>AEPSC252</c:v>
                </c:pt>
                <c:pt idx="383">
                  <c:v>AEPSC137</c:v>
                </c:pt>
                <c:pt idx="384">
                  <c:v>AEPSC157</c:v>
                </c:pt>
                <c:pt idx="385">
                  <c:v>AEPSC341</c:v>
                </c:pt>
                <c:pt idx="386">
                  <c:v>AEPSC54</c:v>
                </c:pt>
                <c:pt idx="387">
                  <c:v>AEPSC173</c:v>
                </c:pt>
                <c:pt idx="388">
                  <c:v>AEPSC334</c:v>
                </c:pt>
                <c:pt idx="389">
                  <c:v>KPCO27</c:v>
                </c:pt>
                <c:pt idx="390">
                  <c:v>AEPSC340</c:v>
                </c:pt>
                <c:pt idx="391">
                  <c:v>AEPSC71</c:v>
                </c:pt>
                <c:pt idx="392">
                  <c:v>AEPSC5</c:v>
                </c:pt>
                <c:pt idx="393">
                  <c:v>KPCO13</c:v>
                </c:pt>
                <c:pt idx="394">
                  <c:v>AEPSC417</c:v>
                </c:pt>
                <c:pt idx="395">
                  <c:v>KPCO12</c:v>
                </c:pt>
                <c:pt idx="396">
                  <c:v>AEPSC142</c:v>
                </c:pt>
                <c:pt idx="397">
                  <c:v>AEPSC286</c:v>
                </c:pt>
                <c:pt idx="398">
                  <c:v>AEPSC409</c:v>
                </c:pt>
                <c:pt idx="399">
                  <c:v>AEPSC65</c:v>
                </c:pt>
                <c:pt idx="400">
                  <c:v>AEPSC307</c:v>
                </c:pt>
                <c:pt idx="401">
                  <c:v>AEPSC214</c:v>
                </c:pt>
                <c:pt idx="402">
                  <c:v>AEPSC256</c:v>
                </c:pt>
                <c:pt idx="403">
                  <c:v>AEPSC342</c:v>
                </c:pt>
                <c:pt idx="404">
                  <c:v>AEPSC310</c:v>
                </c:pt>
                <c:pt idx="405">
                  <c:v>AEPSC338</c:v>
                </c:pt>
                <c:pt idx="406">
                  <c:v>AEPSC103</c:v>
                </c:pt>
                <c:pt idx="407">
                  <c:v>AEPSC277</c:v>
                </c:pt>
                <c:pt idx="408">
                  <c:v>AEPSC81</c:v>
                </c:pt>
                <c:pt idx="409">
                  <c:v>AEPSC454</c:v>
                </c:pt>
                <c:pt idx="410">
                  <c:v>AEPSC295</c:v>
                </c:pt>
                <c:pt idx="411">
                  <c:v>AEPSC211</c:v>
                </c:pt>
                <c:pt idx="412">
                  <c:v>AEPSC209</c:v>
                </c:pt>
                <c:pt idx="413">
                  <c:v>AEPSC87</c:v>
                </c:pt>
                <c:pt idx="414">
                  <c:v>AEPSC251</c:v>
                </c:pt>
                <c:pt idx="415">
                  <c:v>KPCO9</c:v>
                </c:pt>
                <c:pt idx="416">
                  <c:v>AEPSC469</c:v>
                </c:pt>
                <c:pt idx="417">
                  <c:v>AEPSC313</c:v>
                </c:pt>
                <c:pt idx="418">
                  <c:v>AEPSC105</c:v>
                </c:pt>
                <c:pt idx="419">
                  <c:v>AEPSC115</c:v>
                </c:pt>
                <c:pt idx="420">
                  <c:v>AEPSC394</c:v>
                </c:pt>
                <c:pt idx="421">
                  <c:v>AEPSC67</c:v>
                </c:pt>
                <c:pt idx="422">
                  <c:v>AEPSC204</c:v>
                </c:pt>
                <c:pt idx="423">
                  <c:v>AEPSC384</c:v>
                </c:pt>
                <c:pt idx="424">
                  <c:v>KPCO37</c:v>
                </c:pt>
                <c:pt idx="425">
                  <c:v>AEPSC17</c:v>
                </c:pt>
                <c:pt idx="426">
                  <c:v>AEPSC382</c:v>
                </c:pt>
                <c:pt idx="427">
                  <c:v>AEPSC441</c:v>
                </c:pt>
                <c:pt idx="428">
                  <c:v>KPCO8</c:v>
                </c:pt>
                <c:pt idx="429">
                  <c:v>AEPSC74</c:v>
                </c:pt>
                <c:pt idx="430">
                  <c:v>AEPSC85</c:v>
                </c:pt>
                <c:pt idx="431">
                  <c:v>AEPSC126</c:v>
                </c:pt>
                <c:pt idx="432">
                  <c:v>AEPSC124</c:v>
                </c:pt>
                <c:pt idx="433">
                  <c:v>AEPSC56</c:v>
                </c:pt>
                <c:pt idx="434">
                  <c:v>AEPSC364</c:v>
                </c:pt>
                <c:pt idx="435">
                  <c:v>AEPSC401</c:v>
                </c:pt>
                <c:pt idx="436">
                  <c:v>AEPSC216</c:v>
                </c:pt>
                <c:pt idx="437">
                  <c:v>AEPSC73</c:v>
                </c:pt>
                <c:pt idx="438">
                  <c:v>AEPSC386</c:v>
                </c:pt>
                <c:pt idx="439">
                  <c:v>AEPSC33</c:v>
                </c:pt>
                <c:pt idx="440">
                  <c:v>AEPSC43</c:v>
                </c:pt>
                <c:pt idx="441">
                  <c:v>AEPSC404</c:v>
                </c:pt>
                <c:pt idx="442">
                  <c:v>AEPSC18</c:v>
                </c:pt>
                <c:pt idx="443">
                  <c:v>AEPSC108</c:v>
                </c:pt>
                <c:pt idx="444">
                  <c:v>AEPSC185</c:v>
                </c:pt>
                <c:pt idx="445">
                  <c:v>AEPSC207</c:v>
                </c:pt>
                <c:pt idx="446">
                  <c:v>AEPSC50</c:v>
                </c:pt>
                <c:pt idx="447">
                  <c:v>AEPSC428</c:v>
                </c:pt>
                <c:pt idx="448">
                  <c:v>KPCO35</c:v>
                </c:pt>
                <c:pt idx="449">
                  <c:v>AEPSC190</c:v>
                </c:pt>
                <c:pt idx="450">
                  <c:v>KPCO28</c:v>
                </c:pt>
                <c:pt idx="451">
                  <c:v>AEPSC422</c:v>
                </c:pt>
                <c:pt idx="452">
                  <c:v>KPCO23</c:v>
                </c:pt>
                <c:pt idx="453">
                  <c:v>AEPSC443</c:v>
                </c:pt>
                <c:pt idx="454">
                  <c:v>AEPSC474</c:v>
                </c:pt>
                <c:pt idx="455">
                  <c:v>AEPSC27</c:v>
                </c:pt>
                <c:pt idx="456">
                  <c:v>AEPSC255</c:v>
                </c:pt>
                <c:pt idx="457">
                  <c:v>AEPSC314</c:v>
                </c:pt>
                <c:pt idx="458">
                  <c:v>AEPSC76</c:v>
                </c:pt>
                <c:pt idx="459">
                  <c:v>KPCO10</c:v>
                </c:pt>
                <c:pt idx="460">
                  <c:v>KPCO25</c:v>
                </c:pt>
                <c:pt idx="461">
                  <c:v>AEPSC64</c:v>
                </c:pt>
                <c:pt idx="462">
                  <c:v>AEPSC339</c:v>
                </c:pt>
                <c:pt idx="463">
                  <c:v>AEPSC99</c:v>
                </c:pt>
                <c:pt idx="464">
                  <c:v>AEPSC383</c:v>
                </c:pt>
                <c:pt idx="465">
                  <c:v>AEPSC113</c:v>
                </c:pt>
                <c:pt idx="466">
                  <c:v>AEPSC98</c:v>
                </c:pt>
                <c:pt idx="467">
                  <c:v>AEPSC465</c:v>
                </c:pt>
                <c:pt idx="468">
                  <c:v>AEPSC315</c:v>
                </c:pt>
                <c:pt idx="469">
                  <c:v>AEPSC476</c:v>
                </c:pt>
                <c:pt idx="470">
                  <c:v>AEPSC162</c:v>
                </c:pt>
                <c:pt idx="471">
                  <c:v>AEPSC296</c:v>
                </c:pt>
                <c:pt idx="472">
                  <c:v>AEPSC470</c:v>
                </c:pt>
                <c:pt idx="473">
                  <c:v>AEPSC127</c:v>
                </c:pt>
                <c:pt idx="474">
                  <c:v>AEPSC356</c:v>
                </c:pt>
                <c:pt idx="475">
                  <c:v>AEPSC260</c:v>
                </c:pt>
                <c:pt idx="476">
                  <c:v>KPCO34</c:v>
                </c:pt>
                <c:pt idx="477">
                  <c:v>AEPSC111</c:v>
                </c:pt>
                <c:pt idx="478">
                  <c:v>AEPSC359</c:v>
                </c:pt>
                <c:pt idx="479">
                  <c:v>KPCO41</c:v>
                </c:pt>
                <c:pt idx="480">
                  <c:v>AEPSC459</c:v>
                </c:pt>
                <c:pt idx="481">
                  <c:v>AEPSC78</c:v>
                </c:pt>
                <c:pt idx="482">
                  <c:v>AEPSC475</c:v>
                </c:pt>
                <c:pt idx="483">
                  <c:v>KPCO14</c:v>
                </c:pt>
                <c:pt idx="484">
                  <c:v>AEPSC44</c:v>
                </c:pt>
                <c:pt idx="485">
                  <c:v>AEPSC400</c:v>
                </c:pt>
                <c:pt idx="486">
                  <c:v>AEPSC432</c:v>
                </c:pt>
                <c:pt idx="487">
                  <c:v>AEPSC471</c:v>
                </c:pt>
                <c:pt idx="488">
                  <c:v>AEPSC37</c:v>
                </c:pt>
                <c:pt idx="489">
                  <c:v>KPCO24</c:v>
                </c:pt>
                <c:pt idx="490">
                  <c:v>AEPSC453</c:v>
                </c:pt>
                <c:pt idx="491">
                  <c:v>AEPSC335</c:v>
                </c:pt>
                <c:pt idx="492">
                  <c:v>AEPSC413</c:v>
                </c:pt>
                <c:pt idx="493">
                  <c:v>AEPSC458</c:v>
                </c:pt>
                <c:pt idx="494">
                  <c:v>AEPSC392</c:v>
                </c:pt>
                <c:pt idx="495">
                  <c:v>AEPSC134</c:v>
                </c:pt>
                <c:pt idx="496">
                  <c:v>AEPSC433</c:v>
                </c:pt>
                <c:pt idx="497">
                  <c:v>AEPSC83</c:v>
                </c:pt>
                <c:pt idx="498">
                  <c:v>AEPSC434</c:v>
                </c:pt>
                <c:pt idx="499">
                  <c:v>AEPSC38</c:v>
                </c:pt>
                <c:pt idx="500">
                  <c:v>KPCO49</c:v>
                </c:pt>
                <c:pt idx="501">
                  <c:v>KPCO18</c:v>
                </c:pt>
                <c:pt idx="502">
                  <c:v>KPCO39</c:v>
                </c:pt>
                <c:pt idx="503">
                  <c:v>AEPSC460</c:v>
                </c:pt>
                <c:pt idx="504">
                  <c:v>AEPSC125</c:v>
                </c:pt>
                <c:pt idx="505">
                  <c:v>AEPSC13</c:v>
                </c:pt>
                <c:pt idx="506">
                  <c:v>AEPSC60</c:v>
                </c:pt>
                <c:pt idx="507">
                  <c:v>AEPSC58</c:v>
                </c:pt>
                <c:pt idx="508">
                  <c:v>AEPSC176</c:v>
                </c:pt>
                <c:pt idx="509">
                  <c:v>AEPSC30</c:v>
                </c:pt>
                <c:pt idx="510">
                  <c:v>AEPSC376</c:v>
                </c:pt>
                <c:pt idx="511">
                  <c:v>AEPSC48</c:v>
                </c:pt>
                <c:pt idx="512">
                  <c:v>AEPSC266</c:v>
                </c:pt>
                <c:pt idx="513">
                  <c:v>AEPSC59</c:v>
                </c:pt>
                <c:pt idx="514">
                  <c:v>KPCO15</c:v>
                </c:pt>
                <c:pt idx="515">
                  <c:v>AEPSC391</c:v>
                </c:pt>
                <c:pt idx="516">
                  <c:v>KPCO38</c:v>
                </c:pt>
                <c:pt idx="517">
                  <c:v>AEPSC147</c:v>
                </c:pt>
                <c:pt idx="518">
                  <c:v>AEPSC57</c:v>
                </c:pt>
                <c:pt idx="519">
                  <c:v>AEPSC219</c:v>
                </c:pt>
                <c:pt idx="520">
                  <c:v>AEPSC149</c:v>
                </c:pt>
                <c:pt idx="521">
                  <c:v>AEPSC106</c:v>
                </c:pt>
                <c:pt idx="522">
                  <c:v>AEPSC373</c:v>
                </c:pt>
                <c:pt idx="523">
                  <c:v>AEPSC372</c:v>
                </c:pt>
                <c:pt idx="524">
                  <c:v>AEPSC170</c:v>
                </c:pt>
                <c:pt idx="525">
                  <c:v>AEPSC403</c:v>
                </c:pt>
                <c:pt idx="526">
                  <c:v>AEPSC375</c:v>
                </c:pt>
                <c:pt idx="527">
                  <c:v>AEPSC88</c:v>
                </c:pt>
              </c:strCache>
            </c:strRef>
          </c:cat>
          <c:val>
            <c:numRef>
              <c:f>'Graph Data'!$B$2:$B$529</c:f>
              <c:numCache>
                <c:formatCode>0.0%</c:formatCode>
                <c:ptCount val="528"/>
                <c:pt idx="0">
                  <c:v>1.8112168228841217</c:v>
                </c:pt>
                <c:pt idx="1">
                  <c:v>1.8062146440250662</c:v>
                </c:pt>
                <c:pt idx="2">
                  <c:v>1.6706586782094597</c:v>
                </c:pt>
                <c:pt idx="3">
                  <c:v>1.6637624590506728</c:v>
                </c:pt>
                <c:pt idx="4">
                  <c:v>1.5397722689753448</c:v>
                </c:pt>
                <c:pt idx="5">
                  <c:v>1.375394412117104</c:v>
                </c:pt>
                <c:pt idx="6">
                  <c:v>1.3616890727758346</c:v>
                </c:pt>
                <c:pt idx="7">
                  <c:v>1.347739900498155</c:v>
                </c:pt>
                <c:pt idx="8">
                  <c:v>1.3393441729207147</c:v>
                </c:pt>
                <c:pt idx="9">
                  <c:v>1.3200896524374699</c:v>
                </c:pt>
                <c:pt idx="10">
                  <c:v>1.3121889665118149</c:v>
                </c:pt>
                <c:pt idx="11">
                  <c:v>1.3091716510047322</c:v>
                </c:pt>
                <c:pt idx="12">
                  <c:v>1.2983295388725369</c:v>
                </c:pt>
                <c:pt idx="13">
                  <c:v>1.2956460153049392</c:v>
                </c:pt>
                <c:pt idx="14">
                  <c:v>1.2950667798965489</c:v>
                </c:pt>
                <c:pt idx="15">
                  <c:v>1.2938847394875883</c:v>
                </c:pt>
                <c:pt idx="16">
                  <c:v>1.2831740597388002</c:v>
                </c:pt>
                <c:pt idx="17">
                  <c:v>1.280097782953227</c:v>
                </c:pt>
                <c:pt idx="18">
                  <c:v>1.2700051618148893</c:v>
                </c:pt>
                <c:pt idx="19">
                  <c:v>1.2697967049094552</c:v>
                </c:pt>
                <c:pt idx="20">
                  <c:v>1.2649368943374197</c:v>
                </c:pt>
                <c:pt idx="21">
                  <c:v>1.247746581526646</c:v>
                </c:pt>
                <c:pt idx="22">
                  <c:v>1.2408157728176719</c:v>
                </c:pt>
                <c:pt idx="23">
                  <c:v>1.2406653549311244</c:v>
                </c:pt>
                <c:pt idx="24">
                  <c:v>1.2383711681562963</c:v>
                </c:pt>
                <c:pt idx="25">
                  <c:v>1.2306333207623199</c:v>
                </c:pt>
                <c:pt idx="26">
                  <c:v>1.2239632058405481</c:v>
                </c:pt>
                <c:pt idx="27">
                  <c:v>1.2152508910046482</c:v>
                </c:pt>
                <c:pt idx="28">
                  <c:v>1.2046006581817685</c:v>
                </c:pt>
                <c:pt idx="29">
                  <c:v>1.197352129772677</c:v>
                </c:pt>
                <c:pt idx="30">
                  <c:v>1.1957051912907739</c:v>
                </c:pt>
                <c:pt idx="31">
                  <c:v>1.1948075587794804</c:v>
                </c:pt>
                <c:pt idx="32">
                  <c:v>1.1934827398360917</c:v>
                </c:pt>
                <c:pt idx="33">
                  <c:v>1.1931719792929174</c:v>
                </c:pt>
                <c:pt idx="34">
                  <c:v>1.1901072643898025</c:v>
                </c:pt>
                <c:pt idx="35">
                  <c:v>1.1897526812077341</c:v>
                </c:pt>
                <c:pt idx="36">
                  <c:v>1.1875674017119471</c:v>
                </c:pt>
                <c:pt idx="37">
                  <c:v>1.1872785737828422</c:v>
                </c:pt>
                <c:pt idx="38">
                  <c:v>1.1840790192844883</c:v>
                </c:pt>
                <c:pt idx="39">
                  <c:v>1.1837106505170227</c:v>
                </c:pt>
                <c:pt idx="40">
                  <c:v>1.1816015331452576</c:v>
                </c:pt>
                <c:pt idx="41">
                  <c:v>1.1806485689727271</c:v>
                </c:pt>
                <c:pt idx="42">
                  <c:v>1.1802769366692103</c:v>
                </c:pt>
                <c:pt idx="43">
                  <c:v>1.1720238325432082</c:v>
                </c:pt>
                <c:pt idx="44">
                  <c:v>1.1718465755182137</c:v>
                </c:pt>
                <c:pt idx="45">
                  <c:v>1.1711707532274542</c:v>
                </c:pt>
                <c:pt idx="46">
                  <c:v>1.1650467392912838</c:v>
                </c:pt>
                <c:pt idx="47">
                  <c:v>1.1639598792578736</c:v>
                </c:pt>
                <c:pt idx="48">
                  <c:v>1.15863684225331</c:v>
                </c:pt>
                <c:pt idx="49">
                  <c:v>1.1574338717349493</c:v>
                </c:pt>
                <c:pt idx="50">
                  <c:v>1.1507119386637461</c:v>
                </c:pt>
                <c:pt idx="51">
                  <c:v>1.1505330336331738</c:v>
                </c:pt>
                <c:pt idx="52">
                  <c:v>1.1433224392365953</c:v>
                </c:pt>
                <c:pt idx="53">
                  <c:v>1.1426030615378453</c:v>
                </c:pt>
                <c:pt idx="54">
                  <c:v>1.1393849061025987</c:v>
                </c:pt>
                <c:pt idx="55">
                  <c:v>1.1389335719211997</c:v>
                </c:pt>
                <c:pt idx="56">
                  <c:v>1.1366972570285634</c:v>
                </c:pt>
                <c:pt idx="57">
                  <c:v>1.1344028271624025</c:v>
                </c:pt>
                <c:pt idx="58">
                  <c:v>1.1321783573709432</c:v>
                </c:pt>
                <c:pt idx="59">
                  <c:v>1.1310078859060404</c:v>
                </c:pt>
                <c:pt idx="60">
                  <c:v>1.128973477340192</c:v>
                </c:pt>
                <c:pt idx="61">
                  <c:v>1.127157074159467</c:v>
                </c:pt>
                <c:pt idx="62">
                  <c:v>1.1265339837850039</c:v>
                </c:pt>
                <c:pt idx="63">
                  <c:v>1.1228392975604871</c:v>
                </c:pt>
                <c:pt idx="64">
                  <c:v>1.1214755841886876</c:v>
                </c:pt>
                <c:pt idx="65">
                  <c:v>1.1197514817190508</c:v>
                </c:pt>
                <c:pt idx="66">
                  <c:v>1.1194356522324738</c:v>
                </c:pt>
                <c:pt idx="67">
                  <c:v>1.1191955516014234</c:v>
                </c:pt>
                <c:pt idx="68">
                  <c:v>1.1182787743776135</c:v>
                </c:pt>
                <c:pt idx="69">
                  <c:v>1.1161874222449393</c:v>
                </c:pt>
                <c:pt idx="70">
                  <c:v>1.1145976459166191</c:v>
                </c:pt>
                <c:pt idx="71">
                  <c:v>1.1138671848992048</c:v>
                </c:pt>
                <c:pt idx="72">
                  <c:v>1.1127411802953184</c:v>
                </c:pt>
                <c:pt idx="73">
                  <c:v>1.1107291704860729</c:v>
                </c:pt>
                <c:pt idx="74">
                  <c:v>1.1066321152912661</c:v>
                </c:pt>
                <c:pt idx="75">
                  <c:v>1.1037359956965422</c:v>
                </c:pt>
                <c:pt idx="76">
                  <c:v>1.103448275862069</c:v>
                </c:pt>
                <c:pt idx="77">
                  <c:v>1.1028619888515023</c:v>
                </c:pt>
                <c:pt idx="78">
                  <c:v>1.0997303992606486</c:v>
                </c:pt>
                <c:pt idx="79">
                  <c:v>1.0991689425806586</c:v>
                </c:pt>
                <c:pt idx="80">
                  <c:v>1.0983187545441599</c:v>
                </c:pt>
                <c:pt idx="81">
                  <c:v>1.0949730833356883</c:v>
                </c:pt>
                <c:pt idx="82">
                  <c:v>1.0947949822896479</c:v>
                </c:pt>
                <c:pt idx="83">
                  <c:v>1.0926139160871158</c:v>
                </c:pt>
                <c:pt idx="84">
                  <c:v>1.0909643998935301</c:v>
                </c:pt>
                <c:pt idx="85">
                  <c:v>1.0906656485758379</c:v>
                </c:pt>
                <c:pt idx="86">
                  <c:v>1.0883992852188655</c:v>
                </c:pt>
                <c:pt idx="87">
                  <c:v>1.0869181635317784</c:v>
                </c:pt>
                <c:pt idx="88">
                  <c:v>1.0863395156517428</c:v>
                </c:pt>
                <c:pt idx="89">
                  <c:v>1.0860414254952389</c:v>
                </c:pt>
                <c:pt idx="90">
                  <c:v>1.0847545124613682</c:v>
                </c:pt>
                <c:pt idx="91">
                  <c:v>1.0838160426444667</c:v>
                </c:pt>
                <c:pt idx="92">
                  <c:v>1.0834003631098752</c:v>
                </c:pt>
                <c:pt idx="93">
                  <c:v>1.0811870849778573</c:v>
                </c:pt>
                <c:pt idx="94">
                  <c:v>1.0800988982279507</c:v>
                </c:pt>
                <c:pt idx="95">
                  <c:v>1.0770386489888237</c:v>
                </c:pt>
                <c:pt idx="96">
                  <c:v>1.0742001006926964</c:v>
                </c:pt>
                <c:pt idx="97">
                  <c:v>1.073373661046243</c:v>
                </c:pt>
                <c:pt idx="98">
                  <c:v>1.0733424372544282</c:v>
                </c:pt>
                <c:pt idx="99">
                  <c:v>1.0705473042872446</c:v>
                </c:pt>
                <c:pt idx="100">
                  <c:v>1.0700480617777839</c:v>
                </c:pt>
                <c:pt idx="101">
                  <c:v>1.069742126964524</c:v>
                </c:pt>
                <c:pt idx="102">
                  <c:v>1.0691527118273152</c:v>
                </c:pt>
                <c:pt idx="103">
                  <c:v>1.068620868276434</c:v>
                </c:pt>
                <c:pt idx="104">
                  <c:v>1.0671431250381402</c:v>
                </c:pt>
                <c:pt idx="105">
                  <c:v>1.0646805768756988</c:v>
                </c:pt>
                <c:pt idx="106">
                  <c:v>1.0644813498761911</c:v>
                </c:pt>
                <c:pt idx="107">
                  <c:v>1.0639075904380195</c:v>
                </c:pt>
                <c:pt idx="108">
                  <c:v>1.0634720937525621</c:v>
                </c:pt>
                <c:pt idx="109">
                  <c:v>1.0624215156495727</c:v>
                </c:pt>
                <c:pt idx="110">
                  <c:v>1.0614997324512332</c:v>
                </c:pt>
                <c:pt idx="111">
                  <c:v>1.0611169927229869</c:v>
                </c:pt>
                <c:pt idx="112">
                  <c:v>1.0592782412352457</c:v>
                </c:pt>
                <c:pt idx="113">
                  <c:v>1.0589252810890084</c:v>
                </c:pt>
                <c:pt idx="114">
                  <c:v>1.0573501119399025</c:v>
                </c:pt>
                <c:pt idx="115">
                  <c:v>1.0570414463286724</c:v>
                </c:pt>
                <c:pt idx="116">
                  <c:v>1.0569952376995209</c:v>
                </c:pt>
                <c:pt idx="117">
                  <c:v>1.0526679266763015</c:v>
                </c:pt>
                <c:pt idx="118">
                  <c:v>1.0521463800037687</c:v>
                </c:pt>
                <c:pt idx="119">
                  <c:v>1.0519702693823916</c:v>
                </c:pt>
                <c:pt idx="120">
                  <c:v>1.0517877590022131</c:v>
                </c:pt>
                <c:pt idx="121">
                  <c:v>1.0505122297159208</c:v>
                </c:pt>
                <c:pt idx="122">
                  <c:v>1.0504057365963202</c:v>
                </c:pt>
                <c:pt idx="123">
                  <c:v>1.0501135026652793</c:v>
                </c:pt>
                <c:pt idx="124">
                  <c:v>1.0471538382323762</c:v>
                </c:pt>
                <c:pt idx="125">
                  <c:v>1.0470491191883824</c:v>
                </c:pt>
                <c:pt idx="126">
                  <c:v>1.0454958565922632</c:v>
                </c:pt>
                <c:pt idx="127">
                  <c:v>1.0452716111045524</c:v>
                </c:pt>
                <c:pt idx="128">
                  <c:v>1.0442604226705092</c:v>
                </c:pt>
                <c:pt idx="129">
                  <c:v>1.044252816044269</c:v>
                </c:pt>
                <c:pt idx="130">
                  <c:v>1.0436359356495002</c:v>
                </c:pt>
                <c:pt idx="131">
                  <c:v>1.0434791360243447</c:v>
                </c:pt>
                <c:pt idx="132">
                  <c:v>1.0429937076866951</c:v>
                </c:pt>
                <c:pt idx="133">
                  <c:v>1.0424909585030122</c:v>
                </c:pt>
                <c:pt idx="134">
                  <c:v>1.04204501479665</c:v>
                </c:pt>
                <c:pt idx="135">
                  <c:v>1.0407961575408262</c:v>
                </c:pt>
                <c:pt idx="136">
                  <c:v>1.0406615425556895</c:v>
                </c:pt>
                <c:pt idx="137">
                  <c:v>1.0388099540078843</c:v>
                </c:pt>
                <c:pt idx="138">
                  <c:v>1.038058630512386</c:v>
                </c:pt>
                <c:pt idx="139">
                  <c:v>1.0376665034597177</c:v>
                </c:pt>
                <c:pt idx="140">
                  <c:v>1.0373368942123793</c:v>
                </c:pt>
                <c:pt idx="141">
                  <c:v>1.0370445580344232</c:v>
                </c:pt>
                <c:pt idx="142">
                  <c:v>1.0363198843622381</c:v>
                </c:pt>
                <c:pt idx="143">
                  <c:v>1.0362596678316738</c:v>
                </c:pt>
                <c:pt idx="144">
                  <c:v>1.0356059315991211</c:v>
                </c:pt>
                <c:pt idx="145">
                  <c:v>1.0344612724739948</c:v>
                </c:pt>
                <c:pt idx="146">
                  <c:v>1.034400510373338</c:v>
                </c:pt>
                <c:pt idx="147">
                  <c:v>1.034021946006749</c:v>
                </c:pt>
                <c:pt idx="148">
                  <c:v>1.0330345672148638</c:v>
                </c:pt>
                <c:pt idx="149">
                  <c:v>1.0328719950830598</c:v>
                </c:pt>
                <c:pt idx="150">
                  <c:v>1.0324327396545399</c:v>
                </c:pt>
                <c:pt idx="151">
                  <c:v>1.0323924343899729</c:v>
                </c:pt>
                <c:pt idx="152">
                  <c:v>1.0301778080281863</c:v>
                </c:pt>
                <c:pt idx="153">
                  <c:v>1.0285842056274017</c:v>
                </c:pt>
                <c:pt idx="154">
                  <c:v>1.0278284490057732</c:v>
                </c:pt>
                <c:pt idx="155">
                  <c:v>1.027203898065975</c:v>
                </c:pt>
                <c:pt idx="156">
                  <c:v>1.0270330672532999</c:v>
                </c:pt>
                <c:pt idx="157">
                  <c:v>1.0268827529590423</c:v>
                </c:pt>
                <c:pt idx="158">
                  <c:v>1.0265300478879547</c:v>
                </c:pt>
                <c:pt idx="159">
                  <c:v>1.0241634694389921</c:v>
                </c:pt>
                <c:pt idx="160">
                  <c:v>1.0234178185350367</c:v>
                </c:pt>
                <c:pt idx="161">
                  <c:v>1.0224796169145407</c:v>
                </c:pt>
                <c:pt idx="162">
                  <c:v>1.0218424829854809</c:v>
                </c:pt>
                <c:pt idx="163">
                  <c:v>1.0213667561921815</c:v>
                </c:pt>
                <c:pt idx="164">
                  <c:v>1.0209528011702302</c:v>
                </c:pt>
                <c:pt idx="165">
                  <c:v>1.0205180694681977</c:v>
                </c:pt>
                <c:pt idx="166">
                  <c:v>1.0204539795664296</c:v>
                </c:pt>
                <c:pt idx="167">
                  <c:v>1.020163317664718</c:v>
                </c:pt>
                <c:pt idx="168">
                  <c:v>1.0198172530833081</c:v>
                </c:pt>
                <c:pt idx="169">
                  <c:v>1.0194918138163118</c:v>
                </c:pt>
                <c:pt idx="170">
                  <c:v>1.0185606531969136</c:v>
                </c:pt>
                <c:pt idx="171">
                  <c:v>1.0169832635850309</c:v>
                </c:pt>
                <c:pt idx="172">
                  <c:v>1.0148836551388889</c:v>
                </c:pt>
                <c:pt idx="173">
                  <c:v>1.0147495435684648</c:v>
                </c:pt>
                <c:pt idx="174">
                  <c:v>1.0132451881280673</c:v>
                </c:pt>
                <c:pt idx="175">
                  <c:v>1.0131252587471193</c:v>
                </c:pt>
                <c:pt idx="176">
                  <c:v>1.0131014235066196</c:v>
                </c:pt>
                <c:pt idx="177">
                  <c:v>1.0129586643444841</c:v>
                </c:pt>
                <c:pt idx="178">
                  <c:v>1.0123766118754995</c:v>
                </c:pt>
                <c:pt idx="179">
                  <c:v>1.0118107156824405</c:v>
                </c:pt>
                <c:pt idx="180">
                  <c:v>1.011716877069003</c:v>
                </c:pt>
                <c:pt idx="181">
                  <c:v>1.0115736166816731</c:v>
                </c:pt>
                <c:pt idx="182">
                  <c:v>1.0113452809478847</c:v>
                </c:pt>
                <c:pt idx="183">
                  <c:v>1.0081670086614682</c:v>
                </c:pt>
                <c:pt idx="184">
                  <c:v>1.0077678040603102</c:v>
                </c:pt>
                <c:pt idx="185">
                  <c:v>1.0071773536135771</c:v>
                </c:pt>
                <c:pt idx="186">
                  <c:v>1.0071517754283632</c:v>
                </c:pt>
                <c:pt idx="187">
                  <c:v>1.0065284986930614</c:v>
                </c:pt>
                <c:pt idx="188">
                  <c:v>1.0062875805023961</c:v>
                </c:pt>
                <c:pt idx="189">
                  <c:v>1.0061946660888734</c:v>
                </c:pt>
                <c:pt idx="190">
                  <c:v>1.0055355168204503</c:v>
                </c:pt>
                <c:pt idx="191">
                  <c:v>1.0051462725328444</c:v>
                </c:pt>
                <c:pt idx="192">
                  <c:v>1.0046343756249243</c:v>
                </c:pt>
                <c:pt idx="193">
                  <c:v>1.0043347827343714</c:v>
                </c:pt>
                <c:pt idx="194">
                  <c:v>1.0038954733470584</c:v>
                </c:pt>
                <c:pt idx="195">
                  <c:v>1.0037988638443192</c:v>
                </c:pt>
                <c:pt idx="196">
                  <c:v>1.0022712581278281</c:v>
                </c:pt>
                <c:pt idx="197">
                  <c:v>1.0022242292415358</c:v>
                </c:pt>
                <c:pt idx="198">
                  <c:v>1.000684778072841</c:v>
                </c:pt>
                <c:pt idx="199">
                  <c:v>0.99788319387034985</c:v>
                </c:pt>
                <c:pt idx="200">
                  <c:v>0.99650957666570306</c:v>
                </c:pt>
                <c:pt idx="201">
                  <c:v>0.99537323978579928</c:v>
                </c:pt>
                <c:pt idx="202">
                  <c:v>0.99502259159545814</c:v>
                </c:pt>
                <c:pt idx="203">
                  <c:v>0.99377302145057522</c:v>
                </c:pt>
                <c:pt idx="204">
                  <c:v>0.99253897553822568</c:v>
                </c:pt>
                <c:pt idx="205">
                  <c:v>0.99068125709132704</c:v>
                </c:pt>
                <c:pt idx="206">
                  <c:v>0.99059803769445332</c:v>
                </c:pt>
                <c:pt idx="207">
                  <c:v>0.99055015813564851</c:v>
                </c:pt>
                <c:pt idx="208">
                  <c:v>0.99039726181987642</c:v>
                </c:pt>
                <c:pt idx="209">
                  <c:v>0.98922262851938192</c:v>
                </c:pt>
                <c:pt idx="210">
                  <c:v>0.9891162641035488</c:v>
                </c:pt>
                <c:pt idx="211">
                  <c:v>0.98798033526314655</c:v>
                </c:pt>
                <c:pt idx="212">
                  <c:v>0.98732213990033479</c:v>
                </c:pt>
                <c:pt idx="213">
                  <c:v>0.98628548330912447</c:v>
                </c:pt>
                <c:pt idx="214">
                  <c:v>0.98610881677847728</c:v>
                </c:pt>
                <c:pt idx="215">
                  <c:v>0.9856915147291494</c:v>
                </c:pt>
                <c:pt idx="216">
                  <c:v>0.98492420653718615</c:v>
                </c:pt>
                <c:pt idx="217">
                  <c:v>0.98348600770805461</c:v>
                </c:pt>
                <c:pt idx="218">
                  <c:v>0.9826969549933805</c:v>
                </c:pt>
                <c:pt idx="219">
                  <c:v>0.98265092673682408</c:v>
                </c:pt>
                <c:pt idx="220">
                  <c:v>0.9824739803443765</c:v>
                </c:pt>
                <c:pt idx="221">
                  <c:v>0.98227360256982865</c:v>
                </c:pt>
                <c:pt idx="222">
                  <c:v>0.98057828008651726</c:v>
                </c:pt>
                <c:pt idx="223">
                  <c:v>0.98047350111967102</c:v>
                </c:pt>
                <c:pt idx="224">
                  <c:v>0.977380768338873</c:v>
                </c:pt>
                <c:pt idx="225">
                  <c:v>0.97693747163014977</c:v>
                </c:pt>
                <c:pt idx="226">
                  <c:v>0.97683787604453509</c:v>
                </c:pt>
                <c:pt idx="227">
                  <c:v>0.97678469698950021</c:v>
                </c:pt>
                <c:pt idx="228">
                  <c:v>0.97649677455650152</c:v>
                </c:pt>
                <c:pt idx="229">
                  <c:v>0.97636422710518056</c:v>
                </c:pt>
                <c:pt idx="230">
                  <c:v>0.97583900862234452</c:v>
                </c:pt>
                <c:pt idx="231">
                  <c:v>0.97564577559779275</c:v>
                </c:pt>
                <c:pt idx="232">
                  <c:v>0.97516050969864265</c:v>
                </c:pt>
                <c:pt idx="233">
                  <c:v>0.97471661626447781</c:v>
                </c:pt>
                <c:pt idx="234">
                  <c:v>0.97457116458810955</c:v>
                </c:pt>
                <c:pt idx="235">
                  <c:v>0.97398863792063139</c:v>
                </c:pt>
                <c:pt idx="236">
                  <c:v>0.97359394259552734</c:v>
                </c:pt>
                <c:pt idx="237">
                  <c:v>0.97343267545007328</c:v>
                </c:pt>
                <c:pt idx="238">
                  <c:v>0.97330247312336182</c:v>
                </c:pt>
                <c:pt idx="239">
                  <c:v>0.97277014350185087</c:v>
                </c:pt>
                <c:pt idx="240">
                  <c:v>0.97250239644547942</c:v>
                </c:pt>
                <c:pt idx="241">
                  <c:v>0.9714021636907062</c:v>
                </c:pt>
                <c:pt idx="242">
                  <c:v>0.97099194200554528</c:v>
                </c:pt>
                <c:pt idx="243">
                  <c:v>0.97062126987241026</c:v>
                </c:pt>
                <c:pt idx="244">
                  <c:v>0.97061301497052488</c:v>
                </c:pt>
                <c:pt idx="245">
                  <c:v>0.97022137668626784</c:v>
                </c:pt>
                <c:pt idx="246">
                  <c:v>0.96900518805878466</c:v>
                </c:pt>
                <c:pt idx="247">
                  <c:v>0.96893683646520778</c:v>
                </c:pt>
                <c:pt idx="248">
                  <c:v>0.96846333843487953</c:v>
                </c:pt>
                <c:pt idx="249">
                  <c:v>0.96816024721333183</c:v>
                </c:pt>
                <c:pt idx="250">
                  <c:v>0.96792969836028286</c:v>
                </c:pt>
                <c:pt idx="251">
                  <c:v>0.96768450939457218</c:v>
                </c:pt>
                <c:pt idx="252">
                  <c:v>0.96753022452504345</c:v>
                </c:pt>
                <c:pt idx="253">
                  <c:v>0.96749094145318171</c:v>
                </c:pt>
                <c:pt idx="254">
                  <c:v>0.96645968526466386</c:v>
                </c:pt>
                <c:pt idx="255">
                  <c:v>0.96594084297765925</c:v>
                </c:pt>
                <c:pt idx="256">
                  <c:v>0.96557035175879369</c:v>
                </c:pt>
                <c:pt idx="257">
                  <c:v>0.96548122617369048</c:v>
                </c:pt>
                <c:pt idx="258">
                  <c:v>0.96545350796109952</c:v>
                </c:pt>
                <c:pt idx="259">
                  <c:v>0.96506286631153337</c:v>
                </c:pt>
                <c:pt idx="260">
                  <c:v>0.96413464135854121</c:v>
                </c:pt>
                <c:pt idx="261">
                  <c:v>0.96391682351694996</c:v>
                </c:pt>
                <c:pt idx="262">
                  <c:v>0.963776463360143</c:v>
                </c:pt>
                <c:pt idx="263">
                  <c:v>0.96341307637871954</c:v>
                </c:pt>
                <c:pt idx="264">
                  <c:v>0.96265151364289892</c:v>
                </c:pt>
                <c:pt idx="265">
                  <c:v>0.96213324746632445</c:v>
                </c:pt>
                <c:pt idx="266">
                  <c:v>0.96109398948981839</c:v>
                </c:pt>
                <c:pt idx="267">
                  <c:v>0.96072257521543059</c:v>
                </c:pt>
                <c:pt idx="268">
                  <c:v>0.9602760263491259</c:v>
                </c:pt>
                <c:pt idx="269">
                  <c:v>0.96021777760973959</c:v>
                </c:pt>
                <c:pt idx="270">
                  <c:v>0.95949121398274817</c:v>
                </c:pt>
                <c:pt idx="271">
                  <c:v>0.9585856924574736</c:v>
                </c:pt>
                <c:pt idx="272">
                  <c:v>0.95818404907975463</c:v>
                </c:pt>
                <c:pt idx="273">
                  <c:v>0.95787423918630132</c:v>
                </c:pt>
                <c:pt idx="274">
                  <c:v>0.95778771738618562</c:v>
                </c:pt>
                <c:pt idx="275">
                  <c:v>0.95711328661223893</c:v>
                </c:pt>
                <c:pt idx="276">
                  <c:v>0.955426523297491</c:v>
                </c:pt>
                <c:pt idx="277">
                  <c:v>0.95533403913243387</c:v>
                </c:pt>
                <c:pt idx="278">
                  <c:v>0.95486452962175028</c:v>
                </c:pt>
                <c:pt idx="279">
                  <c:v>0.95381809782744154</c:v>
                </c:pt>
                <c:pt idx="280">
                  <c:v>0.95210200199987249</c:v>
                </c:pt>
                <c:pt idx="281">
                  <c:v>0.95120864965180341</c:v>
                </c:pt>
                <c:pt idx="282">
                  <c:v>0.95116566229226163</c:v>
                </c:pt>
                <c:pt idx="283">
                  <c:v>0.95021488560014544</c:v>
                </c:pt>
                <c:pt idx="284">
                  <c:v>0.94999220970044784</c:v>
                </c:pt>
                <c:pt idx="285">
                  <c:v>0.94866706498236031</c:v>
                </c:pt>
                <c:pt idx="286">
                  <c:v>0.94815895949220019</c:v>
                </c:pt>
                <c:pt idx="287">
                  <c:v>0.94786634726581864</c:v>
                </c:pt>
                <c:pt idx="288">
                  <c:v>0.94723598051979385</c:v>
                </c:pt>
                <c:pt idx="289">
                  <c:v>0.94627954409118187</c:v>
                </c:pt>
                <c:pt idx="290">
                  <c:v>0.94603204111656702</c:v>
                </c:pt>
                <c:pt idx="291">
                  <c:v>0.94575904290106894</c:v>
                </c:pt>
                <c:pt idx="292">
                  <c:v>0.94569468679657831</c:v>
                </c:pt>
                <c:pt idx="293">
                  <c:v>0.94558272996057824</c:v>
                </c:pt>
                <c:pt idx="294">
                  <c:v>0.9452445574331122</c:v>
                </c:pt>
                <c:pt idx="295">
                  <c:v>0.9440440264354848</c:v>
                </c:pt>
                <c:pt idx="296">
                  <c:v>0.94259326838952839</c:v>
                </c:pt>
                <c:pt idx="297">
                  <c:v>0.94238449659712986</c:v>
                </c:pt>
                <c:pt idx="298">
                  <c:v>0.94235508141040825</c:v>
                </c:pt>
                <c:pt idx="299">
                  <c:v>0.9418368639511695</c:v>
                </c:pt>
                <c:pt idx="300">
                  <c:v>0.94121951154505645</c:v>
                </c:pt>
                <c:pt idx="301">
                  <c:v>0.93891897475325214</c:v>
                </c:pt>
                <c:pt idx="302">
                  <c:v>0.9380499540191447</c:v>
                </c:pt>
                <c:pt idx="303">
                  <c:v>0.93755319719798003</c:v>
                </c:pt>
                <c:pt idx="304">
                  <c:v>0.9374771309314589</c:v>
                </c:pt>
                <c:pt idx="305">
                  <c:v>0.93730257475959655</c:v>
                </c:pt>
                <c:pt idx="306">
                  <c:v>0.93574745403710347</c:v>
                </c:pt>
                <c:pt idx="307">
                  <c:v>0.93532073764298629</c:v>
                </c:pt>
                <c:pt idx="308">
                  <c:v>0.93525083614120397</c:v>
                </c:pt>
                <c:pt idx="309">
                  <c:v>0.93492578576312746</c:v>
                </c:pt>
                <c:pt idx="310">
                  <c:v>0.93208206275201599</c:v>
                </c:pt>
                <c:pt idx="311">
                  <c:v>0.93182060407486911</c:v>
                </c:pt>
                <c:pt idx="312">
                  <c:v>0.93165854675956072</c:v>
                </c:pt>
                <c:pt idx="313">
                  <c:v>0.93157208779333822</c:v>
                </c:pt>
                <c:pt idx="314">
                  <c:v>0.93150041657199123</c:v>
                </c:pt>
                <c:pt idx="315">
                  <c:v>0.93095360578786934</c:v>
                </c:pt>
                <c:pt idx="316">
                  <c:v>0.930943130038556</c:v>
                </c:pt>
                <c:pt idx="317">
                  <c:v>0.93089378861194816</c:v>
                </c:pt>
                <c:pt idx="318">
                  <c:v>0.93059002624350784</c:v>
                </c:pt>
                <c:pt idx="319">
                  <c:v>0.93048097201320967</c:v>
                </c:pt>
                <c:pt idx="320">
                  <c:v>0.93045403427818074</c:v>
                </c:pt>
                <c:pt idx="321">
                  <c:v>0.92996392309173259</c:v>
                </c:pt>
                <c:pt idx="322">
                  <c:v>0.92988636244947409</c:v>
                </c:pt>
                <c:pt idx="323">
                  <c:v>0.9289723052948794</c:v>
                </c:pt>
                <c:pt idx="324">
                  <c:v>0.92869110213016126</c:v>
                </c:pt>
                <c:pt idx="325">
                  <c:v>0.92842865579430334</c:v>
                </c:pt>
                <c:pt idx="326">
                  <c:v>0.92838677389230906</c:v>
                </c:pt>
                <c:pt idx="327">
                  <c:v>0.92738711095143889</c:v>
                </c:pt>
                <c:pt idx="328">
                  <c:v>0.92738161107344874</c:v>
                </c:pt>
                <c:pt idx="329">
                  <c:v>0.9259971976835788</c:v>
                </c:pt>
                <c:pt idx="330">
                  <c:v>0.92543540798372514</c:v>
                </c:pt>
                <c:pt idx="331">
                  <c:v>0.92456988810402585</c:v>
                </c:pt>
                <c:pt idx="332">
                  <c:v>0.92452501339822646</c:v>
                </c:pt>
                <c:pt idx="333">
                  <c:v>0.92324159744253009</c:v>
                </c:pt>
                <c:pt idx="334">
                  <c:v>0.92238533704199732</c:v>
                </c:pt>
                <c:pt idx="335">
                  <c:v>0.92185809556304299</c:v>
                </c:pt>
                <c:pt idx="336">
                  <c:v>0.921636586669772</c:v>
                </c:pt>
                <c:pt idx="337">
                  <c:v>0.92125625926959287</c:v>
                </c:pt>
                <c:pt idx="338">
                  <c:v>0.92102400383032246</c:v>
                </c:pt>
                <c:pt idx="339">
                  <c:v>0.92073640184090466</c:v>
                </c:pt>
                <c:pt idx="340">
                  <c:v>0.92057367201058271</c:v>
                </c:pt>
                <c:pt idx="341">
                  <c:v>0.92010584798765627</c:v>
                </c:pt>
                <c:pt idx="342">
                  <c:v>0.91926629650017988</c:v>
                </c:pt>
                <c:pt idx="343">
                  <c:v>0.9190465392362176</c:v>
                </c:pt>
                <c:pt idx="344">
                  <c:v>0.91897099041203056</c:v>
                </c:pt>
                <c:pt idx="345">
                  <c:v>0.91817116083063022</c:v>
                </c:pt>
                <c:pt idx="346">
                  <c:v>0.91791116668578654</c:v>
                </c:pt>
                <c:pt idx="347">
                  <c:v>0.91716062832459899</c:v>
                </c:pt>
                <c:pt idx="348">
                  <c:v>0.91590544873234125</c:v>
                </c:pt>
                <c:pt idx="349">
                  <c:v>0.91462113092662167</c:v>
                </c:pt>
                <c:pt idx="350">
                  <c:v>0.91298874470465619</c:v>
                </c:pt>
                <c:pt idx="351">
                  <c:v>0.91291842498184761</c:v>
                </c:pt>
                <c:pt idx="352">
                  <c:v>0.91201216657175666</c:v>
                </c:pt>
                <c:pt idx="353">
                  <c:v>0.91149242857359281</c:v>
                </c:pt>
                <c:pt idx="354">
                  <c:v>0.91082539776995919</c:v>
                </c:pt>
                <c:pt idx="355">
                  <c:v>0.9085389388057058</c:v>
                </c:pt>
                <c:pt idx="356">
                  <c:v>0.90846361870361036</c:v>
                </c:pt>
                <c:pt idx="357">
                  <c:v>0.90813857819302768</c:v>
                </c:pt>
                <c:pt idx="358">
                  <c:v>0.9077077473042664</c:v>
                </c:pt>
                <c:pt idx="359">
                  <c:v>0.90694733697706864</c:v>
                </c:pt>
                <c:pt idx="360">
                  <c:v>0.90642810592728307</c:v>
                </c:pt>
                <c:pt idx="361">
                  <c:v>0.90591336563166913</c:v>
                </c:pt>
                <c:pt idx="362">
                  <c:v>0.90548751975165365</c:v>
                </c:pt>
                <c:pt idx="363">
                  <c:v>0.90541070464503015</c:v>
                </c:pt>
                <c:pt idx="364">
                  <c:v>0.90500349194672625</c:v>
                </c:pt>
                <c:pt idx="365">
                  <c:v>0.90404845548407298</c:v>
                </c:pt>
                <c:pt idx="366">
                  <c:v>0.9027216296333832</c:v>
                </c:pt>
                <c:pt idx="367">
                  <c:v>0.90231828138756831</c:v>
                </c:pt>
                <c:pt idx="368">
                  <c:v>0.90177153501442098</c:v>
                </c:pt>
                <c:pt idx="369">
                  <c:v>0.90119166396127859</c:v>
                </c:pt>
                <c:pt idx="370">
                  <c:v>0.90067653615623111</c:v>
                </c:pt>
                <c:pt idx="371">
                  <c:v>0.90052380006852306</c:v>
                </c:pt>
                <c:pt idx="372">
                  <c:v>0.90038352382379516</c:v>
                </c:pt>
                <c:pt idx="373">
                  <c:v>0.89986623751201766</c:v>
                </c:pt>
                <c:pt idx="374">
                  <c:v>0.89941122807697138</c:v>
                </c:pt>
                <c:pt idx="375">
                  <c:v>0.89901346344796662</c:v>
                </c:pt>
                <c:pt idx="376">
                  <c:v>0.8988588763642269</c:v>
                </c:pt>
                <c:pt idx="377">
                  <c:v>0.89862380743158421</c:v>
                </c:pt>
                <c:pt idx="378">
                  <c:v>0.89676969557560648</c:v>
                </c:pt>
                <c:pt idx="379">
                  <c:v>0.89668481009609591</c:v>
                </c:pt>
                <c:pt idx="380">
                  <c:v>0.89657921684756103</c:v>
                </c:pt>
                <c:pt idx="381">
                  <c:v>0.89605840150194427</c:v>
                </c:pt>
                <c:pt idx="382">
                  <c:v>0.89600269207034877</c:v>
                </c:pt>
                <c:pt idx="383">
                  <c:v>0.89584754557594071</c:v>
                </c:pt>
                <c:pt idx="384">
                  <c:v>0.89463747060455678</c:v>
                </c:pt>
                <c:pt idx="385">
                  <c:v>0.89354563934872966</c:v>
                </c:pt>
                <c:pt idx="386">
                  <c:v>0.89258306161692169</c:v>
                </c:pt>
                <c:pt idx="387">
                  <c:v>0.89165799451435945</c:v>
                </c:pt>
                <c:pt idx="388">
                  <c:v>0.89094567113063383</c:v>
                </c:pt>
                <c:pt idx="389">
                  <c:v>0.89081356579577964</c:v>
                </c:pt>
                <c:pt idx="390">
                  <c:v>0.89070834580490676</c:v>
                </c:pt>
                <c:pt idx="391">
                  <c:v>0.89030641530529231</c:v>
                </c:pt>
                <c:pt idx="392">
                  <c:v>0.88969246576088146</c:v>
                </c:pt>
                <c:pt idx="393">
                  <c:v>0.88943853931899863</c:v>
                </c:pt>
                <c:pt idx="394">
                  <c:v>0.8893794988792828</c:v>
                </c:pt>
                <c:pt idx="395">
                  <c:v>0.88849731795628262</c:v>
                </c:pt>
                <c:pt idx="396">
                  <c:v>0.88840958280821958</c:v>
                </c:pt>
                <c:pt idx="397">
                  <c:v>0.8879813485520115</c:v>
                </c:pt>
                <c:pt idx="398">
                  <c:v>0.88753778702453068</c:v>
                </c:pt>
                <c:pt idx="399">
                  <c:v>0.88720448094904736</c:v>
                </c:pt>
                <c:pt idx="400">
                  <c:v>0.88707938721847501</c:v>
                </c:pt>
                <c:pt idx="401">
                  <c:v>0.88582191722577974</c:v>
                </c:pt>
                <c:pt idx="402">
                  <c:v>0.88565802027239016</c:v>
                </c:pt>
                <c:pt idx="403">
                  <c:v>0.88360727157511199</c:v>
                </c:pt>
                <c:pt idx="404">
                  <c:v>0.8834474051837965</c:v>
                </c:pt>
                <c:pt idx="405">
                  <c:v>0.88249811930876321</c:v>
                </c:pt>
                <c:pt idx="406">
                  <c:v>0.88238052987197735</c:v>
                </c:pt>
                <c:pt idx="407">
                  <c:v>0.88154063088758627</c:v>
                </c:pt>
                <c:pt idx="408">
                  <c:v>0.88102144360242207</c:v>
                </c:pt>
                <c:pt idx="409">
                  <c:v>0.87735742740435174</c:v>
                </c:pt>
                <c:pt idx="410">
                  <c:v>0.87713003054007288</c:v>
                </c:pt>
                <c:pt idx="411">
                  <c:v>0.87680010723337887</c:v>
                </c:pt>
                <c:pt idx="412">
                  <c:v>0.87595233591829014</c:v>
                </c:pt>
                <c:pt idx="413">
                  <c:v>0.87583941509159058</c:v>
                </c:pt>
                <c:pt idx="414">
                  <c:v>0.8756064346572987</c:v>
                </c:pt>
                <c:pt idx="415">
                  <c:v>0.8752897031232757</c:v>
                </c:pt>
                <c:pt idx="416">
                  <c:v>0.87508666666666679</c:v>
                </c:pt>
                <c:pt idx="417">
                  <c:v>0.87402595545699269</c:v>
                </c:pt>
                <c:pt idx="418">
                  <c:v>0.87324198630225558</c:v>
                </c:pt>
                <c:pt idx="419">
                  <c:v>0.87317757968022025</c:v>
                </c:pt>
                <c:pt idx="420">
                  <c:v>0.87253155023237872</c:v>
                </c:pt>
                <c:pt idx="421">
                  <c:v>0.87123519906757441</c:v>
                </c:pt>
                <c:pt idx="422">
                  <c:v>0.87063473533619451</c:v>
                </c:pt>
                <c:pt idx="423">
                  <c:v>0.86921618696792502</c:v>
                </c:pt>
                <c:pt idx="424">
                  <c:v>0.86802350827983454</c:v>
                </c:pt>
                <c:pt idx="425">
                  <c:v>0.86791689177844467</c:v>
                </c:pt>
                <c:pt idx="426">
                  <c:v>0.8674737374467163</c:v>
                </c:pt>
                <c:pt idx="427">
                  <c:v>0.86686743802272814</c:v>
                </c:pt>
                <c:pt idx="428">
                  <c:v>0.86639959303064984</c:v>
                </c:pt>
                <c:pt idx="429">
                  <c:v>0.86639784263631903</c:v>
                </c:pt>
                <c:pt idx="430">
                  <c:v>0.86620685159760613</c:v>
                </c:pt>
                <c:pt idx="431">
                  <c:v>0.86613119603728794</c:v>
                </c:pt>
                <c:pt idx="432">
                  <c:v>0.86589115163556385</c:v>
                </c:pt>
                <c:pt idx="433">
                  <c:v>0.86575027650729597</c:v>
                </c:pt>
                <c:pt idx="434">
                  <c:v>0.86436162359128055</c:v>
                </c:pt>
                <c:pt idx="435">
                  <c:v>0.86418060073907965</c:v>
                </c:pt>
                <c:pt idx="436">
                  <c:v>0.86403900562882763</c:v>
                </c:pt>
                <c:pt idx="437">
                  <c:v>0.86327637410185143</c:v>
                </c:pt>
                <c:pt idx="438">
                  <c:v>0.86250203044659057</c:v>
                </c:pt>
                <c:pt idx="439">
                  <c:v>0.8624273961618103</c:v>
                </c:pt>
                <c:pt idx="440">
                  <c:v>0.86237519426559683</c:v>
                </c:pt>
                <c:pt idx="441">
                  <c:v>0.86069978220966836</c:v>
                </c:pt>
                <c:pt idx="442">
                  <c:v>0.85858227488824246</c:v>
                </c:pt>
                <c:pt idx="443">
                  <c:v>0.85798148660075457</c:v>
                </c:pt>
                <c:pt idx="444">
                  <c:v>0.85796008040173422</c:v>
                </c:pt>
                <c:pt idx="445">
                  <c:v>0.85634429659210454</c:v>
                </c:pt>
                <c:pt idx="446">
                  <c:v>0.8553104636393758</c:v>
                </c:pt>
                <c:pt idx="447">
                  <c:v>0.85442138160213799</c:v>
                </c:pt>
                <c:pt idx="448">
                  <c:v>0.85149584009172774</c:v>
                </c:pt>
                <c:pt idx="449">
                  <c:v>0.85059631801767477</c:v>
                </c:pt>
                <c:pt idx="450">
                  <c:v>0.8500689420723414</c:v>
                </c:pt>
                <c:pt idx="451">
                  <c:v>0.84986762267779281</c:v>
                </c:pt>
                <c:pt idx="452">
                  <c:v>0.84818653720160608</c:v>
                </c:pt>
                <c:pt idx="453">
                  <c:v>0.84812282163964237</c:v>
                </c:pt>
                <c:pt idx="454">
                  <c:v>0.84668225452749901</c:v>
                </c:pt>
                <c:pt idx="455">
                  <c:v>0.8462229576878989</c:v>
                </c:pt>
                <c:pt idx="456">
                  <c:v>0.84456559947794108</c:v>
                </c:pt>
                <c:pt idx="457">
                  <c:v>0.84446006090419312</c:v>
                </c:pt>
                <c:pt idx="458">
                  <c:v>0.8428369922150174</c:v>
                </c:pt>
                <c:pt idx="459">
                  <c:v>0.84046908525100317</c:v>
                </c:pt>
                <c:pt idx="460">
                  <c:v>0.8393795969672786</c:v>
                </c:pt>
                <c:pt idx="461">
                  <c:v>0.83877758327689966</c:v>
                </c:pt>
                <c:pt idx="462">
                  <c:v>0.8377261412932564</c:v>
                </c:pt>
                <c:pt idx="463">
                  <c:v>0.83768346096433211</c:v>
                </c:pt>
                <c:pt idx="464">
                  <c:v>0.83649482389808572</c:v>
                </c:pt>
                <c:pt idx="465">
                  <c:v>0.83547535619171187</c:v>
                </c:pt>
                <c:pt idx="466">
                  <c:v>0.83542917765451186</c:v>
                </c:pt>
                <c:pt idx="467">
                  <c:v>0.83479252390437053</c:v>
                </c:pt>
                <c:pt idx="468">
                  <c:v>0.83444725878721504</c:v>
                </c:pt>
                <c:pt idx="469">
                  <c:v>0.83328528735971952</c:v>
                </c:pt>
                <c:pt idx="470">
                  <c:v>0.83086482190593181</c:v>
                </c:pt>
                <c:pt idx="471">
                  <c:v>0.83015057079123467</c:v>
                </c:pt>
                <c:pt idx="472">
                  <c:v>0.82768316100323491</c:v>
                </c:pt>
                <c:pt idx="473">
                  <c:v>0.82720483754185914</c:v>
                </c:pt>
                <c:pt idx="474">
                  <c:v>0.82697735871719413</c:v>
                </c:pt>
                <c:pt idx="475">
                  <c:v>0.82557319573891608</c:v>
                </c:pt>
                <c:pt idx="476">
                  <c:v>0.82252599897683409</c:v>
                </c:pt>
                <c:pt idx="477">
                  <c:v>0.81814947883385214</c:v>
                </c:pt>
                <c:pt idx="478">
                  <c:v>0.81772914492321458</c:v>
                </c:pt>
                <c:pt idx="479">
                  <c:v>0.81631673665266946</c:v>
                </c:pt>
                <c:pt idx="480">
                  <c:v>0.81397959445653534</c:v>
                </c:pt>
                <c:pt idx="481">
                  <c:v>0.81148357910778435</c:v>
                </c:pt>
                <c:pt idx="482">
                  <c:v>0.81036155986216052</c:v>
                </c:pt>
                <c:pt idx="483">
                  <c:v>0.80771842242202152</c:v>
                </c:pt>
                <c:pt idx="484">
                  <c:v>0.80710207250868682</c:v>
                </c:pt>
                <c:pt idx="485">
                  <c:v>0.80627579226037527</c:v>
                </c:pt>
                <c:pt idx="486">
                  <c:v>0.80622524111009053</c:v>
                </c:pt>
                <c:pt idx="487">
                  <c:v>0.80423664873376199</c:v>
                </c:pt>
                <c:pt idx="488">
                  <c:v>0.80190174326465935</c:v>
                </c:pt>
                <c:pt idx="489">
                  <c:v>0.80067468941580988</c:v>
                </c:pt>
                <c:pt idx="490">
                  <c:v>0.79886883129252251</c:v>
                </c:pt>
                <c:pt idx="491">
                  <c:v>0.79730320531995691</c:v>
                </c:pt>
                <c:pt idx="492">
                  <c:v>0.79089707692806732</c:v>
                </c:pt>
                <c:pt idx="493">
                  <c:v>0.79060458739783812</c:v>
                </c:pt>
                <c:pt idx="494">
                  <c:v>0.78935210527995914</c:v>
                </c:pt>
                <c:pt idx="495">
                  <c:v>0.78896398090554043</c:v>
                </c:pt>
                <c:pt idx="496">
                  <c:v>0.78696486819099665</c:v>
                </c:pt>
                <c:pt idx="497">
                  <c:v>0.7857304705470376</c:v>
                </c:pt>
                <c:pt idx="498">
                  <c:v>0.78542707949430413</c:v>
                </c:pt>
                <c:pt idx="499">
                  <c:v>0.78370573112616004</c:v>
                </c:pt>
                <c:pt idx="500">
                  <c:v>0.78038362523176252</c:v>
                </c:pt>
                <c:pt idx="501">
                  <c:v>0.77975589487196806</c:v>
                </c:pt>
                <c:pt idx="502">
                  <c:v>0.77787690702758605</c:v>
                </c:pt>
                <c:pt idx="503">
                  <c:v>0.76679569610287368</c:v>
                </c:pt>
                <c:pt idx="504">
                  <c:v>0.76383230953601666</c:v>
                </c:pt>
                <c:pt idx="505">
                  <c:v>0.76282526138611428</c:v>
                </c:pt>
                <c:pt idx="506">
                  <c:v>0.75716467285021538</c:v>
                </c:pt>
                <c:pt idx="507">
                  <c:v>0.75550980536616175</c:v>
                </c:pt>
                <c:pt idx="508">
                  <c:v>0.75509892508058385</c:v>
                </c:pt>
                <c:pt idx="509">
                  <c:v>0.7540922342248666</c:v>
                </c:pt>
                <c:pt idx="510">
                  <c:v>0.75266427490448828</c:v>
                </c:pt>
                <c:pt idx="511">
                  <c:v>0.7513557595443765</c:v>
                </c:pt>
                <c:pt idx="512">
                  <c:v>0.74882213789730268</c:v>
                </c:pt>
                <c:pt idx="513">
                  <c:v>0.7462895069517852</c:v>
                </c:pt>
                <c:pt idx="514">
                  <c:v>0.74356642314000299</c:v>
                </c:pt>
                <c:pt idx="515">
                  <c:v>0.74046933884518418</c:v>
                </c:pt>
                <c:pt idx="516">
                  <c:v>0.73226660466790672</c:v>
                </c:pt>
                <c:pt idx="517">
                  <c:v>0.72408807507045037</c:v>
                </c:pt>
                <c:pt idx="518">
                  <c:v>0.72041745076978181</c:v>
                </c:pt>
                <c:pt idx="519">
                  <c:v>0.71595615855148464</c:v>
                </c:pt>
                <c:pt idx="520">
                  <c:v>0.7153146890520905</c:v>
                </c:pt>
                <c:pt idx="521">
                  <c:v>0.70962133854169462</c:v>
                </c:pt>
                <c:pt idx="522">
                  <c:v>0.69540900339483869</c:v>
                </c:pt>
                <c:pt idx="523">
                  <c:v>0.68979038559856654</c:v>
                </c:pt>
                <c:pt idx="524">
                  <c:v>0.68566880187999846</c:v>
                </c:pt>
                <c:pt idx="525">
                  <c:v>0.67003737976967881</c:v>
                </c:pt>
                <c:pt idx="526">
                  <c:v>0.602732656405228</c:v>
                </c:pt>
                <c:pt idx="527">
                  <c:v>0.4464845436047109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CF-4B47-A293-69FAF5077973}"/>
            </c:ext>
          </c:extLst>
        </c:ser>
        <c:ser>
          <c:idx val="1"/>
          <c:order val="5"/>
          <c:tx>
            <c:strRef>
              <c:f>'Graph Data'!$C$1</c:f>
              <c:strCache>
                <c:ptCount val="1"/>
                <c:pt idx="0">
                  <c:v>AEP Base (Without STI) vs. Survey Actual TCC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'Graph Data'!$A$2:$A$529</c:f>
              <c:strCache>
                <c:ptCount val="528"/>
                <c:pt idx="0">
                  <c:v>AEPSC241</c:v>
                </c:pt>
                <c:pt idx="1">
                  <c:v>AEPSC141</c:v>
                </c:pt>
                <c:pt idx="2">
                  <c:v>AEPSC387</c:v>
                </c:pt>
                <c:pt idx="3">
                  <c:v>AEPSC239</c:v>
                </c:pt>
                <c:pt idx="4">
                  <c:v>AEPSC131</c:v>
                </c:pt>
                <c:pt idx="5">
                  <c:v>AEPSC117</c:v>
                </c:pt>
                <c:pt idx="6">
                  <c:v>AEPSC281</c:v>
                </c:pt>
                <c:pt idx="7">
                  <c:v>AEPSC370</c:v>
                </c:pt>
                <c:pt idx="8">
                  <c:v>AEPSC431</c:v>
                </c:pt>
                <c:pt idx="9">
                  <c:v>AEPSC159</c:v>
                </c:pt>
                <c:pt idx="10">
                  <c:v>AEPSC324</c:v>
                </c:pt>
                <c:pt idx="11">
                  <c:v>AEPSC42</c:v>
                </c:pt>
                <c:pt idx="12">
                  <c:v>AEPSC410</c:v>
                </c:pt>
                <c:pt idx="13">
                  <c:v>AEPSC289</c:v>
                </c:pt>
                <c:pt idx="14">
                  <c:v>AEPSC92</c:v>
                </c:pt>
                <c:pt idx="15">
                  <c:v>AEPSC110</c:v>
                </c:pt>
                <c:pt idx="16">
                  <c:v>KPCO11</c:v>
                </c:pt>
                <c:pt idx="17">
                  <c:v>AEPSC191</c:v>
                </c:pt>
                <c:pt idx="18">
                  <c:v>AEPSC46</c:v>
                </c:pt>
                <c:pt idx="19">
                  <c:v>AEPSC332</c:v>
                </c:pt>
                <c:pt idx="20">
                  <c:v>KPCO29</c:v>
                </c:pt>
                <c:pt idx="21">
                  <c:v>AEPSC360</c:v>
                </c:pt>
                <c:pt idx="22">
                  <c:v>AEPSC282</c:v>
                </c:pt>
                <c:pt idx="23">
                  <c:v>AEPSC14</c:v>
                </c:pt>
                <c:pt idx="24">
                  <c:v>AEPSC377</c:v>
                </c:pt>
                <c:pt idx="25">
                  <c:v>KPCO43</c:v>
                </c:pt>
                <c:pt idx="26">
                  <c:v>AEPSC49</c:v>
                </c:pt>
                <c:pt idx="27">
                  <c:v>AEPSC235</c:v>
                </c:pt>
                <c:pt idx="28">
                  <c:v>AEPSC437</c:v>
                </c:pt>
                <c:pt idx="29">
                  <c:v>AEPSC63</c:v>
                </c:pt>
                <c:pt idx="30">
                  <c:v>AEPSC25</c:v>
                </c:pt>
                <c:pt idx="31">
                  <c:v>AEPSC212</c:v>
                </c:pt>
                <c:pt idx="32">
                  <c:v>AEPSC21</c:v>
                </c:pt>
                <c:pt idx="33">
                  <c:v>AEPSC22</c:v>
                </c:pt>
                <c:pt idx="34">
                  <c:v>AEPSC184</c:v>
                </c:pt>
                <c:pt idx="35">
                  <c:v>AEPSC193</c:v>
                </c:pt>
                <c:pt idx="36">
                  <c:v>AEPSC245</c:v>
                </c:pt>
                <c:pt idx="37">
                  <c:v>AEPSC242</c:v>
                </c:pt>
                <c:pt idx="38">
                  <c:v>AEPSC280</c:v>
                </c:pt>
                <c:pt idx="39">
                  <c:v>AEPSC165</c:v>
                </c:pt>
                <c:pt idx="40">
                  <c:v>AEPSC446</c:v>
                </c:pt>
                <c:pt idx="41">
                  <c:v>AEPSC438</c:v>
                </c:pt>
                <c:pt idx="42">
                  <c:v>AEPSC181</c:v>
                </c:pt>
                <c:pt idx="43">
                  <c:v>AEPSC243</c:v>
                </c:pt>
                <c:pt idx="44">
                  <c:v>AEPSC202</c:v>
                </c:pt>
                <c:pt idx="45">
                  <c:v>AEPSC197</c:v>
                </c:pt>
                <c:pt idx="46">
                  <c:v>AEPSC254</c:v>
                </c:pt>
                <c:pt idx="47">
                  <c:v>AEPSC150</c:v>
                </c:pt>
                <c:pt idx="48">
                  <c:v>AEPSC304</c:v>
                </c:pt>
                <c:pt idx="49">
                  <c:v>AEPSC355</c:v>
                </c:pt>
                <c:pt idx="50">
                  <c:v>AEPSC344</c:v>
                </c:pt>
                <c:pt idx="51">
                  <c:v>AEPSC240</c:v>
                </c:pt>
                <c:pt idx="52">
                  <c:v>AEPSC136</c:v>
                </c:pt>
                <c:pt idx="53">
                  <c:v>AEPSC379</c:v>
                </c:pt>
                <c:pt idx="54">
                  <c:v>AEPSC97</c:v>
                </c:pt>
                <c:pt idx="55">
                  <c:v>AEPSC288</c:v>
                </c:pt>
                <c:pt idx="56">
                  <c:v>AEPSC440</c:v>
                </c:pt>
                <c:pt idx="57">
                  <c:v>AEPSC69</c:v>
                </c:pt>
                <c:pt idx="58">
                  <c:v>AEPSC161</c:v>
                </c:pt>
                <c:pt idx="59">
                  <c:v>AEPSC198</c:v>
                </c:pt>
                <c:pt idx="60">
                  <c:v>AEPSC363</c:v>
                </c:pt>
                <c:pt idx="61">
                  <c:v>AEPSC411</c:v>
                </c:pt>
                <c:pt idx="62">
                  <c:v>AEPSC297</c:v>
                </c:pt>
                <c:pt idx="63">
                  <c:v>AEPSC133</c:v>
                </c:pt>
                <c:pt idx="64">
                  <c:v>AEPSC201</c:v>
                </c:pt>
                <c:pt idx="65">
                  <c:v>KPCO17</c:v>
                </c:pt>
                <c:pt idx="66">
                  <c:v>AEPSC426</c:v>
                </c:pt>
                <c:pt idx="67">
                  <c:v>AEPSC233</c:v>
                </c:pt>
                <c:pt idx="68">
                  <c:v>AEPSC361</c:v>
                </c:pt>
                <c:pt idx="69">
                  <c:v>AEPSC353</c:v>
                </c:pt>
                <c:pt idx="70">
                  <c:v>AEPSC247</c:v>
                </c:pt>
                <c:pt idx="71">
                  <c:v>AEPSC218</c:v>
                </c:pt>
                <c:pt idx="72">
                  <c:v>KPCO48</c:v>
                </c:pt>
                <c:pt idx="73">
                  <c:v>AEPSC248</c:v>
                </c:pt>
                <c:pt idx="74">
                  <c:v>AEPSC269</c:v>
                </c:pt>
                <c:pt idx="75">
                  <c:v>AEPSC279</c:v>
                </c:pt>
                <c:pt idx="76">
                  <c:v>AEPSC262</c:v>
                </c:pt>
                <c:pt idx="77">
                  <c:v>AEPSC192</c:v>
                </c:pt>
                <c:pt idx="78">
                  <c:v>AEPSC368</c:v>
                </c:pt>
                <c:pt idx="79">
                  <c:v>AEPSC80</c:v>
                </c:pt>
                <c:pt idx="80">
                  <c:v>AEPSC118</c:v>
                </c:pt>
                <c:pt idx="81">
                  <c:v>AEPSC405</c:v>
                </c:pt>
                <c:pt idx="82">
                  <c:v>AEPSC352</c:v>
                </c:pt>
                <c:pt idx="83">
                  <c:v>KPCO20</c:v>
                </c:pt>
                <c:pt idx="84">
                  <c:v>AEPSC229</c:v>
                </c:pt>
                <c:pt idx="85">
                  <c:v>AEPSC89</c:v>
                </c:pt>
                <c:pt idx="86">
                  <c:v>AEPSC415</c:v>
                </c:pt>
                <c:pt idx="87">
                  <c:v>AEPSC329</c:v>
                </c:pt>
                <c:pt idx="88">
                  <c:v>AEPSC333</c:v>
                </c:pt>
                <c:pt idx="89">
                  <c:v>AEPSC24</c:v>
                </c:pt>
                <c:pt idx="90">
                  <c:v>AEPSC93</c:v>
                </c:pt>
                <c:pt idx="91">
                  <c:v>AEPSC35</c:v>
                </c:pt>
                <c:pt idx="92">
                  <c:v>AEPSC139</c:v>
                </c:pt>
                <c:pt idx="93">
                  <c:v>AEPSC477</c:v>
                </c:pt>
                <c:pt idx="94">
                  <c:v>AEPSC143</c:v>
                </c:pt>
                <c:pt idx="95">
                  <c:v>AEPSC51</c:v>
                </c:pt>
                <c:pt idx="96">
                  <c:v>AEPSC168</c:v>
                </c:pt>
                <c:pt idx="97">
                  <c:v>AEPSC34</c:v>
                </c:pt>
                <c:pt idx="98">
                  <c:v>AEPSC246</c:v>
                </c:pt>
                <c:pt idx="99">
                  <c:v>AEPSC326</c:v>
                </c:pt>
                <c:pt idx="100">
                  <c:v>AEPSC189</c:v>
                </c:pt>
                <c:pt idx="101">
                  <c:v>AEPSC119</c:v>
                </c:pt>
                <c:pt idx="102">
                  <c:v>AEPSC452</c:v>
                </c:pt>
                <c:pt idx="103">
                  <c:v>AEPSC274</c:v>
                </c:pt>
                <c:pt idx="104">
                  <c:v>AEPSC194</c:v>
                </c:pt>
                <c:pt idx="105">
                  <c:v>AEPSC291</c:v>
                </c:pt>
                <c:pt idx="106">
                  <c:v>AEPSC479</c:v>
                </c:pt>
                <c:pt idx="107">
                  <c:v>AEPSC306</c:v>
                </c:pt>
                <c:pt idx="108">
                  <c:v>AEPSC26</c:v>
                </c:pt>
                <c:pt idx="109">
                  <c:v>AEPSC472</c:v>
                </c:pt>
                <c:pt idx="110">
                  <c:v>AEPSC327</c:v>
                </c:pt>
                <c:pt idx="111">
                  <c:v>AEPSC366</c:v>
                </c:pt>
                <c:pt idx="112">
                  <c:v>AEPSC317</c:v>
                </c:pt>
                <c:pt idx="113">
                  <c:v>KPCO4</c:v>
                </c:pt>
                <c:pt idx="114">
                  <c:v>AEPSC350</c:v>
                </c:pt>
                <c:pt idx="115">
                  <c:v>AEPSC464</c:v>
                </c:pt>
                <c:pt idx="116">
                  <c:v>AEPSC278</c:v>
                </c:pt>
                <c:pt idx="117">
                  <c:v>AEPSC436</c:v>
                </c:pt>
                <c:pt idx="118">
                  <c:v>AEPSC425</c:v>
                </c:pt>
                <c:pt idx="119">
                  <c:v>AEPSC90</c:v>
                </c:pt>
                <c:pt idx="120">
                  <c:v>AEPSC166</c:v>
                </c:pt>
                <c:pt idx="121">
                  <c:v>AEPSC292</c:v>
                </c:pt>
                <c:pt idx="122">
                  <c:v>AEPSC77</c:v>
                </c:pt>
                <c:pt idx="123">
                  <c:v>AEPSC406</c:v>
                </c:pt>
                <c:pt idx="124">
                  <c:v>AEPSC328</c:v>
                </c:pt>
                <c:pt idx="125">
                  <c:v>AEPSC102</c:v>
                </c:pt>
                <c:pt idx="126">
                  <c:v>KPCO16</c:v>
                </c:pt>
                <c:pt idx="127">
                  <c:v>AEPSC389</c:v>
                </c:pt>
                <c:pt idx="128">
                  <c:v>AEPSC423</c:v>
                </c:pt>
                <c:pt idx="129">
                  <c:v>AEPSC371</c:v>
                </c:pt>
                <c:pt idx="130">
                  <c:v>AEPSC205</c:v>
                </c:pt>
                <c:pt idx="131">
                  <c:v>AEPSC402</c:v>
                </c:pt>
                <c:pt idx="132">
                  <c:v>AEPSC374</c:v>
                </c:pt>
                <c:pt idx="133">
                  <c:v>AEPSC290</c:v>
                </c:pt>
                <c:pt idx="134">
                  <c:v>AEPSC91</c:v>
                </c:pt>
                <c:pt idx="135">
                  <c:v>KPCO30</c:v>
                </c:pt>
                <c:pt idx="136">
                  <c:v>KPCO3</c:v>
                </c:pt>
                <c:pt idx="137">
                  <c:v>AEPSC68</c:v>
                </c:pt>
                <c:pt idx="138">
                  <c:v>AEPSC467</c:v>
                </c:pt>
                <c:pt idx="139">
                  <c:v>AEPSC221</c:v>
                </c:pt>
                <c:pt idx="140">
                  <c:v>AEPSC10</c:v>
                </c:pt>
                <c:pt idx="141">
                  <c:v>AEPSC270</c:v>
                </c:pt>
                <c:pt idx="142">
                  <c:v>AEPSC393</c:v>
                </c:pt>
                <c:pt idx="143">
                  <c:v>AEPSC52</c:v>
                </c:pt>
                <c:pt idx="144">
                  <c:v>AEPSC70</c:v>
                </c:pt>
                <c:pt idx="145">
                  <c:v>AEPSC381</c:v>
                </c:pt>
                <c:pt idx="146">
                  <c:v>AEPSC79</c:v>
                </c:pt>
                <c:pt idx="147">
                  <c:v>KPCO5</c:v>
                </c:pt>
                <c:pt idx="148">
                  <c:v>AEPSC478</c:v>
                </c:pt>
                <c:pt idx="149">
                  <c:v>AEPSC348</c:v>
                </c:pt>
                <c:pt idx="150">
                  <c:v>AEPSC308</c:v>
                </c:pt>
                <c:pt idx="151">
                  <c:v>AEPSC206</c:v>
                </c:pt>
                <c:pt idx="152">
                  <c:v>AEPSC445</c:v>
                </c:pt>
                <c:pt idx="153">
                  <c:v>AEPSC104</c:v>
                </c:pt>
                <c:pt idx="154">
                  <c:v>AEPSC267</c:v>
                </c:pt>
                <c:pt idx="155">
                  <c:v>AEPSC82</c:v>
                </c:pt>
                <c:pt idx="156">
                  <c:v>AEPSC268</c:v>
                </c:pt>
                <c:pt idx="157">
                  <c:v>AEPSC158</c:v>
                </c:pt>
                <c:pt idx="158">
                  <c:v>AEPSC3</c:v>
                </c:pt>
                <c:pt idx="159">
                  <c:v>AEPSC183</c:v>
                </c:pt>
                <c:pt idx="160">
                  <c:v>AEPSC146</c:v>
                </c:pt>
                <c:pt idx="161">
                  <c:v>AEPSC421</c:v>
                </c:pt>
                <c:pt idx="162">
                  <c:v>AEPSC177</c:v>
                </c:pt>
                <c:pt idx="163">
                  <c:v>AEPSC171</c:v>
                </c:pt>
                <c:pt idx="164">
                  <c:v>AEPSC349</c:v>
                </c:pt>
                <c:pt idx="165">
                  <c:v>AEPSC62</c:v>
                </c:pt>
                <c:pt idx="166">
                  <c:v>AEPSC153</c:v>
                </c:pt>
                <c:pt idx="167">
                  <c:v>AEPSC182</c:v>
                </c:pt>
                <c:pt idx="168">
                  <c:v>AEPSC186</c:v>
                </c:pt>
                <c:pt idx="169">
                  <c:v>AEPSC285</c:v>
                </c:pt>
                <c:pt idx="170">
                  <c:v>AEPSC407</c:v>
                </c:pt>
                <c:pt idx="171">
                  <c:v>AEPSC45</c:v>
                </c:pt>
                <c:pt idx="172">
                  <c:v>AEPSC435</c:v>
                </c:pt>
                <c:pt idx="173">
                  <c:v>AEPSC294</c:v>
                </c:pt>
                <c:pt idx="174">
                  <c:v>AEPSC346</c:v>
                </c:pt>
                <c:pt idx="175">
                  <c:v>AEPSC257</c:v>
                </c:pt>
                <c:pt idx="176">
                  <c:v>AEPSC29</c:v>
                </c:pt>
                <c:pt idx="177">
                  <c:v>AEPSC301</c:v>
                </c:pt>
                <c:pt idx="178">
                  <c:v>KPCO32</c:v>
                </c:pt>
                <c:pt idx="179">
                  <c:v>AEPSC388</c:v>
                </c:pt>
                <c:pt idx="180">
                  <c:v>AEPSC120</c:v>
                </c:pt>
                <c:pt idx="181">
                  <c:v>AEPSC293</c:v>
                </c:pt>
                <c:pt idx="182">
                  <c:v>AEPSC276</c:v>
                </c:pt>
                <c:pt idx="183">
                  <c:v>AEPSC424</c:v>
                </c:pt>
                <c:pt idx="184">
                  <c:v>KPCO6</c:v>
                </c:pt>
                <c:pt idx="185">
                  <c:v>AEPSC47</c:v>
                </c:pt>
                <c:pt idx="186">
                  <c:v>AEPSC442</c:v>
                </c:pt>
                <c:pt idx="187">
                  <c:v>AEPSC172</c:v>
                </c:pt>
                <c:pt idx="188">
                  <c:v>AEPSC283</c:v>
                </c:pt>
                <c:pt idx="189">
                  <c:v>AEPSC94</c:v>
                </c:pt>
                <c:pt idx="190">
                  <c:v>AEPSC378</c:v>
                </c:pt>
                <c:pt idx="191">
                  <c:v>AEPSC215</c:v>
                </c:pt>
                <c:pt idx="192">
                  <c:v>AEPSC9</c:v>
                </c:pt>
                <c:pt idx="193">
                  <c:v>AEPSC169</c:v>
                </c:pt>
                <c:pt idx="194">
                  <c:v>AEPSC39</c:v>
                </c:pt>
                <c:pt idx="195">
                  <c:v>AEPSC271</c:v>
                </c:pt>
                <c:pt idx="196">
                  <c:v>AEPSC167</c:v>
                </c:pt>
                <c:pt idx="197">
                  <c:v>AEPSC351</c:v>
                </c:pt>
                <c:pt idx="198">
                  <c:v>AEPSC330</c:v>
                </c:pt>
                <c:pt idx="199">
                  <c:v>AEPSC175</c:v>
                </c:pt>
                <c:pt idx="200">
                  <c:v>AEPSC135</c:v>
                </c:pt>
                <c:pt idx="201">
                  <c:v>AEPSC305</c:v>
                </c:pt>
                <c:pt idx="202">
                  <c:v>AEPSC196</c:v>
                </c:pt>
                <c:pt idx="203">
                  <c:v>AEPSC36</c:v>
                </c:pt>
                <c:pt idx="204">
                  <c:v>AEPSC259</c:v>
                </c:pt>
                <c:pt idx="205">
                  <c:v>AEPSC112</c:v>
                </c:pt>
                <c:pt idx="206">
                  <c:v>AEPSC284</c:v>
                </c:pt>
                <c:pt idx="207">
                  <c:v>AEPSC210</c:v>
                </c:pt>
                <c:pt idx="208">
                  <c:v>AEPSC237</c:v>
                </c:pt>
                <c:pt idx="209">
                  <c:v>AEPSC397</c:v>
                </c:pt>
                <c:pt idx="210">
                  <c:v>AEPSC128</c:v>
                </c:pt>
                <c:pt idx="211">
                  <c:v>AEPSC444</c:v>
                </c:pt>
                <c:pt idx="212">
                  <c:v>AEPSC365</c:v>
                </c:pt>
                <c:pt idx="213">
                  <c:v>AEPSC230</c:v>
                </c:pt>
                <c:pt idx="214">
                  <c:v>AEPSC250</c:v>
                </c:pt>
                <c:pt idx="215">
                  <c:v>AEPSC311</c:v>
                </c:pt>
                <c:pt idx="216">
                  <c:v>AEPSC208</c:v>
                </c:pt>
                <c:pt idx="217">
                  <c:v>KPCO21</c:v>
                </c:pt>
                <c:pt idx="218">
                  <c:v>AEPSC448</c:v>
                </c:pt>
                <c:pt idx="219">
                  <c:v>AEPSC354</c:v>
                </c:pt>
                <c:pt idx="220">
                  <c:v>AEPSC316</c:v>
                </c:pt>
                <c:pt idx="221">
                  <c:v>AEPSC275</c:v>
                </c:pt>
                <c:pt idx="222">
                  <c:v>AEPSC12</c:v>
                </c:pt>
                <c:pt idx="223">
                  <c:v>AEPSC174</c:v>
                </c:pt>
                <c:pt idx="224">
                  <c:v>KPCO42</c:v>
                </c:pt>
                <c:pt idx="225">
                  <c:v>AEPSC100</c:v>
                </c:pt>
                <c:pt idx="226">
                  <c:v>AEPSC8</c:v>
                </c:pt>
                <c:pt idx="227">
                  <c:v>AEPSC7</c:v>
                </c:pt>
                <c:pt idx="228">
                  <c:v>AEPSC312</c:v>
                </c:pt>
                <c:pt idx="229">
                  <c:v>AEPSC429</c:v>
                </c:pt>
                <c:pt idx="230">
                  <c:v>AEPSC20</c:v>
                </c:pt>
                <c:pt idx="231">
                  <c:v>AEPSC121</c:v>
                </c:pt>
                <c:pt idx="232">
                  <c:v>AEPSC86</c:v>
                </c:pt>
                <c:pt idx="233">
                  <c:v>AEPSC451</c:v>
                </c:pt>
                <c:pt idx="234">
                  <c:v>AEPSC466</c:v>
                </c:pt>
                <c:pt idx="235">
                  <c:v>AEPSC322</c:v>
                </c:pt>
                <c:pt idx="236">
                  <c:v>AEPSC95</c:v>
                </c:pt>
                <c:pt idx="237">
                  <c:v>AEPSC164</c:v>
                </c:pt>
                <c:pt idx="238">
                  <c:v>AEPSC455</c:v>
                </c:pt>
                <c:pt idx="239">
                  <c:v>AEPSC416</c:v>
                </c:pt>
                <c:pt idx="240">
                  <c:v>AEPSC232</c:v>
                </c:pt>
                <c:pt idx="241">
                  <c:v>AEPSC287</c:v>
                </c:pt>
                <c:pt idx="242">
                  <c:v>AEPSC96</c:v>
                </c:pt>
                <c:pt idx="243">
                  <c:v>AEPSC430</c:v>
                </c:pt>
                <c:pt idx="244">
                  <c:v>AEPSC203</c:v>
                </c:pt>
                <c:pt idx="245">
                  <c:v>AEPSC345</c:v>
                </c:pt>
                <c:pt idx="246">
                  <c:v>AEPSC41</c:v>
                </c:pt>
                <c:pt idx="247">
                  <c:v>AEPSC385</c:v>
                </c:pt>
                <c:pt idx="248">
                  <c:v>AEPSC163</c:v>
                </c:pt>
                <c:pt idx="249">
                  <c:v>AEPSC151</c:v>
                </c:pt>
                <c:pt idx="250">
                  <c:v>AEPSC272</c:v>
                </c:pt>
                <c:pt idx="251">
                  <c:v>KPCO7</c:v>
                </c:pt>
                <c:pt idx="252">
                  <c:v>AEPSC129</c:v>
                </c:pt>
                <c:pt idx="253">
                  <c:v>AEPSC138</c:v>
                </c:pt>
                <c:pt idx="254">
                  <c:v>AEPSC249</c:v>
                </c:pt>
                <c:pt idx="255">
                  <c:v>AEPSC412</c:v>
                </c:pt>
                <c:pt idx="256">
                  <c:v>AEPSC223</c:v>
                </c:pt>
                <c:pt idx="257">
                  <c:v>AEPSC31</c:v>
                </c:pt>
                <c:pt idx="258">
                  <c:v>AEPSC337</c:v>
                </c:pt>
                <c:pt idx="259">
                  <c:v>AEPSC148</c:v>
                </c:pt>
                <c:pt idx="260">
                  <c:v>AEPSC195</c:v>
                </c:pt>
                <c:pt idx="261">
                  <c:v>AEPSC264</c:v>
                </c:pt>
                <c:pt idx="262">
                  <c:v>AEPSC309</c:v>
                </c:pt>
                <c:pt idx="263">
                  <c:v>AEPSC40</c:v>
                </c:pt>
                <c:pt idx="264">
                  <c:v>AEPSC463</c:v>
                </c:pt>
                <c:pt idx="265">
                  <c:v>AEPSC258</c:v>
                </c:pt>
                <c:pt idx="266">
                  <c:v>AEPSC357</c:v>
                </c:pt>
                <c:pt idx="267">
                  <c:v>AEPSC16</c:v>
                </c:pt>
                <c:pt idx="268">
                  <c:v>AEPSC234</c:v>
                </c:pt>
                <c:pt idx="269">
                  <c:v>AEPSC362</c:v>
                </c:pt>
                <c:pt idx="270">
                  <c:v>AEPSC155</c:v>
                </c:pt>
                <c:pt idx="271">
                  <c:v>AEPSC11</c:v>
                </c:pt>
                <c:pt idx="272">
                  <c:v>AEPSC114</c:v>
                </c:pt>
                <c:pt idx="273">
                  <c:v>AEPSC228</c:v>
                </c:pt>
                <c:pt idx="274">
                  <c:v>AEPSC265</c:v>
                </c:pt>
                <c:pt idx="275">
                  <c:v>AEPSC123</c:v>
                </c:pt>
                <c:pt idx="276">
                  <c:v>AEPSC253</c:v>
                </c:pt>
                <c:pt idx="277">
                  <c:v>AEPSC457</c:v>
                </c:pt>
                <c:pt idx="278">
                  <c:v>AEPSC418</c:v>
                </c:pt>
                <c:pt idx="279">
                  <c:v>AEPSC398</c:v>
                </c:pt>
                <c:pt idx="280">
                  <c:v>AEPSC101</c:v>
                </c:pt>
                <c:pt idx="281">
                  <c:v>AEPSC156</c:v>
                </c:pt>
                <c:pt idx="282">
                  <c:v>AEPSC408</c:v>
                </c:pt>
                <c:pt idx="283">
                  <c:v>AEPSC395</c:v>
                </c:pt>
                <c:pt idx="284">
                  <c:v>AEPSC180</c:v>
                </c:pt>
                <c:pt idx="285">
                  <c:v>KPCO36</c:v>
                </c:pt>
                <c:pt idx="286">
                  <c:v>AEPSC122</c:v>
                </c:pt>
                <c:pt idx="287">
                  <c:v>AEPSC220</c:v>
                </c:pt>
                <c:pt idx="288">
                  <c:v>KPCO19</c:v>
                </c:pt>
                <c:pt idx="289">
                  <c:v>KPCO40</c:v>
                </c:pt>
                <c:pt idx="290">
                  <c:v>AEPSC152</c:v>
                </c:pt>
                <c:pt idx="291">
                  <c:v>KPCO1</c:v>
                </c:pt>
                <c:pt idx="292">
                  <c:v>AEPSC399</c:v>
                </c:pt>
                <c:pt idx="293">
                  <c:v>AEPSC468</c:v>
                </c:pt>
                <c:pt idx="294">
                  <c:v>AEPSC343</c:v>
                </c:pt>
                <c:pt idx="295">
                  <c:v>AEPSC226</c:v>
                </c:pt>
                <c:pt idx="296">
                  <c:v>AEPSC66</c:v>
                </c:pt>
                <c:pt idx="297">
                  <c:v>AEPSC72</c:v>
                </c:pt>
                <c:pt idx="298">
                  <c:v>AEPSC303</c:v>
                </c:pt>
                <c:pt idx="299">
                  <c:v>AEPSC263</c:v>
                </c:pt>
                <c:pt idx="300">
                  <c:v>AEPSC244</c:v>
                </c:pt>
                <c:pt idx="301">
                  <c:v>AEPSC331</c:v>
                </c:pt>
                <c:pt idx="302">
                  <c:v>AEPSC420</c:v>
                </c:pt>
                <c:pt idx="303">
                  <c:v>AEPSC107</c:v>
                </c:pt>
                <c:pt idx="304">
                  <c:v>KPCO26</c:v>
                </c:pt>
                <c:pt idx="305">
                  <c:v>AEPSC132</c:v>
                </c:pt>
                <c:pt idx="306">
                  <c:v>AEPSC427</c:v>
                </c:pt>
                <c:pt idx="307">
                  <c:v>AEPSC367</c:v>
                </c:pt>
                <c:pt idx="308">
                  <c:v>AEPSC396</c:v>
                </c:pt>
                <c:pt idx="309">
                  <c:v>AEPSC19</c:v>
                </c:pt>
                <c:pt idx="310">
                  <c:v>AEPSC55</c:v>
                </c:pt>
                <c:pt idx="311">
                  <c:v>AEPSC238</c:v>
                </c:pt>
                <c:pt idx="312">
                  <c:v>AEPSC462</c:v>
                </c:pt>
                <c:pt idx="313">
                  <c:v>KPCO33</c:v>
                </c:pt>
                <c:pt idx="314">
                  <c:v>AEPSC116</c:v>
                </c:pt>
                <c:pt idx="315">
                  <c:v>AEPSC320</c:v>
                </c:pt>
                <c:pt idx="316">
                  <c:v>AEPSC456</c:v>
                </c:pt>
                <c:pt idx="317">
                  <c:v>AEPSC23</c:v>
                </c:pt>
                <c:pt idx="318">
                  <c:v>KPCO2</c:v>
                </c:pt>
                <c:pt idx="319">
                  <c:v>AEPSC447</c:v>
                </c:pt>
                <c:pt idx="320">
                  <c:v>AEPSC419</c:v>
                </c:pt>
                <c:pt idx="321">
                  <c:v>AEPSC325</c:v>
                </c:pt>
                <c:pt idx="322">
                  <c:v>AEPSC145</c:v>
                </c:pt>
                <c:pt idx="323">
                  <c:v>AEPSC347</c:v>
                </c:pt>
                <c:pt idx="324">
                  <c:v>AEPSC15</c:v>
                </c:pt>
                <c:pt idx="325">
                  <c:v>AEPSC187</c:v>
                </c:pt>
                <c:pt idx="326">
                  <c:v>AEPSC449</c:v>
                </c:pt>
                <c:pt idx="327">
                  <c:v>AEPSC140</c:v>
                </c:pt>
                <c:pt idx="328">
                  <c:v>AEPSC299</c:v>
                </c:pt>
                <c:pt idx="329">
                  <c:v>AEPSC144</c:v>
                </c:pt>
                <c:pt idx="330">
                  <c:v>AEPSC319</c:v>
                </c:pt>
                <c:pt idx="331">
                  <c:v>AEPSC222</c:v>
                </c:pt>
                <c:pt idx="332">
                  <c:v>AEPSC199</c:v>
                </c:pt>
                <c:pt idx="333">
                  <c:v>AEPSC1</c:v>
                </c:pt>
                <c:pt idx="334">
                  <c:v>KPCO31</c:v>
                </c:pt>
                <c:pt idx="335">
                  <c:v>AEPSC130</c:v>
                </c:pt>
                <c:pt idx="336">
                  <c:v>AEPSC380</c:v>
                </c:pt>
                <c:pt idx="337">
                  <c:v>AEPSC188</c:v>
                </c:pt>
                <c:pt idx="338">
                  <c:v>AEPSC28</c:v>
                </c:pt>
                <c:pt idx="339">
                  <c:v>AEPSC4</c:v>
                </c:pt>
                <c:pt idx="340">
                  <c:v>AEPSC225</c:v>
                </c:pt>
                <c:pt idx="341">
                  <c:v>AEPSC75</c:v>
                </c:pt>
                <c:pt idx="342">
                  <c:v>AEPSC336</c:v>
                </c:pt>
                <c:pt idx="343">
                  <c:v>AEPSC273</c:v>
                </c:pt>
                <c:pt idx="344">
                  <c:v>AEPSC178</c:v>
                </c:pt>
                <c:pt idx="345">
                  <c:v>AEPSC2</c:v>
                </c:pt>
                <c:pt idx="346">
                  <c:v>AEPSC154</c:v>
                </c:pt>
                <c:pt idx="347">
                  <c:v>AEPSC231</c:v>
                </c:pt>
                <c:pt idx="348">
                  <c:v>AEPSC227</c:v>
                </c:pt>
                <c:pt idx="349">
                  <c:v>AEPSC6</c:v>
                </c:pt>
                <c:pt idx="350">
                  <c:v>KPCO47</c:v>
                </c:pt>
                <c:pt idx="351">
                  <c:v>AEPSC200</c:v>
                </c:pt>
                <c:pt idx="352">
                  <c:v>AEPSC439</c:v>
                </c:pt>
                <c:pt idx="353">
                  <c:v>AEPSC213</c:v>
                </c:pt>
                <c:pt idx="354">
                  <c:v>AEPSC450</c:v>
                </c:pt>
                <c:pt idx="355">
                  <c:v>AEPSC236</c:v>
                </c:pt>
                <c:pt idx="356">
                  <c:v>AEPSC109</c:v>
                </c:pt>
                <c:pt idx="357">
                  <c:v>AEPSC300</c:v>
                </c:pt>
                <c:pt idx="358">
                  <c:v>AEPSC318</c:v>
                </c:pt>
                <c:pt idx="359">
                  <c:v>AEPSC302</c:v>
                </c:pt>
                <c:pt idx="360">
                  <c:v>AEPSC224</c:v>
                </c:pt>
                <c:pt idx="361">
                  <c:v>AEPSC321</c:v>
                </c:pt>
                <c:pt idx="362">
                  <c:v>AEPSC84</c:v>
                </c:pt>
                <c:pt idx="363">
                  <c:v>KPCO46</c:v>
                </c:pt>
                <c:pt idx="364">
                  <c:v>KPCO44</c:v>
                </c:pt>
                <c:pt idx="365">
                  <c:v>AEPSC298</c:v>
                </c:pt>
                <c:pt idx="366">
                  <c:v>KPCO22</c:v>
                </c:pt>
                <c:pt idx="367">
                  <c:v>AEPSC53</c:v>
                </c:pt>
                <c:pt idx="368">
                  <c:v>AEPSC61</c:v>
                </c:pt>
                <c:pt idx="369">
                  <c:v>AEPSC358</c:v>
                </c:pt>
                <c:pt idx="370">
                  <c:v>AEPSC179</c:v>
                </c:pt>
                <c:pt idx="371">
                  <c:v>KPCO45</c:v>
                </c:pt>
                <c:pt idx="372">
                  <c:v>AEPSC369</c:v>
                </c:pt>
                <c:pt idx="373">
                  <c:v>AEPSC217</c:v>
                </c:pt>
                <c:pt idx="374">
                  <c:v>AEPSC323</c:v>
                </c:pt>
                <c:pt idx="375">
                  <c:v>AEPSC390</c:v>
                </c:pt>
                <c:pt idx="376">
                  <c:v>AEPSC414</c:v>
                </c:pt>
                <c:pt idx="377">
                  <c:v>AEPSC473</c:v>
                </c:pt>
                <c:pt idx="378">
                  <c:v>AEPSC461</c:v>
                </c:pt>
                <c:pt idx="379">
                  <c:v>AEPSC32</c:v>
                </c:pt>
                <c:pt idx="380">
                  <c:v>AEPSC160</c:v>
                </c:pt>
                <c:pt idx="381">
                  <c:v>AEPSC261</c:v>
                </c:pt>
                <c:pt idx="382">
                  <c:v>AEPSC252</c:v>
                </c:pt>
                <c:pt idx="383">
                  <c:v>AEPSC137</c:v>
                </c:pt>
                <c:pt idx="384">
                  <c:v>AEPSC157</c:v>
                </c:pt>
                <c:pt idx="385">
                  <c:v>AEPSC341</c:v>
                </c:pt>
                <c:pt idx="386">
                  <c:v>AEPSC54</c:v>
                </c:pt>
                <c:pt idx="387">
                  <c:v>AEPSC173</c:v>
                </c:pt>
                <c:pt idx="388">
                  <c:v>AEPSC334</c:v>
                </c:pt>
                <c:pt idx="389">
                  <c:v>KPCO27</c:v>
                </c:pt>
                <c:pt idx="390">
                  <c:v>AEPSC340</c:v>
                </c:pt>
                <c:pt idx="391">
                  <c:v>AEPSC71</c:v>
                </c:pt>
                <c:pt idx="392">
                  <c:v>AEPSC5</c:v>
                </c:pt>
                <c:pt idx="393">
                  <c:v>KPCO13</c:v>
                </c:pt>
                <c:pt idx="394">
                  <c:v>AEPSC417</c:v>
                </c:pt>
                <c:pt idx="395">
                  <c:v>KPCO12</c:v>
                </c:pt>
                <c:pt idx="396">
                  <c:v>AEPSC142</c:v>
                </c:pt>
                <c:pt idx="397">
                  <c:v>AEPSC286</c:v>
                </c:pt>
                <c:pt idx="398">
                  <c:v>AEPSC409</c:v>
                </c:pt>
                <c:pt idx="399">
                  <c:v>AEPSC65</c:v>
                </c:pt>
                <c:pt idx="400">
                  <c:v>AEPSC307</c:v>
                </c:pt>
                <c:pt idx="401">
                  <c:v>AEPSC214</c:v>
                </c:pt>
                <c:pt idx="402">
                  <c:v>AEPSC256</c:v>
                </c:pt>
                <c:pt idx="403">
                  <c:v>AEPSC342</c:v>
                </c:pt>
                <c:pt idx="404">
                  <c:v>AEPSC310</c:v>
                </c:pt>
                <c:pt idx="405">
                  <c:v>AEPSC338</c:v>
                </c:pt>
                <c:pt idx="406">
                  <c:v>AEPSC103</c:v>
                </c:pt>
                <c:pt idx="407">
                  <c:v>AEPSC277</c:v>
                </c:pt>
                <c:pt idx="408">
                  <c:v>AEPSC81</c:v>
                </c:pt>
                <c:pt idx="409">
                  <c:v>AEPSC454</c:v>
                </c:pt>
                <c:pt idx="410">
                  <c:v>AEPSC295</c:v>
                </c:pt>
                <c:pt idx="411">
                  <c:v>AEPSC211</c:v>
                </c:pt>
                <c:pt idx="412">
                  <c:v>AEPSC209</c:v>
                </c:pt>
                <c:pt idx="413">
                  <c:v>AEPSC87</c:v>
                </c:pt>
                <c:pt idx="414">
                  <c:v>AEPSC251</c:v>
                </c:pt>
                <c:pt idx="415">
                  <c:v>KPCO9</c:v>
                </c:pt>
                <c:pt idx="416">
                  <c:v>AEPSC469</c:v>
                </c:pt>
                <c:pt idx="417">
                  <c:v>AEPSC313</c:v>
                </c:pt>
                <c:pt idx="418">
                  <c:v>AEPSC105</c:v>
                </c:pt>
                <c:pt idx="419">
                  <c:v>AEPSC115</c:v>
                </c:pt>
                <c:pt idx="420">
                  <c:v>AEPSC394</c:v>
                </c:pt>
                <c:pt idx="421">
                  <c:v>AEPSC67</c:v>
                </c:pt>
                <c:pt idx="422">
                  <c:v>AEPSC204</c:v>
                </c:pt>
                <c:pt idx="423">
                  <c:v>AEPSC384</c:v>
                </c:pt>
                <c:pt idx="424">
                  <c:v>KPCO37</c:v>
                </c:pt>
                <c:pt idx="425">
                  <c:v>AEPSC17</c:v>
                </c:pt>
                <c:pt idx="426">
                  <c:v>AEPSC382</c:v>
                </c:pt>
                <c:pt idx="427">
                  <c:v>AEPSC441</c:v>
                </c:pt>
                <c:pt idx="428">
                  <c:v>KPCO8</c:v>
                </c:pt>
                <c:pt idx="429">
                  <c:v>AEPSC74</c:v>
                </c:pt>
                <c:pt idx="430">
                  <c:v>AEPSC85</c:v>
                </c:pt>
                <c:pt idx="431">
                  <c:v>AEPSC126</c:v>
                </c:pt>
                <c:pt idx="432">
                  <c:v>AEPSC124</c:v>
                </c:pt>
                <c:pt idx="433">
                  <c:v>AEPSC56</c:v>
                </c:pt>
                <c:pt idx="434">
                  <c:v>AEPSC364</c:v>
                </c:pt>
                <c:pt idx="435">
                  <c:v>AEPSC401</c:v>
                </c:pt>
                <c:pt idx="436">
                  <c:v>AEPSC216</c:v>
                </c:pt>
                <c:pt idx="437">
                  <c:v>AEPSC73</c:v>
                </c:pt>
                <c:pt idx="438">
                  <c:v>AEPSC386</c:v>
                </c:pt>
                <c:pt idx="439">
                  <c:v>AEPSC33</c:v>
                </c:pt>
                <c:pt idx="440">
                  <c:v>AEPSC43</c:v>
                </c:pt>
                <c:pt idx="441">
                  <c:v>AEPSC404</c:v>
                </c:pt>
                <c:pt idx="442">
                  <c:v>AEPSC18</c:v>
                </c:pt>
                <c:pt idx="443">
                  <c:v>AEPSC108</c:v>
                </c:pt>
                <c:pt idx="444">
                  <c:v>AEPSC185</c:v>
                </c:pt>
                <c:pt idx="445">
                  <c:v>AEPSC207</c:v>
                </c:pt>
                <c:pt idx="446">
                  <c:v>AEPSC50</c:v>
                </c:pt>
                <c:pt idx="447">
                  <c:v>AEPSC428</c:v>
                </c:pt>
                <c:pt idx="448">
                  <c:v>KPCO35</c:v>
                </c:pt>
                <c:pt idx="449">
                  <c:v>AEPSC190</c:v>
                </c:pt>
                <c:pt idx="450">
                  <c:v>KPCO28</c:v>
                </c:pt>
                <c:pt idx="451">
                  <c:v>AEPSC422</c:v>
                </c:pt>
                <c:pt idx="452">
                  <c:v>KPCO23</c:v>
                </c:pt>
                <c:pt idx="453">
                  <c:v>AEPSC443</c:v>
                </c:pt>
                <c:pt idx="454">
                  <c:v>AEPSC474</c:v>
                </c:pt>
                <c:pt idx="455">
                  <c:v>AEPSC27</c:v>
                </c:pt>
                <c:pt idx="456">
                  <c:v>AEPSC255</c:v>
                </c:pt>
                <c:pt idx="457">
                  <c:v>AEPSC314</c:v>
                </c:pt>
                <c:pt idx="458">
                  <c:v>AEPSC76</c:v>
                </c:pt>
                <c:pt idx="459">
                  <c:v>KPCO10</c:v>
                </c:pt>
                <c:pt idx="460">
                  <c:v>KPCO25</c:v>
                </c:pt>
                <c:pt idx="461">
                  <c:v>AEPSC64</c:v>
                </c:pt>
                <c:pt idx="462">
                  <c:v>AEPSC339</c:v>
                </c:pt>
                <c:pt idx="463">
                  <c:v>AEPSC99</c:v>
                </c:pt>
                <c:pt idx="464">
                  <c:v>AEPSC383</c:v>
                </c:pt>
                <c:pt idx="465">
                  <c:v>AEPSC113</c:v>
                </c:pt>
                <c:pt idx="466">
                  <c:v>AEPSC98</c:v>
                </c:pt>
                <c:pt idx="467">
                  <c:v>AEPSC465</c:v>
                </c:pt>
                <c:pt idx="468">
                  <c:v>AEPSC315</c:v>
                </c:pt>
                <c:pt idx="469">
                  <c:v>AEPSC476</c:v>
                </c:pt>
                <c:pt idx="470">
                  <c:v>AEPSC162</c:v>
                </c:pt>
                <c:pt idx="471">
                  <c:v>AEPSC296</c:v>
                </c:pt>
                <c:pt idx="472">
                  <c:v>AEPSC470</c:v>
                </c:pt>
                <c:pt idx="473">
                  <c:v>AEPSC127</c:v>
                </c:pt>
                <c:pt idx="474">
                  <c:v>AEPSC356</c:v>
                </c:pt>
                <c:pt idx="475">
                  <c:v>AEPSC260</c:v>
                </c:pt>
                <c:pt idx="476">
                  <c:v>KPCO34</c:v>
                </c:pt>
                <c:pt idx="477">
                  <c:v>AEPSC111</c:v>
                </c:pt>
                <c:pt idx="478">
                  <c:v>AEPSC359</c:v>
                </c:pt>
                <c:pt idx="479">
                  <c:v>KPCO41</c:v>
                </c:pt>
                <c:pt idx="480">
                  <c:v>AEPSC459</c:v>
                </c:pt>
                <c:pt idx="481">
                  <c:v>AEPSC78</c:v>
                </c:pt>
                <c:pt idx="482">
                  <c:v>AEPSC475</c:v>
                </c:pt>
                <c:pt idx="483">
                  <c:v>KPCO14</c:v>
                </c:pt>
                <c:pt idx="484">
                  <c:v>AEPSC44</c:v>
                </c:pt>
                <c:pt idx="485">
                  <c:v>AEPSC400</c:v>
                </c:pt>
                <c:pt idx="486">
                  <c:v>AEPSC432</c:v>
                </c:pt>
                <c:pt idx="487">
                  <c:v>AEPSC471</c:v>
                </c:pt>
                <c:pt idx="488">
                  <c:v>AEPSC37</c:v>
                </c:pt>
                <c:pt idx="489">
                  <c:v>KPCO24</c:v>
                </c:pt>
                <c:pt idx="490">
                  <c:v>AEPSC453</c:v>
                </c:pt>
                <c:pt idx="491">
                  <c:v>AEPSC335</c:v>
                </c:pt>
                <c:pt idx="492">
                  <c:v>AEPSC413</c:v>
                </c:pt>
                <c:pt idx="493">
                  <c:v>AEPSC458</c:v>
                </c:pt>
                <c:pt idx="494">
                  <c:v>AEPSC392</c:v>
                </c:pt>
                <c:pt idx="495">
                  <c:v>AEPSC134</c:v>
                </c:pt>
                <c:pt idx="496">
                  <c:v>AEPSC433</c:v>
                </c:pt>
                <c:pt idx="497">
                  <c:v>AEPSC83</c:v>
                </c:pt>
                <c:pt idx="498">
                  <c:v>AEPSC434</c:v>
                </c:pt>
                <c:pt idx="499">
                  <c:v>AEPSC38</c:v>
                </c:pt>
                <c:pt idx="500">
                  <c:v>KPCO49</c:v>
                </c:pt>
                <c:pt idx="501">
                  <c:v>KPCO18</c:v>
                </c:pt>
                <c:pt idx="502">
                  <c:v>KPCO39</c:v>
                </c:pt>
                <c:pt idx="503">
                  <c:v>AEPSC460</c:v>
                </c:pt>
                <c:pt idx="504">
                  <c:v>AEPSC125</c:v>
                </c:pt>
                <c:pt idx="505">
                  <c:v>AEPSC13</c:v>
                </c:pt>
                <c:pt idx="506">
                  <c:v>AEPSC60</c:v>
                </c:pt>
                <c:pt idx="507">
                  <c:v>AEPSC58</c:v>
                </c:pt>
                <c:pt idx="508">
                  <c:v>AEPSC176</c:v>
                </c:pt>
                <c:pt idx="509">
                  <c:v>AEPSC30</c:v>
                </c:pt>
                <c:pt idx="510">
                  <c:v>AEPSC376</c:v>
                </c:pt>
                <c:pt idx="511">
                  <c:v>AEPSC48</c:v>
                </c:pt>
                <c:pt idx="512">
                  <c:v>AEPSC266</c:v>
                </c:pt>
                <c:pt idx="513">
                  <c:v>AEPSC59</c:v>
                </c:pt>
                <c:pt idx="514">
                  <c:v>KPCO15</c:v>
                </c:pt>
                <c:pt idx="515">
                  <c:v>AEPSC391</c:v>
                </c:pt>
                <c:pt idx="516">
                  <c:v>KPCO38</c:v>
                </c:pt>
                <c:pt idx="517">
                  <c:v>AEPSC147</c:v>
                </c:pt>
                <c:pt idx="518">
                  <c:v>AEPSC57</c:v>
                </c:pt>
                <c:pt idx="519">
                  <c:v>AEPSC219</c:v>
                </c:pt>
                <c:pt idx="520">
                  <c:v>AEPSC149</c:v>
                </c:pt>
                <c:pt idx="521">
                  <c:v>AEPSC106</c:v>
                </c:pt>
                <c:pt idx="522">
                  <c:v>AEPSC373</c:v>
                </c:pt>
                <c:pt idx="523">
                  <c:v>AEPSC372</c:v>
                </c:pt>
                <c:pt idx="524">
                  <c:v>AEPSC170</c:v>
                </c:pt>
                <c:pt idx="525">
                  <c:v>AEPSC403</c:v>
                </c:pt>
                <c:pt idx="526">
                  <c:v>AEPSC375</c:v>
                </c:pt>
                <c:pt idx="527">
                  <c:v>AEPSC88</c:v>
                </c:pt>
              </c:strCache>
            </c:strRef>
          </c:cat>
          <c:val>
            <c:numRef>
              <c:f>'Graph Data'!$C$2:$C$529</c:f>
              <c:numCache>
                <c:formatCode>0.0%</c:formatCode>
                <c:ptCount val="528"/>
                <c:pt idx="0">
                  <c:v>1.2205588881945892</c:v>
                </c:pt>
                <c:pt idx="1">
                  <c:v>1.1966580047218793</c:v>
                </c:pt>
                <c:pt idx="2">
                  <c:v>1.5187806165540541</c:v>
                </c:pt>
                <c:pt idx="3">
                  <c:v>1.5125113264097023</c:v>
                </c:pt>
                <c:pt idx="4">
                  <c:v>1.1242706960987283</c:v>
                </c:pt>
                <c:pt idx="5">
                  <c:v>1.0048451231329569</c:v>
                </c:pt>
                <c:pt idx="6">
                  <c:v>0.98602786115401908</c:v>
                </c:pt>
                <c:pt idx="7">
                  <c:v>0.91627575118727456</c:v>
                </c:pt>
                <c:pt idx="8">
                  <c:v>1.1646471068875783</c:v>
                </c:pt>
                <c:pt idx="9">
                  <c:v>0.96165104004381119</c:v>
                </c:pt>
                <c:pt idx="10">
                  <c:v>1.0590136175041669</c:v>
                </c:pt>
                <c:pt idx="11">
                  <c:v>1.2010749091786532</c:v>
                </c:pt>
                <c:pt idx="12">
                  <c:v>1.0474640944714353</c:v>
                </c:pt>
                <c:pt idx="13">
                  <c:v>0.95921913890391897</c:v>
                </c:pt>
                <c:pt idx="14">
                  <c:v>1.17733343626959</c:v>
                </c:pt>
                <c:pt idx="15">
                  <c:v>1.1762588540796257</c:v>
                </c:pt>
                <c:pt idx="16">
                  <c:v>0.9296550437916602</c:v>
                </c:pt>
                <c:pt idx="17">
                  <c:v>0.94149127262366361</c:v>
                </c:pt>
                <c:pt idx="18">
                  <c:v>1.1651423502888894</c:v>
                </c:pt>
                <c:pt idx="19">
                  <c:v>1.0209420742990594</c:v>
                </c:pt>
                <c:pt idx="20">
                  <c:v>1.0999451255107999</c:v>
                </c:pt>
                <c:pt idx="21">
                  <c:v>1.0080607438510993</c:v>
                </c:pt>
                <c:pt idx="22">
                  <c:v>0.84256324035384011</c:v>
                </c:pt>
                <c:pt idx="23">
                  <c:v>1.1382250962670866</c:v>
                </c:pt>
                <c:pt idx="24">
                  <c:v>0.71437409046185385</c:v>
                </c:pt>
                <c:pt idx="25">
                  <c:v>0.88118325954320731</c:v>
                </c:pt>
                <c:pt idx="26">
                  <c:v>1.1126938234914072</c:v>
                </c:pt>
                <c:pt idx="27">
                  <c:v>0.57236692764247032</c:v>
                </c:pt>
                <c:pt idx="28">
                  <c:v>1.0474788332015381</c:v>
                </c:pt>
                <c:pt idx="29">
                  <c:v>1.0984881924519974</c:v>
                </c:pt>
                <c:pt idx="30">
                  <c:v>0.96491279430907917</c:v>
                </c:pt>
                <c:pt idx="31">
                  <c:v>1.0861886897995274</c:v>
                </c:pt>
                <c:pt idx="32">
                  <c:v>1.1050766109593446</c:v>
                </c:pt>
                <c:pt idx="33">
                  <c:v>1.0946531920118505</c:v>
                </c:pt>
                <c:pt idx="34">
                  <c:v>0.86669272578999279</c:v>
                </c:pt>
                <c:pt idx="35">
                  <c:v>1.1016228529701242</c:v>
                </c:pt>
                <c:pt idx="36">
                  <c:v>0.85980895139857139</c:v>
                </c:pt>
                <c:pt idx="37">
                  <c:v>1.0892463979659102</c:v>
                </c:pt>
                <c:pt idx="38">
                  <c:v>0.78526984821458623</c:v>
                </c:pt>
                <c:pt idx="39">
                  <c:v>1.1167081608651159</c:v>
                </c:pt>
                <c:pt idx="40">
                  <c:v>1.0840381038029887</c:v>
                </c:pt>
                <c:pt idx="41">
                  <c:v>1.0831638247456208</c:v>
                </c:pt>
                <c:pt idx="42">
                  <c:v>1.0928490154344537</c:v>
                </c:pt>
                <c:pt idx="43">
                  <c:v>1.0752512225167046</c:v>
                </c:pt>
                <c:pt idx="44">
                  <c:v>1.0653150686529216</c:v>
                </c:pt>
                <c:pt idx="45">
                  <c:v>0.94211444692114799</c:v>
                </c:pt>
                <c:pt idx="46">
                  <c:v>1.0591333993557126</c:v>
                </c:pt>
                <c:pt idx="47">
                  <c:v>0.84858094966738107</c:v>
                </c:pt>
                <c:pt idx="48">
                  <c:v>1.0533062202302816</c:v>
                </c:pt>
                <c:pt idx="49">
                  <c:v>0.93436808471035926</c:v>
                </c:pt>
                <c:pt idx="50">
                  <c:v>1.0461017624215871</c:v>
                </c:pt>
                <c:pt idx="51">
                  <c:v>0.83628038303279195</c:v>
                </c:pt>
                <c:pt idx="52">
                  <c:v>0.92023513401969859</c:v>
                </c:pt>
                <c:pt idx="53">
                  <c:v>0.75439543639932172</c:v>
                </c:pt>
                <c:pt idx="54">
                  <c:v>0.83826502211935661</c:v>
                </c:pt>
                <c:pt idx="55">
                  <c:v>0.82272640058003821</c:v>
                </c:pt>
                <c:pt idx="56">
                  <c:v>0.91605124955210782</c:v>
                </c:pt>
                <c:pt idx="57">
                  <c:v>0.83022458838988944</c:v>
                </c:pt>
                <c:pt idx="58">
                  <c:v>0.81331996284606534</c:v>
                </c:pt>
                <c:pt idx="59">
                  <c:v>0.91192072147651015</c:v>
                </c:pt>
                <c:pt idx="60">
                  <c:v>1.02633952485472</c:v>
                </c:pt>
                <c:pt idx="61">
                  <c:v>0.90973849856849676</c:v>
                </c:pt>
                <c:pt idx="62">
                  <c:v>1.0241218034409125</c:v>
                </c:pt>
                <c:pt idx="63">
                  <c:v>1.0301277959270525</c:v>
                </c:pt>
                <c:pt idx="64">
                  <c:v>1.0195232583533522</c:v>
                </c:pt>
                <c:pt idx="65">
                  <c:v>1.0368069275176395</c:v>
                </c:pt>
                <c:pt idx="66">
                  <c:v>1.0270051855343794</c:v>
                </c:pt>
                <c:pt idx="67">
                  <c:v>0.97321352313167253</c:v>
                </c:pt>
                <c:pt idx="68">
                  <c:v>0.90340143432211673</c:v>
                </c:pt>
                <c:pt idx="69">
                  <c:v>1.0147158384044903</c:v>
                </c:pt>
                <c:pt idx="70">
                  <c:v>1.0225666476299258</c:v>
                </c:pt>
                <c:pt idx="71">
                  <c:v>1.0218964999075273</c:v>
                </c:pt>
                <c:pt idx="72">
                  <c:v>0.96760102634375522</c:v>
                </c:pt>
                <c:pt idx="73">
                  <c:v>0.96585145259658511</c:v>
                </c:pt>
                <c:pt idx="74">
                  <c:v>1.0060291957193328</c:v>
                </c:pt>
                <c:pt idx="75">
                  <c:v>1.0033963597241291</c:v>
                </c:pt>
                <c:pt idx="76">
                  <c:v>0.88281402479333637</c:v>
                </c:pt>
                <c:pt idx="77">
                  <c:v>1.0026018080468202</c:v>
                </c:pt>
                <c:pt idx="78">
                  <c:v>0.88454197951471869</c:v>
                </c:pt>
                <c:pt idx="79">
                  <c:v>0.99924449325514408</c:v>
                </c:pt>
                <c:pt idx="80">
                  <c:v>0.80369978937584796</c:v>
                </c:pt>
                <c:pt idx="81">
                  <c:v>0.95215050724842454</c:v>
                </c:pt>
                <c:pt idx="82">
                  <c:v>1.0136990576755998</c:v>
                </c:pt>
                <c:pt idx="83">
                  <c:v>0.95009905746705714</c:v>
                </c:pt>
                <c:pt idx="84">
                  <c:v>0.73007859459870539</c:v>
                </c:pt>
                <c:pt idx="85">
                  <c:v>0.62268442589894013</c:v>
                </c:pt>
                <c:pt idx="86">
                  <c:v>0.98945389565351416</c:v>
                </c:pt>
                <c:pt idx="87">
                  <c:v>0.98810742139252572</c:v>
                </c:pt>
                <c:pt idx="88">
                  <c:v>0.98758137786522071</c:v>
                </c:pt>
                <c:pt idx="89">
                  <c:v>0.87290892669306475</c:v>
                </c:pt>
                <c:pt idx="90">
                  <c:v>0.94326479344466807</c:v>
                </c:pt>
                <c:pt idx="91">
                  <c:v>0.87220899611357705</c:v>
                </c:pt>
                <c:pt idx="92">
                  <c:v>1.0031484843609955</c:v>
                </c:pt>
                <c:pt idx="93">
                  <c:v>0.87231758686281358</c:v>
                </c:pt>
                <c:pt idx="94">
                  <c:v>0.99091642039261518</c:v>
                </c:pt>
                <c:pt idx="95">
                  <c:v>0.97912604453529417</c:v>
                </c:pt>
                <c:pt idx="96">
                  <c:v>0.97654554608426936</c:v>
                </c:pt>
                <c:pt idx="97">
                  <c:v>0.984746478024076</c:v>
                </c:pt>
                <c:pt idx="98">
                  <c:v>0.86569415755042078</c:v>
                </c:pt>
                <c:pt idx="99">
                  <c:v>0.93091069938021309</c:v>
                </c:pt>
                <c:pt idx="100">
                  <c:v>0.93047657545894269</c:v>
                </c:pt>
                <c:pt idx="101">
                  <c:v>0.93021054518654256</c:v>
                </c:pt>
                <c:pt idx="102">
                  <c:v>0.98087404754799556</c:v>
                </c:pt>
                <c:pt idx="103">
                  <c:v>0.97147351661493997</c:v>
                </c:pt>
                <c:pt idx="104">
                  <c:v>0.97903038994324787</c:v>
                </c:pt>
                <c:pt idx="105">
                  <c:v>0.71798120578608382</c:v>
                </c:pt>
                <c:pt idx="106">
                  <c:v>0.92563595641407936</c:v>
                </c:pt>
                <c:pt idx="107">
                  <c:v>0.92513703516349521</c:v>
                </c:pt>
                <c:pt idx="108">
                  <c:v>0.96679281250232907</c:v>
                </c:pt>
                <c:pt idx="109">
                  <c:v>0.85086347565950504</c:v>
                </c:pt>
                <c:pt idx="110">
                  <c:v>0.96499975677384831</c:v>
                </c:pt>
                <c:pt idx="111">
                  <c:v>0.96465181156635149</c:v>
                </c:pt>
                <c:pt idx="112">
                  <c:v>0.96298021930476863</c:v>
                </c:pt>
                <c:pt idx="113">
                  <c:v>0.96265934644455309</c:v>
                </c:pt>
                <c:pt idx="114">
                  <c:v>0.85017804280242337</c:v>
                </c:pt>
                <c:pt idx="115">
                  <c:v>0.8489678520714049</c:v>
                </c:pt>
                <c:pt idx="116">
                  <c:v>0.91912629365175746</c:v>
                </c:pt>
                <c:pt idx="117">
                  <c:v>0.91536341450113157</c:v>
                </c:pt>
                <c:pt idx="118">
                  <c:v>0.95649670909433504</c:v>
                </c:pt>
                <c:pt idx="119">
                  <c:v>0.76427854216588076</c:v>
                </c:pt>
                <c:pt idx="120">
                  <c:v>0.95617069000201171</c:v>
                </c:pt>
                <c:pt idx="121">
                  <c:v>0.9550111179235643</c:v>
                </c:pt>
                <c:pt idx="122">
                  <c:v>0.84556633577461915</c:v>
                </c:pt>
                <c:pt idx="123">
                  <c:v>0.84412354613092078</c:v>
                </c:pt>
                <c:pt idx="124">
                  <c:v>0.9519580347567056</c:v>
                </c:pt>
                <c:pt idx="125">
                  <c:v>0.96059552219117639</c:v>
                </c:pt>
                <c:pt idx="126">
                  <c:v>0.95045077872023931</c:v>
                </c:pt>
                <c:pt idx="127">
                  <c:v>0.95024691918595672</c:v>
                </c:pt>
                <c:pt idx="128">
                  <c:v>0.9493276569731901</c:v>
                </c:pt>
                <c:pt idx="129">
                  <c:v>0.68282414776120848</c:v>
                </c:pt>
                <c:pt idx="130">
                  <c:v>0.76134850635928297</c:v>
                </c:pt>
                <c:pt idx="131">
                  <c:v>0.95732030827921544</c:v>
                </c:pt>
                <c:pt idx="132">
                  <c:v>0.68185560287076707</c:v>
                </c:pt>
                <c:pt idx="133">
                  <c:v>0.67635595530575832</c:v>
                </c:pt>
                <c:pt idx="134">
                  <c:v>0.61732495866136883</c:v>
                </c:pt>
                <c:pt idx="135">
                  <c:v>0.94617832503711474</c:v>
                </c:pt>
                <c:pt idx="136">
                  <c:v>0.94605594777789959</c:v>
                </c:pt>
                <c:pt idx="137">
                  <c:v>0.75375028986627501</c:v>
                </c:pt>
                <c:pt idx="138">
                  <c:v>0.96116539862257955</c:v>
                </c:pt>
                <c:pt idx="139">
                  <c:v>0.94333318496337959</c:v>
                </c:pt>
                <c:pt idx="140">
                  <c:v>0.83437604820181854</c:v>
                </c:pt>
                <c:pt idx="141">
                  <c:v>0.90177787655167241</c:v>
                </c:pt>
                <c:pt idx="142">
                  <c:v>0.94210898578385283</c:v>
                </c:pt>
                <c:pt idx="143">
                  <c:v>0.94205424348333977</c:v>
                </c:pt>
                <c:pt idx="144">
                  <c:v>0.83344587976820861</c:v>
                </c:pt>
                <c:pt idx="145">
                  <c:v>0.95783451154999499</c:v>
                </c:pt>
                <c:pt idx="146">
                  <c:v>0.83222864725546741</c:v>
                </c:pt>
                <c:pt idx="147">
                  <c:v>0.95742772778402696</c:v>
                </c:pt>
                <c:pt idx="148">
                  <c:v>0.9391223338316943</c:v>
                </c:pt>
                <c:pt idx="149">
                  <c:v>0.93897454098459987</c:v>
                </c:pt>
                <c:pt idx="150">
                  <c:v>0.83022026568288565</c:v>
                </c:pt>
                <c:pt idx="151">
                  <c:v>0.89773255164345467</c:v>
                </c:pt>
                <c:pt idx="152">
                  <c:v>0.93652528002562385</c:v>
                </c:pt>
                <c:pt idx="153">
                  <c:v>0.82682037762143223</c:v>
                </c:pt>
                <c:pt idx="154">
                  <c:v>0.95169300833867865</c:v>
                </c:pt>
                <c:pt idx="155">
                  <c:v>0.93382172551452258</c:v>
                </c:pt>
                <c:pt idx="156">
                  <c:v>0.96889912005028278</c:v>
                </c:pt>
                <c:pt idx="157">
                  <c:v>0.82612284421959692</c:v>
                </c:pt>
                <c:pt idx="158">
                  <c:v>0.9332091344435951</c:v>
                </c:pt>
                <c:pt idx="159">
                  <c:v>0.82018491520975045</c:v>
                </c:pt>
                <c:pt idx="160">
                  <c:v>0.93891542984865739</c:v>
                </c:pt>
                <c:pt idx="161">
                  <c:v>0.8225072841977249</c:v>
                </c:pt>
                <c:pt idx="162">
                  <c:v>0.93747016787658799</c:v>
                </c:pt>
                <c:pt idx="163">
                  <c:v>0.93703372127723072</c:v>
                </c:pt>
                <c:pt idx="164">
                  <c:v>0.9281389101547548</c:v>
                </c:pt>
                <c:pt idx="165">
                  <c:v>0.82074011014740622</c:v>
                </c:pt>
                <c:pt idx="166">
                  <c:v>0.73472686528782927</c:v>
                </c:pt>
                <c:pt idx="167">
                  <c:v>0.93592964923368627</c:v>
                </c:pt>
                <c:pt idx="168">
                  <c:v>0.92710659371209836</c:v>
                </c:pt>
                <c:pt idx="169">
                  <c:v>0.73997050705183953</c:v>
                </c:pt>
                <c:pt idx="170">
                  <c:v>0.88570491582340316</c:v>
                </c:pt>
                <c:pt idx="171">
                  <c:v>0.92453023962275549</c:v>
                </c:pt>
                <c:pt idx="172">
                  <c:v>0.88250752620772943</c:v>
                </c:pt>
                <c:pt idx="173">
                  <c:v>0.92249958506224061</c:v>
                </c:pt>
                <c:pt idx="174">
                  <c:v>0.81710605281607851</c:v>
                </c:pt>
                <c:pt idx="175">
                  <c:v>0.95577854598784828</c:v>
                </c:pt>
                <c:pt idx="176">
                  <c:v>0.9210012940969271</c:v>
                </c:pt>
                <c:pt idx="177">
                  <c:v>0.93792468920785554</c:v>
                </c:pt>
                <c:pt idx="178">
                  <c:v>0.92878588245458671</c:v>
                </c:pt>
                <c:pt idx="179">
                  <c:v>0.91982792334767305</c:v>
                </c:pt>
                <c:pt idx="180">
                  <c:v>0.81337249726331096</c:v>
                </c:pt>
                <c:pt idx="181">
                  <c:v>0.81313571764754045</c:v>
                </c:pt>
                <c:pt idx="182">
                  <c:v>0.81482795147459897</c:v>
                </c:pt>
                <c:pt idx="183">
                  <c:v>0.92492386115731029</c:v>
                </c:pt>
                <c:pt idx="184">
                  <c:v>0.91615254914573652</c:v>
                </c:pt>
                <c:pt idx="185">
                  <c:v>0.92401592074640093</c:v>
                </c:pt>
                <c:pt idx="186">
                  <c:v>0.93254794021144727</c:v>
                </c:pt>
                <c:pt idx="187">
                  <c:v>0.72263584521553126</c:v>
                </c:pt>
                <c:pt idx="188">
                  <c:v>0.6601959527515795</c:v>
                </c:pt>
                <c:pt idx="189">
                  <c:v>0.91472242371715762</c:v>
                </c:pt>
                <c:pt idx="190">
                  <c:v>0.66186805131703341</c:v>
                </c:pt>
                <c:pt idx="191">
                  <c:v>0.72773449434769333</c:v>
                </c:pt>
                <c:pt idx="192">
                  <c:v>0.91330397784084028</c:v>
                </c:pt>
                <c:pt idx="193">
                  <c:v>0.72088087244857935</c:v>
                </c:pt>
                <c:pt idx="194">
                  <c:v>0.72784153139149321</c:v>
                </c:pt>
                <c:pt idx="195">
                  <c:v>0.87286857725592981</c:v>
                </c:pt>
                <c:pt idx="196">
                  <c:v>0.66185310093278071</c:v>
                </c:pt>
                <c:pt idx="197">
                  <c:v>0.91111293567412355</c:v>
                </c:pt>
                <c:pt idx="198">
                  <c:v>0.90971343461167353</c:v>
                </c:pt>
                <c:pt idx="199">
                  <c:v>0.90716653988213625</c:v>
                </c:pt>
                <c:pt idx="200">
                  <c:v>0.9059177969688208</c:v>
                </c:pt>
                <c:pt idx="201">
                  <c:v>0.8655419476398255</c:v>
                </c:pt>
                <c:pt idx="202">
                  <c:v>0.86523703616996372</c:v>
                </c:pt>
                <c:pt idx="203">
                  <c:v>0.90343001950052282</c:v>
                </c:pt>
                <c:pt idx="204">
                  <c:v>0.91058621609011525</c:v>
                </c:pt>
                <c:pt idx="205">
                  <c:v>0.7186288930692557</c:v>
                </c:pt>
                <c:pt idx="206">
                  <c:v>0.72030831075010016</c:v>
                </c:pt>
                <c:pt idx="207">
                  <c:v>0.7191443450472208</c:v>
                </c:pt>
                <c:pt idx="208">
                  <c:v>0.65711246919056099</c:v>
                </c:pt>
                <c:pt idx="209">
                  <c:v>0.89929329865398333</c:v>
                </c:pt>
                <c:pt idx="210">
                  <c:v>0.89919660373049892</c:v>
                </c:pt>
                <c:pt idx="211">
                  <c:v>0.8981639411483151</c:v>
                </c:pt>
                <c:pt idx="212">
                  <c:v>0.91418716657438426</c:v>
                </c:pt>
                <c:pt idx="213">
                  <c:v>0.85763955070358655</c:v>
                </c:pt>
                <c:pt idx="214">
                  <c:v>0.89646256070770658</c:v>
                </c:pt>
                <c:pt idx="215">
                  <c:v>0.8960831952083177</c:v>
                </c:pt>
                <c:pt idx="216">
                  <c:v>0.90360018948365706</c:v>
                </c:pt>
                <c:pt idx="217">
                  <c:v>0.85520522409396049</c:v>
                </c:pt>
                <c:pt idx="218">
                  <c:v>0.89336086817580029</c:v>
                </c:pt>
                <c:pt idx="219">
                  <c:v>0.89331902430620358</c:v>
                </c:pt>
                <c:pt idx="220">
                  <c:v>0.85432520029945791</c:v>
                </c:pt>
                <c:pt idx="221">
                  <c:v>0.89297600233620766</c:v>
                </c:pt>
                <c:pt idx="222">
                  <c:v>0.89143480007865183</c:v>
                </c:pt>
                <c:pt idx="223">
                  <c:v>0.92497500105629338</c:v>
                </c:pt>
                <c:pt idx="224">
                  <c:v>0.70460694133106594</c:v>
                </c:pt>
                <c:pt idx="225">
                  <c:v>0.78564302553164489</c:v>
                </c:pt>
                <c:pt idx="226">
                  <c:v>0.84942424003872619</c:v>
                </c:pt>
                <c:pt idx="227">
                  <c:v>0.90443027499027795</c:v>
                </c:pt>
                <c:pt idx="228">
                  <c:v>0.84912763004913172</c:v>
                </c:pt>
                <c:pt idx="229">
                  <c:v>0.84901237139580932</c:v>
                </c:pt>
                <c:pt idx="230">
                  <c:v>0.88712637147485851</c:v>
                </c:pt>
                <c:pt idx="231">
                  <c:v>0.8869507050889025</c:v>
                </c:pt>
                <c:pt idx="232">
                  <c:v>0.70450546375770406</c:v>
                </c:pt>
                <c:pt idx="233">
                  <c:v>0.84757966631693715</c:v>
                </c:pt>
                <c:pt idx="234">
                  <c:v>0.89410198586065093</c:v>
                </c:pt>
                <c:pt idx="235">
                  <c:v>0.70259835972797724</c:v>
                </c:pt>
                <c:pt idx="236">
                  <c:v>0.88508540235957034</c:v>
                </c:pt>
                <c:pt idx="237">
                  <c:v>0.84646319604354203</c:v>
                </c:pt>
                <c:pt idx="238">
                  <c:v>0.84634997662901046</c:v>
                </c:pt>
                <c:pt idx="239">
                  <c:v>0.89244967293747779</c:v>
                </c:pt>
                <c:pt idx="240">
                  <c:v>0.89220403343621946</c:v>
                </c:pt>
                <c:pt idx="241">
                  <c:v>0.69982405761253252</c:v>
                </c:pt>
                <c:pt idx="242">
                  <c:v>0.69977568545902646</c:v>
                </c:pt>
                <c:pt idx="243">
                  <c:v>0.88238297261128196</c:v>
                </c:pt>
                <c:pt idx="244">
                  <c:v>0.84401131736567381</c:v>
                </c:pt>
                <c:pt idx="245">
                  <c:v>0.89835312656135902</c:v>
                </c:pt>
                <c:pt idx="246">
                  <c:v>0.70843376711825701</c:v>
                </c:pt>
                <c:pt idx="247">
                  <c:v>0.84255377083931116</c:v>
                </c:pt>
                <c:pt idx="248">
                  <c:v>0.89672531336562911</c:v>
                </c:pt>
                <c:pt idx="249">
                  <c:v>0.8801456792848471</c:v>
                </c:pt>
                <c:pt idx="250">
                  <c:v>0.77646305856575148</c:v>
                </c:pt>
                <c:pt idx="251">
                  <c:v>0.89600417536534449</c:v>
                </c:pt>
                <c:pt idx="252">
                  <c:v>0.87957293138640291</c:v>
                </c:pt>
                <c:pt idx="253">
                  <c:v>0.87953721950289232</c:v>
                </c:pt>
                <c:pt idx="254">
                  <c:v>0.878599713876967</c:v>
                </c:pt>
                <c:pt idx="255">
                  <c:v>0.88618425961253122</c:v>
                </c:pt>
                <c:pt idx="256">
                  <c:v>0.83962639283373375</c:v>
                </c:pt>
                <c:pt idx="257">
                  <c:v>0.77410482705798389</c:v>
                </c:pt>
                <c:pt idx="258">
                  <c:v>0.89393843329731415</c:v>
                </c:pt>
                <c:pt idx="259">
                  <c:v>0.89357672806623456</c:v>
                </c:pt>
                <c:pt idx="260">
                  <c:v>0.87648603759867394</c:v>
                </c:pt>
                <c:pt idx="261">
                  <c:v>0.83818854218865224</c:v>
                </c:pt>
                <c:pt idx="262">
                  <c:v>0.90922307864164431</c:v>
                </c:pt>
                <c:pt idx="263">
                  <c:v>0.8758300694351997</c:v>
                </c:pt>
                <c:pt idx="264">
                  <c:v>0.69046627609196953</c:v>
                </c:pt>
                <c:pt idx="265">
                  <c:v>0.89086411802437449</c:v>
                </c:pt>
                <c:pt idx="266">
                  <c:v>0.87372180862710747</c:v>
                </c:pt>
                <c:pt idx="267">
                  <c:v>0.8813968579958078</c:v>
                </c:pt>
                <c:pt idx="268">
                  <c:v>0.88098718013681276</c:v>
                </c:pt>
                <c:pt idx="269">
                  <c:v>0.87292525237249041</c:v>
                </c:pt>
                <c:pt idx="270">
                  <c:v>0.77083938855034406</c:v>
                </c:pt>
                <c:pt idx="271">
                  <c:v>0.83355277604997702</c:v>
                </c:pt>
                <c:pt idx="272">
                  <c:v>0.83320352093891703</c:v>
                </c:pt>
                <c:pt idx="273">
                  <c:v>0.87079476289663749</c:v>
                </c:pt>
                <c:pt idx="274">
                  <c:v>0.8787043278772344</c:v>
                </c:pt>
                <c:pt idx="275">
                  <c:v>0.87010298782930806</c:v>
                </c:pt>
                <c:pt idx="276">
                  <c:v>0.88465418823841757</c:v>
                </c:pt>
                <c:pt idx="277">
                  <c:v>0.8307252514195077</c:v>
                </c:pt>
                <c:pt idx="278">
                  <c:v>0.88413382372384286</c:v>
                </c:pt>
                <c:pt idx="279">
                  <c:v>0.8294070415890793</c:v>
                </c:pt>
                <c:pt idx="280">
                  <c:v>0.87348807522924066</c:v>
                </c:pt>
                <c:pt idx="281">
                  <c:v>0.76614027027887577</c:v>
                </c:pt>
                <c:pt idx="282">
                  <c:v>0.86469605662932869</c:v>
                </c:pt>
                <c:pt idx="283">
                  <c:v>0.86383171418195026</c:v>
                </c:pt>
                <c:pt idx="284">
                  <c:v>0.8636292815458616</c:v>
                </c:pt>
                <c:pt idx="285">
                  <c:v>0.86242460452941849</c:v>
                </c:pt>
                <c:pt idx="286">
                  <c:v>0.82448605173234812</c:v>
                </c:pt>
                <c:pt idx="287">
                  <c:v>0.62640288562145496</c:v>
                </c:pt>
                <c:pt idx="288">
                  <c:v>0.86112361865435783</c:v>
                </c:pt>
                <c:pt idx="289">
                  <c:v>0.87618476304739057</c:v>
                </c:pt>
                <c:pt idx="290">
                  <c:v>0.76049680926269136</c:v>
                </c:pt>
                <c:pt idx="291">
                  <c:v>0.8676688466982283</c:v>
                </c:pt>
                <c:pt idx="292">
                  <c:v>0.85972244254234353</c:v>
                </c:pt>
                <c:pt idx="293">
                  <c:v>0.85962066360052558</c:v>
                </c:pt>
                <c:pt idx="294">
                  <c:v>0.86719684168175426</c:v>
                </c:pt>
                <c:pt idx="295">
                  <c:v>0.85822184221407705</c:v>
                </c:pt>
                <c:pt idx="296">
                  <c:v>0.85690297126320747</c:v>
                </c:pt>
                <c:pt idx="297">
                  <c:v>0.85671317872466335</c:v>
                </c:pt>
                <c:pt idx="298">
                  <c:v>0.75589979792278739</c:v>
                </c:pt>
                <c:pt idx="299">
                  <c:v>0.85621533086469936</c:v>
                </c:pt>
                <c:pt idx="300">
                  <c:v>0.85565410140459675</c:v>
                </c:pt>
                <c:pt idx="301">
                  <c:v>0.85356270432113812</c:v>
                </c:pt>
                <c:pt idx="302">
                  <c:v>0.86059628809095845</c:v>
                </c:pt>
                <c:pt idx="303">
                  <c:v>0.85232108836179998</c:v>
                </c:pt>
                <c:pt idx="304">
                  <c:v>0.86803438049209158</c:v>
                </c:pt>
                <c:pt idx="305">
                  <c:v>0.81504571718225771</c:v>
                </c:pt>
                <c:pt idx="306">
                  <c:v>0.81369343829313356</c:v>
                </c:pt>
                <c:pt idx="307">
                  <c:v>0.81332238055911865</c:v>
                </c:pt>
                <c:pt idx="308">
                  <c:v>0.85022803285563975</c:v>
                </c:pt>
                <c:pt idx="309">
                  <c:v>0.81297894414185001</c:v>
                </c:pt>
                <c:pt idx="310">
                  <c:v>0.81050614152349232</c:v>
                </c:pt>
                <c:pt idx="311">
                  <c:v>0.74905636839528489</c:v>
                </c:pt>
                <c:pt idx="312">
                  <c:v>0.74782193128907648</c:v>
                </c:pt>
                <c:pt idx="313">
                  <c:v>0.84688371617576186</c:v>
                </c:pt>
                <c:pt idx="314">
                  <c:v>0.81000036223651417</c:v>
                </c:pt>
                <c:pt idx="315">
                  <c:v>0.80952487459814759</c:v>
                </c:pt>
                <c:pt idx="316">
                  <c:v>0.84631193639868718</c:v>
                </c:pt>
                <c:pt idx="317">
                  <c:v>0.84626708055631639</c:v>
                </c:pt>
                <c:pt idx="318">
                  <c:v>0.80920871847261566</c:v>
                </c:pt>
                <c:pt idx="319">
                  <c:v>0.80911388870713852</c:v>
                </c:pt>
                <c:pt idx="320">
                  <c:v>0.85362755438365201</c:v>
                </c:pt>
                <c:pt idx="321">
                  <c:v>0.84542174826521133</c:v>
                </c:pt>
                <c:pt idx="322">
                  <c:v>0.85310675454080198</c:v>
                </c:pt>
                <c:pt idx="323">
                  <c:v>0.85226816999530208</c:v>
                </c:pt>
                <c:pt idx="324">
                  <c:v>0.84426463830014598</c:v>
                </c:pt>
                <c:pt idx="325">
                  <c:v>0.85176940898559939</c:v>
                </c:pt>
                <c:pt idx="326">
                  <c:v>0.74721189152923473</c:v>
                </c:pt>
                <c:pt idx="327">
                  <c:v>0.80642357474038173</c:v>
                </c:pt>
                <c:pt idx="328">
                  <c:v>0.80641879223778146</c:v>
                </c:pt>
                <c:pt idx="329">
                  <c:v>0.80521495450745983</c:v>
                </c:pt>
                <c:pt idx="330">
                  <c:v>0.84902331007681209</c:v>
                </c:pt>
                <c:pt idx="331">
                  <c:v>0.74475145299016066</c:v>
                </c:pt>
                <c:pt idx="332">
                  <c:v>0.80393479425932735</c:v>
                </c:pt>
                <c:pt idx="333">
                  <c:v>0.84701063985553227</c:v>
                </c:pt>
                <c:pt idx="334">
                  <c:v>0.8385321245836338</c:v>
                </c:pt>
                <c:pt idx="335">
                  <c:v>0.83805281414822075</c:v>
                </c:pt>
                <c:pt idx="336">
                  <c:v>0.84553815290804768</c:v>
                </c:pt>
                <c:pt idx="337">
                  <c:v>0.86910967855621957</c:v>
                </c:pt>
                <c:pt idx="338">
                  <c:v>0.83729454893665678</c:v>
                </c:pt>
                <c:pt idx="339">
                  <c:v>0.7381310120478316</c:v>
                </c:pt>
                <c:pt idx="340">
                  <c:v>0.83688515637325689</c:v>
                </c:pt>
                <c:pt idx="341">
                  <c:v>0.85194985924782973</c:v>
                </c:pt>
                <c:pt idx="342">
                  <c:v>0.84336357477080748</c:v>
                </c:pt>
                <c:pt idx="343">
                  <c:v>0.86702503701529965</c:v>
                </c:pt>
                <c:pt idx="344">
                  <c:v>0.79910520905393967</c:v>
                </c:pt>
                <c:pt idx="345">
                  <c:v>0.85015848225058366</c:v>
                </c:pt>
                <c:pt idx="346">
                  <c:v>0.84991774693128375</c:v>
                </c:pt>
                <c:pt idx="347">
                  <c:v>0.83378238938599902</c:v>
                </c:pt>
                <c:pt idx="348">
                  <c:v>0.73706015129879277</c:v>
                </c:pt>
                <c:pt idx="349">
                  <c:v>0.83910195497855222</c:v>
                </c:pt>
                <c:pt idx="350">
                  <c:v>0.83760435294005142</c:v>
                </c:pt>
                <c:pt idx="351">
                  <c:v>0.8299258408925887</c:v>
                </c:pt>
                <c:pt idx="352">
                  <c:v>0.82910196961068783</c:v>
                </c:pt>
                <c:pt idx="353">
                  <c:v>0.82862948052144803</c:v>
                </c:pt>
                <c:pt idx="354">
                  <c:v>0.82802308888178111</c:v>
                </c:pt>
                <c:pt idx="355">
                  <c:v>0.79003385983104857</c:v>
                </c:pt>
                <c:pt idx="356">
                  <c:v>0.78996836409009619</c:v>
                </c:pt>
                <c:pt idx="357">
                  <c:v>0.82558052563002504</c:v>
                </c:pt>
                <c:pt idx="358">
                  <c:v>0.82518886118569656</c:v>
                </c:pt>
                <c:pt idx="359">
                  <c:v>0.72856256038534595</c:v>
                </c:pt>
                <c:pt idx="360">
                  <c:v>0.7881983529802461</c:v>
                </c:pt>
                <c:pt idx="361">
                  <c:v>0.82355760511969889</c:v>
                </c:pt>
                <c:pt idx="362">
                  <c:v>0.82317047250150321</c:v>
                </c:pt>
                <c:pt idx="363">
                  <c:v>0.82310064058639087</c:v>
                </c:pt>
                <c:pt idx="364">
                  <c:v>0.72768103405215678</c:v>
                </c:pt>
                <c:pt idx="365">
                  <c:v>0.82186223225824806</c:v>
                </c:pt>
                <c:pt idx="366">
                  <c:v>0.722708961463427</c:v>
                </c:pt>
                <c:pt idx="367">
                  <c:v>0.82028934671597109</c:v>
                </c:pt>
                <c:pt idx="368">
                  <c:v>0.7841491608821054</c:v>
                </c:pt>
                <c:pt idx="369">
                  <c:v>0.78364492518372053</c:v>
                </c:pt>
                <c:pt idx="370">
                  <c:v>0.78319698796194015</c:v>
                </c:pt>
                <c:pt idx="371">
                  <c:v>0.81865800006229361</c:v>
                </c:pt>
                <c:pt idx="372">
                  <c:v>0.72383106061638069</c:v>
                </c:pt>
                <c:pt idx="373">
                  <c:v>0.82556535551561261</c:v>
                </c:pt>
                <c:pt idx="374">
                  <c:v>0.72126323129218761</c:v>
                </c:pt>
                <c:pt idx="375">
                  <c:v>0.82478299398896016</c:v>
                </c:pt>
                <c:pt idx="376">
                  <c:v>0.81714443305838802</c:v>
                </c:pt>
                <c:pt idx="377">
                  <c:v>0.83205908095517067</c:v>
                </c:pt>
                <c:pt idx="378">
                  <c:v>0.64321416557837663</c:v>
                </c:pt>
                <c:pt idx="379">
                  <c:v>0.77972592182269218</c:v>
                </c:pt>
                <c:pt idx="380">
                  <c:v>0.58692946285213843</c:v>
                </c:pt>
                <c:pt idx="381">
                  <c:v>0.77918121869734303</c:v>
                </c:pt>
                <c:pt idx="382">
                  <c:v>0.81454790188213522</c:v>
                </c:pt>
                <c:pt idx="383">
                  <c:v>0.81440685961449144</c:v>
                </c:pt>
                <c:pt idx="384">
                  <c:v>0.71899762107283705</c:v>
                </c:pt>
                <c:pt idx="385">
                  <c:v>0.81231421758975408</c:v>
                </c:pt>
                <c:pt idx="386">
                  <c:v>0.77615918401471462</c:v>
                </c:pt>
                <c:pt idx="387">
                  <c:v>0.81059817683123592</c:v>
                </c:pt>
                <c:pt idx="388">
                  <c:v>0.7153110755400035</c:v>
                </c:pt>
                <c:pt idx="389">
                  <c:v>0.84039015641111281</c:v>
                </c:pt>
                <c:pt idx="390">
                  <c:v>0.80973485982264259</c:v>
                </c:pt>
                <c:pt idx="391">
                  <c:v>0.71280615326255692</c:v>
                </c:pt>
                <c:pt idx="392">
                  <c:v>0.77364562240076651</c:v>
                </c:pt>
                <c:pt idx="393">
                  <c:v>0.81599865992568676</c:v>
                </c:pt>
                <c:pt idx="394">
                  <c:v>0.80852681716298425</c:v>
                </c:pt>
                <c:pt idx="395">
                  <c:v>0.7726063634402458</c:v>
                </c:pt>
                <c:pt idx="396">
                  <c:v>0.77253007200714752</c:v>
                </c:pt>
                <c:pt idx="397">
                  <c:v>0.64362673071017529</c:v>
                </c:pt>
                <c:pt idx="398">
                  <c:v>0.80685253365866405</c:v>
                </c:pt>
                <c:pt idx="399">
                  <c:v>0.80654952813549763</c:v>
                </c:pt>
                <c:pt idx="400">
                  <c:v>0.80643580656224989</c:v>
                </c:pt>
                <c:pt idx="401">
                  <c:v>0.80529265202343603</c:v>
                </c:pt>
                <c:pt idx="402">
                  <c:v>0.80514365479308203</c:v>
                </c:pt>
                <c:pt idx="403">
                  <c:v>0.80327933779555627</c:v>
                </c:pt>
                <c:pt idx="404">
                  <c:v>0.80313400471254226</c:v>
                </c:pt>
                <c:pt idx="405">
                  <c:v>0.80227101755342101</c:v>
                </c:pt>
                <c:pt idx="406">
                  <c:v>0.80216411806543386</c:v>
                </c:pt>
                <c:pt idx="407">
                  <c:v>0.76655707033703158</c:v>
                </c:pt>
                <c:pt idx="408">
                  <c:v>0.81576059592816841</c:v>
                </c:pt>
                <c:pt idx="409">
                  <c:v>0.7975976612766833</c:v>
                </c:pt>
                <c:pt idx="410">
                  <c:v>0.70768445645846789</c:v>
                </c:pt>
                <c:pt idx="411">
                  <c:v>0.58353821407681805</c:v>
                </c:pt>
                <c:pt idx="412">
                  <c:v>0.79632030538026377</c:v>
                </c:pt>
                <c:pt idx="413">
                  <c:v>0.76159949138399186</c:v>
                </c:pt>
                <c:pt idx="414">
                  <c:v>0.63407658899078911</c:v>
                </c:pt>
                <c:pt idx="415">
                  <c:v>0.79571791193025054</c:v>
                </c:pt>
                <c:pt idx="416">
                  <c:v>0.79553333333333343</c:v>
                </c:pt>
                <c:pt idx="417">
                  <c:v>0.7945690504154479</c:v>
                </c:pt>
                <c:pt idx="418">
                  <c:v>0.70255895245443067</c:v>
                </c:pt>
                <c:pt idx="419">
                  <c:v>0.63236247882253283</c:v>
                </c:pt>
                <c:pt idx="420">
                  <c:v>0.79321050021125339</c:v>
                </c:pt>
                <c:pt idx="421">
                  <c:v>0.75759582527615166</c:v>
                </c:pt>
                <c:pt idx="422">
                  <c:v>0.79148612303290411</c:v>
                </c:pt>
                <c:pt idx="423">
                  <c:v>0.79019653360720432</c:v>
                </c:pt>
                <c:pt idx="424">
                  <c:v>0.78911228025439484</c:v>
                </c:pt>
                <c:pt idx="425">
                  <c:v>0.6986838367474475</c:v>
                </c:pt>
                <c:pt idx="426">
                  <c:v>0.78861248858792388</c:v>
                </c:pt>
                <c:pt idx="427">
                  <c:v>0.75379777219367661</c:v>
                </c:pt>
                <c:pt idx="428">
                  <c:v>0.79486201195472472</c:v>
                </c:pt>
                <c:pt idx="429">
                  <c:v>0.81735645531728218</c:v>
                </c:pt>
                <c:pt idx="430">
                  <c:v>0.69807423582565054</c:v>
                </c:pt>
                <c:pt idx="431">
                  <c:v>0.80197332966415558</c:v>
                </c:pt>
                <c:pt idx="432">
                  <c:v>0.7871737742141488</c:v>
                </c:pt>
                <c:pt idx="433">
                  <c:v>0.79426630872228987</c:v>
                </c:pt>
                <c:pt idx="434">
                  <c:v>0.7516188031228529</c:v>
                </c:pt>
                <c:pt idx="435">
                  <c:v>0.80016722290655529</c:v>
                </c:pt>
                <c:pt idx="436">
                  <c:v>0.78549000511711597</c:v>
                </c:pt>
                <c:pt idx="437">
                  <c:v>0.78479670372895582</c:v>
                </c:pt>
                <c:pt idx="438">
                  <c:v>0.78409275495144581</c:v>
                </c:pt>
                <c:pt idx="439">
                  <c:v>0.78402490560164573</c:v>
                </c:pt>
                <c:pt idx="440">
                  <c:v>0.78397744933236069</c:v>
                </c:pt>
                <c:pt idx="441">
                  <c:v>0.68951087525083932</c:v>
                </c:pt>
                <c:pt idx="442">
                  <c:v>0.78052934080749314</c:v>
                </c:pt>
                <c:pt idx="443">
                  <c:v>0.7799831696370495</c:v>
                </c:pt>
                <c:pt idx="444">
                  <c:v>0.77996370945612203</c:v>
                </c:pt>
                <c:pt idx="445">
                  <c:v>0.77849481508373131</c:v>
                </c:pt>
                <c:pt idx="446">
                  <c:v>0.77755496694488713</c:v>
                </c:pt>
                <c:pt idx="447">
                  <c:v>0.77674671054739819</c:v>
                </c:pt>
                <c:pt idx="448">
                  <c:v>0.77408712735611607</c:v>
                </c:pt>
                <c:pt idx="449">
                  <c:v>0.73964897218928249</c:v>
                </c:pt>
                <c:pt idx="450">
                  <c:v>0.73919038441073182</c:v>
                </c:pt>
                <c:pt idx="451">
                  <c:v>0.77260692970708422</c:v>
                </c:pt>
                <c:pt idx="452">
                  <c:v>0.77107867018327814</c:v>
                </c:pt>
                <c:pt idx="453">
                  <c:v>0.77102074694512945</c:v>
                </c:pt>
                <c:pt idx="454">
                  <c:v>0.79875684389386703</c:v>
                </c:pt>
                <c:pt idx="455">
                  <c:v>0.76929359789808982</c:v>
                </c:pt>
                <c:pt idx="456">
                  <c:v>0.77483082520912017</c:v>
                </c:pt>
                <c:pt idx="457">
                  <c:v>0.76769096445835727</c:v>
                </c:pt>
                <c:pt idx="458">
                  <c:v>0.77324494698625446</c:v>
                </c:pt>
                <c:pt idx="459">
                  <c:v>0.67524820157838705</c:v>
                </c:pt>
                <c:pt idx="460">
                  <c:v>0.77007302474062245</c:v>
                </c:pt>
                <c:pt idx="461">
                  <c:v>0.76252507570627248</c:v>
                </c:pt>
                <c:pt idx="462">
                  <c:v>0.72845751416804905</c:v>
                </c:pt>
                <c:pt idx="463">
                  <c:v>0.76153041905848373</c:v>
                </c:pt>
                <c:pt idx="464">
                  <c:v>0.7604498399073506</c:v>
                </c:pt>
                <c:pt idx="465">
                  <c:v>0.72650030973192337</c:v>
                </c:pt>
                <c:pt idx="466">
                  <c:v>0.7594810705950108</c:v>
                </c:pt>
                <c:pt idx="467">
                  <c:v>0.75890229445851864</c:v>
                </c:pt>
                <c:pt idx="468">
                  <c:v>0.76554794384148173</c:v>
                </c:pt>
                <c:pt idx="469">
                  <c:v>0.76448191500891682</c:v>
                </c:pt>
                <c:pt idx="470">
                  <c:v>0.75533165627811971</c:v>
                </c:pt>
                <c:pt idx="471">
                  <c:v>0.66787249048681274</c:v>
                </c:pt>
                <c:pt idx="472">
                  <c:v>0.71972448782889997</c:v>
                </c:pt>
                <c:pt idx="473">
                  <c:v>0.75890352068060452</c:v>
                </c:pt>
                <c:pt idx="474">
                  <c:v>0.76571977658999457</c:v>
                </c:pt>
                <c:pt idx="475">
                  <c:v>0.75052108703537823</c:v>
                </c:pt>
                <c:pt idx="476">
                  <c:v>0.71523999911029068</c:v>
                </c:pt>
                <c:pt idx="477">
                  <c:v>0.74377225348532006</c:v>
                </c:pt>
                <c:pt idx="478">
                  <c:v>0.74339013174837676</c:v>
                </c:pt>
                <c:pt idx="479">
                  <c:v>0.75584883023395322</c:v>
                </c:pt>
                <c:pt idx="480">
                  <c:v>0.65416063908264377</c:v>
                </c:pt>
                <c:pt idx="481">
                  <c:v>0.73771234464344027</c:v>
                </c:pt>
                <c:pt idx="482">
                  <c:v>0.73669232714741861</c:v>
                </c:pt>
                <c:pt idx="483">
                  <c:v>0.73428947492911023</c:v>
                </c:pt>
                <c:pt idx="484">
                  <c:v>0.73372915682607887</c:v>
                </c:pt>
                <c:pt idx="485">
                  <c:v>0.73970256170676629</c:v>
                </c:pt>
                <c:pt idx="486">
                  <c:v>0.64793471575252592</c:v>
                </c:pt>
                <c:pt idx="487">
                  <c:v>0.64627755543891885</c:v>
                </c:pt>
                <c:pt idx="488">
                  <c:v>0.72900158478605381</c:v>
                </c:pt>
                <c:pt idx="489">
                  <c:v>0.72788608128709975</c:v>
                </c:pt>
                <c:pt idx="490">
                  <c:v>0.64156833644596656</c:v>
                </c:pt>
                <c:pt idx="491">
                  <c:v>0.7248210957454152</c:v>
                </c:pt>
                <c:pt idx="492">
                  <c:v>0.71899734266187931</c:v>
                </c:pt>
                <c:pt idx="493">
                  <c:v>0.63480714474031108</c:v>
                </c:pt>
                <c:pt idx="494">
                  <c:v>0.7241762433761092</c:v>
                </c:pt>
                <c:pt idx="495">
                  <c:v>0.71723998264140032</c:v>
                </c:pt>
                <c:pt idx="496">
                  <c:v>0.6325713675026452</c:v>
                </c:pt>
                <c:pt idx="497">
                  <c:v>0.71430042777003411</c:v>
                </c:pt>
                <c:pt idx="498">
                  <c:v>0.63036687661411772</c:v>
                </c:pt>
                <c:pt idx="499">
                  <c:v>0.6814832444575305</c:v>
                </c:pt>
                <c:pt idx="500">
                  <c:v>0.73621096719977586</c:v>
                </c:pt>
                <c:pt idx="501">
                  <c:v>0.70886899533815284</c:v>
                </c:pt>
                <c:pt idx="502">
                  <c:v>0.72353302430218536</c:v>
                </c:pt>
                <c:pt idx="503">
                  <c:v>0.61507676157984514</c:v>
                </c:pt>
                <c:pt idx="504">
                  <c:v>0.69439300866910592</c:v>
                </c:pt>
                <c:pt idx="505">
                  <c:v>0.6934775103510129</c:v>
                </c:pt>
                <c:pt idx="506">
                  <c:v>0.68833152077292326</c:v>
                </c:pt>
                <c:pt idx="507">
                  <c:v>0.68682709578741963</c:v>
                </c:pt>
                <c:pt idx="508">
                  <c:v>0.6864535682550762</c:v>
                </c:pt>
                <c:pt idx="509">
                  <c:v>0.60594535266593486</c:v>
                </c:pt>
                <c:pt idx="510">
                  <c:v>0.43602036172757197</c:v>
                </c:pt>
                <c:pt idx="511">
                  <c:v>0.68305069049488776</c:v>
                </c:pt>
                <c:pt idx="512">
                  <c:v>0.68074739808845697</c:v>
                </c:pt>
                <c:pt idx="513">
                  <c:v>0.64894739734937845</c:v>
                </c:pt>
                <c:pt idx="514">
                  <c:v>0.67596947558182086</c:v>
                </c:pt>
                <c:pt idx="515">
                  <c:v>0.67932966866530653</c:v>
                </c:pt>
                <c:pt idx="516">
                  <c:v>0.68436131277374446</c:v>
                </c:pt>
                <c:pt idx="517">
                  <c:v>0.66430098630316536</c:v>
                </c:pt>
                <c:pt idx="518">
                  <c:v>0.65492495524525585</c:v>
                </c:pt>
                <c:pt idx="519">
                  <c:v>0.47348143178401481</c:v>
                </c:pt>
                <c:pt idx="520">
                  <c:v>0.66232841578897261</c:v>
                </c:pt>
                <c:pt idx="521">
                  <c:v>0.61706203351451705</c:v>
                </c:pt>
                <c:pt idx="522">
                  <c:v>0.40684617923490396</c:v>
                </c:pt>
                <c:pt idx="523">
                  <c:v>0.40325014110315305</c:v>
                </c:pt>
                <c:pt idx="524">
                  <c:v>0.63487852025925784</c:v>
                </c:pt>
                <c:pt idx="525">
                  <c:v>0.60912489069970788</c:v>
                </c:pt>
                <c:pt idx="526">
                  <c:v>0.39487677610685856</c:v>
                </c:pt>
                <c:pt idx="527">
                  <c:v>0.29552391424989211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CF-4B47-A293-69FAF5077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25712"/>
        <c:axId val="474122432"/>
      </c:lineChart>
      <c:catAx>
        <c:axId val="47412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AEP Jobs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22432"/>
        <c:crosses val="autoZero"/>
        <c:auto val="1"/>
        <c:lblAlgn val="ctr"/>
        <c:lblOffset val="100"/>
        <c:tickLblSkip val="1"/>
        <c:noMultiLvlLbl val="0"/>
      </c:catAx>
      <c:valAx>
        <c:axId val="474122432"/>
        <c:scaling>
          <c:orientation val="minMax"/>
          <c:max val="1.9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AEP Compensation as a Percent of Market Median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cross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25712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2"/>
  <sheetViews>
    <sheetView zoomScale="70" workbookViewId="0"/>
  </sheetViews>
  <pageMargins left="0.7" right="0.7" top="0.75" bottom="0.75" header="0.3" footer="0.3"/>
  <pageSetup orientation="landscape" copies="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2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S548"/>
  <sheetViews>
    <sheetView tabSelected="1" zoomScaleNormal="100" workbookViewId="0">
      <pane ySplit="4" topLeftCell="A526" activePane="bottomLeft" state="frozen"/>
      <selection pane="bottomLeft" activeCell="C554" sqref="C554"/>
    </sheetView>
  </sheetViews>
  <sheetFormatPr defaultColWidth="9.140625" defaultRowHeight="12.75" x14ac:dyDescent="0.2"/>
  <cols>
    <col min="1" max="1" width="31.7109375" style="1" customWidth="1"/>
    <col min="2" max="2" width="10.42578125" style="1" customWidth="1"/>
    <col min="3" max="3" width="12.140625" style="2" bestFit="1" customWidth="1"/>
    <col min="4" max="6" width="11.42578125" style="2" customWidth="1"/>
    <col min="7" max="7" width="14.28515625" style="2" customWidth="1"/>
    <col min="8" max="8" width="2.42578125" style="1" customWidth="1"/>
    <col min="9" max="9" width="12.140625" style="2" bestFit="1" customWidth="1"/>
    <col min="10" max="10" width="12.140625" style="2" customWidth="1"/>
    <col min="11" max="11" width="12.140625" style="2" bestFit="1" customWidth="1"/>
    <col min="12" max="12" width="12.140625" style="2" customWidth="1"/>
    <col min="13" max="13" width="12.140625" style="2" bestFit="1" customWidth="1"/>
    <col min="14" max="14" width="11.140625" style="18" bestFit="1" customWidth="1"/>
    <col min="15" max="15" width="7.85546875" style="18" bestFit="1" customWidth="1"/>
    <col min="16" max="16384" width="9.140625" style="1"/>
  </cols>
  <sheetData>
    <row r="1" spans="1:19" x14ac:dyDescent="0.2">
      <c r="A1" s="41" t="s">
        <v>320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3" spans="1:19" s="3" customFormat="1" ht="26.25" customHeight="1" x14ac:dyDescent="0.2">
      <c r="B3" s="4"/>
      <c r="C3" s="44" t="s">
        <v>3</v>
      </c>
      <c r="D3" s="45"/>
      <c r="E3" s="45"/>
      <c r="F3" s="45"/>
      <c r="G3" s="46"/>
      <c r="I3" s="44" t="s">
        <v>4</v>
      </c>
      <c r="J3" s="45"/>
      <c r="K3" s="45"/>
      <c r="L3" s="45"/>
      <c r="M3" s="46"/>
      <c r="N3" s="47" t="s">
        <v>5</v>
      </c>
      <c r="O3" s="47"/>
      <c r="P3" s="1"/>
      <c r="Q3" s="1"/>
      <c r="R3" s="1"/>
      <c r="S3" s="1"/>
    </row>
    <row r="4" spans="1:19" s="5" customFormat="1" ht="52.5" x14ac:dyDescent="0.2">
      <c r="A4" s="17" t="s">
        <v>26</v>
      </c>
      <c r="B4" s="17" t="s">
        <v>15</v>
      </c>
      <c r="C4" s="25" t="s">
        <v>6</v>
      </c>
      <c r="D4" s="25" t="s">
        <v>31</v>
      </c>
      <c r="E4" s="25" t="s">
        <v>27</v>
      </c>
      <c r="F4" s="25" t="s">
        <v>28</v>
      </c>
      <c r="G4" s="25" t="s">
        <v>32</v>
      </c>
      <c r="H4" s="26"/>
      <c r="I4" s="25" t="s">
        <v>1</v>
      </c>
      <c r="J4" s="25" t="s">
        <v>30</v>
      </c>
      <c r="K4" s="25" t="s">
        <v>0</v>
      </c>
      <c r="L4" s="25" t="s">
        <v>28</v>
      </c>
      <c r="M4" s="25" t="s">
        <v>29</v>
      </c>
      <c r="N4" s="27" t="s">
        <v>16</v>
      </c>
      <c r="O4" s="27" t="s">
        <v>17</v>
      </c>
      <c r="P4" s="1"/>
      <c r="Q4" s="1"/>
      <c r="R4" s="1"/>
      <c r="S4" s="1"/>
    </row>
    <row r="5" spans="1:19" x14ac:dyDescent="0.2">
      <c r="A5" s="9" t="s">
        <v>321</v>
      </c>
      <c r="B5" s="2"/>
      <c r="H5" s="2"/>
      <c r="N5" s="2"/>
      <c r="O5" s="2"/>
    </row>
    <row r="6" spans="1:19" ht="15" x14ac:dyDescent="0.25">
      <c r="A6" s="1" t="s">
        <v>326</v>
      </c>
      <c r="B6" s="35">
        <v>2</v>
      </c>
      <c r="C6" s="36">
        <v>88888.334999999992</v>
      </c>
      <c r="D6" s="28">
        <f>E6-C6</f>
        <v>7999.9501500000188</v>
      </c>
      <c r="E6" s="37">
        <v>96888.285150000011</v>
      </c>
      <c r="F6" s="28">
        <f>G6-E6</f>
        <v>0</v>
      </c>
      <c r="G6" s="37">
        <v>96888.285150000011</v>
      </c>
      <c r="H6" s="28"/>
      <c r="I6" s="36">
        <v>98187</v>
      </c>
      <c r="J6" s="36">
        <f>K6-I6</f>
        <v>4258</v>
      </c>
      <c r="K6" s="36">
        <v>102445</v>
      </c>
      <c r="L6" s="28">
        <f>M6-K6</f>
        <v>0</v>
      </c>
      <c r="M6" s="36">
        <v>102445</v>
      </c>
      <c r="N6" s="19">
        <f t="shared" ref="N6:N32" si="0">(G6-M6)/M6</f>
        <v>-5.4240957098931029E-2</v>
      </c>
      <c r="O6" s="19">
        <f t="shared" ref="O6:O37" si="1">(C6-M6)/M6</f>
        <v>-0.13233115330177175</v>
      </c>
    </row>
    <row r="7" spans="1:19" ht="15" x14ac:dyDescent="0.25">
      <c r="A7" s="1" t="s">
        <v>327</v>
      </c>
      <c r="B7" s="35">
        <v>1</v>
      </c>
      <c r="C7" s="36">
        <v>132280.54</v>
      </c>
      <c r="D7" s="28">
        <f t="shared" ref="D7:D54" si="2">E7-C7</f>
        <v>19842.080999999976</v>
      </c>
      <c r="E7" s="37">
        <v>152122.62099999998</v>
      </c>
      <c r="F7" s="28">
        <f t="shared" ref="F7:F54" si="3">G7-E7</f>
        <v>0</v>
      </c>
      <c r="G7" s="37">
        <v>152122.62099999998</v>
      </c>
      <c r="H7" s="28"/>
      <c r="I7" s="36">
        <v>154021</v>
      </c>
      <c r="J7" s="36">
        <f t="shared" ref="J7:J46" si="4">K7-I7</f>
        <v>9309</v>
      </c>
      <c r="K7" s="36">
        <v>163330</v>
      </c>
      <c r="L7" s="28">
        <f t="shared" ref="L7:L46" si="5">M7-K7</f>
        <v>139</v>
      </c>
      <c r="M7" s="36">
        <v>163469</v>
      </c>
      <c r="N7" s="19">
        <f t="shared" si="0"/>
        <v>-6.9409973756492147E-2</v>
      </c>
      <c r="O7" s="19">
        <f t="shared" si="1"/>
        <v>-0.19079128152738434</v>
      </c>
    </row>
    <row r="8" spans="1:19" ht="15" x14ac:dyDescent="0.25">
      <c r="A8" s="1" t="s">
        <v>328</v>
      </c>
      <c r="B8" s="35">
        <v>1</v>
      </c>
      <c r="C8" s="36">
        <v>120870</v>
      </c>
      <c r="D8" s="28">
        <f t="shared" si="2"/>
        <v>12087</v>
      </c>
      <c r="E8" s="37">
        <v>132957</v>
      </c>
      <c r="F8" s="28">
        <f t="shared" si="3"/>
        <v>0</v>
      </c>
      <c r="G8" s="37">
        <v>132957</v>
      </c>
      <c r="H8" s="28"/>
      <c r="I8" s="36">
        <v>121644</v>
      </c>
      <c r="J8" s="36">
        <f t="shared" si="4"/>
        <v>6098</v>
      </c>
      <c r="K8" s="36">
        <v>127742</v>
      </c>
      <c r="L8" s="28">
        <f t="shared" si="5"/>
        <v>20</v>
      </c>
      <c r="M8" s="36">
        <v>127762</v>
      </c>
      <c r="N8" s="19">
        <f t="shared" si="0"/>
        <v>4.0661542555689482E-2</v>
      </c>
      <c r="O8" s="19">
        <f t="shared" si="1"/>
        <v>-5.3944052222100469E-2</v>
      </c>
    </row>
    <row r="9" spans="1:19" ht="15" x14ac:dyDescent="0.25">
      <c r="A9" s="1" t="s">
        <v>329</v>
      </c>
      <c r="B9" s="35">
        <v>1</v>
      </c>
      <c r="C9" s="36">
        <v>128000</v>
      </c>
      <c r="D9" s="28">
        <f t="shared" si="2"/>
        <v>12800</v>
      </c>
      <c r="E9" s="37">
        <v>140800</v>
      </c>
      <c r="F9" s="28">
        <f t="shared" si="3"/>
        <v>0</v>
      </c>
      <c r="G9" s="37">
        <v>140800</v>
      </c>
      <c r="H9" s="28"/>
      <c r="I9" s="36">
        <v>128583</v>
      </c>
      <c r="J9" s="36">
        <f t="shared" si="4"/>
        <v>2461</v>
      </c>
      <c r="K9" s="36">
        <v>131044</v>
      </c>
      <c r="L9" s="28">
        <f t="shared" si="5"/>
        <v>1921</v>
      </c>
      <c r="M9" s="36">
        <v>132965</v>
      </c>
      <c r="N9" s="19">
        <f t="shared" si="0"/>
        <v>5.8925281089008387E-2</v>
      </c>
      <c r="O9" s="19">
        <f t="shared" si="1"/>
        <v>-3.7340653555446919E-2</v>
      </c>
    </row>
    <row r="10" spans="1:19" ht="15" x14ac:dyDescent="0.25">
      <c r="A10" s="1" t="s">
        <v>330</v>
      </c>
      <c r="B10" s="35">
        <v>1</v>
      </c>
      <c r="C10" s="36">
        <v>68092.259999999995</v>
      </c>
      <c r="D10" s="28">
        <f t="shared" si="2"/>
        <v>5447.380799999999</v>
      </c>
      <c r="E10" s="37">
        <v>73539.640799999994</v>
      </c>
      <c r="F10" s="28">
        <f t="shared" si="3"/>
        <v>0</v>
      </c>
      <c r="G10" s="37">
        <v>73539.640799999994</v>
      </c>
      <c r="H10" s="28"/>
      <c r="I10" s="36">
        <v>70296</v>
      </c>
      <c r="J10" s="36">
        <f t="shared" si="4"/>
        <v>824</v>
      </c>
      <c r="K10" s="36">
        <v>71120</v>
      </c>
      <c r="L10" s="28">
        <f t="shared" si="5"/>
        <v>0</v>
      </c>
      <c r="M10" s="36">
        <v>71120</v>
      </c>
      <c r="N10" s="19">
        <f t="shared" si="0"/>
        <v>3.4021946006749071E-2</v>
      </c>
      <c r="O10" s="19">
        <f t="shared" si="1"/>
        <v>-4.2572272215973074E-2</v>
      </c>
    </row>
    <row r="11" spans="1:19" ht="15" x14ac:dyDescent="0.25">
      <c r="A11" s="1" t="s">
        <v>331</v>
      </c>
      <c r="B11" s="35">
        <v>1</v>
      </c>
      <c r="C11" s="36">
        <v>94000</v>
      </c>
      <c r="D11" s="28">
        <f t="shared" si="2"/>
        <v>9400.0000000000146</v>
      </c>
      <c r="E11" s="37">
        <v>103400.00000000001</v>
      </c>
      <c r="F11" s="28">
        <f t="shared" si="3"/>
        <v>0</v>
      </c>
      <c r="G11" s="37">
        <v>103400.00000000001</v>
      </c>
      <c r="H11" s="28"/>
      <c r="I11" s="36">
        <v>100842</v>
      </c>
      <c r="J11" s="36">
        <f t="shared" si="4"/>
        <v>1796</v>
      </c>
      <c r="K11" s="36">
        <v>102638</v>
      </c>
      <c r="L11" s="28">
        <f t="shared" si="5"/>
        <v>-35</v>
      </c>
      <c r="M11" s="36">
        <v>102603</v>
      </c>
      <c r="N11" s="19">
        <f t="shared" si="0"/>
        <v>7.7678040603102695E-3</v>
      </c>
      <c r="O11" s="19">
        <f t="shared" si="1"/>
        <v>-8.3847450854263525E-2</v>
      </c>
    </row>
    <row r="12" spans="1:19" ht="15" x14ac:dyDescent="0.25">
      <c r="A12" s="1" t="s">
        <v>332</v>
      </c>
      <c r="B12" s="35">
        <v>1</v>
      </c>
      <c r="C12" s="36">
        <v>66523.83</v>
      </c>
      <c r="D12" s="28">
        <f t="shared" si="2"/>
        <v>5321.9064000000071</v>
      </c>
      <c r="E12" s="37">
        <v>71845.736400000009</v>
      </c>
      <c r="F12" s="28">
        <f t="shared" si="3"/>
        <v>0</v>
      </c>
      <c r="G12" s="37">
        <v>71845.736400000009</v>
      </c>
      <c r="H12" s="28"/>
      <c r="I12" s="36">
        <v>74518</v>
      </c>
      <c r="J12" s="36">
        <f t="shared" si="4"/>
        <v>-273</v>
      </c>
      <c r="K12" s="36">
        <v>74245</v>
      </c>
      <c r="L12" s="28">
        <f t="shared" si="5"/>
        <v>0</v>
      </c>
      <c r="M12" s="36">
        <v>74245</v>
      </c>
      <c r="N12" s="19">
        <f t="shared" si="0"/>
        <v>-3.2315490605427856E-2</v>
      </c>
      <c r="O12" s="19">
        <f t="shared" si="1"/>
        <v>-0.10399582463465551</v>
      </c>
    </row>
    <row r="13" spans="1:19" ht="15" x14ac:dyDescent="0.25">
      <c r="A13" s="1" t="s">
        <v>333</v>
      </c>
      <c r="B13" s="35">
        <v>1</v>
      </c>
      <c r="C13" s="36">
        <v>75000</v>
      </c>
      <c r="D13" s="28">
        <f t="shared" si="2"/>
        <v>6750</v>
      </c>
      <c r="E13" s="37">
        <v>81750</v>
      </c>
      <c r="F13" s="28">
        <f t="shared" si="3"/>
        <v>0</v>
      </c>
      <c r="G13" s="37">
        <v>81750</v>
      </c>
      <c r="H13" s="28"/>
      <c r="I13" s="36">
        <v>87363</v>
      </c>
      <c r="J13" s="36">
        <f t="shared" si="4"/>
        <v>6993</v>
      </c>
      <c r="K13" s="36">
        <v>94356</v>
      </c>
      <c r="L13" s="28">
        <f t="shared" si="5"/>
        <v>0</v>
      </c>
      <c r="M13" s="36">
        <v>94356</v>
      </c>
      <c r="N13" s="19">
        <f t="shared" si="0"/>
        <v>-0.13360040696935013</v>
      </c>
      <c r="O13" s="19">
        <f t="shared" si="1"/>
        <v>-0.20513798804527533</v>
      </c>
    </row>
    <row r="14" spans="1:19" ht="15" x14ac:dyDescent="0.25">
      <c r="A14" s="1" t="s">
        <v>334</v>
      </c>
      <c r="B14" s="35">
        <v>1</v>
      </c>
      <c r="C14" s="36">
        <v>108150</v>
      </c>
      <c r="D14" s="28">
        <f t="shared" si="2"/>
        <v>10815.000000000015</v>
      </c>
      <c r="E14" s="37">
        <v>118965.00000000001</v>
      </c>
      <c r="F14" s="28">
        <f t="shared" si="3"/>
        <v>0</v>
      </c>
      <c r="G14" s="37">
        <v>118965.00000000001</v>
      </c>
      <c r="H14" s="28"/>
      <c r="I14" s="36">
        <v>129859</v>
      </c>
      <c r="J14" s="36">
        <f t="shared" si="4"/>
        <v>6056</v>
      </c>
      <c r="K14" s="36">
        <v>135915</v>
      </c>
      <c r="L14" s="28">
        <f t="shared" si="5"/>
        <v>0</v>
      </c>
      <c r="M14" s="36">
        <v>135915</v>
      </c>
      <c r="N14" s="19">
        <f t="shared" si="0"/>
        <v>-0.12471029687672432</v>
      </c>
      <c r="O14" s="19">
        <f t="shared" si="1"/>
        <v>-0.20428208806974948</v>
      </c>
    </row>
    <row r="15" spans="1:19" ht="15" x14ac:dyDescent="0.25">
      <c r="A15" s="1" t="s">
        <v>335</v>
      </c>
      <c r="B15" s="35">
        <v>1</v>
      </c>
      <c r="C15" s="36">
        <v>156663.66</v>
      </c>
      <c r="D15" s="28">
        <f t="shared" si="2"/>
        <v>31332.731999999989</v>
      </c>
      <c r="E15" s="37">
        <v>187996.39199999999</v>
      </c>
      <c r="F15" s="28">
        <f t="shared" si="3"/>
        <v>7000</v>
      </c>
      <c r="G15" s="37">
        <v>194996.39199999999</v>
      </c>
      <c r="H15" s="28"/>
      <c r="I15" s="36">
        <v>185873</v>
      </c>
      <c r="J15" s="36">
        <f t="shared" si="4"/>
        <v>35419</v>
      </c>
      <c r="K15" s="36">
        <v>221292</v>
      </c>
      <c r="L15" s="28">
        <f t="shared" si="5"/>
        <v>10717</v>
      </c>
      <c r="M15" s="36">
        <v>232009</v>
      </c>
      <c r="N15" s="19">
        <f t="shared" si="0"/>
        <v>-0.15953091474899683</v>
      </c>
      <c r="O15" s="19">
        <f t="shared" si="1"/>
        <v>-0.32475179842161295</v>
      </c>
    </row>
    <row r="16" spans="1:19" ht="15" x14ac:dyDescent="0.25">
      <c r="A16" s="1" t="s">
        <v>336</v>
      </c>
      <c r="B16" s="35">
        <v>1</v>
      </c>
      <c r="C16" s="36">
        <v>191910.55</v>
      </c>
      <c r="D16" s="28">
        <f t="shared" si="2"/>
        <v>47977.637500000012</v>
      </c>
      <c r="E16" s="37">
        <v>239888.1875</v>
      </c>
      <c r="F16" s="28">
        <f t="shared" si="3"/>
        <v>25000</v>
      </c>
      <c r="G16" s="37">
        <v>264888.1875</v>
      </c>
      <c r="H16" s="28"/>
      <c r="I16" s="36">
        <v>177842</v>
      </c>
      <c r="J16" s="36">
        <f t="shared" si="4"/>
        <v>26480</v>
      </c>
      <c r="K16" s="36">
        <v>204322</v>
      </c>
      <c r="L16" s="28">
        <f t="shared" si="5"/>
        <v>2110</v>
      </c>
      <c r="M16" s="36">
        <v>206432</v>
      </c>
      <c r="N16" s="19">
        <f t="shared" si="0"/>
        <v>0.28317405973880017</v>
      </c>
      <c r="O16" s="19">
        <f t="shared" si="1"/>
        <v>-7.0344956208339846E-2</v>
      </c>
    </row>
    <row r="17" spans="1:15" ht="15" x14ac:dyDescent="0.25">
      <c r="A17" s="1" t="s">
        <v>337</v>
      </c>
      <c r="B17" s="35">
        <v>1</v>
      </c>
      <c r="C17" s="36">
        <v>132510.49</v>
      </c>
      <c r="D17" s="28">
        <f t="shared" si="2"/>
        <v>19876.573499999999</v>
      </c>
      <c r="E17" s="37">
        <v>152387.06349999999</v>
      </c>
      <c r="F17" s="28">
        <f t="shared" si="3"/>
        <v>0</v>
      </c>
      <c r="G17" s="37">
        <v>152387.06349999999</v>
      </c>
      <c r="H17" s="28"/>
      <c r="I17" s="36">
        <v>145857</v>
      </c>
      <c r="J17" s="36">
        <f t="shared" si="4"/>
        <v>25426</v>
      </c>
      <c r="K17" s="36">
        <v>171283</v>
      </c>
      <c r="L17" s="28">
        <f t="shared" si="5"/>
        <v>228</v>
      </c>
      <c r="M17" s="36">
        <v>171511</v>
      </c>
      <c r="N17" s="19">
        <f t="shared" si="0"/>
        <v>-0.11150268204371737</v>
      </c>
      <c r="O17" s="19">
        <f t="shared" si="1"/>
        <v>-0.22739363655975425</v>
      </c>
    </row>
    <row r="18" spans="1:15" ht="15" x14ac:dyDescent="0.25">
      <c r="A18" s="1" t="s">
        <v>338</v>
      </c>
      <c r="B18" s="35">
        <v>1</v>
      </c>
      <c r="C18" s="36">
        <v>80377.5</v>
      </c>
      <c r="D18" s="28">
        <f t="shared" si="2"/>
        <v>7233.9750000000058</v>
      </c>
      <c r="E18" s="37">
        <v>87611.475000000006</v>
      </c>
      <c r="F18" s="28">
        <f t="shared" si="3"/>
        <v>0</v>
      </c>
      <c r="G18" s="37">
        <v>87611.475000000006</v>
      </c>
      <c r="H18" s="28"/>
      <c r="I18" s="36">
        <v>90849</v>
      </c>
      <c r="J18" s="36">
        <f t="shared" si="4"/>
        <v>6090</v>
      </c>
      <c r="K18" s="36">
        <v>96939</v>
      </c>
      <c r="L18" s="28">
        <f t="shared" si="5"/>
        <v>1563</v>
      </c>
      <c r="M18" s="36">
        <v>98502</v>
      </c>
      <c r="N18" s="19">
        <f t="shared" si="0"/>
        <v>-0.11056146068100134</v>
      </c>
      <c r="O18" s="19">
        <f t="shared" si="1"/>
        <v>-0.18400134007431321</v>
      </c>
    </row>
    <row r="19" spans="1:15" ht="15" x14ac:dyDescent="0.25">
      <c r="A19" s="1" t="s">
        <v>339</v>
      </c>
      <c r="B19" s="35">
        <v>3</v>
      </c>
      <c r="C19" s="36">
        <v>87958.333333333328</v>
      </c>
      <c r="D19" s="28">
        <f t="shared" si="2"/>
        <v>8795.8333333333576</v>
      </c>
      <c r="E19" s="37">
        <v>96754.166666666686</v>
      </c>
      <c r="F19" s="28">
        <f t="shared" si="3"/>
        <v>0</v>
      </c>
      <c r="G19" s="37">
        <v>96754.166666666686</v>
      </c>
      <c r="H19" s="28"/>
      <c r="I19" s="36">
        <v>107019</v>
      </c>
      <c r="J19" s="36">
        <f t="shared" si="4"/>
        <v>13160</v>
      </c>
      <c r="K19" s="36">
        <v>120179</v>
      </c>
      <c r="L19" s="28">
        <f t="shared" si="5"/>
        <v>-392</v>
      </c>
      <c r="M19" s="36">
        <v>119787</v>
      </c>
      <c r="N19" s="19">
        <f t="shared" si="0"/>
        <v>-0.19228157757797854</v>
      </c>
      <c r="O19" s="19">
        <f t="shared" si="1"/>
        <v>-0.26571052507088977</v>
      </c>
    </row>
    <row r="20" spans="1:15" ht="15" x14ac:dyDescent="0.25">
      <c r="A20" s="1" t="s">
        <v>340</v>
      </c>
      <c r="B20" s="35">
        <v>1</v>
      </c>
      <c r="C20" s="36">
        <v>99742</v>
      </c>
      <c r="D20" s="28">
        <f t="shared" si="2"/>
        <v>9974.2000000000116</v>
      </c>
      <c r="E20" s="37">
        <v>109716.20000000001</v>
      </c>
      <c r="F20" s="28">
        <f t="shared" si="3"/>
        <v>0</v>
      </c>
      <c r="G20" s="37">
        <v>109716.20000000001</v>
      </c>
      <c r="H20" s="28"/>
      <c r="I20" s="36">
        <v>134716</v>
      </c>
      <c r="J20" s="36">
        <f t="shared" si="4"/>
        <v>13331</v>
      </c>
      <c r="K20" s="36">
        <v>148047</v>
      </c>
      <c r="L20" s="28">
        <f t="shared" si="5"/>
        <v>-493</v>
      </c>
      <c r="M20" s="36">
        <v>147554</v>
      </c>
      <c r="N20" s="19">
        <f t="shared" si="0"/>
        <v>-0.25643357685999696</v>
      </c>
      <c r="O20" s="19">
        <f t="shared" si="1"/>
        <v>-0.32403052441817909</v>
      </c>
    </row>
    <row r="21" spans="1:15" ht="15" x14ac:dyDescent="0.25">
      <c r="A21" s="1" t="s">
        <v>341</v>
      </c>
      <c r="B21" s="35">
        <v>1</v>
      </c>
      <c r="C21" s="36">
        <v>126507.85</v>
      </c>
      <c r="D21" s="28">
        <f t="shared" si="2"/>
        <v>12650.785000000003</v>
      </c>
      <c r="E21" s="37">
        <v>139158.63500000001</v>
      </c>
      <c r="F21" s="28">
        <f t="shared" si="3"/>
        <v>0</v>
      </c>
      <c r="G21" s="37">
        <v>139158.63500000001</v>
      </c>
      <c r="H21" s="28"/>
      <c r="I21" s="36">
        <v>124882</v>
      </c>
      <c r="J21" s="36">
        <f t="shared" si="4"/>
        <v>7862</v>
      </c>
      <c r="K21" s="36">
        <v>132744</v>
      </c>
      <c r="L21" s="28">
        <f t="shared" si="5"/>
        <v>359</v>
      </c>
      <c r="M21" s="36">
        <v>133103</v>
      </c>
      <c r="N21" s="19">
        <f t="shared" si="0"/>
        <v>4.5495856592263205E-2</v>
      </c>
      <c r="O21" s="19">
        <f t="shared" si="1"/>
        <v>-4.954922127976074E-2</v>
      </c>
    </row>
    <row r="22" spans="1:15" ht="15" x14ac:dyDescent="0.25">
      <c r="A22" s="1" t="s">
        <v>342</v>
      </c>
      <c r="B22" s="35">
        <v>1</v>
      </c>
      <c r="C22" s="36">
        <v>80819.100000000006</v>
      </c>
      <c r="D22" s="28">
        <f t="shared" si="2"/>
        <v>6465.5280000000057</v>
      </c>
      <c r="E22" s="37">
        <v>87284.628000000012</v>
      </c>
      <c r="F22" s="28">
        <f t="shared" si="3"/>
        <v>0</v>
      </c>
      <c r="G22" s="37">
        <v>87284.628000000012</v>
      </c>
      <c r="H22" s="28"/>
      <c r="I22" s="36">
        <v>78051</v>
      </c>
      <c r="J22" s="36">
        <f t="shared" si="4"/>
        <v>-473</v>
      </c>
      <c r="K22" s="36">
        <v>77578</v>
      </c>
      <c r="L22" s="28">
        <f t="shared" si="5"/>
        <v>372</v>
      </c>
      <c r="M22" s="36">
        <v>77950</v>
      </c>
      <c r="N22" s="19">
        <f t="shared" si="0"/>
        <v>0.11975148171905083</v>
      </c>
      <c r="O22" s="19">
        <f t="shared" si="1"/>
        <v>3.6806927517639587E-2</v>
      </c>
    </row>
    <row r="23" spans="1:15" ht="15" x14ac:dyDescent="0.25">
      <c r="A23" s="1" t="s">
        <v>343</v>
      </c>
      <c r="B23" s="35">
        <v>1</v>
      </c>
      <c r="C23" s="36">
        <v>94427.73</v>
      </c>
      <c r="D23" s="28">
        <f t="shared" si="2"/>
        <v>9442.773000000001</v>
      </c>
      <c r="E23" s="37">
        <v>103870.503</v>
      </c>
      <c r="F23" s="28">
        <f t="shared" si="3"/>
        <v>0</v>
      </c>
      <c r="G23" s="37">
        <v>103870.503</v>
      </c>
      <c r="H23" s="28"/>
      <c r="I23" s="36">
        <v>118824</v>
      </c>
      <c r="J23" s="36">
        <f t="shared" si="4"/>
        <v>14385</v>
      </c>
      <c r="K23" s="36">
        <v>133209</v>
      </c>
      <c r="L23" s="28">
        <f t="shared" si="5"/>
        <v>0</v>
      </c>
      <c r="M23" s="36">
        <v>133209</v>
      </c>
      <c r="N23" s="19">
        <f t="shared" si="0"/>
        <v>-0.22024410512803191</v>
      </c>
      <c r="O23" s="19">
        <f t="shared" si="1"/>
        <v>-0.29113100466184721</v>
      </c>
    </row>
    <row r="24" spans="1:15" ht="15" x14ac:dyDescent="0.25">
      <c r="A24" s="1" t="s">
        <v>344</v>
      </c>
      <c r="B24" s="35">
        <v>3</v>
      </c>
      <c r="C24" s="36">
        <v>130964.84666666666</v>
      </c>
      <c r="D24" s="28">
        <f t="shared" si="2"/>
        <v>13096.4846666667</v>
      </c>
      <c r="E24" s="37">
        <v>144061.33133333336</v>
      </c>
      <c r="F24" s="28">
        <f t="shared" si="3"/>
        <v>0</v>
      </c>
      <c r="G24" s="37">
        <v>144061.33133333336</v>
      </c>
      <c r="H24" s="28"/>
      <c r="I24" s="36">
        <v>134461</v>
      </c>
      <c r="J24" s="36">
        <f t="shared" si="4"/>
        <v>17625</v>
      </c>
      <c r="K24" s="36">
        <v>152086</v>
      </c>
      <c r="L24" s="28">
        <f t="shared" si="5"/>
        <v>0</v>
      </c>
      <c r="M24" s="36">
        <v>152086</v>
      </c>
      <c r="N24" s="19">
        <f t="shared" si="0"/>
        <v>-5.2764019480206169E-2</v>
      </c>
      <c r="O24" s="19">
        <f t="shared" si="1"/>
        <v>-0.13887638134564217</v>
      </c>
    </row>
    <row r="25" spans="1:15" ht="15" x14ac:dyDescent="0.25">
      <c r="A25" s="1" t="s">
        <v>345</v>
      </c>
      <c r="B25" s="35">
        <v>1</v>
      </c>
      <c r="C25" s="36">
        <v>124592.19</v>
      </c>
      <c r="D25" s="28">
        <f t="shared" si="2"/>
        <v>18688.828500000003</v>
      </c>
      <c r="E25" s="37">
        <v>143281.01850000001</v>
      </c>
      <c r="F25" s="28">
        <f t="shared" si="3"/>
        <v>0</v>
      </c>
      <c r="G25" s="37">
        <v>143281.01850000001</v>
      </c>
      <c r="H25" s="28"/>
      <c r="I25" s="36">
        <v>123867</v>
      </c>
      <c r="J25" s="36">
        <f t="shared" si="4"/>
        <v>4769</v>
      </c>
      <c r="K25" s="36">
        <v>128636</v>
      </c>
      <c r="L25" s="28">
        <f t="shared" si="5"/>
        <v>2500</v>
      </c>
      <c r="M25" s="36">
        <v>131136</v>
      </c>
      <c r="N25" s="19">
        <f t="shared" si="0"/>
        <v>9.2613916087115708E-2</v>
      </c>
      <c r="O25" s="19">
        <f t="shared" si="1"/>
        <v>-4.9900942532942881E-2</v>
      </c>
    </row>
    <row r="26" spans="1:15" ht="15" x14ac:dyDescent="0.25">
      <c r="A26" s="1" t="s">
        <v>346</v>
      </c>
      <c r="B26" s="35">
        <v>3</v>
      </c>
      <c r="C26" s="36">
        <v>124633.33333333333</v>
      </c>
      <c r="D26" s="28">
        <f t="shared" si="2"/>
        <v>18695.000000000015</v>
      </c>
      <c r="E26" s="37">
        <v>143328.33333333334</v>
      </c>
      <c r="F26" s="28">
        <f t="shared" si="3"/>
        <v>0</v>
      </c>
      <c r="G26" s="37">
        <v>143328.33333333334</v>
      </c>
      <c r="H26" s="28"/>
      <c r="I26" s="36">
        <v>130564</v>
      </c>
      <c r="J26" s="36">
        <f t="shared" si="4"/>
        <v>11398</v>
      </c>
      <c r="K26" s="36">
        <v>141962</v>
      </c>
      <c r="L26" s="28">
        <f t="shared" si="5"/>
        <v>3773</v>
      </c>
      <c r="M26" s="36">
        <v>145735</v>
      </c>
      <c r="N26" s="19">
        <f t="shared" si="0"/>
        <v>-1.6513992291945358E-2</v>
      </c>
      <c r="O26" s="19">
        <f t="shared" si="1"/>
        <v>-0.14479477590603954</v>
      </c>
    </row>
    <row r="27" spans="1:15" ht="15" x14ac:dyDescent="0.25">
      <c r="A27" s="1" t="s">
        <v>347</v>
      </c>
      <c r="B27" s="35">
        <v>1</v>
      </c>
      <c r="C27" s="36">
        <v>142623</v>
      </c>
      <c r="D27" s="28">
        <f t="shared" si="2"/>
        <v>28524.600000000006</v>
      </c>
      <c r="E27" s="37">
        <v>171147.6</v>
      </c>
      <c r="F27" s="28">
        <f t="shared" si="3"/>
        <v>7000</v>
      </c>
      <c r="G27" s="37">
        <v>178147.6</v>
      </c>
      <c r="H27" s="28"/>
      <c r="I27" s="36">
        <v>165556</v>
      </c>
      <c r="J27" s="36">
        <f t="shared" si="4"/>
        <v>27264</v>
      </c>
      <c r="K27" s="36">
        <v>192820</v>
      </c>
      <c r="L27" s="28">
        <f t="shared" si="5"/>
        <v>4525</v>
      </c>
      <c r="M27" s="36">
        <v>197345</v>
      </c>
      <c r="N27" s="19">
        <f t="shared" si="0"/>
        <v>-9.7278370366616809E-2</v>
      </c>
      <c r="O27" s="19">
        <f t="shared" si="1"/>
        <v>-0.277291038536573</v>
      </c>
    </row>
    <row r="28" spans="1:15" ht="15" x14ac:dyDescent="0.25">
      <c r="A28" s="1" t="s">
        <v>348</v>
      </c>
      <c r="B28" s="35">
        <v>1</v>
      </c>
      <c r="C28" s="36">
        <v>91800</v>
      </c>
      <c r="D28" s="28">
        <f t="shared" si="2"/>
        <v>9180.0000000000146</v>
      </c>
      <c r="E28" s="37">
        <v>100980.00000000001</v>
      </c>
      <c r="F28" s="28">
        <f t="shared" si="3"/>
        <v>0</v>
      </c>
      <c r="G28" s="37">
        <v>100980.00000000001</v>
      </c>
      <c r="H28" s="28"/>
      <c r="I28" s="36">
        <v>107601</v>
      </c>
      <c r="J28" s="36">
        <f t="shared" si="4"/>
        <v>10746</v>
      </c>
      <c r="K28" s="36">
        <v>118347</v>
      </c>
      <c r="L28" s="28">
        <f t="shared" si="5"/>
        <v>707</v>
      </c>
      <c r="M28" s="36">
        <v>119054</v>
      </c>
      <c r="N28" s="19">
        <f t="shared" si="0"/>
        <v>-0.15181346279839389</v>
      </c>
      <c r="O28" s="19">
        <f t="shared" si="1"/>
        <v>-0.22892132981672184</v>
      </c>
    </row>
    <row r="29" spans="1:15" ht="15" x14ac:dyDescent="0.25">
      <c r="A29" s="1" t="s">
        <v>349</v>
      </c>
      <c r="B29" s="35">
        <v>1</v>
      </c>
      <c r="C29" s="36">
        <v>112200</v>
      </c>
      <c r="D29" s="28">
        <f t="shared" si="2"/>
        <v>11220.000000000015</v>
      </c>
      <c r="E29" s="37">
        <v>123420.00000000001</v>
      </c>
      <c r="F29" s="28">
        <f t="shared" si="3"/>
        <v>0</v>
      </c>
      <c r="G29" s="37">
        <v>123420.00000000001</v>
      </c>
      <c r="H29" s="28"/>
      <c r="I29" s="36">
        <v>135578</v>
      </c>
      <c r="J29" s="36">
        <f t="shared" si="4"/>
        <v>18593</v>
      </c>
      <c r="K29" s="36">
        <v>154171</v>
      </c>
      <c r="L29" s="28">
        <f t="shared" si="5"/>
        <v>-26</v>
      </c>
      <c r="M29" s="36">
        <v>154145</v>
      </c>
      <c r="N29" s="19">
        <f t="shared" si="0"/>
        <v>-0.19932531058419012</v>
      </c>
      <c r="O29" s="19">
        <f t="shared" si="1"/>
        <v>-0.27211391871290019</v>
      </c>
    </row>
    <row r="30" spans="1:15" ht="15" x14ac:dyDescent="0.25">
      <c r="A30" s="1" t="s">
        <v>350</v>
      </c>
      <c r="B30" s="35">
        <v>2</v>
      </c>
      <c r="C30" s="36">
        <v>86841.134999999995</v>
      </c>
      <c r="D30" s="28">
        <f t="shared" si="2"/>
        <v>7815.7021500000119</v>
      </c>
      <c r="E30" s="37">
        <v>94656.837150000007</v>
      </c>
      <c r="F30" s="28">
        <f t="shared" si="3"/>
        <v>0</v>
      </c>
      <c r="G30" s="37">
        <v>94656.837150000007</v>
      </c>
      <c r="H30" s="28"/>
      <c r="I30" s="36">
        <v>101002</v>
      </c>
      <c r="J30" s="36">
        <f t="shared" si="4"/>
        <v>9938</v>
      </c>
      <c r="K30" s="36">
        <v>110940</v>
      </c>
      <c r="L30" s="28">
        <f t="shared" si="5"/>
        <v>1830</v>
      </c>
      <c r="M30" s="36">
        <v>112770</v>
      </c>
      <c r="N30" s="19">
        <f t="shared" si="0"/>
        <v>-0.1606204030327214</v>
      </c>
      <c r="O30" s="19">
        <f t="shared" si="1"/>
        <v>-0.22992697525937755</v>
      </c>
    </row>
    <row r="31" spans="1:15" ht="15" x14ac:dyDescent="0.25">
      <c r="A31" s="1" t="s">
        <v>351</v>
      </c>
      <c r="B31" s="35">
        <v>2</v>
      </c>
      <c r="C31" s="36">
        <v>71123.265000000014</v>
      </c>
      <c r="D31" s="28">
        <f t="shared" si="2"/>
        <v>5689.8611999999994</v>
      </c>
      <c r="E31" s="37">
        <v>76813.126200000013</v>
      </c>
      <c r="F31" s="28">
        <f t="shared" si="3"/>
        <v>0</v>
      </c>
      <c r="G31" s="37">
        <v>76813.126200000013</v>
      </c>
      <c r="H31" s="28"/>
      <c r="I31" s="36">
        <v>77277</v>
      </c>
      <c r="J31" s="36">
        <f t="shared" si="4"/>
        <v>4619</v>
      </c>
      <c r="K31" s="36">
        <v>81896</v>
      </c>
      <c r="L31" s="28">
        <f t="shared" si="5"/>
        <v>40</v>
      </c>
      <c r="M31" s="36">
        <v>81936</v>
      </c>
      <c r="N31" s="19">
        <f t="shared" si="0"/>
        <v>-6.252286906854114E-2</v>
      </c>
      <c r="O31" s="19">
        <f t="shared" si="1"/>
        <v>-0.13196561950790844</v>
      </c>
    </row>
    <row r="32" spans="1:15" ht="15" x14ac:dyDescent="0.25">
      <c r="A32" s="1" t="s">
        <v>352</v>
      </c>
      <c r="B32" s="35">
        <v>2</v>
      </c>
      <c r="C32" s="36">
        <v>57866.744999999995</v>
      </c>
      <c r="D32" s="28">
        <f t="shared" si="2"/>
        <v>3472.004700000005</v>
      </c>
      <c r="E32" s="37">
        <v>61338.7497</v>
      </c>
      <c r="F32" s="28">
        <f t="shared" si="3"/>
        <v>0</v>
      </c>
      <c r="G32" s="37">
        <v>61338.7497</v>
      </c>
      <c r="H32" s="28"/>
      <c r="I32" s="36">
        <v>64678</v>
      </c>
      <c r="J32" s="36">
        <f t="shared" si="4"/>
        <v>4179</v>
      </c>
      <c r="K32" s="36">
        <v>68857</v>
      </c>
      <c r="L32" s="28">
        <f t="shared" si="5"/>
        <v>0</v>
      </c>
      <c r="M32" s="36">
        <v>68857</v>
      </c>
      <c r="N32" s="19">
        <f t="shared" si="0"/>
        <v>-0.10918643420422033</v>
      </c>
      <c r="O32" s="19">
        <f t="shared" si="1"/>
        <v>-0.15960984358888719</v>
      </c>
    </row>
    <row r="33" spans="1:15" ht="15" x14ac:dyDescent="0.25">
      <c r="A33" s="1" t="s">
        <v>353</v>
      </c>
      <c r="B33" s="35">
        <v>1</v>
      </c>
      <c r="C33" s="36">
        <v>125028.14</v>
      </c>
      <c r="D33" s="28">
        <f t="shared" si="2"/>
        <v>18754.220999999976</v>
      </c>
      <c r="E33" s="37">
        <v>143782.36099999998</v>
      </c>
      <c r="F33" s="28">
        <f t="shared" si="3"/>
        <v>0</v>
      </c>
      <c r="G33" s="37">
        <v>143782.36099999998</v>
      </c>
      <c r="H33" s="28"/>
      <c r="I33" s="36">
        <v>142659</v>
      </c>
      <c r="J33" s="36">
        <f t="shared" si="4"/>
        <v>26483</v>
      </c>
      <c r="K33" s="36">
        <v>169142</v>
      </c>
      <c r="L33" s="28">
        <f t="shared" si="5"/>
        <v>0</v>
      </c>
      <c r="M33" s="36">
        <v>169142</v>
      </c>
      <c r="N33" s="19">
        <f t="shared" ref="N33:N41" si="6">(G33-M33)/M33</f>
        <v>-0.14993105792765857</v>
      </c>
      <c r="O33" s="19">
        <f t="shared" si="1"/>
        <v>-0.26080961558926818</v>
      </c>
    </row>
    <row r="34" spans="1:15" ht="15" x14ac:dyDescent="0.25">
      <c r="A34" s="1" t="s">
        <v>354</v>
      </c>
      <c r="B34" s="35">
        <v>1</v>
      </c>
      <c r="C34" s="36">
        <v>160157.51</v>
      </c>
      <c r="D34" s="28">
        <f t="shared" si="2"/>
        <v>24023.626499999984</v>
      </c>
      <c r="E34" s="37">
        <v>184181.13649999999</v>
      </c>
      <c r="F34" s="28">
        <f t="shared" si="3"/>
        <v>0</v>
      </c>
      <c r="G34" s="37">
        <v>184181.13649999999</v>
      </c>
      <c r="H34" s="28"/>
      <c r="I34" s="36">
        <v>136615</v>
      </c>
      <c r="J34" s="36">
        <f t="shared" si="4"/>
        <v>8652</v>
      </c>
      <c r="K34" s="36">
        <v>145267</v>
      </c>
      <c r="L34" s="28">
        <f t="shared" si="5"/>
        <v>338</v>
      </c>
      <c r="M34" s="36">
        <v>145605</v>
      </c>
      <c r="N34" s="19">
        <f t="shared" si="6"/>
        <v>0.26493689433741968</v>
      </c>
      <c r="O34" s="19">
        <f t="shared" si="1"/>
        <v>9.9945125510799829E-2</v>
      </c>
    </row>
    <row r="35" spans="1:15" ht="15" x14ac:dyDescent="0.25">
      <c r="A35" s="1" t="s">
        <v>355</v>
      </c>
      <c r="B35" s="35">
        <v>1</v>
      </c>
      <c r="C35" s="36">
        <v>108346.88</v>
      </c>
      <c r="D35" s="28">
        <f t="shared" si="2"/>
        <v>10834.688000000009</v>
      </c>
      <c r="E35" s="37">
        <v>119181.56800000001</v>
      </c>
      <c r="F35" s="28">
        <f t="shared" si="3"/>
        <v>0</v>
      </c>
      <c r="G35" s="37">
        <v>119181.56800000001</v>
      </c>
      <c r="H35" s="28"/>
      <c r="I35" s="36">
        <v>109752</v>
      </c>
      <c r="J35" s="36">
        <f t="shared" si="4"/>
        <v>4922</v>
      </c>
      <c r="K35" s="36">
        <v>114674</v>
      </c>
      <c r="L35" s="28">
        <f t="shared" si="5"/>
        <v>-164</v>
      </c>
      <c r="M35" s="36">
        <v>114510</v>
      </c>
      <c r="N35" s="19">
        <f t="shared" si="6"/>
        <v>4.0796157540826251E-2</v>
      </c>
      <c r="O35" s="19">
        <f t="shared" si="1"/>
        <v>-5.3821674962885299E-2</v>
      </c>
    </row>
    <row r="36" spans="1:15" ht="15" x14ac:dyDescent="0.25">
      <c r="A36" s="1" t="s">
        <v>356</v>
      </c>
      <c r="B36" s="35">
        <v>1</v>
      </c>
      <c r="C36" s="36">
        <v>122094.47</v>
      </c>
      <c r="D36" s="28">
        <f t="shared" si="2"/>
        <v>12209.447000000015</v>
      </c>
      <c r="E36" s="37">
        <v>134303.91700000002</v>
      </c>
      <c r="F36" s="28">
        <f t="shared" si="3"/>
        <v>0</v>
      </c>
      <c r="G36" s="37">
        <v>134303.91700000002</v>
      </c>
      <c r="H36" s="28"/>
      <c r="I36" s="36">
        <v>136615</v>
      </c>
      <c r="J36" s="36">
        <f t="shared" si="4"/>
        <v>8652</v>
      </c>
      <c r="K36" s="36">
        <v>145267</v>
      </c>
      <c r="L36" s="28">
        <f t="shared" si="5"/>
        <v>338</v>
      </c>
      <c r="M36" s="36">
        <v>145605</v>
      </c>
      <c r="N36" s="19">
        <f t="shared" si="6"/>
        <v>-7.7614662958002706E-2</v>
      </c>
      <c r="O36" s="19">
        <f t="shared" si="1"/>
        <v>-0.16146787541636617</v>
      </c>
    </row>
    <row r="37" spans="1:15" ht="15" x14ac:dyDescent="0.25">
      <c r="A37" s="1" t="s">
        <v>357</v>
      </c>
      <c r="B37" s="35">
        <v>1</v>
      </c>
      <c r="C37" s="36">
        <v>86000</v>
      </c>
      <c r="D37" s="28">
        <f t="shared" si="2"/>
        <v>7740</v>
      </c>
      <c r="E37" s="37">
        <v>93740</v>
      </c>
      <c r="F37" s="28">
        <f t="shared" si="3"/>
        <v>0</v>
      </c>
      <c r="G37" s="37">
        <v>93740</v>
      </c>
      <c r="H37" s="28"/>
      <c r="I37" s="36">
        <v>87724</v>
      </c>
      <c r="J37" s="36">
        <f t="shared" si="4"/>
        <v>4870</v>
      </c>
      <c r="K37" s="36">
        <v>92594</v>
      </c>
      <c r="L37" s="28">
        <f t="shared" si="5"/>
        <v>0</v>
      </c>
      <c r="M37" s="36">
        <v>92594</v>
      </c>
      <c r="N37" s="19">
        <f t="shared" si="6"/>
        <v>1.2376611875499493E-2</v>
      </c>
      <c r="O37" s="19">
        <f t="shared" si="1"/>
        <v>-7.1214117545413305E-2</v>
      </c>
    </row>
    <row r="38" spans="1:15" ht="15" x14ac:dyDescent="0.25">
      <c r="A38" s="1" t="s">
        <v>358</v>
      </c>
      <c r="B38" s="35">
        <v>2</v>
      </c>
      <c r="C38" s="36">
        <v>115987.5</v>
      </c>
      <c r="D38" s="28">
        <f t="shared" si="2"/>
        <v>11598.750000000015</v>
      </c>
      <c r="E38" s="37">
        <v>127586.25000000001</v>
      </c>
      <c r="F38" s="28">
        <f t="shared" si="3"/>
        <v>0</v>
      </c>
      <c r="G38" s="37">
        <v>127586.25000000001</v>
      </c>
      <c r="H38" s="28"/>
      <c r="I38" s="36">
        <v>121344</v>
      </c>
      <c r="J38" s="36">
        <f t="shared" si="4"/>
        <v>15236</v>
      </c>
      <c r="K38" s="36">
        <v>136580</v>
      </c>
      <c r="L38" s="28">
        <f t="shared" si="5"/>
        <v>378</v>
      </c>
      <c r="M38" s="36">
        <v>136958</v>
      </c>
      <c r="N38" s="19">
        <f t="shared" si="6"/>
        <v>-6.8427912206661792E-2</v>
      </c>
      <c r="O38" s="19">
        <f t="shared" ref="O38:O54" si="7">(C38-M38)/M38</f>
        <v>-0.15311628382423809</v>
      </c>
    </row>
    <row r="39" spans="1:15" ht="15" x14ac:dyDescent="0.25">
      <c r="A39" s="1" t="s">
        <v>359</v>
      </c>
      <c r="B39" s="35">
        <v>1</v>
      </c>
      <c r="C39" s="36">
        <v>128624.47</v>
      </c>
      <c r="D39" s="28">
        <f t="shared" si="2"/>
        <v>19293.670499999978</v>
      </c>
      <c r="E39" s="37">
        <v>147918.14049999998</v>
      </c>
      <c r="F39" s="28">
        <f t="shared" si="3"/>
        <v>0</v>
      </c>
      <c r="G39" s="37">
        <v>147918.14049999998</v>
      </c>
      <c r="H39" s="28"/>
      <c r="I39" s="36">
        <v>153273</v>
      </c>
      <c r="J39" s="36">
        <f t="shared" si="4"/>
        <v>27306</v>
      </c>
      <c r="K39" s="36">
        <v>180579</v>
      </c>
      <c r="L39" s="28">
        <f t="shared" si="5"/>
        <v>-745</v>
      </c>
      <c r="M39" s="36">
        <v>179834</v>
      </c>
      <c r="N39" s="19">
        <f t="shared" si="6"/>
        <v>-0.17747400102316593</v>
      </c>
      <c r="O39" s="19">
        <f t="shared" si="7"/>
        <v>-0.28476000088970937</v>
      </c>
    </row>
    <row r="40" spans="1:15" ht="15" x14ac:dyDescent="0.25">
      <c r="A40" s="1" t="s">
        <v>360</v>
      </c>
      <c r="B40" s="35">
        <v>1</v>
      </c>
      <c r="C40" s="36">
        <v>110719.23</v>
      </c>
      <c r="D40" s="28">
        <f t="shared" si="2"/>
        <v>11071.92300000001</v>
      </c>
      <c r="E40" s="37">
        <v>121791.15300000001</v>
      </c>
      <c r="F40" s="28">
        <f t="shared" si="3"/>
        <v>0</v>
      </c>
      <c r="G40" s="37">
        <v>121791.15300000001</v>
      </c>
      <c r="H40" s="28"/>
      <c r="I40" s="36">
        <v>127585</v>
      </c>
      <c r="J40" s="36">
        <f t="shared" si="4"/>
        <v>15400</v>
      </c>
      <c r="K40" s="36">
        <v>142985</v>
      </c>
      <c r="L40" s="28">
        <f t="shared" si="5"/>
        <v>47</v>
      </c>
      <c r="M40" s="36">
        <v>143032</v>
      </c>
      <c r="N40" s="19">
        <f t="shared" si="6"/>
        <v>-0.14850415990827223</v>
      </c>
      <c r="O40" s="19">
        <f t="shared" si="7"/>
        <v>-0.22591287264388391</v>
      </c>
    </row>
    <row r="41" spans="1:15" ht="15" x14ac:dyDescent="0.25">
      <c r="A41" s="1" t="s">
        <v>361</v>
      </c>
      <c r="B41" s="35">
        <v>1</v>
      </c>
      <c r="C41" s="36">
        <v>121250</v>
      </c>
      <c r="D41" s="28">
        <f t="shared" si="2"/>
        <v>12125</v>
      </c>
      <c r="E41" s="37">
        <v>133375</v>
      </c>
      <c r="F41" s="28">
        <f t="shared" si="3"/>
        <v>0</v>
      </c>
      <c r="G41" s="37">
        <v>133375</v>
      </c>
      <c r="H41" s="28"/>
      <c r="I41" s="36">
        <v>127398</v>
      </c>
      <c r="J41" s="36">
        <f t="shared" si="4"/>
        <v>13194</v>
      </c>
      <c r="K41" s="36">
        <v>140592</v>
      </c>
      <c r="L41" s="28">
        <f t="shared" si="5"/>
        <v>0</v>
      </c>
      <c r="M41" s="36">
        <v>140592</v>
      </c>
      <c r="N41" s="19">
        <f t="shared" si="6"/>
        <v>-5.1332935017639698E-2</v>
      </c>
      <c r="O41" s="19">
        <f t="shared" si="7"/>
        <v>-0.13757539547058154</v>
      </c>
    </row>
    <row r="42" spans="1:15" ht="15" x14ac:dyDescent="0.25">
      <c r="A42" s="1" t="s">
        <v>362</v>
      </c>
      <c r="B42" s="35">
        <v>4</v>
      </c>
      <c r="C42" s="36">
        <v>105217.075</v>
      </c>
      <c r="D42" s="28">
        <f t="shared" si="2"/>
        <v>10521.707500000019</v>
      </c>
      <c r="E42" s="37">
        <v>115738.78250000002</v>
      </c>
      <c r="F42" s="28">
        <f t="shared" si="3"/>
        <v>0</v>
      </c>
      <c r="G42" s="37">
        <v>115738.78250000002</v>
      </c>
      <c r="H42" s="28"/>
      <c r="I42" s="36">
        <v>120555</v>
      </c>
      <c r="J42" s="36">
        <f t="shared" si="4"/>
        <v>12781</v>
      </c>
      <c r="K42" s="36">
        <v>133336</v>
      </c>
      <c r="L42" s="28">
        <f t="shared" si="5"/>
        <v>0</v>
      </c>
      <c r="M42" s="36">
        <v>133336</v>
      </c>
      <c r="N42" s="19">
        <f t="shared" ref="N42:N54" si="8">(G42-M42)/M42</f>
        <v>-0.13197649172016548</v>
      </c>
      <c r="O42" s="19">
        <f t="shared" si="7"/>
        <v>-0.21088771974560511</v>
      </c>
    </row>
    <row r="43" spans="1:15" ht="15" x14ac:dyDescent="0.25">
      <c r="A43" s="1" t="s">
        <v>363</v>
      </c>
      <c r="B43" s="35">
        <v>1</v>
      </c>
      <c r="C43" s="36">
        <v>91250</v>
      </c>
      <c r="D43" s="28">
        <f t="shared" si="2"/>
        <v>6387.5</v>
      </c>
      <c r="E43" s="37">
        <v>97637.5</v>
      </c>
      <c r="F43" s="28">
        <f t="shared" si="3"/>
        <v>0</v>
      </c>
      <c r="G43" s="37">
        <v>97637.5</v>
      </c>
      <c r="H43" s="28"/>
      <c r="I43" s="36">
        <v>120555</v>
      </c>
      <c r="J43" s="36">
        <f t="shared" si="4"/>
        <v>12781</v>
      </c>
      <c r="K43" s="36">
        <v>133336</v>
      </c>
      <c r="L43" s="28">
        <f t="shared" si="5"/>
        <v>0</v>
      </c>
      <c r="M43" s="36">
        <v>133336</v>
      </c>
      <c r="N43" s="19">
        <f t="shared" si="8"/>
        <v>-0.26773339533209334</v>
      </c>
      <c r="O43" s="19">
        <f t="shared" si="7"/>
        <v>-0.31563868722625549</v>
      </c>
    </row>
    <row r="44" spans="1:15" ht="15" x14ac:dyDescent="0.25">
      <c r="A44" s="1" t="s">
        <v>364</v>
      </c>
      <c r="B44" s="35">
        <v>2</v>
      </c>
      <c r="C44" s="36">
        <v>79760.11</v>
      </c>
      <c r="D44" s="28">
        <f t="shared" si="2"/>
        <v>5990.706600000005</v>
      </c>
      <c r="E44" s="37">
        <v>85750.816600000006</v>
      </c>
      <c r="F44" s="28">
        <f t="shared" si="3"/>
        <v>0</v>
      </c>
      <c r="G44" s="37">
        <v>85750.816600000006</v>
      </c>
      <c r="H44" s="28"/>
      <c r="I44" s="36">
        <v>100564</v>
      </c>
      <c r="J44" s="36">
        <f t="shared" si="4"/>
        <v>9673</v>
      </c>
      <c r="K44" s="36">
        <v>110237</v>
      </c>
      <c r="L44" s="28">
        <f t="shared" si="5"/>
        <v>0</v>
      </c>
      <c r="M44" s="36">
        <v>110237</v>
      </c>
      <c r="N44" s="19">
        <f t="shared" si="8"/>
        <v>-0.22212309297241392</v>
      </c>
      <c r="O44" s="19">
        <f t="shared" si="7"/>
        <v>-0.2764669756978147</v>
      </c>
    </row>
    <row r="45" spans="1:15" ht="15" x14ac:dyDescent="0.25">
      <c r="A45" s="1" t="s">
        <v>365</v>
      </c>
      <c r="B45" s="35">
        <v>1</v>
      </c>
      <c r="C45" s="36">
        <v>74490.600000000006</v>
      </c>
      <c r="D45" s="28">
        <f t="shared" si="2"/>
        <v>5959.2480000000069</v>
      </c>
      <c r="E45" s="37">
        <v>80449.848000000013</v>
      </c>
      <c r="F45" s="28">
        <f t="shared" si="3"/>
        <v>0</v>
      </c>
      <c r="G45" s="37">
        <v>80449.848000000013</v>
      </c>
      <c r="H45" s="28"/>
      <c r="I45" s="36">
        <v>78297</v>
      </c>
      <c r="J45" s="36">
        <f t="shared" si="4"/>
        <v>6720</v>
      </c>
      <c r="K45" s="36">
        <v>85017</v>
      </c>
      <c r="L45" s="28">
        <f t="shared" si="5"/>
        <v>0</v>
      </c>
      <c r="M45" s="36">
        <v>85017</v>
      </c>
      <c r="N45" s="19">
        <f t="shared" si="8"/>
        <v>-5.3720455908818091E-2</v>
      </c>
      <c r="O45" s="19">
        <f t="shared" si="7"/>
        <v>-0.1238152369526094</v>
      </c>
    </row>
    <row r="46" spans="1:15" ht="15" x14ac:dyDescent="0.25">
      <c r="A46" s="1" t="s">
        <v>366</v>
      </c>
      <c r="B46" s="35">
        <v>1</v>
      </c>
      <c r="C46" s="36">
        <v>64260</v>
      </c>
      <c r="D46" s="28">
        <f t="shared" si="2"/>
        <v>5140.8000000000029</v>
      </c>
      <c r="E46" s="37">
        <v>69400.800000000003</v>
      </c>
      <c r="F46" s="28">
        <f t="shared" si="3"/>
        <v>0</v>
      </c>
      <c r="G46" s="37">
        <v>69400.800000000003</v>
      </c>
      <c r="H46" s="28"/>
      <c r="I46" s="36">
        <v>78297</v>
      </c>
      <c r="J46" s="36">
        <f t="shared" si="4"/>
        <v>6720</v>
      </c>
      <c r="K46" s="36">
        <v>85017</v>
      </c>
      <c r="L46" s="28">
        <f t="shared" si="5"/>
        <v>0</v>
      </c>
      <c r="M46" s="36">
        <v>85017</v>
      </c>
      <c r="N46" s="19">
        <f t="shared" si="8"/>
        <v>-0.18368326334733051</v>
      </c>
      <c r="O46" s="19">
        <f t="shared" si="7"/>
        <v>-0.24415116976604678</v>
      </c>
    </row>
    <row r="47" spans="1:15" ht="15" x14ac:dyDescent="0.25">
      <c r="A47" s="1" t="s">
        <v>367</v>
      </c>
      <c r="B47" s="35">
        <v>1</v>
      </c>
      <c r="C47" s="36">
        <v>182310</v>
      </c>
      <c r="D47" s="28">
        <f t="shared" si="2"/>
        <v>45577.5</v>
      </c>
      <c r="E47" s="37">
        <v>227887.5</v>
      </c>
      <c r="F47" s="28">
        <f t="shared" si="3"/>
        <v>25000</v>
      </c>
      <c r="G47" s="37">
        <v>252887.5</v>
      </c>
      <c r="H47" s="28"/>
      <c r="I47" s="36">
        <v>198559</v>
      </c>
      <c r="J47" s="36">
        <f t="shared" ref="J47:J54" si="9">K47-I47</f>
        <v>42907</v>
      </c>
      <c r="K47" s="36">
        <v>241466</v>
      </c>
      <c r="L47" s="28">
        <f t="shared" ref="L47:L54" si="10">M47-K47</f>
        <v>17274</v>
      </c>
      <c r="M47" s="36">
        <v>258740</v>
      </c>
      <c r="N47" s="19">
        <f t="shared" si="8"/>
        <v>-2.2619231661127E-2</v>
      </c>
      <c r="O47" s="19">
        <f t="shared" si="7"/>
        <v>-0.29539305866893406</v>
      </c>
    </row>
    <row r="48" spans="1:15" ht="15" x14ac:dyDescent="0.25">
      <c r="A48" s="1" t="s">
        <v>368</v>
      </c>
      <c r="B48" s="35">
        <v>1</v>
      </c>
      <c r="C48" s="36">
        <v>170568</v>
      </c>
      <c r="D48" s="28">
        <f t="shared" si="2"/>
        <v>42642</v>
      </c>
      <c r="E48" s="37">
        <v>213210</v>
      </c>
      <c r="F48" s="28">
        <f t="shared" si="3"/>
        <v>25000</v>
      </c>
      <c r="G48" s="37">
        <v>238210</v>
      </c>
      <c r="H48" s="28"/>
      <c r="I48" s="36">
        <v>174109</v>
      </c>
      <c r="J48" s="36">
        <f t="shared" si="9"/>
        <v>19458</v>
      </c>
      <c r="K48" s="36">
        <v>193567</v>
      </c>
      <c r="L48" s="28">
        <f t="shared" si="10"/>
        <v>0</v>
      </c>
      <c r="M48" s="36">
        <v>193567</v>
      </c>
      <c r="N48" s="19">
        <f t="shared" si="8"/>
        <v>0.23063332076232002</v>
      </c>
      <c r="O48" s="19">
        <f t="shared" si="7"/>
        <v>-0.11881674045679273</v>
      </c>
    </row>
    <row r="49" spans="1:17" ht="15" x14ac:dyDescent="0.25">
      <c r="A49" s="1" t="s">
        <v>369</v>
      </c>
      <c r="B49" s="35">
        <v>2</v>
      </c>
      <c r="C49" s="36">
        <v>160250.64500000002</v>
      </c>
      <c r="D49" s="28">
        <f t="shared" si="2"/>
        <v>32050.128999999986</v>
      </c>
      <c r="E49" s="37">
        <v>192300.774</v>
      </c>
      <c r="F49" s="28">
        <f t="shared" si="3"/>
        <v>7000</v>
      </c>
      <c r="G49" s="37">
        <v>199300.774</v>
      </c>
      <c r="H49" s="28"/>
      <c r="I49" s="36">
        <v>174498</v>
      </c>
      <c r="J49" s="36">
        <f t="shared" si="9"/>
        <v>35597</v>
      </c>
      <c r="K49" s="36">
        <v>210095</v>
      </c>
      <c r="L49" s="28">
        <f t="shared" si="10"/>
        <v>10126</v>
      </c>
      <c r="M49" s="36">
        <v>220221</v>
      </c>
      <c r="N49" s="19">
        <f t="shared" si="8"/>
        <v>-9.499650805327374E-2</v>
      </c>
      <c r="O49" s="19">
        <f t="shared" si="7"/>
        <v>-0.27231896594784322</v>
      </c>
    </row>
    <row r="50" spans="1:17" ht="15" x14ac:dyDescent="0.25">
      <c r="A50" s="1" t="s">
        <v>370</v>
      </c>
      <c r="B50" s="35">
        <v>2</v>
      </c>
      <c r="C50" s="36">
        <v>105135.33499999999</v>
      </c>
      <c r="D50" s="28">
        <f t="shared" si="2"/>
        <v>10513.53350000002</v>
      </c>
      <c r="E50" s="37">
        <v>115648.86850000001</v>
      </c>
      <c r="F50" s="28">
        <f t="shared" si="3"/>
        <v>0</v>
      </c>
      <c r="G50" s="37">
        <v>115648.86850000001</v>
      </c>
      <c r="H50" s="28"/>
      <c r="I50" s="36">
        <v>115765</v>
      </c>
      <c r="J50" s="36">
        <f t="shared" si="9"/>
        <v>12303</v>
      </c>
      <c r="K50" s="36">
        <v>128068</v>
      </c>
      <c r="L50" s="28">
        <f t="shared" si="10"/>
        <v>356</v>
      </c>
      <c r="M50" s="36">
        <v>128424</v>
      </c>
      <c r="N50" s="19">
        <f t="shared" si="8"/>
        <v>-9.9476199931476897E-2</v>
      </c>
      <c r="O50" s="19">
        <f t="shared" si="7"/>
        <v>-0.18134199993770642</v>
      </c>
    </row>
    <row r="51" spans="1:17" ht="15" x14ac:dyDescent="0.25">
      <c r="A51" s="1" t="s">
        <v>371</v>
      </c>
      <c r="B51" s="35">
        <v>3</v>
      </c>
      <c r="C51" s="36">
        <v>105705.87666666666</v>
      </c>
      <c r="D51" s="28">
        <f t="shared" si="2"/>
        <v>10570.587666666688</v>
      </c>
      <c r="E51" s="37">
        <v>116276.46433333335</v>
      </c>
      <c r="F51" s="28">
        <f t="shared" si="3"/>
        <v>0</v>
      </c>
      <c r="G51" s="37">
        <v>116276.46433333335</v>
      </c>
      <c r="H51" s="28"/>
      <c r="I51" s="36">
        <v>115765</v>
      </c>
      <c r="J51" s="36">
        <f t="shared" si="9"/>
        <v>12303</v>
      </c>
      <c r="K51" s="36">
        <v>128068</v>
      </c>
      <c r="L51" s="28">
        <f t="shared" si="10"/>
        <v>356</v>
      </c>
      <c r="M51" s="36">
        <v>128424</v>
      </c>
      <c r="N51" s="19">
        <f t="shared" si="8"/>
        <v>-9.4589295354969849E-2</v>
      </c>
      <c r="O51" s="19">
        <f t="shared" si="7"/>
        <v>-0.17689935941360913</v>
      </c>
    </row>
    <row r="52" spans="1:17" ht="15" x14ac:dyDescent="0.25">
      <c r="A52" s="1" t="s">
        <v>372</v>
      </c>
      <c r="B52" s="35">
        <v>2</v>
      </c>
      <c r="C52" s="36">
        <v>87590.8</v>
      </c>
      <c r="D52" s="28">
        <f t="shared" si="2"/>
        <v>7883.1720000000059</v>
      </c>
      <c r="E52" s="37">
        <v>95473.972000000009</v>
      </c>
      <c r="F52" s="28">
        <f t="shared" si="3"/>
        <v>0</v>
      </c>
      <c r="G52" s="37">
        <v>95473.972000000009</v>
      </c>
      <c r="H52" s="28"/>
      <c r="I52" s="36">
        <v>94075</v>
      </c>
      <c r="J52" s="36">
        <f t="shared" si="9"/>
        <v>11242</v>
      </c>
      <c r="K52" s="36">
        <v>105317</v>
      </c>
      <c r="L52" s="28">
        <f t="shared" si="10"/>
        <v>-744</v>
      </c>
      <c r="M52" s="36">
        <v>104573</v>
      </c>
      <c r="N52" s="19">
        <f t="shared" si="8"/>
        <v>-8.7011255295343842E-2</v>
      </c>
      <c r="O52" s="19">
        <f t="shared" si="7"/>
        <v>-0.16239564705994852</v>
      </c>
    </row>
    <row r="53" spans="1:17" ht="15" x14ac:dyDescent="0.25">
      <c r="A53" s="1" t="s">
        <v>373</v>
      </c>
      <c r="B53" s="35">
        <v>3</v>
      </c>
      <c r="C53" s="36">
        <v>138397.91</v>
      </c>
      <c r="D53" s="28">
        <f t="shared" si="2"/>
        <v>20759.686499999982</v>
      </c>
      <c r="E53" s="37">
        <v>159157.59649999999</v>
      </c>
      <c r="F53" s="28">
        <f t="shared" si="3"/>
        <v>0</v>
      </c>
      <c r="G53" s="37">
        <v>159157.59649999999</v>
      </c>
      <c r="H53" s="28"/>
      <c r="I53" s="36">
        <v>127585</v>
      </c>
      <c r="J53" s="36">
        <f t="shared" si="9"/>
        <v>15400</v>
      </c>
      <c r="K53" s="36">
        <v>142985</v>
      </c>
      <c r="L53" s="28">
        <f t="shared" si="10"/>
        <v>47</v>
      </c>
      <c r="M53" s="36">
        <v>143032</v>
      </c>
      <c r="N53" s="19">
        <f t="shared" si="8"/>
        <v>0.11274118029531843</v>
      </c>
      <c r="O53" s="19">
        <f t="shared" si="7"/>
        <v>-3.239897365624473E-2</v>
      </c>
    </row>
    <row r="54" spans="1:17" ht="15" x14ac:dyDescent="0.25">
      <c r="A54" s="1" t="s">
        <v>374</v>
      </c>
      <c r="B54" s="35">
        <v>1</v>
      </c>
      <c r="C54" s="36">
        <v>55193</v>
      </c>
      <c r="D54" s="28">
        <f t="shared" si="2"/>
        <v>3311.5800000000017</v>
      </c>
      <c r="E54" s="37">
        <v>58504.58</v>
      </c>
      <c r="F54" s="28">
        <f t="shared" si="3"/>
        <v>0</v>
      </c>
      <c r="G54" s="37">
        <v>58504.58</v>
      </c>
      <c r="H54" s="28"/>
      <c r="I54" s="36">
        <v>69932</v>
      </c>
      <c r="J54" s="37">
        <f t="shared" si="9"/>
        <v>4996</v>
      </c>
      <c r="K54" s="36">
        <v>74928</v>
      </c>
      <c r="L54" s="28">
        <f t="shared" si="10"/>
        <v>41</v>
      </c>
      <c r="M54" s="36">
        <v>74969</v>
      </c>
      <c r="N54" s="19">
        <f t="shared" si="8"/>
        <v>-0.2196163747682375</v>
      </c>
      <c r="O54" s="19">
        <f t="shared" si="7"/>
        <v>-0.26378903280022409</v>
      </c>
    </row>
    <row r="55" spans="1:17" s="5" customFormat="1" ht="15" x14ac:dyDescent="0.25">
      <c r="A55" s="24" t="s">
        <v>322</v>
      </c>
      <c r="B55" s="1">
        <f>SUM(B6:B54)</f>
        <v>71</v>
      </c>
      <c r="C55" s="2"/>
      <c r="D55" s="28"/>
      <c r="E55" s="28"/>
      <c r="F55" s="28"/>
      <c r="G55" s="2"/>
      <c r="H55" s="7"/>
      <c r="I55" s="6"/>
      <c r="J55" s="37"/>
      <c r="K55" s="6"/>
      <c r="L55" s="6"/>
      <c r="M55" s="20"/>
      <c r="N55" s="20"/>
      <c r="O55" s="20"/>
    </row>
    <row r="56" spans="1:17" s="5" customFormat="1" ht="15" x14ac:dyDescent="0.25">
      <c r="A56" s="24" t="s">
        <v>323</v>
      </c>
      <c r="B56" s="1">
        <f>COUNTA(A6:A54)</f>
        <v>49</v>
      </c>
      <c r="C56" s="2"/>
      <c r="D56" s="28"/>
      <c r="E56" s="28"/>
      <c r="F56" s="28"/>
      <c r="G56" s="2"/>
      <c r="H56" s="1"/>
      <c r="I56" s="2"/>
      <c r="J56" s="37"/>
      <c r="K56" s="2"/>
      <c r="L56" s="2"/>
      <c r="M56" s="32" t="s">
        <v>324</v>
      </c>
      <c r="N56" s="20">
        <f>AVERAGE(N6:N54)</f>
        <v>-6.3710011120403337E-2</v>
      </c>
      <c r="O56" s="19">
        <f>AVERAGE(O6:O54)</f>
        <v>-0.16960808055044593</v>
      </c>
    </row>
    <row r="57" spans="1:17" s="5" customFormat="1" ht="15" x14ac:dyDescent="0.25">
      <c r="A57" s="23"/>
      <c r="B57" s="2"/>
      <c r="C57" s="2"/>
      <c r="D57" s="28"/>
      <c r="E57" s="28"/>
      <c r="F57" s="28"/>
      <c r="G57" s="2"/>
      <c r="H57" s="2"/>
      <c r="I57" s="2"/>
      <c r="J57" s="37"/>
      <c r="K57" s="2"/>
      <c r="L57" s="2"/>
      <c r="M57" s="2"/>
      <c r="N57" s="2"/>
      <c r="O57" s="2"/>
    </row>
    <row r="58" spans="1:17" ht="15" x14ac:dyDescent="0.25">
      <c r="A58" s="9" t="s">
        <v>22</v>
      </c>
      <c r="B58" s="2"/>
      <c r="D58" s="28"/>
      <c r="E58" s="28"/>
      <c r="F58" s="28"/>
      <c r="H58" s="2"/>
      <c r="J58" s="37"/>
      <c r="N58" s="2"/>
      <c r="O58" s="2"/>
    </row>
    <row r="59" spans="1:17" ht="15" x14ac:dyDescent="0.25">
      <c r="A59" s="1" t="s">
        <v>35</v>
      </c>
      <c r="B59">
        <v>18</v>
      </c>
      <c r="C59" s="38">
        <v>86772.005000000005</v>
      </c>
      <c r="D59" s="37">
        <f t="shared" ref="D59:D122" si="11">E59-C59</f>
        <v>7809.4804499999882</v>
      </c>
      <c r="E59" s="37">
        <v>94581.485449999993</v>
      </c>
      <c r="F59" s="37">
        <f t="shared" ref="F59:F122" si="12">G59-E59</f>
        <v>0</v>
      </c>
      <c r="G59" s="38">
        <v>94581.485449999993</v>
      </c>
      <c r="H59" s="37"/>
      <c r="I59" s="36">
        <v>98187</v>
      </c>
      <c r="J59" s="37">
        <f>K59-I59</f>
        <v>4258</v>
      </c>
      <c r="K59" s="36">
        <v>102445</v>
      </c>
      <c r="L59" s="37">
        <f>M59-K59</f>
        <v>0</v>
      </c>
      <c r="M59" s="36">
        <v>102445</v>
      </c>
      <c r="N59" s="19">
        <f t="shared" ref="N59:N122" si="13">(G59-M59)/M59</f>
        <v>-7.6758402557469935E-2</v>
      </c>
      <c r="O59" s="19">
        <f t="shared" ref="O59:O122" si="14">(C59-M59)/M59</f>
        <v>-0.15298936014446771</v>
      </c>
      <c r="P59" s="19"/>
      <c r="Q59" s="19"/>
    </row>
    <row r="60" spans="1:17" ht="15" x14ac:dyDescent="0.25">
      <c r="A60" s="1" t="s">
        <v>36</v>
      </c>
      <c r="B60">
        <v>11</v>
      </c>
      <c r="C60" s="38">
        <v>75267.080909090917</v>
      </c>
      <c r="D60" s="37">
        <f t="shared" si="11"/>
        <v>6021.3664727272699</v>
      </c>
      <c r="E60" s="37">
        <v>81288.447381818187</v>
      </c>
      <c r="F60" s="37">
        <f t="shared" si="12"/>
        <v>0</v>
      </c>
      <c r="G60" s="38">
        <v>81288.447381818187</v>
      </c>
      <c r="H60" s="37"/>
      <c r="I60" s="36">
        <v>85175</v>
      </c>
      <c r="J60" s="37">
        <f t="shared" ref="J60:J123" si="15">K60-I60</f>
        <v>3358</v>
      </c>
      <c r="K60" s="36">
        <v>88533</v>
      </c>
      <c r="L60" s="37">
        <f t="shared" ref="L60:L123" si="16">M60-K60</f>
        <v>0</v>
      </c>
      <c r="M60" s="36">
        <v>88533</v>
      </c>
      <c r="N60" s="19">
        <f t="shared" si="13"/>
        <v>-8.1828839169369769E-2</v>
      </c>
      <c r="O60" s="19">
        <f t="shared" si="14"/>
        <v>-0.1498415177494164</v>
      </c>
      <c r="P60" s="19"/>
      <c r="Q60" s="19"/>
    </row>
    <row r="61" spans="1:17" ht="15" x14ac:dyDescent="0.25">
      <c r="A61" s="1" t="s">
        <v>37</v>
      </c>
      <c r="B61">
        <v>46</v>
      </c>
      <c r="C61" s="38">
        <v>119228.6654347826</v>
      </c>
      <c r="D61" s="37">
        <f t="shared" si="11"/>
        <v>11922.866543478274</v>
      </c>
      <c r="E61" s="37">
        <v>131151.53197826087</v>
      </c>
      <c r="F61" s="37">
        <f t="shared" si="12"/>
        <v>0</v>
      </c>
      <c r="G61" s="38">
        <v>131151.53197826087</v>
      </c>
      <c r="H61" s="37"/>
      <c r="I61" s="36">
        <v>121644</v>
      </c>
      <c r="J61" s="37">
        <f t="shared" si="15"/>
        <v>6098</v>
      </c>
      <c r="K61" s="36">
        <v>127742</v>
      </c>
      <c r="L61" s="37">
        <f t="shared" si="16"/>
        <v>20</v>
      </c>
      <c r="M61" s="36">
        <v>127762</v>
      </c>
      <c r="N61" s="19">
        <f t="shared" si="13"/>
        <v>2.6530047887954721E-2</v>
      </c>
      <c r="O61" s="19">
        <f t="shared" si="14"/>
        <v>-6.6790865556404899E-2</v>
      </c>
      <c r="P61" s="19"/>
      <c r="Q61" s="19"/>
    </row>
    <row r="62" spans="1:17" ht="15" x14ac:dyDescent="0.25">
      <c r="A62" s="1" t="s">
        <v>38</v>
      </c>
      <c r="B62">
        <v>3</v>
      </c>
      <c r="C62" s="38">
        <v>147714.04</v>
      </c>
      <c r="D62" s="37">
        <f t="shared" si="11"/>
        <v>29542.80799999999</v>
      </c>
      <c r="E62" s="37">
        <v>177256.848</v>
      </c>
      <c r="F62" s="37">
        <f t="shared" si="12"/>
        <v>7000</v>
      </c>
      <c r="G62" s="38">
        <v>184256.848</v>
      </c>
      <c r="H62" s="37"/>
      <c r="I62" s="36">
        <v>185560</v>
      </c>
      <c r="J62" s="37">
        <f t="shared" si="15"/>
        <v>13947</v>
      </c>
      <c r="K62" s="36">
        <v>199507</v>
      </c>
      <c r="L62" s="37">
        <f t="shared" si="16"/>
        <v>612</v>
      </c>
      <c r="M62" s="36">
        <v>200119</v>
      </c>
      <c r="N62" s="19">
        <f t="shared" si="13"/>
        <v>-7.9263598159095353E-2</v>
      </c>
      <c r="O62" s="19">
        <f t="shared" si="14"/>
        <v>-0.2618689879521684</v>
      </c>
      <c r="P62" s="19"/>
      <c r="Q62" s="19"/>
    </row>
    <row r="63" spans="1:17" ht="15" x14ac:dyDescent="0.25">
      <c r="A63" s="1" t="s">
        <v>39</v>
      </c>
      <c r="B63">
        <v>1</v>
      </c>
      <c r="C63" s="38">
        <v>142124.89000000001</v>
      </c>
      <c r="D63" s="37">
        <f t="shared" si="11"/>
        <v>21318.733500000002</v>
      </c>
      <c r="E63" s="37">
        <v>163443.62350000002</v>
      </c>
      <c r="F63" s="37">
        <f t="shared" si="12"/>
        <v>0</v>
      </c>
      <c r="G63" s="38">
        <v>163443.62350000002</v>
      </c>
      <c r="H63" s="37"/>
      <c r="I63" s="36">
        <v>167293</v>
      </c>
      <c r="J63" s="37">
        <f t="shared" si="15"/>
        <v>6605</v>
      </c>
      <c r="K63" s="36">
        <v>173898</v>
      </c>
      <c r="L63" s="37">
        <f t="shared" si="16"/>
        <v>9810</v>
      </c>
      <c r="M63" s="36">
        <v>183708</v>
      </c>
      <c r="N63" s="19">
        <f t="shared" si="13"/>
        <v>-0.11030753423911852</v>
      </c>
      <c r="O63" s="19">
        <f t="shared" si="14"/>
        <v>-0.22635437759923349</v>
      </c>
      <c r="P63" s="19"/>
      <c r="Q63" s="19"/>
    </row>
    <row r="64" spans="1:17" ht="15" x14ac:dyDescent="0.25">
      <c r="A64" s="1" t="s">
        <v>40</v>
      </c>
      <c r="B64">
        <v>135</v>
      </c>
      <c r="C64" s="38">
        <v>85961.799777777778</v>
      </c>
      <c r="D64" s="37">
        <f t="shared" si="11"/>
        <v>7736.561979999984</v>
      </c>
      <c r="E64" s="37">
        <v>93698.361757777762</v>
      </c>
      <c r="F64" s="37">
        <f t="shared" si="12"/>
        <v>0</v>
      </c>
      <c r="G64" s="38">
        <v>93698.361757777762</v>
      </c>
      <c r="H64" s="37"/>
      <c r="I64" s="36">
        <v>98187</v>
      </c>
      <c r="J64" s="37">
        <f t="shared" si="15"/>
        <v>4258</v>
      </c>
      <c r="K64" s="36">
        <v>102445</v>
      </c>
      <c r="L64" s="37">
        <f t="shared" si="16"/>
        <v>0</v>
      </c>
      <c r="M64" s="36">
        <v>102445</v>
      </c>
      <c r="N64" s="19">
        <f t="shared" si="13"/>
        <v>-8.5378869073378272E-2</v>
      </c>
      <c r="O64" s="19">
        <f t="shared" si="14"/>
        <v>-0.16089804502144781</v>
      </c>
      <c r="P64" s="19"/>
      <c r="Q64" s="19"/>
    </row>
    <row r="65" spans="1:17" ht="15" x14ac:dyDescent="0.25">
      <c r="A65" s="1" t="s">
        <v>41</v>
      </c>
      <c r="B65">
        <v>56</v>
      </c>
      <c r="C65" s="38">
        <v>80071.925535714283</v>
      </c>
      <c r="D65" s="37">
        <f t="shared" si="11"/>
        <v>6405.7540428571374</v>
      </c>
      <c r="E65" s="37">
        <v>86477.67957857142</v>
      </c>
      <c r="F65" s="37">
        <f t="shared" si="12"/>
        <v>0</v>
      </c>
      <c r="G65" s="38">
        <v>86477.67957857142</v>
      </c>
      <c r="H65" s="37"/>
      <c r="I65" s="36">
        <v>85175</v>
      </c>
      <c r="J65" s="37">
        <f t="shared" si="15"/>
        <v>3358</v>
      </c>
      <c r="K65" s="36">
        <v>88533</v>
      </c>
      <c r="L65" s="37">
        <f t="shared" si="16"/>
        <v>0</v>
      </c>
      <c r="M65" s="36">
        <v>88533</v>
      </c>
      <c r="N65" s="19">
        <f t="shared" si="13"/>
        <v>-2.3215303010499809E-2</v>
      </c>
      <c r="O65" s="19">
        <f t="shared" si="14"/>
        <v>-9.5569725009721995E-2</v>
      </c>
      <c r="P65" s="19"/>
      <c r="Q65" s="19"/>
    </row>
    <row r="66" spans="1:17" ht="15" x14ac:dyDescent="0.25">
      <c r="A66" s="1" t="s">
        <v>42</v>
      </c>
      <c r="B66">
        <v>137</v>
      </c>
      <c r="C66" s="38">
        <v>138854.53109489052</v>
      </c>
      <c r="D66" s="37">
        <f t="shared" si="11"/>
        <v>20828.179664233583</v>
      </c>
      <c r="E66" s="37">
        <v>159682.71075912411</v>
      </c>
      <c r="F66" s="37">
        <f t="shared" si="12"/>
        <v>0</v>
      </c>
      <c r="G66" s="38">
        <v>159682.71075912411</v>
      </c>
      <c r="H66" s="37"/>
      <c r="I66" s="36">
        <v>154021</v>
      </c>
      <c r="J66" s="37">
        <f t="shared" si="15"/>
        <v>9309</v>
      </c>
      <c r="K66" s="36">
        <v>163330</v>
      </c>
      <c r="L66" s="37">
        <f t="shared" si="16"/>
        <v>139</v>
      </c>
      <c r="M66" s="36">
        <v>163469</v>
      </c>
      <c r="N66" s="19">
        <f t="shared" si="13"/>
        <v>-2.3162123955464905E-2</v>
      </c>
      <c r="O66" s="19">
        <f t="shared" si="14"/>
        <v>-0.15057575996127384</v>
      </c>
      <c r="P66" s="19"/>
      <c r="Q66" s="19"/>
    </row>
    <row r="67" spans="1:17" ht="15" x14ac:dyDescent="0.25">
      <c r="A67" s="1" t="s">
        <v>43</v>
      </c>
      <c r="B67">
        <v>213</v>
      </c>
      <c r="C67" s="38">
        <v>116685.54281690143</v>
      </c>
      <c r="D67" s="37">
        <f t="shared" si="11"/>
        <v>11668.554281690143</v>
      </c>
      <c r="E67" s="37">
        <v>128354.09709859158</v>
      </c>
      <c r="F67" s="37">
        <f t="shared" si="12"/>
        <v>0</v>
      </c>
      <c r="G67" s="38">
        <v>128354.09709859158</v>
      </c>
      <c r="H67" s="37"/>
      <c r="I67" s="36">
        <v>121644</v>
      </c>
      <c r="J67" s="37">
        <f t="shared" si="15"/>
        <v>6098</v>
      </c>
      <c r="K67" s="36">
        <v>127742</v>
      </c>
      <c r="L67" s="37">
        <f t="shared" si="16"/>
        <v>20</v>
      </c>
      <c r="M67" s="36">
        <v>127762</v>
      </c>
      <c r="N67" s="19">
        <f t="shared" si="13"/>
        <v>4.6343756249242916E-3</v>
      </c>
      <c r="O67" s="19">
        <f t="shared" si="14"/>
        <v>-8.6696022159159739E-2</v>
      </c>
      <c r="P67" s="19"/>
      <c r="Q67" s="19"/>
    </row>
    <row r="68" spans="1:17" ht="15" x14ac:dyDescent="0.25">
      <c r="A68" s="1" t="s">
        <v>44</v>
      </c>
      <c r="B68">
        <v>48</v>
      </c>
      <c r="C68" s="38">
        <v>161854.76895833336</v>
      </c>
      <c r="D68" s="37">
        <f t="shared" si="11"/>
        <v>32370.953791666689</v>
      </c>
      <c r="E68" s="37">
        <v>194225.72275000004</v>
      </c>
      <c r="F68" s="37">
        <f t="shared" si="12"/>
        <v>6999.9999999999418</v>
      </c>
      <c r="G68" s="38">
        <v>201225.72274999999</v>
      </c>
      <c r="H68" s="37"/>
      <c r="I68" s="36">
        <v>175148</v>
      </c>
      <c r="J68" s="37">
        <f t="shared" si="15"/>
        <v>17772</v>
      </c>
      <c r="K68" s="36">
        <v>192920</v>
      </c>
      <c r="L68" s="37">
        <f t="shared" si="16"/>
        <v>1063</v>
      </c>
      <c r="M68" s="36">
        <v>193983</v>
      </c>
      <c r="N68" s="19">
        <f t="shared" si="13"/>
        <v>3.7336894212379367E-2</v>
      </c>
      <c r="O68" s="19">
        <f t="shared" si="14"/>
        <v>-0.16562395179818151</v>
      </c>
      <c r="P68" s="19"/>
      <c r="Q68" s="19"/>
    </row>
    <row r="69" spans="1:17" ht="15" x14ac:dyDescent="0.25">
      <c r="A69" s="1" t="s">
        <v>45</v>
      </c>
      <c r="B69">
        <v>5</v>
      </c>
      <c r="C69" s="38">
        <v>123289.124</v>
      </c>
      <c r="D69" s="37">
        <f t="shared" si="11"/>
        <v>18493.368600000002</v>
      </c>
      <c r="E69" s="37">
        <v>141782.4926</v>
      </c>
      <c r="F69" s="37">
        <f t="shared" si="12"/>
        <v>0</v>
      </c>
      <c r="G69" s="38">
        <v>141782.4926</v>
      </c>
      <c r="H69" s="37"/>
      <c r="I69" s="36">
        <v>142015</v>
      </c>
      <c r="J69" s="37">
        <f t="shared" si="15"/>
        <v>5893</v>
      </c>
      <c r="K69" s="36">
        <v>147908</v>
      </c>
      <c r="L69" s="37">
        <f t="shared" si="16"/>
        <v>0</v>
      </c>
      <c r="M69" s="36">
        <v>147908</v>
      </c>
      <c r="N69" s="19">
        <f t="shared" si="13"/>
        <v>-4.1414307542526452E-2</v>
      </c>
      <c r="O69" s="19">
        <f t="shared" si="14"/>
        <v>-0.16644722395002301</v>
      </c>
      <c r="P69" s="19"/>
      <c r="Q69" s="19"/>
    </row>
    <row r="70" spans="1:17" ht="15" x14ac:dyDescent="0.25">
      <c r="A70" s="1" t="s">
        <v>46</v>
      </c>
      <c r="B70">
        <v>2</v>
      </c>
      <c r="C70" s="38">
        <v>104272.01999999999</v>
      </c>
      <c r="D70" s="37">
        <f t="shared" si="11"/>
        <v>10427.202000000019</v>
      </c>
      <c r="E70" s="37">
        <v>114699.22200000001</v>
      </c>
      <c r="F70" s="37">
        <f t="shared" si="12"/>
        <v>0</v>
      </c>
      <c r="G70" s="38">
        <v>114699.22200000001</v>
      </c>
      <c r="H70" s="37"/>
      <c r="I70" s="36">
        <v>112668</v>
      </c>
      <c r="J70" s="37">
        <f t="shared" si="15"/>
        <v>4303</v>
      </c>
      <c r="K70" s="36">
        <v>116971</v>
      </c>
      <c r="L70" s="37">
        <f t="shared" si="16"/>
        <v>0</v>
      </c>
      <c r="M70" s="36">
        <v>116971</v>
      </c>
      <c r="N70" s="19">
        <f t="shared" si="13"/>
        <v>-1.9421719913482752E-2</v>
      </c>
      <c r="O70" s="19">
        <f t="shared" si="14"/>
        <v>-0.10856519992134811</v>
      </c>
      <c r="P70" s="19"/>
      <c r="Q70" s="19"/>
    </row>
    <row r="71" spans="1:17" ht="15" x14ac:dyDescent="0.25">
      <c r="A71" s="1" t="s">
        <v>47</v>
      </c>
      <c r="B71">
        <v>1</v>
      </c>
      <c r="C71" s="38">
        <v>112888.43</v>
      </c>
      <c r="D71" s="37">
        <f t="shared" si="11"/>
        <v>11288.843000000008</v>
      </c>
      <c r="E71" s="37">
        <v>124177.273</v>
      </c>
      <c r="F71" s="37">
        <f t="shared" si="12"/>
        <v>0</v>
      </c>
      <c r="G71" s="38">
        <v>124177.273</v>
      </c>
      <c r="H71" s="37"/>
      <c r="I71" s="36">
        <v>145047</v>
      </c>
      <c r="J71" s="37">
        <f t="shared" si="15"/>
        <v>18461</v>
      </c>
      <c r="K71" s="36">
        <v>163508</v>
      </c>
      <c r="L71" s="37">
        <f t="shared" si="16"/>
        <v>-722</v>
      </c>
      <c r="M71" s="36">
        <v>162786</v>
      </c>
      <c r="N71" s="19">
        <f t="shared" si="13"/>
        <v>-0.23717473861388572</v>
      </c>
      <c r="O71" s="19">
        <f t="shared" si="14"/>
        <v>-0.30652248964898704</v>
      </c>
      <c r="P71" s="19"/>
      <c r="Q71" s="19"/>
    </row>
    <row r="72" spans="1:17" ht="15" x14ac:dyDescent="0.25">
      <c r="A72" s="1" t="s">
        <v>48</v>
      </c>
      <c r="B72">
        <v>8</v>
      </c>
      <c r="C72" s="38">
        <v>86016.808749999997</v>
      </c>
      <c r="D72" s="37">
        <f t="shared" si="11"/>
        <v>7741.5127875000035</v>
      </c>
      <c r="E72" s="37">
        <v>93758.3215375</v>
      </c>
      <c r="F72" s="37">
        <f t="shared" si="12"/>
        <v>0</v>
      </c>
      <c r="G72" s="38">
        <v>93758.3215375</v>
      </c>
      <c r="H72" s="37"/>
      <c r="I72" s="36">
        <v>74409</v>
      </c>
      <c r="J72" s="37">
        <f t="shared" si="15"/>
        <v>1162</v>
      </c>
      <c r="K72" s="36">
        <v>75571</v>
      </c>
      <c r="L72" s="37">
        <f t="shared" si="16"/>
        <v>0</v>
      </c>
      <c r="M72" s="36">
        <v>75571</v>
      </c>
      <c r="N72" s="19">
        <f t="shared" si="13"/>
        <v>0.24066535493112437</v>
      </c>
      <c r="O72" s="19">
        <f t="shared" si="14"/>
        <v>0.13822509626708654</v>
      </c>
      <c r="P72" s="19"/>
      <c r="Q72" s="19"/>
    </row>
    <row r="73" spans="1:17" ht="15" x14ac:dyDescent="0.25">
      <c r="A73" s="1" t="s">
        <v>49</v>
      </c>
      <c r="B73">
        <v>38</v>
      </c>
      <c r="C73" s="38">
        <v>112257.6476315789</v>
      </c>
      <c r="D73" s="37">
        <f t="shared" si="11"/>
        <v>11225.764763157989</v>
      </c>
      <c r="E73" s="37">
        <v>123483.41239473689</v>
      </c>
      <c r="F73" s="37">
        <f t="shared" si="12"/>
        <v>0</v>
      </c>
      <c r="G73" s="38">
        <v>123483.41239473689</v>
      </c>
      <c r="H73" s="37"/>
      <c r="I73" s="36">
        <v>128583</v>
      </c>
      <c r="J73" s="37">
        <f t="shared" si="15"/>
        <v>2461</v>
      </c>
      <c r="K73" s="36">
        <v>131044</v>
      </c>
      <c r="L73" s="37">
        <f t="shared" si="16"/>
        <v>1921</v>
      </c>
      <c r="M73" s="36">
        <v>132965</v>
      </c>
      <c r="N73" s="19">
        <f t="shared" si="13"/>
        <v>-7.1308897869838725E-2</v>
      </c>
      <c r="O73" s="19">
        <f t="shared" si="14"/>
        <v>-0.15573536169985405</v>
      </c>
      <c r="P73" s="19"/>
      <c r="Q73" s="19"/>
    </row>
    <row r="74" spans="1:17" ht="15" x14ac:dyDescent="0.25">
      <c r="A74" s="1" t="s">
        <v>50</v>
      </c>
      <c r="B74">
        <v>1</v>
      </c>
      <c r="C74" s="38">
        <v>83258.509999999995</v>
      </c>
      <c r="D74" s="37">
        <f t="shared" si="11"/>
        <v>7493.2659000000131</v>
      </c>
      <c r="E74" s="37">
        <v>90751.775900000008</v>
      </c>
      <c r="F74" s="37">
        <f t="shared" si="12"/>
        <v>0</v>
      </c>
      <c r="G74" s="38">
        <v>90751.775900000008</v>
      </c>
      <c r="H74" s="37"/>
      <c r="I74" s="36">
        <v>90837</v>
      </c>
      <c r="J74" s="37">
        <f t="shared" si="15"/>
        <v>3355</v>
      </c>
      <c r="K74" s="36">
        <v>94192</v>
      </c>
      <c r="L74" s="37">
        <f t="shared" si="16"/>
        <v>270</v>
      </c>
      <c r="M74" s="36">
        <v>94462</v>
      </c>
      <c r="N74" s="19">
        <f t="shared" si="13"/>
        <v>-3.9277424784569373E-2</v>
      </c>
      <c r="O74" s="19">
        <f t="shared" si="14"/>
        <v>-0.11860314200419221</v>
      </c>
      <c r="P74" s="19"/>
      <c r="Q74" s="19"/>
    </row>
    <row r="75" spans="1:17" ht="15" x14ac:dyDescent="0.25">
      <c r="A75" s="1" t="s">
        <v>51</v>
      </c>
      <c r="B75">
        <v>13</v>
      </c>
      <c r="C75" s="38">
        <v>165810.25076923074</v>
      </c>
      <c r="D75" s="37">
        <f t="shared" si="11"/>
        <v>33162.050153846183</v>
      </c>
      <c r="E75" s="37">
        <v>198972.30092307692</v>
      </c>
      <c r="F75" s="37">
        <f t="shared" si="12"/>
        <v>7000</v>
      </c>
      <c r="G75" s="38">
        <v>205972.30092307692</v>
      </c>
      <c r="H75" s="37"/>
      <c r="I75" s="36">
        <v>180598</v>
      </c>
      <c r="J75" s="37">
        <f t="shared" si="15"/>
        <v>40417</v>
      </c>
      <c r="K75" s="36">
        <v>221015</v>
      </c>
      <c r="L75" s="37">
        <f t="shared" si="16"/>
        <v>16303</v>
      </c>
      <c r="M75" s="36">
        <v>237318</v>
      </c>
      <c r="N75" s="19">
        <f t="shared" si="13"/>
        <v>-0.13208310822155536</v>
      </c>
      <c r="O75" s="19">
        <f t="shared" si="14"/>
        <v>-0.3013161632525525</v>
      </c>
      <c r="P75" s="19"/>
      <c r="Q75" s="19"/>
    </row>
    <row r="76" spans="1:17" ht="15" x14ac:dyDescent="0.25">
      <c r="A76" s="1" t="s">
        <v>52</v>
      </c>
      <c r="B76">
        <v>1</v>
      </c>
      <c r="C76" s="38">
        <v>110000</v>
      </c>
      <c r="D76" s="37">
        <f t="shared" si="11"/>
        <v>11000.000000000015</v>
      </c>
      <c r="E76" s="37">
        <v>121000.00000000001</v>
      </c>
      <c r="F76" s="37">
        <f t="shared" si="12"/>
        <v>0</v>
      </c>
      <c r="G76" s="38">
        <v>121000.00000000001</v>
      </c>
      <c r="H76" s="37"/>
      <c r="I76" s="36">
        <v>128887</v>
      </c>
      <c r="J76" s="37">
        <f t="shared" si="15"/>
        <v>10756</v>
      </c>
      <c r="K76" s="36">
        <v>139643</v>
      </c>
      <c r="L76" s="37">
        <f t="shared" si="16"/>
        <v>1287</v>
      </c>
      <c r="M76" s="36">
        <v>140930</v>
      </c>
      <c r="N76" s="19">
        <f t="shared" si="13"/>
        <v>-0.14141772511175751</v>
      </c>
      <c r="O76" s="19">
        <f t="shared" si="14"/>
        <v>-0.21947065919250691</v>
      </c>
      <c r="P76" s="19"/>
      <c r="Q76" s="19"/>
    </row>
    <row r="77" spans="1:17" ht="15" x14ac:dyDescent="0.25">
      <c r="A77" s="1" t="s">
        <v>53</v>
      </c>
      <c r="B77">
        <v>1</v>
      </c>
      <c r="C77" s="38">
        <v>137917</v>
      </c>
      <c r="D77" s="37">
        <f t="shared" si="11"/>
        <v>20687.549999999988</v>
      </c>
      <c r="E77" s="37">
        <v>158604.54999999999</v>
      </c>
      <c r="F77" s="37">
        <f t="shared" si="12"/>
        <v>0</v>
      </c>
      <c r="G77" s="38">
        <v>158604.54999999999</v>
      </c>
      <c r="H77" s="37"/>
      <c r="I77" s="36">
        <v>153564</v>
      </c>
      <c r="J77" s="37">
        <f t="shared" si="15"/>
        <v>15375</v>
      </c>
      <c r="K77" s="36">
        <v>168939</v>
      </c>
      <c r="L77" s="37">
        <f t="shared" si="16"/>
        <v>705</v>
      </c>
      <c r="M77" s="36">
        <v>169644</v>
      </c>
      <c r="N77" s="19">
        <f t="shared" si="13"/>
        <v>-6.5074214236872582E-2</v>
      </c>
      <c r="O77" s="19">
        <f t="shared" si="14"/>
        <v>-0.18702105585815001</v>
      </c>
      <c r="P77" s="19"/>
      <c r="Q77" s="19"/>
    </row>
    <row r="78" spans="1:17" ht="15" x14ac:dyDescent="0.25">
      <c r="A78" s="1" t="s">
        <v>54</v>
      </c>
      <c r="B78">
        <v>1</v>
      </c>
      <c r="C78" s="38">
        <v>115542</v>
      </c>
      <c r="D78" s="37">
        <f t="shared" si="11"/>
        <v>11554.200000000012</v>
      </c>
      <c r="E78" s="37">
        <v>127096.20000000001</v>
      </c>
      <c r="F78" s="37">
        <f t="shared" si="12"/>
        <v>0</v>
      </c>
      <c r="G78" s="38">
        <v>127096.20000000001</v>
      </c>
      <c r="H78" s="37"/>
      <c r="I78" s="36">
        <v>112632</v>
      </c>
      <c r="J78" s="37">
        <f t="shared" si="15"/>
        <v>17611</v>
      </c>
      <c r="K78" s="36">
        <v>130243</v>
      </c>
      <c r="L78" s="37">
        <f t="shared" si="16"/>
        <v>0</v>
      </c>
      <c r="M78" s="36">
        <v>130243</v>
      </c>
      <c r="N78" s="19">
        <f t="shared" si="13"/>
        <v>-2.4160991377655525E-2</v>
      </c>
      <c r="O78" s="19">
        <f t="shared" si="14"/>
        <v>-0.11287362852514146</v>
      </c>
      <c r="P78" s="19"/>
      <c r="Q78" s="19"/>
    </row>
    <row r="79" spans="1:17" ht="15" x14ac:dyDescent="0.25">
      <c r="A79" s="1" t="s">
        <v>55</v>
      </c>
      <c r="B79">
        <v>14</v>
      </c>
      <c r="C79" s="38">
        <v>78593.04857142859</v>
      </c>
      <c r="D79" s="37">
        <f t="shared" si="11"/>
        <v>6287.4438857142522</v>
      </c>
      <c r="E79" s="37">
        <v>84880.492457142842</v>
      </c>
      <c r="F79" s="37">
        <f t="shared" si="12"/>
        <v>0</v>
      </c>
      <c r="G79" s="38">
        <v>84880.492457142842</v>
      </c>
      <c r="H79" s="37"/>
      <c r="I79" s="36">
        <v>70296</v>
      </c>
      <c r="J79" s="37">
        <f t="shared" si="15"/>
        <v>824</v>
      </c>
      <c r="K79" s="36">
        <v>71120</v>
      </c>
      <c r="L79" s="37">
        <f t="shared" si="16"/>
        <v>0</v>
      </c>
      <c r="M79" s="36">
        <v>71120</v>
      </c>
      <c r="N79" s="19">
        <f t="shared" si="13"/>
        <v>0.19348273983609171</v>
      </c>
      <c r="O79" s="19">
        <f t="shared" si="14"/>
        <v>0.10507661095934462</v>
      </c>
      <c r="P79" s="19"/>
      <c r="Q79" s="19"/>
    </row>
    <row r="80" spans="1:17" ht="15" x14ac:dyDescent="0.25">
      <c r="A80" s="1" t="s">
        <v>56</v>
      </c>
      <c r="B80">
        <v>6</v>
      </c>
      <c r="C80" s="38">
        <v>92123.823333333319</v>
      </c>
      <c r="D80" s="37">
        <f t="shared" si="11"/>
        <v>8291.1441000000195</v>
      </c>
      <c r="E80" s="37">
        <v>100414.96743333334</v>
      </c>
      <c r="F80" s="37">
        <f t="shared" si="12"/>
        <v>0</v>
      </c>
      <c r="G80" s="38">
        <v>100414.96743333334</v>
      </c>
      <c r="H80" s="37"/>
      <c r="I80" s="36">
        <v>82494</v>
      </c>
      <c r="J80" s="37">
        <f t="shared" si="15"/>
        <v>1386</v>
      </c>
      <c r="K80" s="36">
        <v>83880</v>
      </c>
      <c r="L80" s="37">
        <f t="shared" si="16"/>
        <v>278</v>
      </c>
      <c r="M80" s="36">
        <v>84158</v>
      </c>
      <c r="N80" s="19">
        <f t="shared" si="13"/>
        <v>0.19317197929291735</v>
      </c>
      <c r="O80" s="19">
        <f t="shared" si="14"/>
        <v>9.4653192011850559E-2</v>
      </c>
      <c r="P80" s="19"/>
      <c r="Q80" s="19"/>
    </row>
    <row r="81" spans="1:17" ht="15" x14ac:dyDescent="0.25">
      <c r="A81" s="1" t="s">
        <v>57</v>
      </c>
      <c r="B81">
        <v>1</v>
      </c>
      <c r="C81" s="38">
        <v>111229.96</v>
      </c>
      <c r="D81" s="37">
        <f t="shared" si="11"/>
        <v>11122.996000000014</v>
      </c>
      <c r="E81" s="37">
        <v>122352.95600000002</v>
      </c>
      <c r="F81" s="37">
        <f t="shared" si="12"/>
        <v>0</v>
      </c>
      <c r="G81" s="38">
        <v>122352.95600000002</v>
      </c>
      <c r="H81" s="37"/>
      <c r="I81" s="36">
        <v>120082</v>
      </c>
      <c r="J81" s="37">
        <f t="shared" si="15"/>
        <v>11354</v>
      </c>
      <c r="K81" s="36">
        <v>131436</v>
      </c>
      <c r="L81" s="37">
        <f t="shared" si="16"/>
        <v>0</v>
      </c>
      <c r="M81" s="36">
        <v>131436</v>
      </c>
      <c r="N81" s="19">
        <f t="shared" si="13"/>
        <v>-6.9106211388051828E-2</v>
      </c>
      <c r="O81" s="19">
        <f t="shared" si="14"/>
        <v>-0.15373291944368356</v>
      </c>
      <c r="P81" s="19"/>
      <c r="Q81" s="19"/>
    </row>
    <row r="82" spans="1:17" ht="15" x14ac:dyDescent="0.25">
      <c r="A82" s="1" t="s">
        <v>58</v>
      </c>
      <c r="B82">
        <v>1</v>
      </c>
      <c r="C82" s="38">
        <v>158501.93</v>
      </c>
      <c r="D82" s="37">
        <f t="shared" si="11"/>
        <v>31700.385999999999</v>
      </c>
      <c r="E82" s="37">
        <v>190202.31599999999</v>
      </c>
      <c r="F82" s="37">
        <f t="shared" si="12"/>
        <v>7000</v>
      </c>
      <c r="G82" s="38">
        <v>197202.31599999999</v>
      </c>
      <c r="H82" s="37"/>
      <c r="I82" s="36">
        <v>156103</v>
      </c>
      <c r="J82" s="37">
        <f t="shared" si="15"/>
        <v>24936</v>
      </c>
      <c r="K82" s="36">
        <v>181039</v>
      </c>
      <c r="L82" s="37">
        <f t="shared" si="16"/>
        <v>540</v>
      </c>
      <c r="M82" s="36">
        <v>181579</v>
      </c>
      <c r="N82" s="19">
        <f t="shared" si="13"/>
        <v>8.6041425495238938E-2</v>
      </c>
      <c r="O82" s="19">
        <f t="shared" si="14"/>
        <v>-0.12709107330693531</v>
      </c>
      <c r="P82" s="19"/>
      <c r="Q82" s="19"/>
    </row>
    <row r="83" spans="1:17" ht="15" x14ac:dyDescent="0.25">
      <c r="A83" s="1" t="s">
        <v>59</v>
      </c>
      <c r="B83">
        <v>1</v>
      </c>
      <c r="C83" s="38">
        <v>178641.06</v>
      </c>
      <c r="D83" s="37">
        <f t="shared" si="11"/>
        <v>35728.212</v>
      </c>
      <c r="E83" s="37">
        <v>214369.272</v>
      </c>
      <c r="F83" s="37">
        <f t="shared" si="12"/>
        <v>7000</v>
      </c>
      <c r="G83" s="38">
        <v>221369.272</v>
      </c>
      <c r="H83" s="37"/>
      <c r="I83" s="36">
        <v>165073</v>
      </c>
      <c r="J83" s="37">
        <f t="shared" si="15"/>
        <v>19425</v>
      </c>
      <c r="K83" s="36">
        <v>184498</v>
      </c>
      <c r="L83" s="37">
        <f t="shared" si="16"/>
        <v>639</v>
      </c>
      <c r="M83" s="36">
        <v>185137</v>
      </c>
      <c r="N83" s="19">
        <f t="shared" si="13"/>
        <v>0.19570519129077385</v>
      </c>
      <c r="O83" s="19">
        <f t="shared" si="14"/>
        <v>-3.5087205690920789E-2</v>
      </c>
      <c r="P83" s="19"/>
      <c r="Q83" s="19"/>
    </row>
    <row r="84" spans="1:17" ht="15" x14ac:dyDescent="0.25">
      <c r="A84" s="1" t="s">
        <v>60</v>
      </c>
      <c r="B84">
        <v>17</v>
      </c>
      <c r="C84" s="38">
        <v>99195.842941176466</v>
      </c>
      <c r="D84" s="37">
        <f t="shared" si="11"/>
        <v>9919.584294117667</v>
      </c>
      <c r="E84" s="37">
        <v>109115.42723529413</v>
      </c>
      <c r="F84" s="37">
        <f t="shared" si="12"/>
        <v>0</v>
      </c>
      <c r="G84" s="38">
        <v>109115.42723529413</v>
      </c>
      <c r="H84" s="37"/>
      <c r="I84" s="36">
        <v>100842</v>
      </c>
      <c r="J84" s="37">
        <f t="shared" si="15"/>
        <v>1796</v>
      </c>
      <c r="K84" s="36">
        <v>102638</v>
      </c>
      <c r="L84" s="37">
        <f t="shared" si="16"/>
        <v>-35</v>
      </c>
      <c r="M84" s="36">
        <v>102603</v>
      </c>
      <c r="N84" s="19">
        <f t="shared" si="13"/>
        <v>6.3472093752562145E-2</v>
      </c>
      <c r="O84" s="19">
        <f t="shared" si="14"/>
        <v>-3.3207187497670959E-2</v>
      </c>
      <c r="P84" s="19"/>
      <c r="Q84" s="19"/>
    </row>
    <row r="85" spans="1:17" ht="15" x14ac:dyDescent="0.25">
      <c r="A85" s="1" t="s">
        <v>61</v>
      </c>
      <c r="B85">
        <v>3</v>
      </c>
      <c r="C85" s="38">
        <v>101112.87333333334</v>
      </c>
      <c r="D85" s="37">
        <f t="shared" si="11"/>
        <v>10111.287333333341</v>
      </c>
      <c r="E85" s="37">
        <v>111224.16066666668</v>
      </c>
      <c r="F85" s="37">
        <f t="shared" si="12"/>
        <v>0</v>
      </c>
      <c r="G85" s="38">
        <v>111224.16066666668</v>
      </c>
      <c r="H85" s="37"/>
      <c r="I85" s="36">
        <v>120082</v>
      </c>
      <c r="J85" s="37">
        <f t="shared" si="15"/>
        <v>11354</v>
      </c>
      <c r="K85" s="36">
        <v>131436</v>
      </c>
      <c r="L85" s="37">
        <f t="shared" si="16"/>
        <v>0</v>
      </c>
      <c r="M85" s="36">
        <v>131436</v>
      </c>
      <c r="N85" s="19">
        <f t="shared" si="13"/>
        <v>-0.15377704231210113</v>
      </c>
      <c r="O85" s="19">
        <f t="shared" si="14"/>
        <v>-0.23070640210191015</v>
      </c>
      <c r="P85" s="19"/>
      <c r="Q85" s="19"/>
    </row>
    <row r="86" spans="1:17" ht="15" x14ac:dyDescent="0.25">
      <c r="A86" s="1" t="s">
        <v>62</v>
      </c>
      <c r="B86">
        <v>1</v>
      </c>
      <c r="C86" s="38">
        <v>117167.65</v>
      </c>
      <c r="D86" s="37">
        <f t="shared" si="11"/>
        <v>11716.765000000014</v>
      </c>
      <c r="E86" s="37">
        <v>128884.41500000001</v>
      </c>
      <c r="F86" s="37">
        <f t="shared" si="12"/>
        <v>0</v>
      </c>
      <c r="G86" s="38">
        <v>128884.41500000001</v>
      </c>
      <c r="H86" s="37"/>
      <c r="I86" s="36">
        <v>121645</v>
      </c>
      <c r="J86" s="37">
        <f t="shared" si="15"/>
        <v>18291</v>
      </c>
      <c r="K86" s="36">
        <v>139936</v>
      </c>
      <c r="L86" s="37">
        <f t="shared" si="16"/>
        <v>0</v>
      </c>
      <c r="M86" s="36">
        <v>139936</v>
      </c>
      <c r="N86" s="19">
        <f t="shared" si="13"/>
        <v>-7.8975996169677515E-2</v>
      </c>
      <c r="O86" s="19">
        <f t="shared" si="14"/>
        <v>-0.16270545106334328</v>
      </c>
      <c r="P86" s="19"/>
      <c r="Q86" s="19"/>
    </row>
    <row r="87" spans="1:17" ht="15" x14ac:dyDescent="0.25">
      <c r="A87" s="1" t="s">
        <v>63</v>
      </c>
      <c r="B87">
        <v>5</v>
      </c>
      <c r="C87" s="38">
        <v>120276.322</v>
      </c>
      <c r="D87" s="37">
        <f t="shared" si="11"/>
        <v>12027.632199999978</v>
      </c>
      <c r="E87" s="37">
        <v>132303.95419999998</v>
      </c>
      <c r="F87" s="37">
        <f t="shared" si="12"/>
        <v>0</v>
      </c>
      <c r="G87" s="38">
        <v>132303.95419999998</v>
      </c>
      <c r="H87" s="37"/>
      <c r="I87" s="36">
        <v>117974</v>
      </c>
      <c r="J87" s="37">
        <f t="shared" si="15"/>
        <v>12576</v>
      </c>
      <c r="K87" s="36">
        <v>130550</v>
      </c>
      <c r="L87" s="37">
        <f t="shared" si="16"/>
        <v>43</v>
      </c>
      <c r="M87" s="36">
        <v>130593</v>
      </c>
      <c r="N87" s="19">
        <f t="shared" si="13"/>
        <v>1.3101423506619638E-2</v>
      </c>
      <c r="O87" s="19">
        <f t="shared" si="14"/>
        <v>-7.8998705903072911E-2</v>
      </c>
      <c r="P87" s="19"/>
      <c r="Q87" s="19"/>
    </row>
    <row r="88" spans="1:17" ht="15" x14ac:dyDescent="0.25">
      <c r="A88" s="1" t="s">
        <v>64</v>
      </c>
      <c r="B88">
        <v>1</v>
      </c>
      <c r="C88" s="38">
        <v>157342.79999999999</v>
      </c>
      <c r="D88" s="37">
        <f t="shared" si="11"/>
        <v>31468.559999999998</v>
      </c>
      <c r="E88" s="37">
        <v>188811.36</v>
      </c>
      <c r="F88" s="37">
        <f t="shared" si="12"/>
        <v>7000</v>
      </c>
      <c r="G88" s="38">
        <v>195811.36</v>
      </c>
      <c r="H88" s="37"/>
      <c r="I88" s="36">
        <v>199889</v>
      </c>
      <c r="J88" s="37">
        <f t="shared" si="15"/>
        <v>50301</v>
      </c>
      <c r="K88" s="36">
        <v>250190</v>
      </c>
      <c r="L88" s="37">
        <f t="shared" si="16"/>
        <v>9475</v>
      </c>
      <c r="M88" s="36">
        <v>259665</v>
      </c>
      <c r="N88" s="19">
        <f t="shared" si="13"/>
        <v>-0.2459077657751334</v>
      </c>
      <c r="O88" s="19">
        <f t="shared" si="14"/>
        <v>-0.39405464733406509</v>
      </c>
      <c r="P88" s="19"/>
      <c r="Q88" s="19"/>
    </row>
    <row r="89" spans="1:17" ht="15" x14ac:dyDescent="0.25">
      <c r="A89" s="1" t="s">
        <v>65</v>
      </c>
      <c r="B89">
        <v>3</v>
      </c>
      <c r="C89" s="38">
        <v>148233.33333333334</v>
      </c>
      <c r="D89" s="37">
        <f t="shared" si="11"/>
        <v>29646.666666666657</v>
      </c>
      <c r="E89" s="37">
        <v>177880</v>
      </c>
      <c r="F89" s="37">
        <f t="shared" si="12"/>
        <v>7000</v>
      </c>
      <c r="G89" s="38">
        <v>184880</v>
      </c>
      <c r="H89" s="37"/>
      <c r="I89" s="36">
        <v>157596</v>
      </c>
      <c r="J89" s="37">
        <f t="shared" si="15"/>
        <v>28850</v>
      </c>
      <c r="K89" s="36">
        <v>186446</v>
      </c>
      <c r="L89" s="37">
        <f t="shared" si="16"/>
        <v>5044</v>
      </c>
      <c r="M89" s="36">
        <v>191490</v>
      </c>
      <c r="N89" s="19">
        <f t="shared" si="13"/>
        <v>-3.4518773826309468E-2</v>
      </c>
      <c r="O89" s="19">
        <f t="shared" si="14"/>
        <v>-0.22589517294201608</v>
      </c>
      <c r="P89" s="19"/>
      <c r="Q89" s="19"/>
    </row>
    <row r="90" spans="1:17" ht="15" x14ac:dyDescent="0.25">
      <c r="A90" s="1" t="s">
        <v>66</v>
      </c>
      <c r="B90">
        <v>1</v>
      </c>
      <c r="C90" s="38">
        <v>129500</v>
      </c>
      <c r="D90" s="37">
        <f t="shared" si="11"/>
        <v>19425</v>
      </c>
      <c r="E90" s="37">
        <v>148925</v>
      </c>
      <c r="F90" s="37">
        <f t="shared" si="12"/>
        <v>0</v>
      </c>
      <c r="G90" s="38">
        <v>148925</v>
      </c>
      <c r="H90" s="37"/>
      <c r="I90" s="36">
        <v>145357</v>
      </c>
      <c r="J90" s="37">
        <f t="shared" si="15"/>
        <v>20727</v>
      </c>
      <c r="K90" s="36">
        <v>166084</v>
      </c>
      <c r="L90" s="37">
        <f t="shared" si="16"/>
        <v>0</v>
      </c>
      <c r="M90" s="36">
        <v>166084</v>
      </c>
      <c r="N90" s="19">
        <f t="shared" si="13"/>
        <v>-0.10331518990390405</v>
      </c>
      <c r="O90" s="19">
        <f t="shared" si="14"/>
        <v>-0.22027407817730787</v>
      </c>
      <c r="P90" s="19"/>
      <c r="Q90" s="19"/>
    </row>
    <row r="91" spans="1:17" ht="15" x14ac:dyDescent="0.25">
      <c r="A91" s="1" t="s">
        <v>67</v>
      </c>
      <c r="B91">
        <v>4</v>
      </c>
      <c r="C91" s="38">
        <v>115861.63249999999</v>
      </c>
      <c r="D91" s="37">
        <f t="shared" si="11"/>
        <v>11586.163250000012</v>
      </c>
      <c r="E91" s="37">
        <v>127447.79575</v>
      </c>
      <c r="F91" s="37">
        <f t="shared" si="12"/>
        <v>0</v>
      </c>
      <c r="G91" s="38">
        <v>127447.79575</v>
      </c>
      <c r="H91" s="37"/>
      <c r="I91" s="36">
        <v>134083</v>
      </c>
      <c r="J91" s="37">
        <f t="shared" si="15"/>
        <v>9779</v>
      </c>
      <c r="K91" s="36">
        <v>143862</v>
      </c>
      <c r="L91" s="37">
        <f t="shared" si="16"/>
        <v>3916</v>
      </c>
      <c r="M91" s="36">
        <v>147778</v>
      </c>
      <c r="N91" s="19">
        <f t="shared" si="13"/>
        <v>-0.13757260383818967</v>
      </c>
      <c r="O91" s="19">
        <f t="shared" si="14"/>
        <v>-0.21597509439835433</v>
      </c>
      <c r="P91" s="19"/>
      <c r="Q91" s="19"/>
    </row>
    <row r="92" spans="1:17" ht="15" x14ac:dyDescent="0.25">
      <c r="A92" s="1" t="s">
        <v>68</v>
      </c>
      <c r="B92">
        <v>1</v>
      </c>
      <c r="C92" s="38">
        <v>98000</v>
      </c>
      <c r="D92" s="37">
        <f t="shared" si="11"/>
        <v>8820.0000000000146</v>
      </c>
      <c r="E92" s="37">
        <v>106820.00000000001</v>
      </c>
      <c r="F92" s="37">
        <f t="shared" si="12"/>
        <v>0</v>
      </c>
      <c r="G92" s="38">
        <v>106820.00000000001</v>
      </c>
      <c r="H92" s="37"/>
      <c r="I92" s="36">
        <v>97408</v>
      </c>
      <c r="J92" s="37">
        <f t="shared" si="15"/>
        <v>2023</v>
      </c>
      <c r="K92" s="36">
        <v>99431</v>
      </c>
      <c r="L92" s="37">
        <f t="shared" si="16"/>
        <v>87</v>
      </c>
      <c r="M92" s="36">
        <v>99518</v>
      </c>
      <c r="N92" s="19">
        <f t="shared" si="13"/>
        <v>7.3373661046243044E-2</v>
      </c>
      <c r="O92" s="19">
        <f t="shared" si="14"/>
        <v>-1.5253521975923954E-2</v>
      </c>
      <c r="P92" s="19"/>
      <c r="Q92" s="19"/>
    </row>
    <row r="93" spans="1:17" ht="15" x14ac:dyDescent="0.25">
      <c r="A93" s="1" t="s">
        <v>69</v>
      </c>
      <c r="B93">
        <v>1</v>
      </c>
      <c r="C93" s="38">
        <v>164278.82</v>
      </c>
      <c r="D93" s="37">
        <f t="shared" si="11"/>
        <v>32855.763999999996</v>
      </c>
      <c r="E93" s="37">
        <v>197134.584</v>
      </c>
      <c r="F93" s="37">
        <f t="shared" si="12"/>
        <v>7000</v>
      </c>
      <c r="G93" s="38">
        <v>204134.584</v>
      </c>
      <c r="H93" s="37"/>
      <c r="I93" s="36">
        <v>157492</v>
      </c>
      <c r="J93" s="37">
        <f t="shared" si="15"/>
        <v>28347</v>
      </c>
      <c r="K93" s="36">
        <v>185839</v>
      </c>
      <c r="L93" s="37">
        <f t="shared" si="16"/>
        <v>2509</v>
      </c>
      <c r="M93" s="36">
        <v>188348</v>
      </c>
      <c r="N93" s="19">
        <f t="shared" si="13"/>
        <v>8.381604264446664E-2</v>
      </c>
      <c r="O93" s="19">
        <f t="shared" si="14"/>
        <v>-0.12779100388642298</v>
      </c>
      <c r="P93" s="19"/>
      <c r="Q93" s="19"/>
    </row>
    <row r="94" spans="1:17" ht="15" x14ac:dyDescent="0.25">
      <c r="A94" s="1" t="s">
        <v>70</v>
      </c>
      <c r="B94">
        <v>2</v>
      </c>
      <c r="C94" s="38">
        <v>95900</v>
      </c>
      <c r="D94" s="37">
        <f t="shared" si="11"/>
        <v>9590.0000000000146</v>
      </c>
      <c r="E94" s="37">
        <v>105490.00000000001</v>
      </c>
      <c r="F94" s="37">
        <f t="shared" si="12"/>
        <v>0</v>
      </c>
      <c r="G94" s="38">
        <v>105490.00000000001</v>
      </c>
      <c r="H94" s="37"/>
      <c r="I94" s="36">
        <v>100746</v>
      </c>
      <c r="J94" s="37">
        <f t="shared" si="15"/>
        <v>4897</v>
      </c>
      <c r="K94" s="36">
        <v>105643</v>
      </c>
      <c r="L94" s="37">
        <f t="shared" si="16"/>
        <v>508</v>
      </c>
      <c r="M94" s="36">
        <v>106151</v>
      </c>
      <c r="N94" s="19">
        <f t="shared" si="13"/>
        <v>-6.2269785494247385E-3</v>
      </c>
      <c r="O94" s="19">
        <f t="shared" si="14"/>
        <v>-9.6569980499477154E-2</v>
      </c>
      <c r="P94" s="19"/>
      <c r="Q94" s="19"/>
    </row>
    <row r="95" spans="1:17" ht="15" x14ac:dyDescent="0.25">
      <c r="A95" s="1" t="s">
        <v>71</v>
      </c>
      <c r="B95">
        <v>2</v>
      </c>
      <c r="C95" s="38">
        <v>103500</v>
      </c>
      <c r="D95" s="37">
        <f t="shared" si="11"/>
        <v>10350.000000000015</v>
      </c>
      <c r="E95" s="37">
        <v>113850.00000000001</v>
      </c>
      <c r="F95" s="37">
        <f t="shared" si="12"/>
        <v>0</v>
      </c>
      <c r="G95" s="38">
        <v>113850.00000000001</v>
      </c>
      <c r="H95" s="37"/>
      <c r="I95" s="36">
        <v>131855</v>
      </c>
      <c r="J95" s="37">
        <f t="shared" si="15"/>
        <v>6593</v>
      </c>
      <c r="K95" s="36">
        <v>138448</v>
      </c>
      <c r="L95" s="37">
        <f t="shared" si="16"/>
        <v>3527</v>
      </c>
      <c r="M95" s="36">
        <v>141975</v>
      </c>
      <c r="N95" s="19">
        <f t="shared" si="13"/>
        <v>-0.19809825673534062</v>
      </c>
      <c r="O95" s="19">
        <f t="shared" si="14"/>
        <v>-0.27099841521394613</v>
      </c>
      <c r="P95" s="19"/>
      <c r="Q95" s="19"/>
    </row>
    <row r="96" spans="1:17" ht="15" x14ac:dyDescent="0.25">
      <c r="A96" s="1" t="s">
        <v>72</v>
      </c>
      <c r="B96">
        <v>2</v>
      </c>
      <c r="C96" s="38">
        <v>124985.39</v>
      </c>
      <c r="D96" s="37">
        <f t="shared" si="11"/>
        <v>18747.808499999999</v>
      </c>
      <c r="E96" s="37">
        <v>143733.1985</v>
      </c>
      <c r="F96" s="37">
        <f t="shared" si="12"/>
        <v>0</v>
      </c>
      <c r="G96" s="38">
        <v>143733.1985</v>
      </c>
      <c r="H96" s="37"/>
      <c r="I96" s="36">
        <v>160089</v>
      </c>
      <c r="J96" s="37">
        <f t="shared" si="15"/>
        <v>12891</v>
      </c>
      <c r="K96" s="36">
        <v>172980</v>
      </c>
      <c r="L96" s="37">
        <f t="shared" si="16"/>
        <v>10422</v>
      </c>
      <c r="M96" s="36">
        <v>183402</v>
      </c>
      <c r="N96" s="19">
        <f t="shared" si="13"/>
        <v>-0.21629426887383998</v>
      </c>
      <c r="O96" s="19">
        <f t="shared" si="14"/>
        <v>-0.31851675554246955</v>
      </c>
      <c r="P96" s="19"/>
      <c r="Q96" s="19"/>
    </row>
    <row r="97" spans="1:17" ht="15" x14ac:dyDescent="0.25">
      <c r="A97" s="1" t="s">
        <v>73</v>
      </c>
      <c r="B97">
        <v>1</v>
      </c>
      <c r="C97" s="38">
        <v>193382.39999999999</v>
      </c>
      <c r="D97" s="37">
        <f t="shared" si="11"/>
        <v>48345.600000000006</v>
      </c>
      <c r="E97" s="37">
        <v>241728</v>
      </c>
      <c r="F97" s="37">
        <f t="shared" si="12"/>
        <v>25000</v>
      </c>
      <c r="G97" s="38">
        <v>266728</v>
      </c>
      <c r="H97" s="37"/>
      <c r="I97" s="36">
        <v>189404</v>
      </c>
      <c r="J97" s="37">
        <f t="shared" si="15"/>
        <v>42826</v>
      </c>
      <c r="K97" s="36">
        <v>232230</v>
      </c>
      <c r="L97" s="37">
        <f t="shared" si="16"/>
        <v>33463</v>
      </c>
      <c r="M97" s="36">
        <v>265693</v>
      </c>
      <c r="N97" s="19">
        <f t="shared" si="13"/>
        <v>3.8954733470584471E-3</v>
      </c>
      <c r="O97" s="19">
        <f t="shared" si="14"/>
        <v>-0.27215846860850684</v>
      </c>
      <c r="P97" s="19"/>
      <c r="Q97" s="19"/>
    </row>
    <row r="98" spans="1:17" ht="15" x14ac:dyDescent="0.25">
      <c r="A98" s="1" t="s">
        <v>74</v>
      </c>
      <c r="B98">
        <v>10</v>
      </c>
      <c r="C98" s="38">
        <v>125001.095</v>
      </c>
      <c r="D98" s="37">
        <f t="shared" si="11"/>
        <v>12500.109499999991</v>
      </c>
      <c r="E98" s="37">
        <v>137501.20449999999</v>
      </c>
      <c r="F98" s="37">
        <f t="shared" si="12"/>
        <v>0</v>
      </c>
      <c r="G98" s="38">
        <v>137501.20449999999</v>
      </c>
      <c r="H98" s="37"/>
      <c r="I98" s="36">
        <v>128684</v>
      </c>
      <c r="J98" s="37">
        <f t="shared" si="15"/>
        <v>14039</v>
      </c>
      <c r="K98" s="36">
        <v>142723</v>
      </c>
      <c r="L98" s="37">
        <f t="shared" si="16"/>
        <v>0</v>
      </c>
      <c r="M98" s="36">
        <v>142723</v>
      </c>
      <c r="N98" s="19">
        <f t="shared" si="13"/>
        <v>-3.6586923621280437E-2</v>
      </c>
      <c r="O98" s="19">
        <f t="shared" si="14"/>
        <v>-0.12416993056480034</v>
      </c>
      <c r="P98" s="19"/>
      <c r="Q98" s="19"/>
    </row>
    <row r="99" spans="1:17" ht="15" x14ac:dyDescent="0.25">
      <c r="A99" s="1" t="s">
        <v>75</v>
      </c>
      <c r="B99">
        <v>1</v>
      </c>
      <c r="C99" s="38">
        <v>212200</v>
      </c>
      <c r="D99" s="37">
        <f t="shared" si="11"/>
        <v>53050</v>
      </c>
      <c r="E99" s="37">
        <v>265250</v>
      </c>
      <c r="F99" s="37">
        <f t="shared" si="12"/>
        <v>25000</v>
      </c>
      <c r="G99" s="38">
        <v>290250</v>
      </c>
      <c r="H99" s="37"/>
      <c r="I99" s="36">
        <v>227087</v>
      </c>
      <c r="J99" s="37">
        <f t="shared" si="15"/>
        <v>54313</v>
      </c>
      <c r="K99" s="36">
        <v>281400</v>
      </c>
      <c r="L99" s="37">
        <f t="shared" si="16"/>
        <v>18134</v>
      </c>
      <c r="M99" s="36">
        <v>299534</v>
      </c>
      <c r="N99" s="19">
        <f t="shared" si="13"/>
        <v>-3.0994811941215356E-2</v>
      </c>
      <c r="O99" s="19">
        <f t="shared" si="14"/>
        <v>-0.29156623288174299</v>
      </c>
      <c r="P99" s="19"/>
      <c r="Q99" s="19"/>
    </row>
    <row r="100" spans="1:17" ht="15" x14ac:dyDescent="0.25">
      <c r="A100" s="1" t="s">
        <v>76</v>
      </c>
      <c r="B100">
        <v>2</v>
      </c>
      <c r="C100" s="38">
        <v>89596.584999999992</v>
      </c>
      <c r="D100" s="37">
        <f t="shared" si="11"/>
        <v>8063.6926500000118</v>
      </c>
      <c r="E100" s="37">
        <v>97660.277650000004</v>
      </c>
      <c r="F100" s="37">
        <f t="shared" si="12"/>
        <v>0</v>
      </c>
      <c r="G100" s="38">
        <v>97660.277650000004</v>
      </c>
      <c r="H100" s="37"/>
      <c r="I100" s="36">
        <v>73682</v>
      </c>
      <c r="J100" s="37">
        <f t="shared" si="15"/>
        <v>822</v>
      </c>
      <c r="K100" s="36">
        <v>74504</v>
      </c>
      <c r="L100" s="37">
        <f t="shared" si="16"/>
        <v>93</v>
      </c>
      <c r="M100" s="36">
        <v>74597</v>
      </c>
      <c r="N100" s="19">
        <f t="shared" si="13"/>
        <v>0.30917165100473215</v>
      </c>
      <c r="O100" s="19">
        <f t="shared" si="14"/>
        <v>0.2010749091786532</v>
      </c>
      <c r="P100" s="19"/>
      <c r="Q100" s="19"/>
    </row>
    <row r="101" spans="1:17" ht="15" x14ac:dyDescent="0.25">
      <c r="A101" s="1" t="s">
        <v>77</v>
      </c>
      <c r="B101">
        <v>4</v>
      </c>
      <c r="C101" s="38">
        <v>123590.125</v>
      </c>
      <c r="D101" s="37">
        <f t="shared" si="11"/>
        <v>12359.012500000012</v>
      </c>
      <c r="E101" s="37">
        <v>135949.13750000001</v>
      </c>
      <c r="F101" s="37">
        <f t="shared" si="12"/>
        <v>0</v>
      </c>
      <c r="G101" s="38">
        <v>135949.13750000001</v>
      </c>
      <c r="H101" s="37"/>
      <c r="I101" s="36">
        <v>138215</v>
      </c>
      <c r="J101" s="37">
        <f t="shared" si="15"/>
        <v>19430</v>
      </c>
      <c r="K101" s="36">
        <v>157645</v>
      </c>
      <c r="L101" s="37">
        <f t="shared" si="16"/>
        <v>0</v>
      </c>
      <c r="M101" s="36">
        <v>157645</v>
      </c>
      <c r="N101" s="19">
        <f t="shared" si="13"/>
        <v>-0.13762480573440317</v>
      </c>
      <c r="O101" s="19">
        <f t="shared" si="14"/>
        <v>-0.21602255066763931</v>
      </c>
      <c r="P101" s="19"/>
      <c r="Q101" s="19"/>
    </row>
    <row r="102" spans="1:17" ht="15" x14ac:dyDescent="0.25">
      <c r="A102" s="1" t="s">
        <v>78</v>
      </c>
      <c r="B102">
        <v>4</v>
      </c>
      <c r="C102" s="38">
        <v>113395.64</v>
      </c>
      <c r="D102" s="37">
        <f t="shared" si="11"/>
        <v>11339.564000000013</v>
      </c>
      <c r="E102" s="37">
        <v>124735.20400000001</v>
      </c>
      <c r="F102" s="37">
        <f t="shared" si="12"/>
        <v>0</v>
      </c>
      <c r="G102" s="38">
        <v>124735.20400000001</v>
      </c>
      <c r="H102" s="37"/>
      <c r="I102" s="36">
        <v>142958</v>
      </c>
      <c r="J102" s="37">
        <f t="shared" si="15"/>
        <v>6986</v>
      </c>
      <c r="K102" s="36">
        <v>149944</v>
      </c>
      <c r="L102" s="37">
        <f t="shared" si="16"/>
        <v>4603</v>
      </c>
      <c r="M102" s="36">
        <v>154547</v>
      </c>
      <c r="N102" s="19">
        <f t="shared" si="13"/>
        <v>-0.19289792749131324</v>
      </c>
      <c r="O102" s="19">
        <f t="shared" si="14"/>
        <v>-0.26627084317392119</v>
      </c>
      <c r="P102" s="19"/>
      <c r="Q102" s="19"/>
    </row>
    <row r="103" spans="1:17" ht="15" x14ac:dyDescent="0.25">
      <c r="A103" s="1" t="s">
        <v>79</v>
      </c>
      <c r="B103">
        <v>3</v>
      </c>
      <c r="C103" s="38">
        <v>96984.146666666667</v>
      </c>
      <c r="D103" s="37">
        <f t="shared" si="11"/>
        <v>9698.4146666666638</v>
      </c>
      <c r="E103" s="37">
        <v>106682.56133333333</v>
      </c>
      <c r="F103" s="37">
        <f t="shared" si="12"/>
        <v>0</v>
      </c>
      <c r="G103" s="38">
        <v>106682.56133333333</v>
      </c>
      <c r="H103" s="37"/>
      <c r="I103" s="36">
        <v>101654</v>
      </c>
      <c r="J103" s="37">
        <f t="shared" si="15"/>
        <v>2414</v>
      </c>
      <c r="K103" s="36">
        <v>104068</v>
      </c>
      <c r="L103" s="37">
        <f t="shared" si="16"/>
        <v>833</v>
      </c>
      <c r="M103" s="36">
        <v>104901</v>
      </c>
      <c r="N103" s="19">
        <f t="shared" si="13"/>
        <v>1.6983263585030946E-2</v>
      </c>
      <c r="O103" s="19">
        <f t="shared" si="14"/>
        <v>-7.5469760377244566E-2</v>
      </c>
      <c r="P103" s="19"/>
      <c r="Q103" s="19"/>
    </row>
    <row r="104" spans="1:17" ht="15" x14ac:dyDescent="0.25">
      <c r="A104" s="1" t="s">
        <v>80</v>
      </c>
      <c r="B104">
        <v>1</v>
      </c>
      <c r="C104" s="38">
        <v>94578.1</v>
      </c>
      <c r="D104" s="37">
        <f t="shared" si="11"/>
        <v>8512.0290000000095</v>
      </c>
      <c r="E104" s="37">
        <v>103090.12900000002</v>
      </c>
      <c r="F104" s="37">
        <f t="shared" si="12"/>
        <v>0</v>
      </c>
      <c r="G104" s="38">
        <v>103090.12900000002</v>
      </c>
      <c r="H104" s="37"/>
      <c r="I104" s="36">
        <v>77807</v>
      </c>
      <c r="J104" s="37">
        <f t="shared" si="15"/>
        <v>3373</v>
      </c>
      <c r="K104" s="36">
        <v>81180</v>
      </c>
      <c r="L104" s="37">
        <f t="shared" si="16"/>
        <v>-7</v>
      </c>
      <c r="M104" s="36">
        <v>81173</v>
      </c>
      <c r="N104" s="19">
        <f t="shared" si="13"/>
        <v>0.27000516181488937</v>
      </c>
      <c r="O104" s="19">
        <f t="shared" si="14"/>
        <v>0.16514235028888924</v>
      </c>
      <c r="P104" s="19"/>
      <c r="Q104" s="19"/>
    </row>
    <row r="105" spans="1:17" ht="15" x14ac:dyDescent="0.25">
      <c r="A105" s="1" t="s">
        <v>81</v>
      </c>
      <c r="B105">
        <v>1</v>
      </c>
      <c r="C105" s="38">
        <v>89727.49</v>
      </c>
      <c r="D105" s="37">
        <f t="shared" si="11"/>
        <v>8075.4741000000067</v>
      </c>
      <c r="E105" s="37">
        <v>97802.964100000012</v>
      </c>
      <c r="F105" s="37">
        <f t="shared" si="12"/>
        <v>0</v>
      </c>
      <c r="G105" s="38">
        <v>97802.964100000012</v>
      </c>
      <c r="H105" s="37"/>
      <c r="I105" s="36">
        <v>91788</v>
      </c>
      <c r="J105" s="37">
        <f t="shared" si="15"/>
        <v>5318</v>
      </c>
      <c r="K105" s="36">
        <v>97106</v>
      </c>
      <c r="L105" s="37">
        <f t="shared" si="16"/>
        <v>0</v>
      </c>
      <c r="M105" s="36">
        <v>97106</v>
      </c>
      <c r="N105" s="19">
        <f t="shared" si="13"/>
        <v>7.177353613577039E-3</v>
      </c>
      <c r="O105" s="19">
        <f t="shared" si="14"/>
        <v>-7.598407925359911E-2</v>
      </c>
      <c r="P105" s="19"/>
      <c r="Q105" s="19"/>
    </row>
    <row r="106" spans="1:17" ht="15" x14ac:dyDescent="0.25">
      <c r="A106" s="1" t="s">
        <v>82</v>
      </c>
      <c r="B106">
        <v>6</v>
      </c>
      <c r="C106" s="38">
        <v>114815.35666666667</v>
      </c>
      <c r="D106" s="37">
        <f t="shared" si="11"/>
        <v>11481.535666666663</v>
      </c>
      <c r="E106" s="37">
        <v>126296.89233333334</v>
      </c>
      <c r="F106" s="37">
        <f t="shared" si="12"/>
        <v>0</v>
      </c>
      <c r="G106" s="38">
        <v>126296.89233333334</v>
      </c>
      <c r="H106" s="37"/>
      <c r="I106" s="36">
        <v>145917</v>
      </c>
      <c r="J106" s="37">
        <f t="shared" si="15"/>
        <v>22175</v>
      </c>
      <c r="K106" s="36">
        <v>168092</v>
      </c>
      <c r="L106" s="37">
        <f t="shared" si="16"/>
        <v>0</v>
      </c>
      <c r="M106" s="36">
        <v>168092</v>
      </c>
      <c r="N106" s="19">
        <f t="shared" si="13"/>
        <v>-0.2486442404556235</v>
      </c>
      <c r="O106" s="19">
        <f t="shared" si="14"/>
        <v>-0.31694930950511224</v>
      </c>
      <c r="P106" s="19"/>
      <c r="Q106" s="19"/>
    </row>
    <row r="107" spans="1:17" ht="15" x14ac:dyDescent="0.25">
      <c r="A107" s="1" t="s">
        <v>83</v>
      </c>
      <c r="B107">
        <v>1</v>
      </c>
      <c r="C107" s="38">
        <v>137778.20000000001</v>
      </c>
      <c r="D107" s="37">
        <f t="shared" si="11"/>
        <v>13777.820000000007</v>
      </c>
      <c r="E107" s="37">
        <v>151556.02000000002</v>
      </c>
      <c r="F107" s="37">
        <f t="shared" si="12"/>
        <v>0</v>
      </c>
      <c r="G107" s="38">
        <v>151556.02000000002</v>
      </c>
      <c r="H107" s="37"/>
      <c r="I107" s="36">
        <v>112078</v>
      </c>
      <c r="J107" s="37">
        <f t="shared" si="15"/>
        <v>11746</v>
      </c>
      <c r="K107" s="36">
        <v>123824</v>
      </c>
      <c r="L107" s="37">
        <f t="shared" si="16"/>
        <v>0</v>
      </c>
      <c r="M107" s="36">
        <v>123824</v>
      </c>
      <c r="N107" s="19">
        <f t="shared" si="13"/>
        <v>0.22396320584054802</v>
      </c>
      <c r="O107" s="19">
        <f t="shared" si="14"/>
        <v>0.11269382349140725</v>
      </c>
      <c r="P107" s="19"/>
      <c r="Q107" s="19"/>
    </row>
    <row r="108" spans="1:17" ht="15" x14ac:dyDescent="0.25">
      <c r="A108" s="1" t="s">
        <v>84</v>
      </c>
      <c r="B108">
        <v>4</v>
      </c>
      <c r="C108" s="38">
        <v>98561.3125</v>
      </c>
      <c r="D108" s="37">
        <f t="shared" si="11"/>
        <v>9856.1312500000058</v>
      </c>
      <c r="E108" s="37">
        <v>108417.44375000001</v>
      </c>
      <c r="F108" s="37">
        <f t="shared" si="12"/>
        <v>0</v>
      </c>
      <c r="G108" s="38">
        <v>108417.44375000001</v>
      </c>
      <c r="H108" s="37"/>
      <c r="I108" s="36">
        <v>114214</v>
      </c>
      <c r="J108" s="37">
        <f t="shared" si="15"/>
        <v>12544</v>
      </c>
      <c r="K108" s="36">
        <v>126758</v>
      </c>
      <c r="L108" s="37">
        <f t="shared" si="16"/>
        <v>0</v>
      </c>
      <c r="M108" s="36">
        <v>126758</v>
      </c>
      <c r="N108" s="19">
        <f t="shared" si="13"/>
        <v>-0.14468953636062415</v>
      </c>
      <c r="O108" s="19">
        <f t="shared" si="14"/>
        <v>-0.2224450330551129</v>
      </c>
      <c r="P108" s="19"/>
      <c r="Q108" s="19"/>
    </row>
    <row r="109" spans="1:17" ht="15" x14ac:dyDescent="0.25">
      <c r="A109" s="1" t="s">
        <v>85</v>
      </c>
      <c r="B109">
        <v>1</v>
      </c>
      <c r="C109" s="38">
        <v>103463.27</v>
      </c>
      <c r="D109" s="37">
        <f t="shared" si="11"/>
        <v>10346.327000000005</v>
      </c>
      <c r="E109" s="37">
        <v>113809.59700000001</v>
      </c>
      <c r="F109" s="37">
        <f t="shared" si="12"/>
        <v>0</v>
      </c>
      <c r="G109" s="38">
        <v>113809.59700000001</v>
      </c>
      <c r="H109" s="37"/>
      <c r="I109" s="36">
        <v>96977</v>
      </c>
      <c r="J109" s="37">
        <f t="shared" si="15"/>
        <v>8424</v>
      </c>
      <c r="K109" s="36">
        <v>105401</v>
      </c>
      <c r="L109" s="37">
        <f t="shared" si="16"/>
        <v>268</v>
      </c>
      <c r="M109" s="36">
        <v>105669</v>
      </c>
      <c r="N109" s="19">
        <f t="shared" si="13"/>
        <v>7.7038648988823677E-2</v>
      </c>
      <c r="O109" s="19">
        <f t="shared" si="14"/>
        <v>-2.0873955464705787E-2</v>
      </c>
      <c r="P109" s="19"/>
      <c r="Q109" s="19"/>
    </row>
    <row r="110" spans="1:17" ht="15" x14ac:dyDescent="0.25">
      <c r="A110" s="1" t="s">
        <v>86</v>
      </c>
      <c r="B110">
        <v>1</v>
      </c>
      <c r="C110" s="38">
        <v>100000</v>
      </c>
      <c r="D110" s="37">
        <f t="shared" si="11"/>
        <v>10000.000000000015</v>
      </c>
      <c r="E110" s="37">
        <v>110000.00000000001</v>
      </c>
      <c r="F110" s="37">
        <f t="shared" si="12"/>
        <v>0</v>
      </c>
      <c r="G110" s="38">
        <v>110000.00000000001</v>
      </c>
      <c r="H110" s="37"/>
      <c r="I110" s="36">
        <v>100746</v>
      </c>
      <c r="J110" s="37">
        <f t="shared" si="15"/>
        <v>4897</v>
      </c>
      <c r="K110" s="36">
        <v>105643</v>
      </c>
      <c r="L110" s="37">
        <f t="shared" si="16"/>
        <v>508</v>
      </c>
      <c r="M110" s="36">
        <v>106151</v>
      </c>
      <c r="N110" s="19">
        <f t="shared" si="13"/>
        <v>3.6259667831673885E-2</v>
      </c>
      <c r="O110" s="19">
        <f t="shared" si="14"/>
        <v>-5.794575651666023E-2</v>
      </c>
      <c r="P110" s="19"/>
      <c r="Q110" s="19"/>
    </row>
    <row r="111" spans="1:17" ht="15" x14ac:dyDescent="0.25">
      <c r="A111" s="1" t="s">
        <v>87</v>
      </c>
      <c r="B111">
        <v>1</v>
      </c>
      <c r="C111" s="38">
        <v>116460.58</v>
      </c>
      <c r="D111" s="37">
        <f t="shared" si="11"/>
        <v>11646.058000000005</v>
      </c>
      <c r="E111" s="37">
        <v>128106.63800000001</v>
      </c>
      <c r="F111" s="37">
        <f t="shared" si="12"/>
        <v>0</v>
      </c>
      <c r="G111" s="38">
        <v>128106.63800000001</v>
      </c>
      <c r="H111" s="37"/>
      <c r="I111" s="36">
        <v>131855</v>
      </c>
      <c r="J111" s="37">
        <f t="shared" si="15"/>
        <v>6593</v>
      </c>
      <c r="K111" s="36">
        <v>138448</v>
      </c>
      <c r="L111" s="37">
        <f t="shared" si="16"/>
        <v>3527</v>
      </c>
      <c r="M111" s="36">
        <v>141975</v>
      </c>
      <c r="N111" s="19">
        <f t="shared" si="13"/>
        <v>-9.7681718612431717E-2</v>
      </c>
      <c r="O111" s="19">
        <f t="shared" si="14"/>
        <v>-0.17971065328402885</v>
      </c>
      <c r="P111" s="19"/>
      <c r="Q111" s="19"/>
    </row>
    <row r="112" spans="1:17" ht="15" x14ac:dyDescent="0.25">
      <c r="A112" s="1" t="s">
        <v>88</v>
      </c>
      <c r="B112">
        <v>3</v>
      </c>
      <c r="C112" s="38">
        <v>142349.1466666667</v>
      </c>
      <c r="D112" s="37">
        <f t="shared" si="11"/>
        <v>21352.371999999974</v>
      </c>
      <c r="E112" s="37">
        <v>163701.51866666667</v>
      </c>
      <c r="F112" s="37">
        <f t="shared" si="12"/>
        <v>0</v>
      </c>
      <c r="G112" s="38">
        <v>163701.51866666667</v>
      </c>
      <c r="H112" s="37"/>
      <c r="I112" s="36">
        <v>160089</v>
      </c>
      <c r="J112" s="37">
        <f t="shared" si="15"/>
        <v>12891</v>
      </c>
      <c r="K112" s="36">
        <v>172980</v>
      </c>
      <c r="L112" s="37">
        <f t="shared" si="16"/>
        <v>10422</v>
      </c>
      <c r="M112" s="36">
        <v>183402</v>
      </c>
      <c r="N112" s="19">
        <f t="shared" si="13"/>
        <v>-0.10741693838307832</v>
      </c>
      <c r="O112" s="19">
        <f t="shared" si="14"/>
        <v>-0.22384081598528535</v>
      </c>
      <c r="P112" s="19"/>
      <c r="Q112" s="19"/>
    </row>
    <row r="113" spans="1:17" ht="15" x14ac:dyDescent="0.25">
      <c r="A113" s="1" t="s">
        <v>89</v>
      </c>
      <c r="B113">
        <v>4</v>
      </c>
      <c r="C113" s="38">
        <v>147940.065</v>
      </c>
      <c r="D113" s="37">
        <f t="shared" si="11"/>
        <v>22191.009749999968</v>
      </c>
      <c r="E113" s="37">
        <v>170131.07474999997</v>
      </c>
      <c r="F113" s="37">
        <f t="shared" si="12"/>
        <v>0</v>
      </c>
      <c r="G113" s="38">
        <v>170131.07474999997</v>
      </c>
      <c r="H113" s="37"/>
      <c r="I113" s="36">
        <v>165593</v>
      </c>
      <c r="J113" s="37">
        <f t="shared" si="15"/>
        <v>14029</v>
      </c>
      <c r="K113" s="36">
        <v>179622</v>
      </c>
      <c r="L113" s="37">
        <f t="shared" si="16"/>
        <v>2906</v>
      </c>
      <c r="M113" s="36">
        <v>182528</v>
      </c>
      <c r="N113" s="19">
        <f t="shared" si="13"/>
        <v>-6.7917937247984034E-2</v>
      </c>
      <c r="O113" s="19">
        <f t="shared" si="14"/>
        <v>-0.18949385847650771</v>
      </c>
      <c r="P113" s="19"/>
      <c r="Q113" s="19"/>
    </row>
    <row r="114" spans="1:17" ht="15" x14ac:dyDescent="0.25">
      <c r="A114" s="1" t="s">
        <v>90</v>
      </c>
      <c r="B114">
        <v>24</v>
      </c>
      <c r="C114" s="38">
        <v>83876.904999999984</v>
      </c>
      <c r="D114" s="37">
        <f t="shared" si="11"/>
        <v>7548.9214499999944</v>
      </c>
      <c r="E114" s="37">
        <v>91425.826449999979</v>
      </c>
      <c r="F114" s="37">
        <f t="shared" si="12"/>
        <v>0</v>
      </c>
      <c r="G114" s="38">
        <v>91425.826449999979</v>
      </c>
      <c r="H114" s="37"/>
      <c r="I114" s="36">
        <v>97338</v>
      </c>
      <c r="J114" s="37">
        <f t="shared" si="15"/>
        <v>8265</v>
      </c>
      <c r="K114" s="36">
        <v>105603</v>
      </c>
      <c r="L114" s="37">
        <f t="shared" si="16"/>
        <v>0</v>
      </c>
      <c r="M114" s="36">
        <v>105603</v>
      </c>
      <c r="N114" s="19">
        <f t="shared" si="13"/>
        <v>-0.134249723492704</v>
      </c>
      <c r="O114" s="19">
        <f t="shared" si="14"/>
        <v>-0.20573369127771007</v>
      </c>
      <c r="P114" s="19"/>
      <c r="Q114" s="19"/>
    </row>
    <row r="115" spans="1:17" ht="15" x14ac:dyDescent="0.25">
      <c r="A115" s="1" t="s">
        <v>91</v>
      </c>
      <c r="B115">
        <v>9</v>
      </c>
      <c r="C115" s="38">
        <v>91460.26999999999</v>
      </c>
      <c r="D115" s="37">
        <f t="shared" si="11"/>
        <v>9146.027000000031</v>
      </c>
      <c r="E115" s="37">
        <v>100606.29700000002</v>
      </c>
      <c r="F115" s="37">
        <f t="shared" si="12"/>
        <v>0</v>
      </c>
      <c r="G115" s="38">
        <v>100606.29700000002</v>
      </c>
      <c r="H115" s="37"/>
      <c r="I115" s="36">
        <v>125974</v>
      </c>
      <c r="J115" s="37">
        <f t="shared" si="15"/>
        <v>13735</v>
      </c>
      <c r="K115" s="36">
        <v>139709</v>
      </c>
      <c r="L115" s="37">
        <f t="shared" si="16"/>
        <v>-59</v>
      </c>
      <c r="M115" s="36">
        <v>139650</v>
      </c>
      <c r="N115" s="19">
        <f t="shared" si="13"/>
        <v>-0.27958254923021825</v>
      </c>
      <c r="O115" s="19">
        <f t="shared" si="14"/>
        <v>-0.3450750447547441</v>
      </c>
      <c r="P115" s="19"/>
      <c r="Q115" s="19"/>
    </row>
    <row r="116" spans="1:17" ht="15" x14ac:dyDescent="0.25">
      <c r="A116" s="1" t="s">
        <v>92</v>
      </c>
      <c r="B116">
        <v>43</v>
      </c>
      <c r="C116" s="38">
        <v>115772.26209302325</v>
      </c>
      <c r="D116" s="37">
        <f t="shared" si="11"/>
        <v>11577.226209302346</v>
      </c>
      <c r="E116" s="37">
        <v>127349.4883023256</v>
      </c>
      <c r="F116" s="37">
        <f t="shared" si="12"/>
        <v>0</v>
      </c>
      <c r="G116" s="38">
        <v>127349.4883023256</v>
      </c>
      <c r="H116" s="37"/>
      <c r="I116" s="36">
        <v>149405</v>
      </c>
      <c r="J116" s="37">
        <f t="shared" si="15"/>
        <v>18623</v>
      </c>
      <c r="K116" s="36">
        <v>168028</v>
      </c>
      <c r="L116" s="37">
        <f t="shared" si="16"/>
        <v>533</v>
      </c>
      <c r="M116" s="36">
        <v>168561</v>
      </c>
      <c r="N116" s="19">
        <f t="shared" si="13"/>
        <v>-0.24449019463383823</v>
      </c>
      <c r="O116" s="19">
        <f t="shared" si="14"/>
        <v>-0.31317290421258032</v>
      </c>
      <c r="P116" s="19"/>
      <c r="Q116" s="19"/>
    </row>
    <row r="117" spans="1:17" ht="15" x14ac:dyDescent="0.25">
      <c r="A117" s="1" t="s">
        <v>93</v>
      </c>
      <c r="B117">
        <v>27</v>
      </c>
      <c r="C117" s="38">
        <v>137308.83296296294</v>
      </c>
      <c r="D117" s="37">
        <f t="shared" si="11"/>
        <v>20596.324944444437</v>
      </c>
      <c r="E117" s="37">
        <v>157905.15790740738</v>
      </c>
      <c r="F117" s="37">
        <f t="shared" si="12"/>
        <v>0</v>
      </c>
      <c r="G117" s="38">
        <v>157905.15790740738</v>
      </c>
      <c r="H117" s="37"/>
      <c r="I117" s="36">
        <v>176228</v>
      </c>
      <c r="J117" s="37">
        <f t="shared" si="15"/>
        <v>28542</v>
      </c>
      <c r="K117" s="36">
        <v>204770</v>
      </c>
      <c r="L117" s="37">
        <f t="shared" si="16"/>
        <v>6817</v>
      </c>
      <c r="M117" s="36">
        <v>211587</v>
      </c>
      <c r="N117" s="19">
        <f t="shared" si="13"/>
        <v>-0.25371049304821475</v>
      </c>
      <c r="O117" s="19">
        <f t="shared" si="14"/>
        <v>-0.35105260265062155</v>
      </c>
      <c r="P117" s="19"/>
      <c r="Q117" s="19"/>
    </row>
    <row r="118" spans="1:17" ht="15" x14ac:dyDescent="0.25">
      <c r="A118" s="1" t="s">
        <v>94</v>
      </c>
      <c r="B118">
        <v>10</v>
      </c>
      <c r="C118" s="38">
        <v>112281.326</v>
      </c>
      <c r="D118" s="37">
        <f t="shared" si="11"/>
        <v>11228.132599999983</v>
      </c>
      <c r="E118" s="37">
        <v>123509.45859999998</v>
      </c>
      <c r="F118" s="37">
        <f t="shared" si="12"/>
        <v>0</v>
      </c>
      <c r="G118" s="38">
        <v>123509.45859999998</v>
      </c>
      <c r="H118" s="37"/>
      <c r="I118" s="36">
        <v>143429</v>
      </c>
      <c r="J118" s="37">
        <f t="shared" si="15"/>
        <v>19692</v>
      </c>
      <c r="K118" s="36">
        <v>163121</v>
      </c>
      <c r="L118" s="37">
        <f t="shared" si="16"/>
        <v>0</v>
      </c>
      <c r="M118" s="36">
        <v>163121</v>
      </c>
      <c r="N118" s="19">
        <f t="shared" si="13"/>
        <v>-0.24283532714978462</v>
      </c>
      <c r="O118" s="19">
        <f t="shared" si="14"/>
        <v>-0.3116684792270768</v>
      </c>
      <c r="P118" s="19"/>
      <c r="Q118" s="19"/>
    </row>
    <row r="119" spans="1:17" ht="15" x14ac:dyDescent="0.25">
      <c r="A119" s="1" t="s">
        <v>95</v>
      </c>
      <c r="B119">
        <v>15</v>
      </c>
      <c r="C119" s="38">
        <v>137479.38333333336</v>
      </c>
      <c r="D119" s="37">
        <f t="shared" si="11"/>
        <v>20621.907499999972</v>
      </c>
      <c r="E119" s="37">
        <v>158101.29083333333</v>
      </c>
      <c r="F119" s="37">
        <f t="shared" si="12"/>
        <v>0</v>
      </c>
      <c r="G119" s="38">
        <v>158101.29083333333</v>
      </c>
      <c r="H119" s="37"/>
      <c r="I119" s="36">
        <v>152250</v>
      </c>
      <c r="J119" s="37">
        <f t="shared" si="15"/>
        <v>23073</v>
      </c>
      <c r="K119" s="36">
        <v>175323</v>
      </c>
      <c r="L119" s="37">
        <f t="shared" si="16"/>
        <v>0</v>
      </c>
      <c r="M119" s="36">
        <v>175323</v>
      </c>
      <c r="N119" s="19">
        <f t="shared" si="13"/>
        <v>-9.8228464985579009E-2</v>
      </c>
      <c r="O119" s="19">
        <f t="shared" si="14"/>
        <v>-0.21585083911789463</v>
      </c>
      <c r="P119" s="19"/>
      <c r="Q119" s="19"/>
    </row>
    <row r="120" spans="1:17" ht="15" x14ac:dyDescent="0.25">
      <c r="A120" s="1" t="s">
        <v>96</v>
      </c>
      <c r="B120">
        <v>2</v>
      </c>
      <c r="C120" s="38">
        <v>161245.88500000001</v>
      </c>
      <c r="D120" s="37">
        <f t="shared" si="11"/>
        <v>32249.176999999996</v>
      </c>
      <c r="E120" s="37">
        <v>193495.06200000001</v>
      </c>
      <c r="F120" s="37">
        <f t="shared" si="12"/>
        <v>7000</v>
      </c>
      <c r="G120" s="38">
        <v>200495.06200000001</v>
      </c>
      <c r="H120" s="37"/>
      <c r="I120" s="36">
        <v>168840</v>
      </c>
      <c r="J120" s="37">
        <f t="shared" si="15"/>
        <v>23417</v>
      </c>
      <c r="K120" s="36">
        <v>192257</v>
      </c>
      <c r="L120" s="37">
        <f t="shared" si="16"/>
        <v>4207</v>
      </c>
      <c r="M120" s="36">
        <v>196464</v>
      </c>
      <c r="N120" s="19">
        <f t="shared" si="13"/>
        <v>2.0518069468197762E-2</v>
      </c>
      <c r="O120" s="19">
        <f t="shared" si="14"/>
        <v>-0.17925988985259381</v>
      </c>
      <c r="P120" s="19"/>
      <c r="Q120" s="19"/>
    </row>
    <row r="121" spans="1:17" ht="15" x14ac:dyDescent="0.25">
      <c r="A121" s="1" t="s">
        <v>97</v>
      </c>
      <c r="B121">
        <v>1</v>
      </c>
      <c r="C121" s="38">
        <v>99545</v>
      </c>
      <c r="D121" s="37">
        <f t="shared" si="11"/>
        <v>8959.0500000000029</v>
      </c>
      <c r="E121" s="37">
        <v>108504.05</v>
      </c>
      <c r="F121" s="37">
        <f t="shared" si="12"/>
        <v>0</v>
      </c>
      <c r="G121" s="38">
        <v>108504.05</v>
      </c>
      <c r="H121" s="37"/>
      <c r="I121" s="36">
        <v>85336</v>
      </c>
      <c r="J121" s="37">
        <f t="shared" si="15"/>
        <v>5284</v>
      </c>
      <c r="K121" s="36">
        <v>90620</v>
      </c>
      <c r="L121" s="37">
        <f t="shared" si="16"/>
        <v>0</v>
      </c>
      <c r="M121" s="36">
        <v>90620</v>
      </c>
      <c r="N121" s="19">
        <f t="shared" si="13"/>
        <v>0.19735212977267713</v>
      </c>
      <c r="O121" s="19">
        <f t="shared" si="14"/>
        <v>9.8488192451997358E-2</v>
      </c>
      <c r="P121" s="19"/>
      <c r="Q121" s="19"/>
    </row>
    <row r="122" spans="1:17" ht="15" x14ac:dyDescent="0.25">
      <c r="A122" s="1" t="s">
        <v>98</v>
      </c>
      <c r="B122">
        <v>1</v>
      </c>
      <c r="C122" s="38">
        <v>119355</v>
      </c>
      <c r="D122" s="37">
        <f t="shared" si="11"/>
        <v>11935.5</v>
      </c>
      <c r="E122" s="37">
        <v>131290.5</v>
      </c>
      <c r="F122" s="37">
        <f t="shared" si="12"/>
        <v>0</v>
      </c>
      <c r="G122" s="38">
        <v>131290.5</v>
      </c>
      <c r="H122" s="37"/>
      <c r="I122" s="36">
        <v>138403</v>
      </c>
      <c r="J122" s="37">
        <f t="shared" si="15"/>
        <v>14293</v>
      </c>
      <c r="K122" s="36">
        <v>152696</v>
      </c>
      <c r="L122" s="37">
        <f t="shared" si="16"/>
        <v>3830</v>
      </c>
      <c r="M122" s="36">
        <v>156526</v>
      </c>
      <c r="N122" s="19">
        <f t="shared" si="13"/>
        <v>-0.16122241672310031</v>
      </c>
      <c r="O122" s="19">
        <f t="shared" si="14"/>
        <v>-0.23747492429372755</v>
      </c>
      <c r="P122" s="19"/>
      <c r="Q122" s="19"/>
    </row>
    <row r="123" spans="1:17" ht="15" x14ac:dyDescent="0.25">
      <c r="A123" s="1" t="s">
        <v>99</v>
      </c>
      <c r="B123">
        <v>3</v>
      </c>
      <c r="C123" s="38">
        <v>99081.383333333346</v>
      </c>
      <c r="D123" s="37">
        <f t="shared" ref="D123:D186" si="17">E123-C123</f>
        <v>9908.1383333333215</v>
      </c>
      <c r="E123" s="37">
        <v>108989.52166666667</v>
      </c>
      <c r="F123" s="37">
        <f t="shared" ref="F123:F186" si="18">G123-E123</f>
        <v>0</v>
      </c>
      <c r="G123" s="38">
        <v>108989.52166666667</v>
      </c>
      <c r="H123" s="37"/>
      <c r="I123" s="36">
        <v>113642</v>
      </c>
      <c r="J123" s="37">
        <f t="shared" si="15"/>
        <v>8162</v>
      </c>
      <c r="K123" s="36">
        <v>121804</v>
      </c>
      <c r="L123" s="37">
        <f t="shared" si="16"/>
        <v>1042</v>
      </c>
      <c r="M123" s="36">
        <v>122846</v>
      </c>
      <c r="N123" s="19">
        <f t="shared" ref="N123:N186" si="19">(G123-M123)/M123</f>
        <v>-0.11279551905095268</v>
      </c>
      <c r="O123" s="19">
        <f t="shared" ref="O123:O186" si="20">(C123-M123)/M123</f>
        <v>-0.19345047186450234</v>
      </c>
      <c r="P123" s="19"/>
      <c r="Q123" s="19"/>
    </row>
    <row r="124" spans="1:17" ht="15" x14ac:dyDescent="0.25">
      <c r="A124" s="1" t="s">
        <v>100</v>
      </c>
      <c r="B124">
        <v>1</v>
      </c>
      <c r="C124" s="38">
        <v>101861.77</v>
      </c>
      <c r="D124" s="37">
        <f t="shared" si="17"/>
        <v>10186.177000000011</v>
      </c>
      <c r="E124" s="37">
        <v>112047.94700000001</v>
      </c>
      <c r="F124" s="37">
        <f t="shared" si="18"/>
        <v>0</v>
      </c>
      <c r="G124" s="38">
        <v>112047.94700000001</v>
      </c>
      <c r="H124" s="37"/>
      <c r="I124" s="36">
        <v>108729</v>
      </c>
      <c r="J124" s="37">
        <f t="shared" ref="J124:J187" si="21">K124-I124</f>
        <v>8725</v>
      </c>
      <c r="K124" s="36">
        <v>117454</v>
      </c>
      <c r="L124" s="37">
        <f t="shared" ref="L124:L187" si="22">M124-K124</f>
        <v>1418</v>
      </c>
      <c r="M124" s="36">
        <v>118872</v>
      </c>
      <c r="N124" s="19">
        <f t="shared" si="19"/>
        <v>-5.7406731610471648E-2</v>
      </c>
      <c r="O124" s="19">
        <f t="shared" si="20"/>
        <v>-0.14309702873679248</v>
      </c>
      <c r="P124" s="19"/>
      <c r="Q124" s="19"/>
    </row>
    <row r="125" spans="1:17" ht="15" x14ac:dyDescent="0.25">
      <c r="A125" s="1" t="s">
        <v>101</v>
      </c>
      <c r="B125">
        <v>1</v>
      </c>
      <c r="C125" s="38">
        <v>143000</v>
      </c>
      <c r="D125" s="37">
        <f t="shared" si="17"/>
        <v>21450</v>
      </c>
      <c r="E125" s="37">
        <v>164450</v>
      </c>
      <c r="F125" s="37">
        <f t="shared" si="18"/>
        <v>0</v>
      </c>
      <c r="G125" s="38">
        <v>164450</v>
      </c>
      <c r="H125" s="37"/>
      <c r="I125" s="36">
        <v>168677</v>
      </c>
      <c r="J125" s="37">
        <f t="shared" si="21"/>
        <v>17834</v>
      </c>
      <c r="K125" s="36">
        <v>186511</v>
      </c>
      <c r="L125" s="37">
        <f t="shared" si="22"/>
        <v>2244</v>
      </c>
      <c r="M125" s="36">
        <v>188755</v>
      </c>
      <c r="N125" s="19">
        <f t="shared" si="19"/>
        <v>-0.12876480093242562</v>
      </c>
      <c r="O125" s="19">
        <f t="shared" si="20"/>
        <v>-0.24240417472384837</v>
      </c>
      <c r="P125" s="19"/>
      <c r="Q125" s="19"/>
    </row>
    <row r="126" spans="1:17" ht="15" x14ac:dyDescent="0.25">
      <c r="A126" s="1" t="s">
        <v>102</v>
      </c>
      <c r="B126">
        <v>1</v>
      </c>
      <c r="C126" s="38">
        <v>195025.35</v>
      </c>
      <c r="D126" s="37">
        <f t="shared" si="17"/>
        <v>48756.337499999994</v>
      </c>
      <c r="E126" s="37">
        <v>243781.6875</v>
      </c>
      <c r="F126" s="37">
        <f t="shared" si="18"/>
        <v>25000</v>
      </c>
      <c r="G126" s="38">
        <v>268781.6875</v>
      </c>
      <c r="H126" s="37"/>
      <c r="I126" s="36">
        <v>198559</v>
      </c>
      <c r="J126" s="37">
        <f t="shared" si="21"/>
        <v>42907</v>
      </c>
      <c r="K126" s="36">
        <v>241466</v>
      </c>
      <c r="L126" s="37">
        <f t="shared" si="22"/>
        <v>17274</v>
      </c>
      <c r="M126" s="36">
        <v>258740</v>
      </c>
      <c r="N126" s="19">
        <f t="shared" si="19"/>
        <v>3.8809954007884361E-2</v>
      </c>
      <c r="O126" s="19">
        <f t="shared" si="20"/>
        <v>-0.24624971013372496</v>
      </c>
      <c r="P126" s="19"/>
      <c r="Q126" s="19"/>
    </row>
    <row r="127" spans="1:17" ht="15" x14ac:dyDescent="0.25">
      <c r="A127" s="1" t="s">
        <v>103</v>
      </c>
      <c r="B127">
        <v>1</v>
      </c>
      <c r="C127" s="38">
        <v>214812.31</v>
      </c>
      <c r="D127" s="37">
        <f t="shared" si="17"/>
        <v>53703.077500000014</v>
      </c>
      <c r="E127" s="37">
        <v>268515.38750000001</v>
      </c>
      <c r="F127" s="37">
        <f t="shared" si="18"/>
        <v>25000</v>
      </c>
      <c r="G127" s="38">
        <v>293515.38750000001</v>
      </c>
      <c r="H127" s="37"/>
      <c r="I127" s="36">
        <v>198559</v>
      </c>
      <c r="J127" s="37">
        <f t="shared" si="21"/>
        <v>42907</v>
      </c>
      <c r="K127" s="36">
        <v>241466</v>
      </c>
      <c r="L127" s="37">
        <f t="shared" si="22"/>
        <v>17274</v>
      </c>
      <c r="M127" s="36">
        <v>258740</v>
      </c>
      <c r="N127" s="19">
        <f t="shared" si="19"/>
        <v>0.13440282716240246</v>
      </c>
      <c r="O127" s="19">
        <f t="shared" si="20"/>
        <v>-0.16977541161011053</v>
      </c>
      <c r="P127" s="19"/>
      <c r="Q127" s="19"/>
    </row>
    <row r="128" spans="1:17" ht="15" x14ac:dyDescent="0.25">
      <c r="A128" s="1" t="s">
        <v>104</v>
      </c>
      <c r="B128">
        <v>7</v>
      </c>
      <c r="C128" s="38">
        <v>164476.37714285712</v>
      </c>
      <c r="D128" s="37">
        <f t="shared" si="17"/>
        <v>32895.275428571447</v>
      </c>
      <c r="E128" s="37">
        <v>197371.65257142857</v>
      </c>
      <c r="F128" s="37">
        <f t="shared" si="18"/>
        <v>7000</v>
      </c>
      <c r="G128" s="38">
        <v>204371.65257142857</v>
      </c>
      <c r="H128" s="37"/>
      <c r="I128" s="36">
        <v>165556</v>
      </c>
      <c r="J128" s="37">
        <f t="shared" si="21"/>
        <v>27264</v>
      </c>
      <c r="K128" s="36">
        <v>192820</v>
      </c>
      <c r="L128" s="37">
        <f t="shared" si="22"/>
        <v>4525</v>
      </c>
      <c r="M128" s="36">
        <v>197345</v>
      </c>
      <c r="N128" s="19">
        <f t="shared" si="19"/>
        <v>3.560593159912117E-2</v>
      </c>
      <c r="O128" s="19">
        <f t="shared" si="20"/>
        <v>-0.16655412023179142</v>
      </c>
      <c r="P128" s="19"/>
      <c r="Q128" s="19"/>
    </row>
    <row r="129" spans="1:17" ht="15" x14ac:dyDescent="0.25">
      <c r="A129" s="1" t="s">
        <v>105</v>
      </c>
      <c r="B129">
        <v>1</v>
      </c>
      <c r="C129" s="38">
        <v>142810</v>
      </c>
      <c r="D129" s="37">
        <f t="shared" si="17"/>
        <v>28562</v>
      </c>
      <c r="E129" s="37">
        <v>171372</v>
      </c>
      <c r="F129" s="37">
        <f t="shared" si="18"/>
        <v>7000</v>
      </c>
      <c r="G129" s="38">
        <v>178372</v>
      </c>
      <c r="H129" s="37"/>
      <c r="I129" s="36">
        <v>167511</v>
      </c>
      <c r="J129" s="37">
        <f t="shared" si="21"/>
        <v>28218</v>
      </c>
      <c r="K129" s="36">
        <v>195729</v>
      </c>
      <c r="L129" s="37">
        <f t="shared" si="22"/>
        <v>4620</v>
      </c>
      <c r="M129" s="36">
        <v>200349</v>
      </c>
      <c r="N129" s="19">
        <f t="shared" si="19"/>
        <v>-0.10969358469470773</v>
      </c>
      <c r="O129" s="19">
        <f t="shared" si="20"/>
        <v>-0.28719384673744314</v>
      </c>
      <c r="P129" s="19"/>
      <c r="Q129" s="19"/>
    </row>
    <row r="130" spans="1:17" ht="15" x14ac:dyDescent="0.25">
      <c r="A130" s="1" t="s">
        <v>106</v>
      </c>
      <c r="B130">
        <v>1</v>
      </c>
      <c r="C130" s="38">
        <v>92648.39</v>
      </c>
      <c r="D130" s="37">
        <f t="shared" si="17"/>
        <v>9264.8390000000072</v>
      </c>
      <c r="E130" s="37">
        <v>101913.22900000001</v>
      </c>
      <c r="F130" s="37">
        <f t="shared" si="18"/>
        <v>0</v>
      </c>
      <c r="G130" s="38">
        <v>101913.22900000001</v>
      </c>
      <c r="H130" s="37"/>
      <c r="I130" s="36">
        <v>100267</v>
      </c>
      <c r="J130" s="37">
        <f t="shared" si="21"/>
        <v>3801</v>
      </c>
      <c r="K130" s="36">
        <v>104068</v>
      </c>
      <c r="L130" s="37">
        <f t="shared" si="22"/>
        <v>4076</v>
      </c>
      <c r="M130" s="36">
        <v>108144</v>
      </c>
      <c r="N130" s="19">
        <f t="shared" si="19"/>
        <v>-5.7615503402870187E-2</v>
      </c>
      <c r="O130" s="19">
        <f t="shared" si="20"/>
        <v>-0.1432868212753366</v>
      </c>
      <c r="P130" s="19"/>
      <c r="Q130" s="19"/>
    </row>
    <row r="131" spans="1:17" ht="15" x14ac:dyDescent="0.25">
      <c r="A131" s="1" t="s">
        <v>107</v>
      </c>
      <c r="B131">
        <v>1</v>
      </c>
      <c r="C131" s="38">
        <v>119709.75</v>
      </c>
      <c r="D131" s="37">
        <f t="shared" si="17"/>
        <v>11970.975000000006</v>
      </c>
      <c r="E131" s="37">
        <v>131680.72500000001</v>
      </c>
      <c r="F131" s="37">
        <f t="shared" si="18"/>
        <v>0</v>
      </c>
      <c r="G131" s="38">
        <v>131680.72500000001</v>
      </c>
      <c r="H131" s="37"/>
      <c r="I131" s="36">
        <v>137994</v>
      </c>
      <c r="J131" s="37">
        <f t="shared" si="21"/>
        <v>7129</v>
      </c>
      <c r="K131" s="36">
        <v>145123</v>
      </c>
      <c r="L131" s="37">
        <f t="shared" si="22"/>
        <v>7413</v>
      </c>
      <c r="M131" s="36">
        <v>152536</v>
      </c>
      <c r="N131" s="19">
        <f t="shared" si="19"/>
        <v>-0.1367236258981486</v>
      </c>
      <c r="O131" s="19">
        <f t="shared" si="20"/>
        <v>-0.2152032962710442</v>
      </c>
      <c r="P131" s="19"/>
      <c r="Q131" s="19"/>
    </row>
    <row r="132" spans="1:17" ht="15" x14ac:dyDescent="0.25">
      <c r="A132" s="1" t="s">
        <v>108</v>
      </c>
      <c r="B132">
        <v>1</v>
      </c>
      <c r="C132" s="38">
        <v>63346.76</v>
      </c>
      <c r="D132" s="37">
        <f t="shared" si="17"/>
        <v>3800.8055999999997</v>
      </c>
      <c r="E132" s="37">
        <v>67147.565600000002</v>
      </c>
      <c r="F132" s="37">
        <f t="shared" si="18"/>
        <v>0</v>
      </c>
      <c r="G132" s="38">
        <v>67147.565600000002</v>
      </c>
      <c r="H132" s="37"/>
      <c r="I132" s="36">
        <v>72848</v>
      </c>
      <c r="J132" s="37">
        <f t="shared" si="21"/>
        <v>4654</v>
      </c>
      <c r="K132" s="36">
        <v>77502</v>
      </c>
      <c r="L132" s="37">
        <f t="shared" si="22"/>
        <v>0</v>
      </c>
      <c r="M132" s="36">
        <v>77502</v>
      </c>
      <c r="N132" s="19">
        <f t="shared" si="19"/>
        <v>-0.13360215736368092</v>
      </c>
      <c r="O132" s="19">
        <f t="shared" si="20"/>
        <v>-0.18264354468271785</v>
      </c>
      <c r="P132" s="19"/>
      <c r="Q132" s="19"/>
    </row>
    <row r="133" spans="1:17" ht="15" x14ac:dyDescent="0.25">
      <c r="A133" s="1" t="s">
        <v>109</v>
      </c>
      <c r="B133">
        <v>2</v>
      </c>
      <c r="C133" s="38">
        <v>72331.39499999999</v>
      </c>
      <c r="D133" s="37">
        <f t="shared" si="17"/>
        <v>5786.5116000000125</v>
      </c>
      <c r="E133" s="37">
        <v>78117.906600000002</v>
      </c>
      <c r="F133" s="37">
        <f t="shared" si="18"/>
        <v>0</v>
      </c>
      <c r="G133" s="38">
        <v>78117.906600000002</v>
      </c>
      <c r="H133" s="37"/>
      <c r="I133" s="36">
        <v>79872</v>
      </c>
      <c r="J133" s="37">
        <f t="shared" si="21"/>
        <v>4724</v>
      </c>
      <c r="K133" s="36">
        <v>84596</v>
      </c>
      <c r="L133" s="37">
        <f t="shared" si="22"/>
        <v>305</v>
      </c>
      <c r="M133" s="36">
        <v>84901</v>
      </c>
      <c r="N133" s="19">
        <f t="shared" si="19"/>
        <v>-7.9894152012343761E-2</v>
      </c>
      <c r="O133" s="19">
        <f t="shared" si="20"/>
        <v>-0.1480501407521703</v>
      </c>
      <c r="P133" s="19"/>
      <c r="Q133" s="19"/>
    </row>
    <row r="134" spans="1:17" ht="15" x14ac:dyDescent="0.25">
      <c r="A134" s="1" t="s">
        <v>110</v>
      </c>
      <c r="B134">
        <v>1</v>
      </c>
      <c r="C134" s="38">
        <v>85618.32</v>
      </c>
      <c r="D134" s="37">
        <f t="shared" si="17"/>
        <v>7705.6488000000099</v>
      </c>
      <c r="E134" s="37">
        <v>93323.968800000017</v>
      </c>
      <c r="F134" s="37">
        <f t="shared" si="18"/>
        <v>0</v>
      </c>
      <c r="G134" s="38">
        <v>93323.968800000017</v>
      </c>
      <c r="H134" s="37"/>
      <c r="I134" s="36">
        <v>104068</v>
      </c>
      <c r="J134" s="37">
        <f t="shared" si="21"/>
        <v>6377</v>
      </c>
      <c r="K134" s="36">
        <v>110445</v>
      </c>
      <c r="L134" s="37">
        <f t="shared" si="22"/>
        <v>281</v>
      </c>
      <c r="M134" s="36">
        <v>110726</v>
      </c>
      <c r="N134" s="19">
        <f t="shared" si="19"/>
        <v>-0.1571630077849826</v>
      </c>
      <c r="O134" s="19">
        <f t="shared" si="20"/>
        <v>-0.22675505301374557</v>
      </c>
      <c r="P134" s="19"/>
      <c r="Q134" s="19"/>
    </row>
    <row r="135" spans="1:17" ht="15" x14ac:dyDescent="0.25">
      <c r="A135" s="1" t="s">
        <v>111</v>
      </c>
      <c r="B135">
        <v>1</v>
      </c>
      <c r="C135" s="38">
        <v>165676.04</v>
      </c>
      <c r="D135" s="37">
        <f t="shared" si="17"/>
        <v>33135.207999999984</v>
      </c>
      <c r="E135" s="37">
        <v>198811.24799999999</v>
      </c>
      <c r="F135" s="37">
        <f t="shared" si="18"/>
        <v>7000</v>
      </c>
      <c r="G135" s="38">
        <v>205811.24799999999</v>
      </c>
      <c r="H135" s="37"/>
      <c r="I135" s="36">
        <v>172233</v>
      </c>
      <c r="J135" s="37">
        <f t="shared" si="21"/>
        <v>19368</v>
      </c>
      <c r="K135" s="36">
        <v>191601</v>
      </c>
      <c r="L135" s="37">
        <f t="shared" si="22"/>
        <v>4334</v>
      </c>
      <c r="M135" s="36">
        <v>195935</v>
      </c>
      <c r="N135" s="19">
        <f t="shared" si="19"/>
        <v>5.0405736596320166E-2</v>
      </c>
      <c r="O135" s="19">
        <f t="shared" si="20"/>
        <v>-0.15443366422538082</v>
      </c>
      <c r="P135" s="19"/>
      <c r="Q135" s="19"/>
    </row>
    <row r="136" spans="1:17" ht="15" x14ac:dyDescent="0.25">
      <c r="A136" s="1" t="s">
        <v>112</v>
      </c>
      <c r="B136">
        <v>1</v>
      </c>
      <c r="C136" s="38">
        <v>115210.75</v>
      </c>
      <c r="D136" s="37">
        <f t="shared" si="17"/>
        <v>11521.075000000012</v>
      </c>
      <c r="E136" s="37">
        <v>126731.82500000001</v>
      </c>
      <c r="F136" s="37">
        <f t="shared" si="18"/>
        <v>0</v>
      </c>
      <c r="G136" s="38">
        <v>126731.82500000001</v>
      </c>
      <c r="H136" s="37"/>
      <c r="I136" s="36">
        <v>142221</v>
      </c>
      <c r="J136" s="37">
        <f t="shared" si="21"/>
        <v>13952</v>
      </c>
      <c r="K136" s="36">
        <v>156173</v>
      </c>
      <c r="L136" s="37">
        <f t="shared" si="22"/>
        <v>0</v>
      </c>
      <c r="M136" s="36">
        <v>156173</v>
      </c>
      <c r="N136" s="19">
        <f t="shared" si="19"/>
        <v>-0.1885164208922156</v>
      </c>
      <c r="O136" s="19">
        <f t="shared" si="20"/>
        <v>-0.26228765535655973</v>
      </c>
      <c r="P136" s="19"/>
      <c r="Q136" s="19"/>
    </row>
    <row r="137" spans="1:17" ht="15" x14ac:dyDescent="0.25">
      <c r="A137" s="1" t="s">
        <v>113</v>
      </c>
      <c r="B137">
        <v>1</v>
      </c>
      <c r="C137" s="38">
        <v>163062.72</v>
      </c>
      <c r="D137" s="37">
        <f t="shared" si="17"/>
        <v>32612.543999999994</v>
      </c>
      <c r="E137" s="37">
        <v>195675.264</v>
      </c>
      <c r="F137" s="37">
        <f t="shared" si="18"/>
        <v>7000</v>
      </c>
      <c r="G137" s="38">
        <v>202675.264</v>
      </c>
      <c r="H137" s="37"/>
      <c r="I137" s="36">
        <v>172233</v>
      </c>
      <c r="J137" s="37">
        <f t="shared" si="21"/>
        <v>19368</v>
      </c>
      <c r="K137" s="36">
        <v>191601</v>
      </c>
      <c r="L137" s="37">
        <f t="shared" si="22"/>
        <v>4334</v>
      </c>
      <c r="M137" s="36">
        <v>195935</v>
      </c>
      <c r="N137" s="19">
        <f t="shared" si="19"/>
        <v>3.4400510373338071E-2</v>
      </c>
      <c r="O137" s="19">
        <f t="shared" si="20"/>
        <v>-0.16777135274453261</v>
      </c>
      <c r="P137" s="19"/>
      <c r="Q137" s="19"/>
    </row>
    <row r="138" spans="1:17" ht="15" x14ac:dyDescent="0.25">
      <c r="A138" s="1" t="s">
        <v>114</v>
      </c>
      <c r="B138">
        <v>1</v>
      </c>
      <c r="C138" s="38">
        <v>96445.08</v>
      </c>
      <c r="D138" s="37">
        <f t="shared" si="17"/>
        <v>9644.5080000000016</v>
      </c>
      <c r="E138" s="37">
        <v>106089.588</v>
      </c>
      <c r="F138" s="37">
        <f t="shared" si="18"/>
        <v>0</v>
      </c>
      <c r="G138" s="38">
        <v>106089.588</v>
      </c>
      <c r="H138" s="37"/>
      <c r="I138" s="36">
        <v>95458</v>
      </c>
      <c r="J138" s="37">
        <f t="shared" si="21"/>
        <v>485</v>
      </c>
      <c r="K138" s="36">
        <v>95943</v>
      </c>
      <c r="L138" s="37">
        <f t="shared" si="22"/>
        <v>575</v>
      </c>
      <c r="M138" s="36">
        <v>96518</v>
      </c>
      <c r="N138" s="19">
        <f t="shared" si="19"/>
        <v>9.9168942580658559E-2</v>
      </c>
      <c r="O138" s="19">
        <f t="shared" si="20"/>
        <v>-7.555067448558637E-4</v>
      </c>
      <c r="P138" s="19"/>
      <c r="Q138" s="19"/>
    </row>
    <row r="139" spans="1:17" ht="15" x14ac:dyDescent="0.25">
      <c r="A139" s="1" t="s">
        <v>115</v>
      </c>
      <c r="B139">
        <v>1</v>
      </c>
      <c r="C139" s="38">
        <v>63188</v>
      </c>
      <c r="D139" s="37">
        <f t="shared" si="17"/>
        <v>5055.0400000000081</v>
      </c>
      <c r="E139" s="37">
        <v>68243.040000000008</v>
      </c>
      <c r="F139" s="37">
        <f t="shared" si="18"/>
        <v>0</v>
      </c>
      <c r="G139" s="38">
        <v>68243.040000000008</v>
      </c>
      <c r="H139" s="37"/>
      <c r="I139" s="36">
        <v>75075</v>
      </c>
      <c r="J139" s="37">
        <f t="shared" si="21"/>
        <v>2384</v>
      </c>
      <c r="K139" s="36">
        <v>77459</v>
      </c>
      <c r="L139" s="37">
        <f t="shared" si="22"/>
        <v>0</v>
      </c>
      <c r="M139" s="36">
        <v>77459</v>
      </c>
      <c r="N139" s="19">
        <f t="shared" si="19"/>
        <v>-0.11897855639757797</v>
      </c>
      <c r="O139" s="19">
        <f t="shared" si="20"/>
        <v>-0.18423940407183154</v>
      </c>
      <c r="P139" s="19"/>
      <c r="Q139" s="19"/>
    </row>
    <row r="140" spans="1:17" ht="15" x14ac:dyDescent="0.25">
      <c r="A140" s="1" t="s">
        <v>116</v>
      </c>
      <c r="B140">
        <v>1</v>
      </c>
      <c r="C140" s="38">
        <v>93332.68</v>
      </c>
      <c r="D140" s="37">
        <f t="shared" si="17"/>
        <v>9333.2680000000109</v>
      </c>
      <c r="E140" s="37">
        <v>102665.948</v>
      </c>
      <c r="F140" s="37">
        <f t="shared" si="18"/>
        <v>0</v>
      </c>
      <c r="G140" s="38">
        <v>102665.948</v>
      </c>
      <c r="H140" s="37"/>
      <c r="I140" s="36">
        <v>98136</v>
      </c>
      <c r="J140" s="37">
        <f t="shared" si="21"/>
        <v>1725</v>
      </c>
      <c r="K140" s="36">
        <v>99861</v>
      </c>
      <c r="L140" s="37">
        <f t="shared" si="22"/>
        <v>86</v>
      </c>
      <c r="M140" s="36">
        <v>99947</v>
      </c>
      <c r="N140" s="19">
        <f t="shared" si="19"/>
        <v>2.7203898065975007E-2</v>
      </c>
      <c r="O140" s="19">
        <f t="shared" si="20"/>
        <v>-6.6178274485477376E-2</v>
      </c>
      <c r="P140" s="19"/>
      <c r="Q140" s="19"/>
    </row>
    <row r="141" spans="1:17" ht="15" x14ac:dyDescent="0.25">
      <c r="A141" s="1" t="s">
        <v>117</v>
      </c>
      <c r="B141">
        <v>1</v>
      </c>
      <c r="C141" s="38">
        <v>104030</v>
      </c>
      <c r="D141" s="37">
        <f t="shared" si="17"/>
        <v>10403.000000000015</v>
      </c>
      <c r="E141" s="37">
        <v>114433.00000000001</v>
      </c>
      <c r="F141" s="37">
        <f t="shared" si="18"/>
        <v>0</v>
      </c>
      <c r="G141" s="38">
        <v>114433.00000000001</v>
      </c>
      <c r="H141" s="37"/>
      <c r="I141" s="36">
        <v>134231</v>
      </c>
      <c r="J141" s="37">
        <f t="shared" si="21"/>
        <v>9346</v>
      </c>
      <c r="K141" s="36">
        <v>143577</v>
      </c>
      <c r="L141" s="37">
        <f t="shared" si="22"/>
        <v>2062</v>
      </c>
      <c r="M141" s="36">
        <v>145639</v>
      </c>
      <c r="N141" s="19">
        <f t="shared" si="19"/>
        <v>-0.21426952945296235</v>
      </c>
      <c r="O141" s="19">
        <f t="shared" si="20"/>
        <v>-0.28569957222996589</v>
      </c>
      <c r="P141" s="19"/>
      <c r="Q141" s="19"/>
    </row>
    <row r="142" spans="1:17" ht="15" x14ac:dyDescent="0.25">
      <c r="A142" s="1" t="s">
        <v>118</v>
      </c>
      <c r="B142">
        <v>1</v>
      </c>
      <c r="C142" s="38">
        <v>117734.78</v>
      </c>
      <c r="D142" s="37">
        <f t="shared" si="17"/>
        <v>11773.478000000017</v>
      </c>
      <c r="E142" s="37">
        <v>129508.25800000002</v>
      </c>
      <c r="F142" s="37">
        <f t="shared" si="18"/>
        <v>0</v>
      </c>
      <c r="G142" s="38">
        <v>129508.25800000002</v>
      </c>
      <c r="H142" s="37"/>
      <c r="I142" s="36">
        <v>134143</v>
      </c>
      <c r="J142" s="37">
        <f t="shared" si="21"/>
        <v>8670</v>
      </c>
      <c r="K142" s="36">
        <v>142813</v>
      </c>
      <c r="L142" s="37">
        <f t="shared" si="22"/>
        <v>213</v>
      </c>
      <c r="M142" s="36">
        <v>143026</v>
      </c>
      <c r="N142" s="19">
        <f t="shared" si="19"/>
        <v>-9.4512480248346339E-2</v>
      </c>
      <c r="O142" s="19">
        <f t="shared" si="20"/>
        <v>-0.17682952749849679</v>
      </c>
      <c r="P142" s="19"/>
      <c r="Q142" s="19"/>
    </row>
    <row r="143" spans="1:17" ht="15" x14ac:dyDescent="0.25">
      <c r="A143" s="1" t="s">
        <v>119</v>
      </c>
      <c r="B143">
        <v>2</v>
      </c>
      <c r="C143" s="38">
        <v>171350</v>
      </c>
      <c r="D143" s="37">
        <f t="shared" si="17"/>
        <v>34270</v>
      </c>
      <c r="E143" s="37">
        <v>205620</v>
      </c>
      <c r="F143" s="37">
        <f t="shared" si="18"/>
        <v>7000</v>
      </c>
      <c r="G143" s="38">
        <v>212620</v>
      </c>
      <c r="H143" s="37"/>
      <c r="I143" s="36">
        <v>187094</v>
      </c>
      <c r="J143" s="37">
        <f t="shared" si="21"/>
        <v>37870</v>
      </c>
      <c r="K143" s="36">
        <v>224964</v>
      </c>
      <c r="L143" s="37">
        <f t="shared" si="22"/>
        <v>20497</v>
      </c>
      <c r="M143" s="36">
        <v>245461</v>
      </c>
      <c r="N143" s="19">
        <f t="shared" si="19"/>
        <v>-0.13379314840239387</v>
      </c>
      <c r="O143" s="19">
        <f t="shared" si="20"/>
        <v>-0.30192576417434946</v>
      </c>
      <c r="P143" s="19"/>
      <c r="Q143" s="19"/>
    </row>
    <row r="144" spans="1:17" ht="15" x14ac:dyDescent="0.25">
      <c r="A144" s="1" t="s">
        <v>120</v>
      </c>
      <c r="B144">
        <v>1</v>
      </c>
      <c r="C144" s="38">
        <v>186320.56</v>
      </c>
      <c r="D144" s="37">
        <f t="shared" si="17"/>
        <v>46580.140000000014</v>
      </c>
      <c r="E144" s="37">
        <v>232900.7</v>
      </c>
      <c r="F144" s="37">
        <f t="shared" si="18"/>
        <v>25000</v>
      </c>
      <c r="G144" s="38">
        <v>257900.7</v>
      </c>
      <c r="H144" s="37"/>
      <c r="I144" s="36">
        <v>211692</v>
      </c>
      <c r="J144" s="37">
        <f t="shared" si="21"/>
        <v>47732</v>
      </c>
      <c r="K144" s="36">
        <v>259424</v>
      </c>
      <c r="L144" s="37">
        <f t="shared" si="22"/>
        <v>5046</v>
      </c>
      <c r="M144" s="36">
        <v>264470</v>
      </c>
      <c r="N144" s="19">
        <f t="shared" si="19"/>
        <v>-2.4839490301357389E-2</v>
      </c>
      <c r="O144" s="19">
        <f t="shared" si="20"/>
        <v>-0.29549453624229594</v>
      </c>
      <c r="P144" s="19"/>
      <c r="Q144" s="19"/>
    </row>
    <row r="145" spans="1:17" ht="15" x14ac:dyDescent="0.25">
      <c r="A145" s="1" t="s">
        <v>121</v>
      </c>
      <c r="B145">
        <v>1</v>
      </c>
      <c r="C145" s="38">
        <v>115000</v>
      </c>
      <c r="D145" s="37">
        <f t="shared" si="17"/>
        <v>17250</v>
      </c>
      <c r="E145" s="37">
        <v>132250</v>
      </c>
      <c r="F145" s="37">
        <f t="shared" si="18"/>
        <v>0</v>
      </c>
      <c r="G145" s="38">
        <v>132250</v>
      </c>
      <c r="H145" s="37"/>
      <c r="I145" s="36">
        <v>135158</v>
      </c>
      <c r="J145" s="37">
        <f t="shared" si="21"/>
        <v>14033</v>
      </c>
      <c r="K145" s="36">
        <v>149191</v>
      </c>
      <c r="L145" s="37">
        <f t="shared" si="22"/>
        <v>1807</v>
      </c>
      <c r="M145" s="36">
        <v>150998</v>
      </c>
      <c r="N145" s="19">
        <f t="shared" si="19"/>
        <v>-0.12416058490840938</v>
      </c>
      <c r="O145" s="19">
        <f t="shared" si="20"/>
        <v>-0.23840050861600817</v>
      </c>
      <c r="P145" s="19"/>
      <c r="Q145" s="19"/>
    </row>
    <row r="146" spans="1:17" ht="15" x14ac:dyDescent="0.25">
      <c r="A146" s="1" t="s">
        <v>122</v>
      </c>
      <c r="B146">
        <v>1</v>
      </c>
      <c r="C146" s="38">
        <v>230050</v>
      </c>
      <c r="D146" s="37">
        <f t="shared" si="17"/>
        <v>69015</v>
      </c>
      <c r="E146" s="37">
        <v>299065</v>
      </c>
      <c r="F146" s="37">
        <f t="shared" si="18"/>
        <v>48500</v>
      </c>
      <c r="G146" s="38">
        <v>347565</v>
      </c>
      <c r="H146" s="37"/>
      <c r="I146" s="36">
        <v>365413</v>
      </c>
      <c r="J146" s="37">
        <f t="shared" si="21"/>
        <v>170600</v>
      </c>
      <c r="K146" s="36">
        <v>536013</v>
      </c>
      <c r="L146" s="37">
        <f t="shared" si="22"/>
        <v>242435</v>
      </c>
      <c r="M146" s="36">
        <v>778448</v>
      </c>
      <c r="N146" s="19">
        <f t="shared" si="19"/>
        <v>-0.5535154563952891</v>
      </c>
      <c r="O146" s="19">
        <f t="shared" si="20"/>
        <v>-0.70447608575010789</v>
      </c>
      <c r="P146" s="19"/>
      <c r="Q146" s="19"/>
    </row>
    <row r="147" spans="1:17" ht="15" x14ac:dyDescent="0.25">
      <c r="A147" s="1" t="s">
        <v>123</v>
      </c>
      <c r="B147">
        <v>1</v>
      </c>
      <c r="C147" s="38">
        <v>231600</v>
      </c>
      <c r="D147" s="37">
        <f t="shared" si="17"/>
        <v>81060</v>
      </c>
      <c r="E147" s="37">
        <v>312660</v>
      </c>
      <c r="F147" s="37">
        <f t="shared" si="18"/>
        <v>93000</v>
      </c>
      <c r="G147" s="38">
        <v>405660</v>
      </c>
      <c r="H147" s="37"/>
      <c r="I147" s="36">
        <v>236528</v>
      </c>
      <c r="J147" s="37">
        <f t="shared" si="21"/>
        <v>57662</v>
      </c>
      <c r="K147" s="36">
        <v>294190</v>
      </c>
      <c r="L147" s="37">
        <f t="shared" si="22"/>
        <v>77748</v>
      </c>
      <c r="M147" s="36">
        <v>371938</v>
      </c>
      <c r="N147" s="19">
        <f t="shared" si="19"/>
        <v>9.0665648575837907E-2</v>
      </c>
      <c r="O147" s="19">
        <f t="shared" si="20"/>
        <v>-0.37731557410105987</v>
      </c>
      <c r="P147" s="19"/>
      <c r="Q147" s="19"/>
    </row>
    <row r="148" spans="1:17" ht="15" x14ac:dyDescent="0.25">
      <c r="A148" s="1" t="s">
        <v>124</v>
      </c>
      <c r="B148">
        <v>1</v>
      </c>
      <c r="C148" s="38">
        <v>197749.43</v>
      </c>
      <c r="D148" s="37">
        <f t="shared" si="17"/>
        <v>49437.357499999984</v>
      </c>
      <c r="E148" s="37">
        <v>247186.78749999998</v>
      </c>
      <c r="F148" s="37">
        <f t="shared" si="18"/>
        <v>25000</v>
      </c>
      <c r="G148" s="38">
        <v>272186.78749999998</v>
      </c>
      <c r="H148" s="37"/>
      <c r="I148" s="36">
        <v>198559</v>
      </c>
      <c r="J148" s="37">
        <f t="shared" si="21"/>
        <v>42907</v>
      </c>
      <c r="K148" s="36">
        <v>241466</v>
      </c>
      <c r="L148" s="37">
        <f t="shared" si="22"/>
        <v>17274</v>
      </c>
      <c r="M148" s="36">
        <v>258740</v>
      </c>
      <c r="N148" s="19">
        <f t="shared" si="19"/>
        <v>5.19702693823915E-2</v>
      </c>
      <c r="O148" s="19">
        <f t="shared" si="20"/>
        <v>-0.23572145783411921</v>
      </c>
      <c r="P148" s="19"/>
      <c r="Q148" s="19"/>
    </row>
    <row r="149" spans="1:17" ht="15" x14ac:dyDescent="0.25">
      <c r="A149" s="1" t="s">
        <v>125</v>
      </c>
      <c r="B149">
        <v>2</v>
      </c>
      <c r="C149" s="38">
        <v>275147.29000000004</v>
      </c>
      <c r="D149" s="37">
        <f t="shared" si="17"/>
        <v>96301.551500000001</v>
      </c>
      <c r="E149" s="37">
        <v>371448.84150000004</v>
      </c>
      <c r="F149" s="37">
        <f t="shared" si="18"/>
        <v>93000</v>
      </c>
      <c r="G149" s="38">
        <v>464448.84150000004</v>
      </c>
      <c r="H149" s="37"/>
      <c r="I149" s="36">
        <v>260165</v>
      </c>
      <c r="J149" s="37">
        <f t="shared" si="21"/>
        <v>73174</v>
      </c>
      <c r="K149" s="36">
        <v>333339</v>
      </c>
      <c r="L149" s="37">
        <f t="shared" si="22"/>
        <v>112370</v>
      </c>
      <c r="M149" s="36">
        <v>445709</v>
      </c>
      <c r="N149" s="19">
        <f t="shared" si="19"/>
        <v>4.2045014796649918E-2</v>
      </c>
      <c r="O149" s="19">
        <f t="shared" si="20"/>
        <v>-0.38267504133863117</v>
      </c>
      <c r="P149" s="19"/>
      <c r="Q149" s="19"/>
    </row>
    <row r="150" spans="1:17" ht="15" x14ac:dyDescent="0.25">
      <c r="A150" s="1" t="s">
        <v>126</v>
      </c>
      <c r="B150">
        <v>1</v>
      </c>
      <c r="C150" s="38">
        <v>122000</v>
      </c>
      <c r="D150" s="37">
        <f t="shared" si="17"/>
        <v>12200</v>
      </c>
      <c r="E150" s="37">
        <v>134200</v>
      </c>
      <c r="F150" s="37">
        <f t="shared" si="18"/>
        <v>0</v>
      </c>
      <c r="G150" s="38">
        <v>134200</v>
      </c>
      <c r="H150" s="37"/>
      <c r="I150" s="36">
        <v>98208</v>
      </c>
      <c r="J150" s="37">
        <f t="shared" si="21"/>
        <v>5163</v>
      </c>
      <c r="K150" s="36">
        <v>103371</v>
      </c>
      <c r="L150" s="37">
        <f t="shared" si="22"/>
        <v>253</v>
      </c>
      <c r="M150" s="36">
        <v>103624</v>
      </c>
      <c r="N150" s="19">
        <f t="shared" si="19"/>
        <v>0.29506677989654906</v>
      </c>
      <c r="O150" s="19">
        <f t="shared" si="20"/>
        <v>0.17733343626959006</v>
      </c>
      <c r="P150" s="19"/>
      <c r="Q150" s="19"/>
    </row>
    <row r="151" spans="1:17" ht="15" x14ac:dyDescent="0.25">
      <c r="A151" s="1" t="s">
        <v>127</v>
      </c>
      <c r="B151">
        <v>1</v>
      </c>
      <c r="C151" s="38">
        <v>166340.03</v>
      </c>
      <c r="D151" s="37">
        <f t="shared" si="17"/>
        <v>24951.004499999981</v>
      </c>
      <c r="E151" s="37">
        <v>191291.03449999998</v>
      </c>
      <c r="F151" s="37">
        <f t="shared" si="18"/>
        <v>0</v>
      </c>
      <c r="G151" s="38">
        <v>191291.03449999998</v>
      </c>
      <c r="H151" s="37"/>
      <c r="I151" s="36">
        <v>146955</v>
      </c>
      <c r="J151" s="37">
        <f t="shared" si="21"/>
        <v>30279</v>
      </c>
      <c r="K151" s="36">
        <v>177234</v>
      </c>
      <c r="L151" s="37">
        <f t="shared" si="22"/>
        <v>-889</v>
      </c>
      <c r="M151" s="36">
        <v>176345</v>
      </c>
      <c r="N151" s="19">
        <f t="shared" si="19"/>
        <v>8.4754512461368225E-2</v>
      </c>
      <c r="O151" s="19">
        <f t="shared" si="20"/>
        <v>-5.6735206555331881E-2</v>
      </c>
      <c r="P151" s="19"/>
      <c r="Q151" s="19"/>
    </row>
    <row r="152" spans="1:17" ht="15" x14ac:dyDescent="0.25">
      <c r="A152" s="1" t="s">
        <v>128</v>
      </c>
      <c r="B152">
        <v>2</v>
      </c>
      <c r="C152" s="38">
        <v>97098.7</v>
      </c>
      <c r="D152" s="37">
        <f t="shared" si="17"/>
        <v>9709.8700000000099</v>
      </c>
      <c r="E152" s="37">
        <v>106808.57</v>
      </c>
      <c r="F152" s="37">
        <f t="shared" si="18"/>
        <v>0</v>
      </c>
      <c r="G152" s="38">
        <v>106808.57</v>
      </c>
      <c r="H152" s="37"/>
      <c r="I152" s="36">
        <v>100746</v>
      </c>
      <c r="J152" s="37">
        <f t="shared" si="21"/>
        <v>4897</v>
      </c>
      <c r="K152" s="36">
        <v>105643</v>
      </c>
      <c r="L152" s="37">
        <f t="shared" si="22"/>
        <v>508</v>
      </c>
      <c r="M152" s="36">
        <v>106151</v>
      </c>
      <c r="N152" s="19">
        <f t="shared" si="19"/>
        <v>6.194666088873463E-3</v>
      </c>
      <c r="O152" s="19">
        <f t="shared" si="20"/>
        <v>-8.5277576282842396E-2</v>
      </c>
      <c r="P152" s="19"/>
      <c r="Q152" s="19"/>
    </row>
    <row r="153" spans="1:17" ht="15" x14ac:dyDescent="0.25">
      <c r="A153" s="1" t="s">
        <v>129</v>
      </c>
      <c r="B153">
        <v>1</v>
      </c>
      <c r="C153" s="38">
        <v>125660</v>
      </c>
      <c r="D153" s="37">
        <f t="shared" si="17"/>
        <v>12566</v>
      </c>
      <c r="E153" s="37">
        <v>138226</v>
      </c>
      <c r="F153" s="37">
        <f t="shared" si="18"/>
        <v>0</v>
      </c>
      <c r="G153" s="38">
        <v>138226</v>
      </c>
      <c r="H153" s="37"/>
      <c r="I153" s="36">
        <v>131855</v>
      </c>
      <c r="J153" s="37">
        <f t="shared" si="21"/>
        <v>6593</v>
      </c>
      <c r="K153" s="36">
        <v>138448</v>
      </c>
      <c r="L153" s="37">
        <f t="shared" si="22"/>
        <v>3527</v>
      </c>
      <c r="M153" s="36">
        <v>141975</v>
      </c>
      <c r="N153" s="19">
        <f t="shared" si="19"/>
        <v>-2.6406057404472619E-2</v>
      </c>
      <c r="O153" s="19">
        <f t="shared" si="20"/>
        <v>-0.11491459764042965</v>
      </c>
      <c r="P153" s="19"/>
      <c r="Q153" s="19"/>
    </row>
    <row r="154" spans="1:17" ht="15" x14ac:dyDescent="0.25">
      <c r="A154" s="1" t="s">
        <v>130</v>
      </c>
      <c r="B154">
        <v>2</v>
      </c>
      <c r="C154" s="38">
        <v>181717.75</v>
      </c>
      <c r="D154" s="37">
        <f t="shared" si="17"/>
        <v>45429.4375</v>
      </c>
      <c r="E154" s="37">
        <v>227147.1875</v>
      </c>
      <c r="F154" s="37">
        <f t="shared" si="18"/>
        <v>25000</v>
      </c>
      <c r="G154" s="38">
        <v>252147.1875</v>
      </c>
      <c r="H154" s="37"/>
      <c r="I154" s="36">
        <v>189853</v>
      </c>
      <c r="J154" s="37">
        <f t="shared" si="21"/>
        <v>42982</v>
      </c>
      <c r="K154" s="36">
        <v>232835</v>
      </c>
      <c r="L154" s="37">
        <f t="shared" si="22"/>
        <v>26845</v>
      </c>
      <c r="M154" s="36">
        <v>259680</v>
      </c>
      <c r="N154" s="19">
        <f t="shared" si="19"/>
        <v>-2.9008057994454713E-2</v>
      </c>
      <c r="O154" s="19">
        <f t="shared" si="20"/>
        <v>-0.30022431454097348</v>
      </c>
      <c r="P154" s="19"/>
      <c r="Q154" s="19"/>
    </row>
    <row r="155" spans="1:17" ht="15" x14ac:dyDescent="0.25">
      <c r="A155" s="1" t="s">
        <v>131</v>
      </c>
      <c r="B155">
        <v>1</v>
      </c>
      <c r="C155" s="38">
        <v>228900</v>
      </c>
      <c r="D155" s="37">
        <f t="shared" si="17"/>
        <v>57225</v>
      </c>
      <c r="E155" s="37">
        <v>286125</v>
      </c>
      <c r="F155" s="37">
        <f t="shared" si="18"/>
        <v>25000</v>
      </c>
      <c r="G155" s="38">
        <v>311125</v>
      </c>
      <c r="H155" s="37"/>
      <c r="I155" s="36">
        <v>209183</v>
      </c>
      <c r="J155" s="37">
        <f t="shared" si="21"/>
        <v>39282</v>
      </c>
      <c r="K155" s="36">
        <v>248465</v>
      </c>
      <c r="L155" s="37">
        <f t="shared" si="22"/>
        <v>24599</v>
      </c>
      <c r="M155" s="36">
        <v>273064</v>
      </c>
      <c r="N155" s="19">
        <f t="shared" si="19"/>
        <v>0.13938490610259865</v>
      </c>
      <c r="O155" s="19">
        <f t="shared" si="20"/>
        <v>-0.16173497788064337</v>
      </c>
      <c r="P155" s="19"/>
      <c r="Q155" s="19"/>
    </row>
    <row r="156" spans="1:17" ht="15" x14ac:dyDescent="0.25">
      <c r="A156" s="1" t="s">
        <v>132</v>
      </c>
      <c r="B156">
        <v>4</v>
      </c>
      <c r="C156" s="38">
        <v>100224.16</v>
      </c>
      <c r="D156" s="37">
        <f t="shared" si="17"/>
        <v>10022.415999999997</v>
      </c>
      <c r="E156" s="37">
        <v>110246.576</v>
      </c>
      <c r="F156" s="37">
        <f t="shared" si="18"/>
        <v>0</v>
      </c>
      <c r="G156" s="38">
        <v>110246.576</v>
      </c>
      <c r="H156" s="37"/>
      <c r="I156" s="36">
        <v>123406</v>
      </c>
      <c r="J156" s="37">
        <f t="shared" si="21"/>
        <v>8141</v>
      </c>
      <c r="K156" s="36">
        <v>131547</v>
      </c>
      <c r="L156" s="37">
        <f t="shared" si="22"/>
        <v>417</v>
      </c>
      <c r="M156" s="36">
        <v>131964</v>
      </c>
      <c r="N156" s="19">
        <f t="shared" si="19"/>
        <v>-0.16457082234548814</v>
      </c>
      <c r="O156" s="19">
        <f t="shared" si="20"/>
        <v>-0.2405189294049892</v>
      </c>
      <c r="P156" s="19"/>
      <c r="Q156" s="19"/>
    </row>
    <row r="157" spans="1:17" ht="15" x14ac:dyDescent="0.25">
      <c r="A157" s="1" t="s">
        <v>133</v>
      </c>
      <c r="B157">
        <v>1</v>
      </c>
      <c r="C157" s="38">
        <v>125498.69</v>
      </c>
      <c r="D157" s="37">
        <f t="shared" si="17"/>
        <v>12549.869000000006</v>
      </c>
      <c r="E157" s="37">
        <v>138048.55900000001</v>
      </c>
      <c r="F157" s="37">
        <f t="shared" si="18"/>
        <v>0</v>
      </c>
      <c r="G157" s="38">
        <v>138048.55900000001</v>
      </c>
      <c r="H157" s="37"/>
      <c r="I157" s="36">
        <v>147662</v>
      </c>
      <c r="J157" s="37">
        <f t="shared" si="21"/>
        <v>16176</v>
      </c>
      <c r="K157" s="36">
        <v>163838</v>
      </c>
      <c r="L157" s="37">
        <f t="shared" si="22"/>
        <v>960</v>
      </c>
      <c r="M157" s="36">
        <v>164798</v>
      </c>
      <c r="N157" s="19">
        <f t="shared" si="19"/>
        <v>-0.16231653903566787</v>
      </c>
      <c r="O157" s="19">
        <f t="shared" si="20"/>
        <v>-0.23846958094151627</v>
      </c>
      <c r="P157" s="19"/>
      <c r="Q157" s="19"/>
    </row>
    <row r="158" spans="1:17" ht="15" x14ac:dyDescent="0.25">
      <c r="A158" s="1" t="s">
        <v>134</v>
      </c>
      <c r="B158">
        <v>1</v>
      </c>
      <c r="C158" s="38">
        <v>160964.9</v>
      </c>
      <c r="D158" s="37">
        <f t="shared" si="17"/>
        <v>32192.979999999981</v>
      </c>
      <c r="E158" s="37">
        <v>193157.87999999998</v>
      </c>
      <c r="F158" s="37">
        <f t="shared" si="18"/>
        <v>7000</v>
      </c>
      <c r="G158" s="38">
        <v>200157.87999999998</v>
      </c>
      <c r="H158" s="37"/>
      <c r="I158" s="36">
        <v>173435</v>
      </c>
      <c r="J158" s="37">
        <f t="shared" si="21"/>
        <v>26899</v>
      </c>
      <c r="K158" s="36">
        <v>200334</v>
      </c>
      <c r="L158" s="37">
        <f t="shared" si="22"/>
        <v>4549</v>
      </c>
      <c r="M158" s="36">
        <v>204883</v>
      </c>
      <c r="N158" s="19">
        <f t="shared" si="19"/>
        <v>-2.3062528369850229E-2</v>
      </c>
      <c r="O158" s="19">
        <f t="shared" si="20"/>
        <v>-0.21435697446835514</v>
      </c>
      <c r="P158" s="19"/>
      <c r="Q158" s="19"/>
    </row>
    <row r="159" spans="1:17" ht="15" x14ac:dyDescent="0.25">
      <c r="A159" s="1" t="s">
        <v>135</v>
      </c>
      <c r="B159">
        <v>5</v>
      </c>
      <c r="C159" s="38">
        <v>82113.119999999995</v>
      </c>
      <c r="D159" s="37">
        <f t="shared" si="17"/>
        <v>7390.1808000000165</v>
      </c>
      <c r="E159" s="37">
        <v>89503.300800000012</v>
      </c>
      <c r="F159" s="37">
        <f t="shared" si="18"/>
        <v>0</v>
      </c>
      <c r="G159" s="38">
        <v>89503.300800000012</v>
      </c>
      <c r="H159" s="37"/>
      <c r="I159" s="36">
        <v>89713</v>
      </c>
      <c r="J159" s="37">
        <f t="shared" si="21"/>
        <v>4156</v>
      </c>
      <c r="K159" s="36">
        <v>93869</v>
      </c>
      <c r="L159" s="37">
        <f t="shared" si="22"/>
        <v>137</v>
      </c>
      <c r="M159" s="36">
        <v>94006</v>
      </c>
      <c r="N159" s="19">
        <f t="shared" si="19"/>
        <v>-4.7897998000127527E-2</v>
      </c>
      <c r="O159" s="19">
        <f t="shared" si="20"/>
        <v>-0.12651192477075937</v>
      </c>
      <c r="P159" s="19"/>
      <c r="Q159" s="19"/>
    </row>
    <row r="160" spans="1:17" ht="15" x14ac:dyDescent="0.25">
      <c r="A160" s="1" t="s">
        <v>136</v>
      </c>
      <c r="B160">
        <v>1</v>
      </c>
      <c r="C160" s="38">
        <v>80103.100000000006</v>
      </c>
      <c r="D160" s="37">
        <f t="shared" si="17"/>
        <v>7209.2790000000095</v>
      </c>
      <c r="E160" s="37">
        <v>87312.379000000015</v>
      </c>
      <c r="F160" s="37">
        <f t="shared" si="18"/>
        <v>0</v>
      </c>
      <c r="G160" s="38">
        <v>87312.379000000015</v>
      </c>
      <c r="H160" s="37"/>
      <c r="I160" s="36">
        <v>79243</v>
      </c>
      <c r="J160" s="37">
        <f t="shared" si="21"/>
        <v>4012</v>
      </c>
      <c r="K160" s="36">
        <v>83255</v>
      </c>
      <c r="L160" s="37">
        <f t="shared" si="22"/>
        <v>134</v>
      </c>
      <c r="M160" s="36">
        <v>83389</v>
      </c>
      <c r="N160" s="19">
        <f t="shared" si="19"/>
        <v>4.7049119188382345E-2</v>
      </c>
      <c r="O160" s="19">
        <f t="shared" si="20"/>
        <v>-3.9404477808823633E-2</v>
      </c>
      <c r="P160" s="19"/>
      <c r="Q160" s="19"/>
    </row>
    <row r="161" spans="1:17" ht="15" x14ac:dyDescent="0.25">
      <c r="A161" s="1" t="s">
        <v>137</v>
      </c>
      <c r="B161">
        <v>1</v>
      </c>
      <c r="C161" s="38">
        <v>90227.42</v>
      </c>
      <c r="D161" s="37">
        <f t="shared" si="17"/>
        <v>9022.7420000000129</v>
      </c>
      <c r="E161" s="37">
        <v>99250.162000000011</v>
      </c>
      <c r="F161" s="37">
        <f t="shared" si="18"/>
        <v>0</v>
      </c>
      <c r="G161" s="38">
        <v>99250.162000000011</v>
      </c>
      <c r="H161" s="37"/>
      <c r="I161" s="36">
        <v>104068</v>
      </c>
      <c r="J161" s="37">
        <f t="shared" si="21"/>
        <v>7579</v>
      </c>
      <c r="K161" s="36">
        <v>111647</v>
      </c>
      <c r="L161" s="37">
        <f t="shared" si="22"/>
        <v>833</v>
      </c>
      <c r="M161" s="36">
        <v>112480</v>
      </c>
      <c r="N161" s="19">
        <f t="shared" si="19"/>
        <v>-0.11761947012802267</v>
      </c>
      <c r="O161" s="19">
        <f t="shared" si="20"/>
        <v>-0.19783588193456617</v>
      </c>
      <c r="P161" s="19"/>
      <c r="Q161" s="19"/>
    </row>
    <row r="162" spans="1:17" ht="15" x14ac:dyDescent="0.25">
      <c r="A162" s="1" t="s">
        <v>138</v>
      </c>
      <c r="B162">
        <v>1</v>
      </c>
      <c r="C162" s="38">
        <v>159005</v>
      </c>
      <c r="D162" s="37">
        <f t="shared" si="17"/>
        <v>31801</v>
      </c>
      <c r="E162" s="37">
        <v>190806</v>
      </c>
      <c r="F162" s="37">
        <f t="shared" si="18"/>
        <v>7000</v>
      </c>
      <c r="G162" s="38">
        <v>197806</v>
      </c>
      <c r="H162" s="37"/>
      <c r="I162" s="36">
        <v>158475</v>
      </c>
      <c r="J162" s="37">
        <f t="shared" si="21"/>
        <v>29825</v>
      </c>
      <c r="K162" s="36">
        <v>188300</v>
      </c>
      <c r="L162" s="37">
        <f t="shared" si="22"/>
        <v>4009</v>
      </c>
      <c r="M162" s="36">
        <v>192309</v>
      </c>
      <c r="N162" s="19">
        <f t="shared" si="19"/>
        <v>2.8584205627401733E-2</v>
      </c>
      <c r="O162" s="19">
        <f t="shared" si="20"/>
        <v>-0.17317962237856782</v>
      </c>
      <c r="P162" s="19"/>
      <c r="Q162" s="19"/>
    </row>
    <row r="163" spans="1:17" ht="15" x14ac:dyDescent="0.25">
      <c r="A163" s="1" t="s">
        <v>139</v>
      </c>
      <c r="B163">
        <v>1</v>
      </c>
      <c r="C163" s="38">
        <v>163000</v>
      </c>
      <c r="D163" s="37">
        <f t="shared" si="17"/>
        <v>32600</v>
      </c>
      <c r="E163" s="37">
        <v>195600</v>
      </c>
      <c r="F163" s="37">
        <f t="shared" si="18"/>
        <v>7000</v>
      </c>
      <c r="G163" s="38">
        <v>202600</v>
      </c>
      <c r="H163" s="37"/>
      <c r="I163" s="36">
        <v>185873</v>
      </c>
      <c r="J163" s="37">
        <f t="shared" si="21"/>
        <v>35419</v>
      </c>
      <c r="K163" s="36">
        <v>221292</v>
      </c>
      <c r="L163" s="37">
        <f t="shared" si="22"/>
        <v>10717</v>
      </c>
      <c r="M163" s="36">
        <v>232009</v>
      </c>
      <c r="N163" s="19">
        <f t="shared" si="19"/>
        <v>-0.12675801369774448</v>
      </c>
      <c r="O163" s="19">
        <f t="shared" si="20"/>
        <v>-0.29744104754556933</v>
      </c>
      <c r="P163" s="19"/>
      <c r="Q163" s="19"/>
    </row>
    <row r="164" spans="1:17" ht="15" x14ac:dyDescent="0.25">
      <c r="A164" s="1" t="s">
        <v>140</v>
      </c>
      <c r="B164">
        <v>1</v>
      </c>
      <c r="C164" s="38">
        <v>115000</v>
      </c>
      <c r="D164" s="37">
        <f t="shared" si="17"/>
        <v>17250</v>
      </c>
      <c r="E164" s="37">
        <v>132250</v>
      </c>
      <c r="F164" s="37">
        <f t="shared" si="18"/>
        <v>0</v>
      </c>
      <c r="G164" s="38">
        <v>132250</v>
      </c>
      <c r="H164" s="37"/>
      <c r="I164" s="36">
        <v>161769</v>
      </c>
      <c r="J164" s="37">
        <f t="shared" si="21"/>
        <v>22449</v>
      </c>
      <c r="K164" s="36">
        <v>184218</v>
      </c>
      <c r="L164" s="37">
        <f t="shared" si="22"/>
        <v>2149</v>
      </c>
      <c r="M164" s="36">
        <v>186367</v>
      </c>
      <c r="N164" s="19">
        <f t="shared" si="19"/>
        <v>-0.29037866145830538</v>
      </c>
      <c r="O164" s="19">
        <f t="shared" si="20"/>
        <v>-0.38293796648548295</v>
      </c>
      <c r="P164" s="19"/>
      <c r="Q164" s="19"/>
    </row>
    <row r="165" spans="1:17" ht="15" x14ac:dyDescent="0.25">
      <c r="A165" s="1" t="s">
        <v>141</v>
      </c>
      <c r="B165">
        <v>4</v>
      </c>
      <c r="C165" s="38">
        <v>102448.1425</v>
      </c>
      <c r="D165" s="37">
        <f t="shared" si="17"/>
        <v>10244.814249999996</v>
      </c>
      <c r="E165" s="37">
        <v>112692.95675</v>
      </c>
      <c r="F165" s="37">
        <f t="shared" si="18"/>
        <v>0</v>
      </c>
      <c r="G165" s="38">
        <v>112692.95675</v>
      </c>
      <c r="H165" s="37"/>
      <c r="I165" s="36">
        <v>110414</v>
      </c>
      <c r="J165" s="37">
        <f t="shared" si="21"/>
        <v>9785</v>
      </c>
      <c r="K165" s="36">
        <v>120199</v>
      </c>
      <c r="L165" s="37">
        <f t="shared" si="22"/>
        <v>0</v>
      </c>
      <c r="M165" s="36">
        <v>120199</v>
      </c>
      <c r="N165" s="19">
        <f t="shared" si="19"/>
        <v>-6.2446802802020002E-2</v>
      </c>
      <c r="O165" s="19">
        <f t="shared" si="20"/>
        <v>-0.14767891163819996</v>
      </c>
      <c r="P165" s="19"/>
      <c r="Q165" s="19"/>
    </row>
    <row r="166" spans="1:17" ht="15" x14ac:dyDescent="0.25">
      <c r="A166" s="1" t="s">
        <v>142</v>
      </c>
      <c r="B166">
        <v>4</v>
      </c>
      <c r="C166" s="38">
        <v>119914.61249999999</v>
      </c>
      <c r="D166" s="37">
        <f t="shared" si="17"/>
        <v>11991.461250000022</v>
      </c>
      <c r="E166" s="37">
        <v>131906.07375000001</v>
      </c>
      <c r="F166" s="37">
        <f t="shared" si="18"/>
        <v>0</v>
      </c>
      <c r="G166" s="38">
        <v>131906.07375000001</v>
      </c>
      <c r="H166" s="37"/>
      <c r="I166" s="36">
        <v>137317</v>
      </c>
      <c r="J166" s="37">
        <f t="shared" si="21"/>
        <v>16423</v>
      </c>
      <c r="K166" s="36">
        <v>153740</v>
      </c>
      <c r="L166" s="37">
        <f t="shared" si="22"/>
        <v>0</v>
      </c>
      <c r="M166" s="36">
        <v>153740</v>
      </c>
      <c r="N166" s="19">
        <f t="shared" si="19"/>
        <v>-0.1420185133992454</v>
      </c>
      <c r="O166" s="19">
        <f t="shared" si="20"/>
        <v>-0.2200168303629505</v>
      </c>
      <c r="P166" s="19"/>
      <c r="Q166" s="19"/>
    </row>
    <row r="167" spans="1:17" ht="15" x14ac:dyDescent="0.25">
      <c r="A167" s="1" t="s">
        <v>143</v>
      </c>
      <c r="B167">
        <v>4</v>
      </c>
      <c r="C167" s="38">
        <v>147513.95250000001</v>
      </c>
      <c r="D167" s="37">
        <f t="shared" si="17"/>
        <v>22127.092874999973</v>
      </c>
      <c r="E167" s="37">
        <v>169641.04537499999</v>
      </c>
      <c r="F167" s="37">
        <f t="shared" si="18"/>
        <v>0</v>
      </c>
      <c r="G167" s="38">
        <v>169641.04537499999</v>
      </c>
      <c r="H167" s="37"/>
      <c r="I167" s="36">
        <v>162346</v>
      </c>
      <c r="J167" s="37">
        <f t="shared" si="21"/>
        <v>25549</v>
      </c>
      <c r="K167" s="36">
        <v>187895</v>
      </c>
      <c r="L167" s="37">
        <f t="shared" si="22"/>
        <v>-1161</v>
      </c>
      <c r="M167" s="36">
        <v>186734</v>
      </c>
      <c r="N167" s="19">
        <f t="shared" si="19"/>
        <v>-9.153638129638958E-2</v>
      </c>
      <c r="O167" s="19">
        <f t="shared" si="20"/>
        <v>-0.21003163590990384</v>
      </c>
      <c r="P167" s="19"/>
      <c r="Q167" s="19"/>
    </row>
    <row r="168" spans="1:17" ht="15" x14ac:dyDescent="0.25">
      <c r="A168" s="1" t="s">
        <v>144</v>
      </c>
      <c r="B168">
        <v>1</v>
      </c>
      <c r="C168" s="38">
        <v>91500</v>
      </c>
      <c r="D168" s="37">
        <f t="shared" si="17"/>
        <v>9150.0000000000146</v>
      </c>
      <c r="E168" s="37">
        <v>100650.00000000001</v>
      </c>
      <c r="F168" s="37">
        <f t="shared" si="18"/>
        <v>0</v>
      </c>
      <c r="G168" s="38">
        <v>100650.00000000001</v>
      </c>
      <c r="H168" s="37"/>
      <c r="I168" s="36">
        <v>72731</v>
      </c>
      <c r="J168" s="37">
        <f t="shared" si="21"/>
        <v>5058</v>
      </c>
      <c r="K168" s="36">
        <v>77789</v>
      </c>
      <c r="L168" s="37">
        <f t="shared" si="22"/>
        <v>0</v>
      </c>
      <c r="M168" s="36">
        <v>77789</v>
      </c>
      <c r="N168" s="19">
        <f t="shared" si="19"/>
        <v>0.29388473948758842</v>
      </c>
      <c r="O168" s="19">
        <f t="shared" si="20"/>
        <v>0.17625885407962566</v>
      </c>
      <c r="P168" s="19"/>
      <c r="Q168" s="19"/>
    </row>
    <row r="169" spans="1:17" ht="15" x14ac:dyDescent="0.25">
      <c r="A169" s="1" t="s">
        <v>145</v>
      </c>
      <c r="B169">
        <v>1</v>
      </c>
      <c r="C169" s="38">
        <v>108247.87</v>
      </c>
      <c r="D169" s="37">
        <f t="shared" si="17"/>
        <v>10824.787000000011</v>
      </c>
      <c r="E169" s="37">
        <v>119072.65700000001</v>
      </c>
      <c r="F169" s="37">
        <f t="shared" si="18"/>
        <v>0</v>
      </c>
      <c r="G169" s="38">
        <v>119072.65700000001</v>
      </c>
      <c r="H169" s="37"/>
      <c r="I169" s="36">
        <v>129044</v>
      </c>
      <c r="J169" s="37">
        <f t="shared" si="21"/>
        <v>15015</v>
      </c>
      <c r="K169" s="36">
        <v>144059</v>
      </c>
      <c r="L169" s="37">
        <f t="shared" si="22"/>
        <v>1480</v>
      </c>
      <c r="M169" s="36">
        <v>145539</v>
      </c>
      <c r="N169" s="19">
        <f t="shared" si="19"/>
        <v>-0.18185052116614786</v>
      </c>
      <c r="O169" s="19">
        <f t="shared" si="20"/>
        <v>-0.25622774651467994</v>
      </c>
      <c r="P169" s="19"/>
      <c r="Q169" s="19"/>
    </row>
    <row r="170" spans="1:17" ht="15" x14ac:dyDescent="0.25">
      <c r="A170" s="1" t="s">
        <v>146</v>
      </c>
      <c r="B170">
        <v>1</v>
      </c>
      <c r="C170" s="38">
        <v>194444.45</v>
      </c>
      <c r="D170" s="37">
        <f t="shared" si="17"/>
        <v>48611.112499999988</v>
      </c>
      <c r="E170" s="37">
        <v>243055.5625</v>
      </c>
      <c r="F170" s="37">
        <f t="shared" si="18"/>
        <v>25000</v>
      </c>
      <c r="G170" s="38">
        <v>268055.5625</v>
      </c>
      <c r="H170" s="37"/>
      <c r="I170" s="36">
        <v>209021</v>
      </c>
      <c r="J170" s="37">
        <f t="shared" si="21"/>
        <v>42852</v>
      </c>
      <c r="K170" s="36">
        <v>251873</v>
      </c>
      <c r="L170" s="37">
        <f t="shared" si="22"/>
        <v>18704</v>
      </c>
      <c r="M170" s="36">
        <v>270577</v>
      </c>
      <c r="N170" s="19">
        <f t="shared" si="19"/>
        <v>-9.3187429086729473E-3</v>
      </c>
      <c r="O170" s="19">
        <f t="shared" si="20"/>
        <v>-0.28137110693074424</v>
      </c>
      <c r="P170" s="19"/>
      <c r="Q170" s="19"/>
    </row>
    <row r="171" spans="1:17" ht="15" x14ac:dyDescent="0.25">
      <c r="A171" s="1" t="s">
        <v>375</v>
      </c>
      <c r="B171">
        <v>4</v>
      </c>
      <c r="C171" s="38">
        <v>148944.1875</v>
      </c>
      <c r="D171" s="37">
        <f t="shared" si="17"/>
        <v>22341.628124999988</v>
      </c>
      <c r="E171" s="37">
        <v>171285.81562499999</v>
      </c>
      <c r="F171" s="37">
        <f t="shared" si="18"/>
        <v>0</v>
      </c>
      <c r="G171" s="38">
        <v>171285.81562499999</v>
      </c>
      <c r="H171" s="37"/>
      <c r="I171" s="36">
        <v>178313</v>
      </c>
      <c r="J171" s="37">
        <f t="shared" si="21"/>
        <v>23729</v>
      </c>
      <c r="K171" s="36">
        <v>202042</v>
      </c>
      <c r="L171" s="37">
        <f t="shared" si="22"/>
        <v>2974</v>
      </c>
      <c r="M171" s="36">
        <v>205016</v>
      </c>
      <c r="N171" s="19">
        <f t="shared" si="19"/>
        <v>-0.16452464380828818</v>
      </c>
      <c r="O171" s="19">
        <f t="shared" si="20"/>
        <v>-0.27349969026807663</v>
      </c>
      <c r="P171" s="19"/>
      <c r="Q171" s="19"/>
    </row>
    <row r="172" spans="1:17" ht="15" x14ac:dyDescent="0.25">
      <c r="A172" s="1" t="s">
        <v>376</v>
      </c>
      <c r="B172">
        <v>1</v>
      </c>
      <c r="C172" s="38">
        <v>140565.6</v>
      </c>
      <c r="D172" s="37">
        <f t="shared" si="17"/>
        <v>21084.839999999997</v>
      </c>
      <c r="E172" s="37">
        <v>161650.44</v>
      </c>
      <c r="F172" s="37">
        <f t="shared" si="18"/>
        <v>0</v>
      </c>
      <c r="G172" s="38">
        <v>161650.44</v>
      </c>
      <c r="H172" s="37"/>
      <c r="I172" s="36">
        <v>145272</v>
      </c>
      <c r="J172" s="37">
        <f t="shared" si="21"/>
        <v>23146</v>
      </c>
      <c r="K172" s="36">
        <v>168418</v>
      </c>
      <c r="L172" s="37">
        <f t="shared" si="22"/>
        <v>287</v>
      </c>
      <c r="M172" s="36">
        <v>168705</v>
      </c>
      <c r="N172" s="19">
        <f t="shared" si="19"/>
        <v>-4.1815950920245384E-2</v>
      </c>
      <c r="O172" s="19">
        <f t="shared" si="20"/>
        <v>-0.16679647906108291</v>
      </c>
      <c r="P172" s="19"/>
      <c r="Q172" s="19"/>
    </row>
    <row r="173" spans="1:17" ht="15" x14ac:dyDescent="0.25">
      <c r="A173" s="1" t="s">
        <v>377</v>
      </c>
      <c r="B173">
        <v>4</v>
      </c>
      <c r="C173" s="38">
        <v>191105</v>
      </c>
      <c r="D173" s="37">
        <f t="shared" si="17"/>
        <v>47776.25</v>
      </c>
      <c r="E173" s="37">
        <v>238881.25</v>
      </c>
      <c r="F173" s="37">
        <f t="shared" si="18"/>
        <v>25000</v>
      </c>
      <c r="G173" s="38">
        <v>263881.25</v>
      </c>
      <c r="H173" s="37"/>
      <c r="I173" s="36">
        <v>211376</v>
      </c>
      <c r="J173" s="37">
        <f t="shared" si="21"/>
        <v>51653</v>
      </c>
      <c r="K173" s="36">
        <v>263029</v>
      </c>
      <c r="L173" s="37">
        <f t="shared" si="22"/>
        <v>39179</v>
      </c>
      <c r="M173" s="36">
        <v>302208</v>
      </c>
      <c r="N173" s="19">
        <f t="shared" si="19"/>
        <v>-0.12682242031977975</v>
      </c>
      <c r="O173" s="19">
        <f t="shared" si="20"/>
        <v>-0.36763752117746717</v>
      </c>
      <c r="P173" s="19"/>
      <c r="Q173" s="19"/>
    </row>
    <row r="174" spans="1:17" ht="15" x14ac:dyDescent="0.25">
      <c r="A174" s="1" t="s">
        <v>147</v>
      </c>
      <c r="B174">
        <v>9</v>
      </c>
      <c r="C174" s="38">
        <v>136651.11111111112</v>
      </c>
      <c r="D174" s="37">
        <f t="shared" si="17"/>
        <v>20497.666666666657</v>
      </c>
      <c r="E174" s="37">
        <v>157148.77777777778</v>
      </c>
      <c r="F174" s="37">
        <f t="shared" si="18"/>
        <v>0</v>
      </c>
      <c r="G174" s="38">
        <v>157148.77777777778</v>
      </c>
      <c r="H174" s="37"/>
      <c r="I174" s="36">
        <v>145272</v>
      </c>
      <c r="J174" s="37">
        <f t="shared" si="21"/>
        <v>23146</v>
      </c>
      <c r="K174" s="36">
        <v>168418</v>
      </c>
      <c r="L174" s="37">
        <f t="shared" si="22"/>
        <v>287</v>
      </c>
      <c r="M174" s="36">
        <v>168705</v>
      </c>
      <c r="N174" s="19">
        <f t="shared" si="19"/>
        <v>-6.849958342800877E-2</v>
      </c>
      <c r="O174" s="19">
        <f t="shared" si="20"/>
        <v>-0.18999963776348583</v>
      </c>
      <c r="P174" s="19"/>
      <c r="Q174" s="19"/>
    </row>
    <row r="175" spans="1:17" ht="15" x14ac:dyDescent="0.25">
      <c r="A175" s="1" t="s">
        <v>378</v>
      </c>
      <c r="B175">
        <v>1</v>
      </c>
      <c r="C175" s="38">
        <v>210504</v>
      </c>
      <c r="D175" s="37">
        <f t="shared" si="17"/>
        <v>52626</v>
      </c>
      <c r="E175" s="37">
        <v>263130</v>
      </c>
      <c r="F175" s="37">
        <f t="shared" si="18"/>
        <v>25000</v>
      </c>
      <c r="G175" s="38">
        <v>288130</v>
      </c>
      <c r="H175" s="37"/>
      <c r="I175" s="36">
        <v>170913</v>
      </c>
      <c r="J175" s="37">
        <f t="shared" si="21"/>
        <v>34155</v>
      </c>
      <c r="K175" s="36">
        <v>205068</v>
      </c>
      <c r="L175" s="37">
        <f t="shared" si="22"/>
        <v>4421</v>
      </c>
      <c r="M175" s="36">
        <v>209489</v>
      </c>
      <c r="N175" s="19">
        <f t="shared" si="19"/>
        <v>0.375394412117104</v>
      </c>
      <c r="O175" s="19">
        <f t="shared" si="20"/>
        <v>4.8451231329568615E-3</v>
      </c>
      <c r="P175" s="19"/>
      <c r="Q175" s="19"/>
    </row>
    <row r="176" spans="1:17" ht="15" x14ac:dyDescent="0.25">
      <c r="A176" s="1" t="s">
        <v>379</v>
      </c>
      <c r="B176">
        <v>1</v>
      </c>
      <c r="C176" s="38">
        <v>214448</v>
      </c>
      <c r="D176" s="37">
        <f t="shared" si="17"/>
        <v>53612</v>
      </c>
      <c r="E176" s="37">
        <v>268060</v>
      </c>
      <c r="F176" s="37">
        <f t="shared" si="18"/>
        <v>25000</v>
      </c>
      <c r="G176" s="38">
        <v>293060</v>
      </c>
      <c r="H176" s="37"/>
      <c r="I176" s="36">
        <v>199714</v>
      </c>
      <c r="J176" s="37">
        <f t="shared" si="21"/>
        <v>39615</v>
      </c>
      <c r="K176" s="36">
        <v>239329</v>
      </c>
      <c r="L176" s="37">
        <f t="shared" si="22"/>
        <v>27497</v>
      </c>
      <c r="M176" s="36">
        <v>266826</v>
      </c>
      <c r="N176" s="19">
        <f t="shared" si="19"/>
        <v>9.8318754544159864E-2</v>
      </c>
      <c r="O176" s="19">
        <f t="shared" si="20"/>
        <v>-0.19630021062415207</v>
      </c>
      <c r="P176" s="19"/>
      <c r="Q176" s="19"/>
    </row>
    <row r="177" spans="1:17" ht="15" x14ac:dyDescent="0.25">
      <c r="A177" s="1" t="s">
        <v>380</v>
      </c>
      <c r="B177">
        <v>1</v>
      </c>
      <c r="C177" s="38">
        <v>140098.07999999999</v>
      </c>
      <c r="D177" s="37">
        <f t="shared" si="17"/>
        <v>21014.712</v>
      </c>
      <c r="E177" s="37">
        <v>161112.79199999999</v>
      </c>
      <c r="F177" s="37">
        <f t="shared" si="18"/>
        <v>0</v>
      </c>
      <c r="G177" s="38">
        <v>161112.79199999999</v>
      </c>
      <c r="H177" s="37"/>
      <c r="I177" s="36">
        <v>142250</v>
      </c>
      <c r="J177" s="37">
        <f t="shared" si="21"/>
        <v>8171</v>
      </c>
      <c r="K177" s="36">
        <v>150421</v>
      </c>
      <c r="L177" s="37">
        <f t="shared" si="22"/>
        <v>188</v>
      </c>
      <c r="M177" s="36">
        <v>150609</v>
      </c>
      <c r="N177" s="19">
        <f t="shared" si="19"/>
        <v>6.9742126964523948E-2</v>
      </c>
      <c r="O177" s="19">
        <f t="shared" si="20"/>
        <v>-6.9789454813457455E-2</v>
      </c>
      <c r="P177" s="19"/>
      <c r="Q177" s="19"/>
    </row>
    <row r="178" spans="1:17" ht="15" x14ac:dyDescent="0.25">
      <c r="A178" s="1" t="s">
        <v>381</v>
      </c>
      <c r="B178">
        <v>17</v>
      </c>
      <c r="C178" s="38">
        <v>159619.4723529412</v>
      </c>
      <c r="D178" s="37">
        <f t="shared" si="17"/>
        <v>31923.894470588217</v>
      </c>
      <c r="E178" s="37">
        <v>191543.36682352942</v>
      </c>
      <c r="F178" s="37">
        <f t="shared" si="18"/>
        <v>7000</v>
      </c>
      <c r="G178" s="38">
        <v>198543.36682352942</v>
      </c>
      <c r="H178" s="37"/>
      <c r="I178" s="36">
        <v>176222</v>
      </c>
      <c r="J178" s="37">
        <f t="shared" si="21"/>
        <v>16347</v>
      </c>
      <c r="K178" s="36">
        <v>192569</v>
      </c>
      <c r="L178" s="37">
        <f t="shared" si="22"/>
        <v>3675</v>
      </c>
      <c r="M178" s="36">
        <v>196244</v>
      </c>
      <c r="N178" s="19">
        <f t="shared" si="19"/>
        <v>1.1716877069002962E-2</v>
      </c>
      <c r="O178" s="19">
        <f t="shared" si="20"/>
        <v>-0.18662750273668902</v>
      </c>
      <c r="P178" s="19"/>
      <c r="Q178" s="19"/>
    </row>
    <row r="179" spans="1:17" ht="15" x14ac:dyDescent="0.25">
      <c r="A179" s="1" t="s">
        <v>382</v>
      </c>
      <c r="B179">
        <v>2</v>
      </c>
      <c r="C179" s="38">
        <v>108496.245</v>
      </c>
      <c r="D179" s="37">
        <f t="shared" si="17"/>
        <v>10849.624500000005</v>
      </c>
      <c r="E179" s="37">
        <v>119345.8695</v>
      </c>
      <c r="F179" s="37">
        <f t="shared" si="18"/>
        <v>0</v>
      </c>
      <c r="G179" s="38">
        <v>119345.8695</v>
      </c>
      <c r="H179" s="37"/>
      <c r="I179" s="36">
        <v>116403</v>
      </c>
      <c r="J179" s="37">
        <f t="shared" si="21"/>
        <v>5737</v>
      </c>
      <c r="K179" s="36">
        <v>122140</v>
      </c>
      <c r="L179" s="37">
        <f t="shared" si="22"/>
        <v>185</v>
      </c>
      <c r="M179" s="36">
        <v>122325</v>
      </c>
      <c r="N179" s="19">
        <f t="shared" si="19"/>
        <v>-2.435422440220723E-2</v>
      </c>
      <c r="O179" s="19">
        <f t="shared" si="20"/>
        <v>-0.11304929491109753</v>
      </c>
      <c r="P179" s="19"/>
      <c r="Q179" s="19"/>
    </row>
    <row r="180" spans="1:17" ht="15" x14ac:dyDescent="0.25">
      <c r="A180" s="1" t="s">
        <v>148</v>
      </c>
      <c r="B180">
        <v>1</v>
      </c>
      <c r="C180" s="38">
        <v>157558.46</v>
      </c>
      <c r="D180" s="37">
        <f t="shared" si="17"/>
        <v>23633.768999999971</v>
      </c>
      <c r="E180" s="37">
        <v>181192.22899999996</v>
      </c>
      <c r="F180" s="37">
        <f t="shared" si="18"/>
        <v>0</v>
      </c>
      <c r="G180" s="38">
        <v>181192.22899999996</v>
      </c>
      <c r="H180" s="37"/>
      <c r="I180" s="36">
        <v>172581</v>
      </c>
      <c r="J180" s="37">
        <f t="shared" si="21"/>
        <v>16938</v>
      </c>
      <c r="K180" s="36">
        <v>189519</v>
      </c>
      <c r="L180" s="37">
        <f t="shared" si="22"/>
        <v>1580</v>
      </c>
      <c r="M180" s="36">
        <v>191099</v>
      </c>
      <c r="N180" s="19">
        <f t="shared" si="19"/>
        <v>-5.1841040507799814E-2</v>
      </c>
      <c r="O180" s="19">
        <f t="shared" si="20"/>
        <v>-0.17551394826765188</v>
      </c>
      <c r="P180" s="19"/>
      <c r="Q180" s="19"/>
    </row>
    <row r="181" spans="1:17" ht="15" x14ac:dyDescent="0.25">
      <c r="A181" s="1" t="s">
        <v>149</v>
      </c>
      <c r="B181">
        <v>1</v>
      </c>
      <c r="C181" s="38">
        <v>132474.04999999999</v>
      </c>
      <c r="D181" s="37">
        <f t="shared" si="17"/>
        <v>13247.404999999999</v>
      </c>
      <c r="E181" s="37">
        <v>145721.45499999999</v>
      </c>
      <c r="F181" s="37">
        <f t="shared" si="18"/>
        <v>0</v>
      </c>
      <c r="G181" s="38">
        <v>145721.45499999999</v>
      </c>
      <c r="H181" s="37"/>
      <c r="I181" s="36">
        <v>142040</v>
      </c>
      <c r="J181" s="37">
        <f t="shared" si="21"/>
        <v>9455</v>
      </c>
      <c r="K181" s="36">
        <v>151495</v>
      </c>
      <c r="L181" s="37">
        <f t="shared" si="22"/>
        <v>756</v>
      </c>
      <c r="M181" s="36">
        <v>152251</v>
      </c>
      <c r="N181" s="19">
        <f t="shared" si="19"/>
        <v>-4.2886713387761087E-2</v>
      </c>
      <c r="O181" s="19">
        <f t="shared" si="20"/>
        <v>-0.12989701217069188</v>
      </c>
      <c r="P181" s="19"/>
      <c r="Q181" s="19"/>
    </row>
    <row r="182" spans="1:17" ht="15" x14ac:dyDescent="0.25">
      <c r="A182" s="1" t="s">
        <v>383</v>
      </c>
      <c r="B182">
        <v>1</v>
      </c>
      <c r="C182" s="38">
        <v>110936.4</v>
      </c>
      <c r="D182" s="37">
        <f t="shared" si="17"/>
        <v>11093.640000000014</v>
      </c>
      <c r="E182" s="37">
        <v>122030.04000000001</v>
      </c>
      <c r="F182" s="37">
        <f t="shared" si="18"/>
        <v>0</v>
      </c>
      <c r="G182" s="38">
        <v>122030.04000000001</v>
      </c>
      <c r="H182" s="37"/>
      <c r="I182" s="36">
        <v>128887</v>
      </c>
      <c r="J182" s="37">
        <f t="shared" si="21"/>
        <v>10756</v>
      </c>
      <c r="K182" s="36">
        <v>139643</v>
      </c>
      <c r="L182" s="37">
        <f t="shared" si="22"/>
        <v>1287</v>
      </c>
      <c r="M182" s="36">
        <v>140930</v>
      </c>
      <c r="N182" s="19">
        <f t="shared" si="19"/>
        <v>-0.13410884836443618</v>
      </c>
      <c r="O182" s="19">
        <f t="shared" si="20"/>
        <v>-0.21282622578585117</v>
      </c>
      <c r="P182" s="19"/>
      <c r="Q182" s="19"/>
    </row>
    <row r="183" spans="1:17" ht="15" x14ac:dyDescent="0.25">
      <c r="A183" s="1" t="s">
        <v>150</v>
      </c>
      <c r="B183">
        <v>7</v>
      </c>
      <c r="C183" s="38">
        <v>93453.494285714274</v>
      </c>
      <c r="D183" s="37">
        <f t="shared" si="17"/>
        <v>9345.3494285714551</v>
      </c>
      <c r="E183" s="37">
        <v>102798.84371428573</v>
      </c>
      <c r="F183" s="37">
        <f t="shared" si="18"/>
        <v>0</v>
      </c>
      <c r="G183" s="38">
        <v>102798.84371428573</v>
      </c>
      <c r="H183" s="37"/>
      <c r="I183" s="36">
        <v>121311</v>
      </c>
      <c r="J183" s="37">
        <f t="shared" si="21"/>
        <v>13010</v>
      </c>
      <c r="K183" s="36">
        <v>134321</v>
      </c>
      <c r="L183" s="37">
        <f t="shared" si="22"/>
        <v>262</v>
      </c>
      <c r="M183" s="36">
        <v>134583</v>
      </c>
      <c r="N183" s="19">
        <f t="shared" si="19"/>
        <v>-0.23616769046398334</v>
      </c>
      <c r="O183" s="19">
        <f t="shared" si="20"/>
        <v>-0.30560699133089414</v>
      </c>
      <c r="P183" s="19"/>
      <c r="Q183" s="19"/>
    </row>
    <row r="184" spans="1:17" ht="15" x14ac:dyDescent="0.25">
      <c r="A184" s="1" t="s">
        <v>384</v>
      </c>
      <c r="B184">
        <v>4</v>
      </c>
      <c r="C184" s="38">
        <v>69942.5</v>
      </c>
      <c r="D184" s="37">
        <f t="shared" si="17"/>
        <v>5595.3999999999942</v>
      </c>
      <c r="E184" s="37">
        <v>75537.899999999994</v>
      </c>
      <c r="F184" s="37">
        <f t="shared" si="18"/>
        <v>0</v>
      </c>
      <c r="G184" s="38">
        <v>75537.899999999994</v>
      </c>
      <c r="H184" s="37"/>
      <c r="I184" s="36">
        <v>81887</v>
      </c>
      <c r="J184" s="37">
        <f t="shared" si="21"/>
        <v>5266</v>
      </c>
      <c r="K184" s="36">
        <v>87153</v>
      </c>
      <c r="L184" s="37">
        <f t="shared" si="22"/>
        <v>60</v>
      </c>
      <c r="M184" s="36">
        <v>87213</v>
      </c>
      <c r="N184" s="19">
        <f t="shared" si="19"/>
        <v>-0.13386880396271206</v>
      </c>
      <c r="O184" s="19">
        <f t="shared" si="20"/>
        <v>-0.19802667033584442</v>
      </c>
      <c r="P184" s="19"/>
      <c r="Q184" s="19"/>
    </row>
    <row r="185" spans="1:17" ht="15" x14ac:dyDescent="0.25">
      <c r="A185" s="1" t="s">
        <v>385</v>
      </c>
      <c r="B185">
        <v>8</v>
      </c>
      <c r="C185" s="38">
        <v>83851.25</v>
      </c>
      <c r="D185" s="37">
        <f t="shared" si="17"/>
        <v>7546.6125000000175</v>
      </c>
      <c r="E185" s="37">
        <v>91397.862500000017</v>
      </c>
      <c r="F185" s="37">
        <f t="shared" si="18"/>
        <v>0</v>
      </c>
      <c r="G185" s="38">
        <v>91397.862500000017</v>
      </c>
      <c r="H185" s="37"/>
      <c r="I185" s="36">
        <v>101557</v>
      </c>
      <c r="J185" s="37">
        <f t="shared" si="21"/>
        <v>9962</v>
      </c>
      <c r="K185" s="36">
        <v>111519</v>
      </c>
      <c r="L185" s="37">
        <f t="shared" si="22"/>
        <v>-1029</v>
      </c>
      <c r="M185" s="36">
        <v>110490</v>
      </c>
      <c r="N185" s="19">
        <f t="shared" si="19"/>
        <v>-0.17279516245814086</v>
      </c>
      <c r="O185" s="19">
        <f t="shared" si="20"/>
        <v>-0.24109647931939543</v>
      </c>
      <c r="P185" s="19"/>
      <c r="Q185" s="19"/>
    </row>
    <row r="186" spans="1:17" ht="15" x14ac:dyDescent="0.25">
      <c r="A186" s="1" t="s">
        <v>386</v>
      </c>
      <c r="B186">
        <v>7</v>
      </c>
      <c r="C186" s="38">
        <v>123756.42857142857</v>
      </c>
      <c r="D186" s="37">
        <f t="shared" si="17"/>
        <v>12375.642857142855</v>
      </c>
      <c r="E186" s="37">
        <v>136132.07142857142</v>
      </c>
      <c r="F186" s="37">
        <f t="shared" si="18"/>
        <v>0</v>
      </c>
      <c r="G186" s="38">
        <v>136132.07142857142</v>
      </c>
      <c r="H186" s="37"/>
      <c r="I186" s="36">
        <v>126734</v>
      </c>
      <c r="J186" s="37">
        <f t="shared" si="21"/>
        <v>13042</v>
      </c>
      <c r="K186" s="36">
        <v>139776</v>
      </c>
      <c r="L186" s="37">
        <f t="shared" si="22"/>
        <v>-2146</v>
      </c>
      <c r="M186" s="36">
        <v>137630</v>
      </c>
      <c r="N186" s="19">
        <f t="shared" si="19"/>
        <v>-1.0883735896451209E-2</v>
      </c>
      <c r="O186" s="19">
        <f t="shared" si="20"/>
        <v>-0.10080339626950109</v>
      </c>
      <c r="P186" s="19"/>
      <c r="Q186" s="19"/>
    </row>
    <row r="187" spans="1:17" ht="15" x14ac:dyDescent="0.25">
      <c r="A187" s="1" t="s">
        <v>387</v>
      </c>
      <c r="B187">
        <v>3</v>
      </c>
      <c r="C187" s="38">
        <v>93366.666666666672</v>
      </c>
      <c r="D187" s="37">
        <f t="shared" ref="D187:D250" si="23">E187-C187</f>
        <v>9336.6666666666861</v>
      </c>
      <c r="E187" s="37">
        <v>102703.33333333336</v>
      </c>
      <c r="F187" s="37">
        <f t="shared" ref="F187:F250" si="24">G187-E187</f>
        <v>0</v>
      </c>
      <c r="G187" s="38">
        <v>102703.33333333336</v>
      </c>
      <c r="H187" s="37"/>
      <c r="I187" s="36">
        <v>102819</v>
      </c>
      <c r="J187" s="37">
        <f t="shared" si="21"/>
        <v>3331</v>
      </c>
      <c r="K187" s="36">
        <v>106150</v>
      </c>
      <c r="L187" s="37">
        <f t="shared" si="22"/>
        <v>0</v>
      </c>
      <c r="M187" s="36">
        <v>106150</v>
      </c>
      <c r="N187" s="19">
        <f t="shared" ref="N187:N250" si="25">(G187-M187)/M187</f>
        <v>-3.2469775474956594E-2</v>
      </c>
      <c r="O187" s="19">
        <f t="shared" ref="O187:O250" si="26">(C187-M187)/M187</f>
        <v>-0.12042706861359706</v>
      </c>
      <c r="P187" s="19"/>
      <c r="Q187" s="19"/>
    </row>
    <row r="188" spans="1:17" ht="15" x14ac:dyDescent="0.25">
      <c r="A188" s="1" t="s">
        <v>151</v>
      </c>
      <c r="B188">
        <v>6</v>
      </c>
      <c r="C188" s="38">
        <v>98249.121666666659</v>
      </c>
      <c r="D188" s="37">
        <f t="shared" si="23"/>
        <v>9824.9121666666906</v>
      </c>
      <c r="E188" s="37">
        <v>108074.03383333335</v>
      </c>
      <c r="F188" s="37">
        <f t="shared" si="24"/>
        <v>0</v>
      </c>
      <c r="G188" s="38">
        <v>108074.03383333335</v>
      </c>
      <c r="H188" s="37"/>
      <c r="I188" s="36">
        <v>105642</v>
      </c>
      <c r="J188" s="37">
        <f t="shared" ref="J188:J251" si="27">K188-I188</f>
        <v>8833</v>
      </c>
      <c r="K188" s="36">
        <v>114475</v>
      </c>
      <c r="L188" s="37">
        <f t="shared" ref="L188:L251" si="28">M188-K188</f>
        <v>2760</v>
      </c>
      <c r="M188" s="36">
        <v>117235</v>
      </c>
      <c r="N188" s="19">
        <f t="shared" si="25"/>
        <v>-7.8141904436956969E-2</v>
      </c>
      <c r="O188" s="19">
        <f t="shared" si="26"/>
        <v>-0.16194718585177925</v>
      </c>
      <c r="P188" s="19"/>
      <c r="Q188" s="19"/>
    </row>
    <row r="189" spans="1:17" ht="15" x14ac:dyDescent="0.25">
      <c r="A189" s="1" t="s">
        <v>388</v>
      </c>
      <c r="B189">
        <v>4</v>
      </c>
      <c r="C189" s="38">
        <v>209075</v>
      </c>
      <c r="D189" s="37">
        <f t="shared" si="23"/>
        <v>52268.75</v>
      </c>
      <c r="E189" s="37">
        <v>261343.75</v>
      </c>
      <c r="F189" s="37">
        <f t="shared" si="24"/>
        <v>25000</v>
      </c>
      <c r="G189" s="38">
        <v>286343.75</v>
      </c>
      <c r="H189" s="37"/>
      <c r="I189" s="36">
        <v>168453</v>
      </c>
      <c r="J189" s="37">
        <f t="shared" si="27"/>
        <v>14617</v>
      </c>
      <c r="K189" s="36">
        <v>183070</v>
      </c>
      <c r="L189" s="37">
        <f t="shared" si="28"/>
        <v>2895</v>
      </c>
      <c r="M189" s="36">
        <v>185965</v>
      </c>
      <c r="N189" s="19">
        <f t="shared" si="25"/>
        <v>0.5397722689753448</v>
      </c>
      <c r="O189" s="19">
        <f t="shared" si="26"/>
        <v>0.12427069609872826</v>
      </c>
      <c r="P189" s="19"/>
      <c r="Q189" s="19"/>
    </row>
    <row r="190" spans="1:17" ht="15" x14ac:dyDescent="0.25">
      <c r="A190" s="1" t="s">
        <v>389</v>
      </c>
      <c r="B190">
        <v>9</v>
      </c>
      <c r="C190" s="38">
        <v>121844.44444444444</v>
      </c>
      <c r="D190" s="37">
        <f t="shared" si="23"/>
        <v>18276.666666666686</v>
      </c>
      <c r="E190" s="37">
        <v>140121.11111111112</v>
      </c>
      <c r="F190" s="37">
        <f t="shared" si="24"/>
        <v>0</v>
      </c>
      <c r="G190" s="38">
        <v>140121.11111111112</v>
      </c>
      <c r="H190" s="37"/>
      <c r="I190" s="36">
        <v>135289</v>
      </c>
      <c r="J190" s="37">
        <f t="shared" si="27"/>
        <v>14102</v>
      </c>
      <c r="K190" s="36">
        <v>149391</v>
      </c>
      <c r="L190" s="37">
        <f t="shared" si="28"/>
        <v>103</v>
      </c>
      <c r="M190" s="36">
        <v>149494</v>
      </c>
      <c r="N190" s="19">
        <f t="shared" si="25"/>
        <v>-6.2697425240403462E-2</v>
      </c>
      <c r="O190" s="19">
        <f t="shared" si="26"/>
        <v>-0.18495428281774226</v>
      </c>
      <c r="P190" s="19"/>
      <c r="Q190" s="19"/>
    </row>
    <row r="191" spans="1:17" ht="15" x14ac:dyDescent="0.25">
      <c r="A191" s="1" t="s">
        <v>390</v>
      </c>
      <c r="B191">
        <v>5</v>
      </c>
      <c r="C191" s="38">
        <v>82300</v>
      </c>
      <c r="D191" s="37">
        <f t="shared" si="23"/>
        <v>7407</v>
      </c>
      <c r="E191" s="37">
        <v>89707</v>
      </c>
      <c r="F191" s="37">
        <f t="shared" si="24"/>
        <v>0</v>
      </c>
      <c r="G191" s="38">
        <v>89707</v>
      </c>
      <c r="H191" s="37"/>
      <c r="I191" s="36">
        <v>78051</v>
      </c>
      <c r="J191" s="37">
        <f t="shared" si="27"/>
        <v>1820</v>
      </c>
      <c r="K191" s="36">
        <v>79871</v>
      </c>
      <c r="L191" s="37">
        <f t="shared" si="28"/>
        <v>22</v>
      </c>
      <c r="M191" s="36">
        <v>79893</v>
      </c>
      <c r="N191" s="19">
        <f t="shared" si="25"/>
        <v>0.12283929756048716</v>
      </c>
      <c r="O191" s="19">
        <f t="shared" si="26"/>
        <v>3.0127795927052434E-2</v>
      </c>
      <c r="P191" s="19"/>
      <c r="Q191" s="19"/>
    </row>
    <row r="192" spans="1:17" ht="15" x14ac:dyDescent="0.25">
      <c r="A192" s="1" t="s">
        <v>152</v>
      </c>
      <c r="B192">
        <v>1</v>
      </c>
      <c r="C192" s="38">
        <v>104123.88</v>
      </c>
      <c r="D192" s="37">
        <f t="shared" si="23"/>
        <v>10412.388000000006</v>
      </c>
      <c r="E192" s="37">
        <v>114536.26800000001</v>
      </c>
      <c r="F192" s="37">
        <f t="shared" si="24"/>
        <v>0</v>
      </c>
      <c r="G192" s="38">
        <v>114536.26800000001</v>
      </c>
      <c r="H192" s="37"/>
      <c r="I192" s="36">
        <v>131475</v>
      </c>
      <c r="J192" s="37">
        <f t="shared" si="27"/>
        <v>11436</v>
      </c>
      <c r="K192" s="36">
        <v>142911</v>
      </c>
      <c r="L192" s="37">
        <f t="shared" si="28"/>
        <v>2262</v>
      </c>
      <c r="M192" s="36">
        <v>145173</v>
      </c>
      <c r="N192" s="19">
        <f t="shared" si="25"/>
        <v>-0.21103601909445963</v>
      </c>
      <c r="O192" s="19">
        <f t="shared" si="26"/>
        <v>-0.28276001735859968</v>
      </c>
      <c r="P192" s="19"/>
      <c r="Q192" s="19"/>
    </row>
    <row r="193" spans="1:17" ht="15" x14ac:dyDescent="0.25">
      <c r="A193" s="1" t="s">
        <v>153</v>
      </c>
      <c r="B193">
        <v>9</v>
      </c>
      <c r="C193" s="38">
        <v>96088.888888888891</v>
      </c>
      <c r="D193" s="37">
        <f t="shared" si="23"/>
        <v>9608.8888888889051</v>
      </c>
      <c r="E193" s="37">
        <v>105697.7777777778</v>
      </c>
      <c r="F193" s="37">
        <f t="shared" si="24"/>
        <v>0</v>
      </c>
      <c r="G193" s="38">
        <v>105697.7777777778</v>
      </c>
      <c r="H193" s="37"/>
      <c r="I193" s="36">
        <v>102193</v>
      </c>
      <c r="J193" s="37">
        <f t="shared" si="27"/>
        <v>3929</v>
      </c>
      <c r="K193" s="36">
        <v>106122</v>
      </c>
      <c r="L193" s="37">
        <f t="shared" si="28"/>
        <v>-54</v>
      </c>
      <c r="M193" s="36">
        <v>106068</v>
      </c>
      <c r="N193" s="19">
        <f t="shared" si="25"/>
        <v>-3.4904233342969082E-3</v>
      </c>
      <c r="O193" s="19">
        <f t="shared" si="26"/>
        <v>-9.4082203031179146E-2</v>
      </c>
      <c r="P193" s="19"/>
      <c r="Q193" s="19"/>
    </row>
    <row r="194" spans="1:17" ht="15" x14ac:dyDescent="0.25">
      <c r="A194" s="1" t="s">
        <v>391</v>
      </c>
      <c r="B194">
        <v>1</v>
      </c>
      <c r="C194" s="38">
        <v>165000</v>
      </c>
      <c r="D194" s="37">
        <f t="shared" si="23"/>
        <v>33000</v>
      </c>
      <c r="E194" s="37">
        <v>198000</v>
      </c>
      <c r="F194" s="37">
        <f t="shared" si="24"/>
        <v>7000</v>
      </c>
      <c r="G194" s="38">
        <v>205000</v>
      </c>
      <c r="H194" s="37"/>
      <c r="I194" s="36">
        <v>155148</v>
      </c>
      <c r="J194" s="37">
        <f t="shared" si="27"/>
        <v>19480</v>
      </c>
      <c r="K194" s="36">
        <v>174628</v>
      </c>
      <c r="L194" s="37">
        <f t="shared" si="28"/>
        <v>4674</v>
      </c>
      <c r="M194" s="36">
        <v>179302</v>
      </c>
      <c r="N194" s="19">
        <f t="shared" si="25"/>
        <v>0.14332243923659524</v>
      </c>
      <c r="O194" s="19">
        <f t="shared" si="26"/>
        <v>-7.9764865980301386E-2</v>
      </c>
      <c r="P194" s="19"/>
      <c r="Q194" s="19"/>
    </row>
    <row r="195" spans="1:17" ht="15" x14ac:dyDescent="0.25">
      <c r="A195" s="1" t="s">
        <v>392</v>
      </c>
      <c r="B195">
        <v>8</v>
      </c>
      <c r="C195" s="38">
        <v>112218.75</v>
      </c>
      <c r="D195" s="37">
        <f t="shared" si="23"/>
        <v>11221.875000000015</v>
      </c>
      <c r="E195" s="37">
        <v>123440.62500000001</v>
      </c>
      <c r="F195" s="37">
        <f t="shared" si="24"/>
        <v>0</v>
      </c>
      <c r="G195" s="38">
        <v>123440.62500000001</v>
      </c>
      <c r="H195" s="37"/>
      <c r="I195" s="36">
        <v>130633</v>
      </c>
      <c r="J195" s="37">
        <f t="shared" si="27"/>
        <v>6221</v>
      </c>
      <c r="K195" s="36">
        <v>136854</v>
      </c>
      <c r="L195" s="37">
        <f t="shared" si="28"/>
        <v>938</v>
      </c>
      <c r="M195" s="36">
        <v>137792</v>
      </c>
      <c r="N195" s="19">
        <f t="shared" si="25"/>
        <v>-0.10415245442405935</v>
      </c>
      <c r="O195" s="19">
        <f t="shared" si="26"/>
        <v>-0.18559314038550859</v>
      </c>
      <c r="P195" s="19"/>
      <c r="Q195" s="19"/>
    </row>
    <row r="196" spans="1:17" ht="15" x14ac:dyDescent="0.25">
      <c r="A196" s="1" t="s">
        <v>393</v>
      </c>
      <c r="B196">
        <v>4</v>
      </c>
      <c r="C196" s="38">
        <v>96852</v>
      </c>
      <c r="D196" s="37">
        <f t="shared" si="23"/>
        <v>9685.2000000000116</v>
      </c>
      <c r="E196" s="37">
        <v>106537.20000000001</v>
      </c>
      <c r="F196" s="37">
        <f t="shared" si="24"/>
        <v>0</v>
      </c>
      <c r="G196" s="38">
        <v>106537.20000000001</v>
      </c>
      <c r="H196" s="37"/>
      <c r="I196" s="36">
        <v>106150</v>
      </c>
      <c r="J196" s="37">
        <f t="shared" si="27"/>
        <v>3967</v>
      </c>
      <c r="K196" s="36">
        <v>110117</v>
      </c>
      <c r="L196" s="37">
        <f t="shared" si="28"/>
        <v>0</v>
      </c>
      <c r="M196" s="36">
        <v>110117</v>
      </c>
      <c r="N196" s="19">
        <f t="shared" si="25"/>
        <v>-3.2509058546818279E-2</v>
      </c>
      <c r="O196" s="19">
        <f t="shared" si="26"/>
        <v>-0.12046278049710762</v>
      </c>
      <c r="P196" s="19"/>
      <c r="Q196" s="19"/>
    </row>
    <row r="197" spans="1:17" ht="15" x14ac:dyDescent="0.25">
      <c r="A197" s="1" t="s">
        <v>394</v>
      </c>
      <c r="B197">
        <v>1</v>
      </c>
      <c r="C197" s="38">
        <v>87300</v>
      </c>
      <c r="D197" s="37">
        <f t="shared" si="23"/>
        <v>6984</v>
      </c>
      <c r="E197" s="37">
        <v>94284</v>
      </c>
      <c r="F197" s="37">
        <f t="shared" si="24"/>
        <v>0</v>
      </c>
      <c r="G197" s="38">
        <v>94284</v>
      </c>
      <c r="H197" s="37"/>
      <c r="I197" s="36">
        <v>84606</v>
      </c>
      <c r="J197" s="37">
        <f t="shared" si="27"/>
        <v>2420</v>
      </c>
      <c r="K197" s="36">
        <v>87026</v>
      </c>
      <c r="L197" s="37">
        <f t="shared" si="28"/>
        <v>0</v>
      </c>
      <c r="M197" s="36">
        <v>87026</v>
      </c>
      <c r="N197" s="19">
        <f t="shared" si="25"/>
        <v>8.3400363109875211E-2</v>
      </c>
      <c r="O197" s="19">
        <f t="shared" si="26"/>
        <v>3.1484843609955646E-3</v>
      </c>
      <c r="P197" s="19"/>
      <c r="Q197" s="19"/>
    </row>
    <row r="198" spans="1:17" ht="15" x14ac:dyDescent="0.25">
      <c r="A198" s="1" t="s">
        <v>395</v>
      </c>
      <c r="B198">
        <v>7</v>
      </c>
      <c r="C198" s="38">
        <v>129228.57142857143</v>
      </c>
      <c r="D198" s="37">
        <f t="shared" si="23"/>
        <v>19384.285714285696</v>
      </c>
      <c r="E198" s="37">
        <v>148612.85714285713</v>
      </c>
      <c r="F198" s="37">
        <f t="shared" si="24"/>
        <v>0</v>
      </c>
      <c r="G198" s="38">
        <v>148612.85714285713</v>
      </c>
      <c r="H198" s="37"/>
      <c r="I198" s="36">
        <v>143397</v>
      </c>
      <c r="J198" s="37">
        <f t="shared" si="27"/>
        <v>14429</v>
      </c>
      <c r="K198" s="36">
        <v>157826</v>
      </c>
      <c r="L198" s="37">
        <f t="shared" si="28"/>
        <v>2423</v>
      </c>
      <c r="M198" s="36">
        <v>160249</v>
      </c>
      <c r="N198" s="19">
        <f t="shared" si="25"/>
        <v>-7.2612889048561113E-2</v>
      </c>
      <c r="O198" s="19">
        <f t="shared" si="26"/>
        <v>-0.19357642525961824</v>
      </c>
      <c r="P198" s="19"/>
      <c r="Q198" s="19"/>
    </row>
    <row r="199" spans="1:17" ht="15" x14ac:dyDescent="0.25">
      <c r="A199" s="1" t="s">
        <v>396</v>
      </c>
      <c r="B199">
        <v>1</v>
      </c>
      <c r="C199" s="38">
        <v>231633.5</v>
      </c>
      <c r="D199" s="37">
        <f t="shared" si="23"/>
        <v>69490.049999999988</v>
      </c>
      <c r="E199" s="37">
        <v>301123.55</v>
      </c>
      <c r="F199" s="37">
        <f t="shared" si="24"/>
        <v>48500</v>
      </c>
      <c r="G199" s="38">
        <v>349623.55</v>
      </c>
      <c r="H199" s="37"/>
      <c r="I199" s="36">
        <v>174109</v>
      </c>
      <c r="J199" s="37">
        <f t="shared" si="27"/>
        <v>19458</v>
      </c>
      <c r="K199" s="36">
        <v>193567</v>
      </c>
      <c r="L199" s="37">
        <f t="shared" si="28"/>
        <v>0</v>
      </c>
      <c r="M199" s="36">
        <v>193567</v>
      </c>
      <c r="N199" s="19">
        <f t="shared" si="25"/>
        <v>0.80621464402506615</v>
      </c>
      <c r="O199" s="19">
        <f t="shared" si="26"/>
        <v>0.19665800472187925</v>
      </c>
      <c r="P199" s="19"/>
      <c r="Q199" s="19"/>
    </row>
    <row r="200" spans="1:17" ht="15" x14ac:dyDescent="0.25">
      <c r="A200" s="1" t="s">
        <v>397</v>
      </c>
      <c r="B200">
        <v>1</v>
      </c>
      <c r="C200" s="38">
        <v>130566.08</v>
      </c>
      <c r="D200" s="37">
        <f t="shared" si="23"/>
        <v>19584.911999999997</v>
      </c>
      <c r="E200" s="37">
        <v>150150.992</v>
      </c>
      <c r="F200" s="37">
        <f t="shared" si="24"/>
        <v>0</v>
      </c>
      <c r="G200" s="38">
        <v>150150.992</v>
      </c>
      <c r="H200" s="37"/>
      <c r="I200" s="36">
        <v>144601</v>
      </c>
      <c r="J200" s="37">
        <f t="shared" si="27"/>
        <v>23343</v>
      </c>
      <c r="K200" s="36">
        <v>167944</v>
      </c>
      <c r="L200" s="37">
        <f t="shared" si="28"/>
        <v>1067</v>
      </c>
      <c r="M200" s="36">
        <v>169011</v>
      </c>
      <c r="N200" s="19">
        <f t="shared" si="25"/>
        <v>-0.11159041719178042</v>
      </c>
      <c r="O200" s="19">
        <f t="shared" si="26"/>
        <v>-0.22746992799285254</v>
      </c>
      <c r="P200" s="19"/>
      <c r="Q200" s="19"/>
    </row>
    <row r="201" spans="1:17" ht="15" x14ac:dyDescent="0.25">
      <c r="A201" s="1" t="s">
        <v>398</v>
      </c>
      <c r="B201">
        <v>2</v>
      </c>
      <c r="C201" s="38">
        <v>88184.625</v>
      </c>
      <c r="D201" s="37">
        <f t="shared" si="23"/>
        <v>7936.6162500000064</v>
      </c>
      <c r="E201" s="37">
        <v>96121.241250000006</v>
      </c>
      <c r="F201" s="37">
        <f t="shared" si="24"/>
        <v>0</v>
      </c>
      <c r="G201" s="38">
        <v>96121.241250000006</v>
      </c>
      <c r="H201" s="37"/>
      <c r="I201" s="36">
        <v>83255</v>
      </c>
      <c r="J201" s="37">
        <f t="shared" si="27"/>
        <v>5649</v>
      </c>
      <c r="K201" s="36">
        <v>88904</v>
      </c>
      <c r="L201" s="37">
        <f t="shared" si="28"/>
        <v>89</v>
      </c>
      <c r="M201" s="36">
        <v>88993</v>
      </c>
      <c r="N201" s="19">
        <f t="shared" si="25"/>
        <v>8.0098898227950591E-2</v>
      </c>
      <c r="O201" s="19">
        <f t="shared" si="26"/>
        <v>-9.0835796073848504E-3</v>
      </c>
      <c r="P201" s="19"/>
      <c r="Q201" s="19"/>
    </row>
    <row r="202" spans="1:17" ht="15" x14ac:dyDescent="0.25">
      <c r="A202" s="1" t="s">
        <v>154</v>
      </c>
      <c r="B202">
        <v>1</v>
      </c>
      <c r="C202" s="38">
        <v>133900</v>
      </c>
      <c r="D202" s="37">
        <f t="shared" si="23"/>
        <v>20085</v>
      </c>
      <c r="E202" s="37">
        <v>153985</v>
      </c>
      <c r="F202" s="37">
        <f t="shared" si="24"/>
        <v>0</v>
      </c>
      <c r="G202" s="38">
        <v>153985</v>
      </c>
      <c r="H202" s="37"/>
      <c r="I202" s="36">
        <v>155308</v>
      </c>
      <c r="J202" s="37">
        <f t="shared" si="27"/>
        <v>10983</v>
      </c>
      <c r="K202" s="36">
        <v>166291</v>
      </c>
      <c r="L202" s="37">
        <f t="shared" si="28"/>
        <v>0</v>
      </c>
      <c r="M202" s="36">
        <v>166291</v>
      </c>
      <c r="N202" s="19">
        <f t="shared" si="25"/>
        <v>-7.4002802316421215E-2</v>
      </c>
      <c r="O202" s="19">
        <f t="shared" si="26"/>
        <v>-0.19478504549254019</v>
      </c>
      <c r="P202" s="19"/>
      <c r="Q202" s="19"/>
    </row>
    <row r="203" spans="1:17" ht="15" x14ac:dyDescent="0.25">
      <c r="A203" s="1" t="s">
        <v>155</v>
      </c>
      <c r="B203">
        <v>1</v>
      </c>
      <c r="C203" s="38">
        <v>81679</v>
      </c>
      <c r="D203" s="37">
        <f t="shared" si="23"/>
        <v>7351.1100000000006</v>
      </c>
      <c r="E203" s="37">
        <v>89030.11</v>
      </c>
      <c r="F203" s="37">
        <f t="shared" si="24"/>
        <v>0</v>
      </c>
      <c r="G203" s="38">
        <v>89030.11</v>
      </c>
      <c r="H203" s="37"/>
      <c r="I203" s="36">
        <v>88203</v>
      </c>
      <c r="J203" s="37">
        <f t="shared" si="27"/>
        <v>7540</v>
      </c>
      <c r="K203" s="36">
        <v>95743</v>
      </c>
      <c r="L203" s="37">
        <f t="shared" si="28"/>
        <v>0</v>
      </c>
      <c r="M203" s="36">
        <v>95743</v>
      </c>
      <c r="N203" s="19">
        <f t="shared" si="25"/>
        <v>-7.0113637550525881E-2</v>
      </c>
      <c r="O203" s="19">
        <f t="shared" si="26"/>
        <v>-0.14689324545919807</v>
      </c>
      <c r="P203" s="19"/>
      <c r="Q203" s="19"/>
    </row>
    <row r="204" spans="1:17" ht="15" x14ac:dyDescent="0.25">
      <c r="A204" s="1" t="s">
        <v>399</v>
      </c>
      <c r="B204">
        <v>1</v>
      </c>
      <c r="C204" s="38">
        <v>89894.58</v>
      </c>
      <c r="D204" s="37">
        <f t="shared" si="23"/>
        <v>8090.5122000000119</v>
      </c>
      <c r="E204" s="37">
        <v>97985.092200000014</v>
      </c>
      <c r="F204" s="37">
        <f t="shared" si="24"/>
        <v>0</v>
      </c>
      <c r="G204" s="38">
        <v>97985.092200000014</v>
      </c>
      <c r="H204" s="37"/>
      <c r="I204" s="36">
        <v>88203</v>
      </c>
      <c r="J204" s="37">
        <f t="shared" si="27"/>
        <v>7540</v>
      </c>
      <c r="K204" s="36">
        <v>95743</v>
      </c>
      <c r="L204" s="37">
        <f t="shared" si="28"/>
        <v>0</v>
      </c>
      <c r="M204" s="36">
        <v>95743</v>
      </c>
      <c r="N204" s="19">
        <f t="shared" si="25"/>
        <v>2.3417818535036647E-2</v>
      </c>
      <c r="O204" s="19">
        <f t="shared" si="26"/>
        <v>-6.1084570151342638E-2</v>
      </c>
      <c r="P204" s="19"/>
      <c r="Q204" s="19"/>
    </row>
    <row r="205" spans="1:17" ht="15" x14ac:dyDescent="0.25">
      <c r="A205" s="1" t="s">
        <v>156</v>
      </c>
      <c r="B205">
        <v>1</v>
      </c>
      <c r="C205" s="38">
        <v>81092.55</v>
      </c>
      <c r="D205" s="37">
        <f t="shared" si="23"/>
        <v>7298.3295000000071</v>
      </c>
      <c r="E205" s="37">
        <v>88390.87950000001</v>
      </c>
      <c r="F205" s="37">
        <f t="shared" si="24"/>
        <v>0</v>
      </c>
      <c r="G205" s="38">
        <v>88390.87950000001</v>
      </c>
      <c r="H205" s="37"/>
      <c r="I205" s="36">
        <v>111867</v>
      </c>
      <c r="J205" s="37">
        <f t="shared" si="27"/>
        <v>8642</v>
      </c>
      <c r="K205" s="36">
        <v>120509</v>
      </c>
      <c r="L205" s="37">
        <f t="shared" si="28"/>
        <v>1563</v>
      </c>
      <c r="M205" s="36">
        <v>122072</v>
      </c>
      <c r="N205" s="19">
        <f t="shared" si="25"/>
        <v>-0.27591192492954969</v>
      </c>
      <c r="O205" s="19">
        <f t="shared" si="26"/>
        <v>-0.33569901369683464</v>
      </c>
      <c r="P205" s="19"/>
      <c r="Q205" s="19"/>
    </row>
    <row r="206" spans="1:17" ht="15" x14ac:dyDescent="0.25">
      <c r="A206" s="1" t="s">
        <v>400</v>
      </c>
      <c r="B206">
        <v>4</v>
      </c>
      <c r="C206" s="38">
        <v>69614.095000000001</v>
      </c>
      <c r="D206" s="37">
        <f t="shared" si="23"/>
        <v>5569.1276000000071</v>
      </c>
      <c r="E206" s="37">
        <v>75183.222600000008</v>
      </c>
      <c r="F206" s="37">
        <f t="shared" si="24"/>
        <v>0</v>
      </c>
      <c r="G206" s="38">
        <v>75183.222600000008</v>
      </c>
      <c r="H206" s="37"/>
      <c r="I206" s="36">
        <v>76979</v>
      </c>
      <c r="J206" s="37">
        <f t="shared" si="27"/>
        <v>1056</v>
      </c>
      <c r="K206" s="36">
        <v>78035</v>
      </c>
      <c r="L206" s="37">
        <f t="shared" si="28"/>
        <v>-130</v>
      </c>
      <c r="M206" s="36">
        <v>77905</v>
      </c>
      <c r="N206" s="19">
        <f t="shared" si="25"/>
        <v>-3.4937133688466619E-2</v>
      </c>
      <c r="O206" s="19">
        <f t="shared" si="26"/>
        <v>-0.10642327193376547</v>
      </c>
      <c r="P206" s="19"/>
      <c r="Q206" s="19"/>
    </row>
    <row r="207" spans="1:17" ht="15" x14ac:dyDescent="0.25">
      <c r="A207" s="1" t="s">
        <v>401</v>
      </c>
      <c r="B207">
        <v>3</v>
      </c>
      <c r="C207" s="38">
        <v>71877.866666666683</v>
      </c>
      <c r="D207" s="37">
        <f t="shared" si="23"/>
        <v>5750.2293333333364</v>
      </c>
      <c r="E207" s="37">
        <v>77628.09600000002</v>
      </c>
      <c r="F207" s="37">
        <f t="shared" si="24"/>
        <v>0</v>
      </c>
      <c r="G207" s="38">
        <v>77628.09600000002</v>
      </c>
      <c r="H207" s="37"/>
      <c r="I207" s="36">
        <v>101570</v>
      </c>
      <c r="J207" s="37">
        <f t="shared" si="27"/>
        <v>6953</v>
      </c>
      <c r="K207" s="36">
        <v>108523</v>
      </c>
      <c r="L207" s="37">
        <f t="shared" si="28"/>
        <v>0</v>
      </c>
      <c r="M207" s="36">
        <v>108523</v>
      </c>
      <c r="N207" s="19">
        <f t="shared" si="25"/>
        <v>-0.2846853109479095</v>
      </c>
      <c r="O207" s="19">
        <f t="shared" si="26"/>
        <v>-0.33767158421102733</v>
      </c>
      <c r="P207" s="19"/>
      <c r="Q207" s="19"/>
    </row>
    <row r="208" spans="1:17" ht="15" x14ac:dyDescent="0.25">
      <c r="A208" s="1" t="s">
        <v>402</v>
      </c>
      <c r="B208">
        <v>2</v>
      </c>
      <c r="C208" s="38">
        <v>205500</v>
      </c>
      <c r="D208" s="37">
        <f t="shared" si="23"/>
        <v>51375</v>
      </c>
      <c r="E208" s="37">
        <v>256875</v>
      </c>
      <c r="F208" s="37">
        <f t="shared" si="24"/>
        <v>25000</v>
      </c>
      <c r="G208" s="38">
        <v>281875</v>
      </c>
      <c r="H208" s="37"/>
      <c r="I208" s="36">
        <v>190081</v>
      </c>
      <c r="J208" s="37">
        <f t="shared" si="27"/>
        <v>37045</v>
      </c>
      <c r="K208" s="36">
        <v>227126</v>
      </c>
      <c r="L208" s="37">
        <f t="shared" si="28"/>
        <v>15043</v>
      </c>
      <c r="M208" s="36">
        <v>242169</v>
      </c>
      <c r="N208" s="19">
        <f t="shared" si="25"/>
        <v>0.16395987925787364</v>
      </c>
      <c r="O208" s="19">
        <f t="shared" si="26"/>
        <v>-0.15141905033261896</v>
      </c>
      <c r="P208" s="19"/>
      <c r="Q208" s="19"/>
    </row>
    <row r="209" spans="1:17" ht="15" x14ac:dyDescent="0.25">
      <c r="A209" s="1" t="s">
        <v>157</v>
      </c>
      <c r="B209">
        <v>4</v>
      </c>
      <c r="C209" s="38">
        <v>119625</v>
      </c>
      <c r="D209" s="37">
        <f t="shared" si="23"/>
        <v>11962.5</v>
      </c>
      <c r="E209" s="37">
        <v>131587.5</v>
      </c>
      <c r="F209" s="37">
        <f t="shared" si="24"/>
        <v>0</v>
      </c>
      <c r="G209" s="38">
        <v>131587.5</v>
      </c>
      <c r="H209" s="37"/>
      <c r="I209" s="36">
        <v>129859</v>
      </c>
      <c r="J209" s="37">
        <f t="shared" si="27"/>
        <v>6056</v>
      </c>
      <c r="K209" s="36">
        <v>135915</v>
      </c>
      <c r="L209" s="37">
        <f t="shared" si="28"/>
        <v>0</v>
      </c>
      <c r="M209" s="36">
        <v>135915</v>
      </c>
      <c r="N209" s="19">
        <f t="shared" si="25"/>
        <v>-3.1839752786668139E-2</v>
      </c>
      <c r="O209" s="19">
        <f t="shared" si="26"/>
        <v>-0.11985432071515285</v>
      </c>
      <c r="P209" s="19"/>
      <c r="Q209" s="19"/>
    </row>
    <row r="210" spans="1:17" ht="15" x14ac:dyDescent="0.25">
      <c r="A210" s="1" t="s">
        <v>158</v>
      </c>
      <c r="B210">
        <v>1</v>
      </c>
      <c r="C210" s="38">
        <v>159214.57</v>
      </c>
      <c r="D210" s="37">
        <f t="shared" si="23"/>
        <v>31842.91399999999</v>
      </c>
      <c r="E210" s="37">
        <v>191057.484</v>
      </c>
      <c r="F210" s="37">
        <f t="shared" si="24"/>
        <v>7000</v>
      </c>
      <c r="G210" s="38">
        <v>198057.484</v>
      </c>
      <c r="H210" s="37"/>
      <c r="I210" s="36">
        <v>181293</v>
      </c>
      <c r="J210" s="37">
        <f t="shared" si="27"/>
        <v>14343</v>
      </c>
      <c r="K210" s="36">
        <v>195636</v>
      </c>
      <c r="L210" s="37">
        <f t="shared" si="28"/>
        <v>13720</v>
      </c>
      <c r="M210" s="36">
        <v>209356</v>
      </c>
      <c r="N210" s="19">
        <f t="shared" si="25"/>
        <v>-5.3967958883433018E-2</v>
      </c>
      <c r="O210" s="19">
        <f t="shared" si="26"/>
        <v>-0.23950319073730866</v>
      </c>
      <c r="P210" s="19"/>
      <c r="Q210" s="19"/>
    </row>
    <row r="211" spans="1:17" ht="15" x14ac:dyDescent="0.25">
      <c r="A211" s="1" t="s">
        <v>159</v>
      </c>
      <c r="B211">
        <v>1</v>
      </c>
      <c r="C211" s="38">
        <v>180000</v>
      </c>
      <c r="D211" s="37">
        <f t="shared" si="23"/>
        <v>45000</v>
      </c>
      <c r="E211" s="37">
        <v>225000</v>
      </c>
      <c r="F211" s="37">
        <f t="shared" si="24"/>
        <v>25000</v>
      </c>
      <c r="G211" s="38">
        <v>250000</v>
      </c>
      <c r="H211" s="37"/>
      <c r="I211" s="36">
        <v>192031</v>
      </c>
      <c r="J211" s="37">
        <f t="shared" si="27"/>
        <v>32756</v>
      </c>
      <c r="K211" s="36">
        <v>224787</v>
      </c>
      <c r="L211" s="37">
        <f t="shared" si="28"/>
        <v>20202</v>
      </c>
      <c r="M211" s="36">
        <v>244989</v>
      </c>
      <c r="N211" s="19">
        <f t="shared" si="25"/>
        <v>2.0453979566429512E-2</v>
      </c>
      <c r="O211" s="19">
        <f t="shared" si="26"/>
        <v>-0.26527313471217073</v>
      </c>
      <c r="P211" s="19"/>
      <c r="Q211" s="19"/>
    </row>
    <row r="212" spans="1:17" ht="15" x14ac:dyDescent="0.25">
      <c r="A212" s="1" t="s">
        <v>403</v>
      </c>
      <c r="B212">
        <v>1</v>
      </c>
      <c r="C212" s="38">
        <v>74087.33</v>
      </c>
      <c r="D212" s="37">
        <f t="shared" si="23"/>
        <v>5926.9864000000089</v>
      </c>
      <c r="E212" s="37">
        <v>80014.316400000011</v>
      </c>
      <c r="F212" s="37">
        <f t="shared" si="24"/>
        <v>0</v>
      </c>
      <c r="G212" s="38">
        <v>80014.316400000011</v>
      </c>
      <c r="H212" s="37"/>
      <c r="I212" s="36">
        <v>81390</v>
      </c>
      <c r="J212" s="37">
        <f t="shared" si="27"/>
        <v>4214</v>
      </c>
      <c r="K212" s="36">
        <v>85604</v>
      </c>
      <c r="L212" s="37">
        <f t="shared" si="28"/>
        <v>1566</v>
      </c>
      <c r="M212" s="36">
        <v>87170</v>
      </c>
      <c r="N212" s="19">
        <f t="shared" si="25"/>
        <v>-8.2088833314213489E-2</v>
      </c>
      <c r="O212" s="19">
        <f t="shared" si="26"/>
        <v>-0.15008225306871628</v>
      </c>
      <c r="P212" s="19"/>
      <c r="Q212" s="19"/>
    </row>
    <row r="213" spans="1:17" ht="15" x14ac:dyDescent="0.25">
      <c r="A213" s="1" t="s">
        <v>404</v>
      </c>
      <c r="B213">
        <v>2</v>
      </c>
      <c r="C213" s="38">
        <v>156475</v>
      </c>
      <c r="D213" s="37">
        <f t="shared" si="23"/>
        <v>31295</v>
      </c>
      <c r="E213" s="37">
        <v>187770</v>
      </c>
      <c r="F213" s="37">
        <f t="shared" si="24"/>
        <v>7000</v>
      </c>
      <c r="G213" s="38">
        <v>194770</v>
      </c>
      <c r="H213" s="37"/>
      <c r="I213" s="36">
        <v>171150</v>
      </c>
      <c r="J213" s="37">
        <f t="shared" si="27"/>
        <v>26134</v>
      </c>
      <c r="K213" s="36">
        <v>197284</v>
      </c>
      <c r="L213" s="37">
        <f t="shared" si="28"/>
        <v>5709</v>
      </c>
      <c r="M213" s="36">
        <v>202993</v>
      </c>
      <c r="N213" s="19">
        <f t="shared" si="25"/>
        <v>-4.0508786017251823E-2</v>
      </c>
      <c r="O213" s="19">
        <f t="shared" si="26"/>
        <v>-0.22916061144965591</v>
      </c>
      <c r="P213" s="19"/>
      <c r="Q213" s="19"/>
    </row>
    <row r="214" spans="1:17" ht="15" x14ac:dyDescent="0.25">
      <c r="A214" s="1" t="s">
        <v>160</v>
      </c>
      <c r="B214">
        <v>2</v>
      </c>
      <c r="C214" s="38">
        <v>168433.64</v>
      </c>
      <c r="D214" s="37">
        <f t="shared" si="23"/>
        <v>33686.728000000003</v>
      </c>
      <c r="E214" s="37">
        <v>202120.36800000002</v>
      </c>
      <c r="F214" s="37">
        <f t="shared" si="24"/>
        <v>7000</v>
      </c>
      <c r="G214" s="38">
        <v>209120.36800000002</v>
      </c>
      <c r="H214" s="37"/>
      <c r="I214" s="36">
        <v>192245</v>
      </c>
      <c r="J214" s="37">
        <f t="shared" si="27"/>
        <v>23787</v>
      </c>
      <c r="K214" s="36">
        <v>216032</v>
      </c>
      <c r="L214" s="37">
        <f t="shared" si="28"/>
        <v>3815</v>
      </c>
      <c r="M214" s="36">
        <v>219847</v>
      </c>
      <c r="N214" s="19">
        <f t="shared" si="25"/>
        <v>-4.8791350348196622E-2</v>
      </c>
      <c r="O214" s="19">
        <f t="shared" si="26"/>
        <v>-0.23385972972112418</v>
      </c>
      <c r="P214" s="19"/>
      <c r="Q214" s="19"/>
    </row>
    <row r="215" spans="1:17" ht="15" x14ac:dyDescent="0.25">
      <c r="A215" s="1" t="s">
        <v>161</v>
      </c>
      <c r="B215">
        <v>1</v>
      </c>
      <c r="C215" s="38">
        <v>158069.47</v>
      </c>
      <c r="D215" s="37">
        <f t="shared" si="23"/>
        <v>31613.894</v>
      </c>
      <c r="E215" s="37">
        <v>189683.364</v>
      </c>
      <c r="F215" s="37">
        <f t="shared" si="24"/>
        <v>7000</v>
      </c>
      <c r="G215" s="38">
        <v>196683.364</v>
      </c>
      <c r="H215" s="37"/>
      <c r="I215" s="36">
        <v>192245</v>
      </c>
      <c r="J215" s="37">
        <f t="shared" si="27"/>
        <v>23787</v>
      </c>
      <c r="K215" s="36">
        <v>216032</v>
      </c>
      <c r="L215" s="37">
        <f t="shared" si="28"/>
        <v>3815</v>
      </c>
      <c r="M215" s="36">
        <v>219847</v>
      </c>
      <c r="N215" s="19">
        <f t="shared" si="25"/>
        <v>-0.10536252939544319</v>
      </c>
      <c r="O215" s="19">
        <f t="shared" si="26"/>
        <v>-0.28100237892716295</v>
      </c>
      <c r="P215" s="19"/>
      <c r="Q215" s="19"/>
    </row>
    <row r="216" spans="1:17" ht="15" x14ac:dyDescent="0.25">
      <c r="A216" s="1" t="s">
        <v>162</v>
      </c>
      <c r="B216">
        <v>14</v>
      </c>
      <c r="C216" s="38">
        <v>162735.46071428573</v>
      </c>
      <c r="D216" s="37">
        <f t="shared" si="23"/>
        <v>32547.092142857116</v>
      </c>
      <c r="E216" s="37">
        <v>195282.55285714284</v>
      </c>
      <c r="F216" s="37">
        <f t="shared" si="24"/>
        <v>7000</v>
      </c>
      <c r="G216" s="38">
        <v>202282.55285714284</v>
      </c>
      <c r="H216" s="37"/>
      <c r="I216" s="36">
        <v>166008</v>
      </c>
      <c r="J216" s="37">
        <f t="shared" si="27"/>
        <v>26935</v>
      </c>
      <c r="K216" s="36">
        <v>192943</v>
      </c>
      <c r="L216" s="37">
        <f t="shared" si="28"/>
        <v>4044</v>
      </c>
      <c r="M216" s="36">
        <v>196987</v>
      </c>
      <c r="N216" s="19">
        <f t="shared" si="25"/>
        <v>2.6882752959042192E-2</v>
      </c>
      <c r="O216" s="19">
        <f t="shared" si="26"/>
        <v>-0.17387715578040314</v>
      </c>
      <c r="P216" s="19"/>
      <c r="Q216" s="19"/>
    </row>
    <row r="217" spans="1:17" ht="15" x14ac:dyDescent="0.25">
      <c r="A217" s="1" t="s">
        <v>163</v>
      </c>
      <c r="B217">
        <v>1</v>
      </c>
      <c r="C217" s="38">
        <v>203695</v>
      </c>
      <c r="D217" s="37">
        <f t="shared" si="23"/>
        <v>50923.75</v>
      </c>
      <c r="E217" s="37">
        <v>254618.75</v>
      </c>
      <c r="F217" s="37">
        <f t="shared" si="24"/>
        <v>25000</v>
      </c>
      <c r="G217" s="38">
        <v>279618.75</v>
      </c>
      <c r="H217" s="37"/>
      <c r="I217" s="36">
        <v>178542</v>
      </c>
      <c r="J217" s="37">
        <f t="shared" si="27"/>
        <v>27506</v>
      </c>
      <c r="K217" s="36">
        <v>206048</v>
      </c>
      <c r="L217" s="37">
        <f t="shared" si="28"/>
        <v>5770</v>
      </c>
      <c r="M217" s="36">
        <v>211818</v>
      </c>
      <c r="N217" s="19">
        <f t="shared" si="25"/>
        <v>0.3200896524374699</v>
      </c>
      <c r="O217" s="19">
        <f t="shared" si="26"/>
        <v>-3.8348959956188804E-2</v>
      </c>
      <c r="P217" s="19"/>
      <c r="Q217" s="19"/>
    </row>
    <row r="218" spans="1:17" ht="15" x14ac:dyDescent="0.25">
      <c r="A218" s="1" t="s">
        <v>164</v>
      </c>
      <c r="B218">
        <v>8</v>
      </c>
      <c r="C218" s="38">
        <v>213115.84875</v>
      </c>
      <c r="D218" s="37">
        <f t="shared" si="23"/>
        <v>63934.754624999943</v>
      </c>
      <c r="E218" s="37">
        <v>277050.60337499995</v>
      </c>
      <c r="F218" s="37">
        <f t="shared" si="24"/>
        <v>48500</v>
      </c>
      <c r="G218" s="38">
        <v>325550.60337499995</v>
      </c>
      <c r="H218" s="37"/>
      <c r="I218" s="36">
        <v>229947</v>
      </c>
      <c r="J218" s="37">
        <f t="shared" si="27"/>
        <v>65298</v>
      </c>
      <c r="K218" s="36">
        <v>295245</v>
      </c>
      <c r="L218" s="37">
        <f t="shared" si="28"/>
        <v>67858</v>
      </c>
      <c r="M218" s="36">
        <v>363103</v>
      </c>
      <c r="N218" s="19">
        <f t="shared" si="25"/>
        <v>-0.10342078315243898</v>
      </c>
      <c r="O218" s="19">
        <f t="shared" si="26"/>
        <v>-0.41307053714786163</v>
      </c>
      <c r="P218" s="19"/>
      <c r="Q218" s="19"/>
    </row>
    <row r="219" spans="1:17" ht="15" x14ac:dyDescent="0.25">
      <c r="A219" s="1" t="s">
        <v>165</v>
      </c>
      <c r="B219">
        <v>1</v>
      </c>
      <c r="C219" s="38">
        <v>176000</v>
      </c>
      <c r="D219" s="37">
        <f t="shared" si="23"/>
        <v>44000</v>
      </c>
      <c r="E219" s="37">
        <v>220000</v>
      </c>
      <c r="F219" s="37">
        <f t="shared" si="24"/>
        <v>25000</v>
      </c>
      <c r="G219" s="38">
        <v>245000</v>
      </c>
      <c r="H219" s="37"/>
      <c r="I219" s="36">
        <v>176937</v>
      </c>
      <c r="J219" s="37">
        <f t="shared" si="27"/>
        <v>28772</v>
      </c>
      <c r="K219" s="36">
        <v>205709</v>
      </c>
      <c r="L219" s="37">
        <f t="shared" si="28"/>
        <v>10688</v>
      </c>
      <c r="M219" s="36">
        <v>216397</v>
      </c>
      <c r="N219" s="19">
        <f t="shared" si="25"/>
        <v>0.13217835737094322</v>
      </c>
      <c r="O219" s="19">
        <f t="shared" si="26"/>
        <v>-0.18668003715393466</v>
      </c>
      <c r="P219" s="19"/>
      <c r="Q219" s="19"/>
    </row>
    <row r="220" spans="1:17" ht="15" x14ac:dyDescent="0.25">
      <c r="A220" s="1" t="s">
        <v>166</v>
      </c>
      <c r="B220">
        <v>1</v>
      </c>
      <c r="C220" s="38">
        <v>115000</v>
      </c>
      <c r="D220" s="37">
        <f t="shared" si="23"/>
        <v>11500.000000000015</v>
      </c>
      <c r="E220" s="37">
        <v>126500.00000000001</v>
      </c>
      <c r="F220" s="37">
        <f t="shared" si="24"/>
        <v>0</v>
      </c>
      <c r="G220" s="38">
        <v>126500.00000000001</v>
      </c>
      <c r="H220" s="37"/>
      <c r="I220" s="36">
        <v>142040</v>
      </c>
      <c r="J220" s="37">
        <f t="shared" si="27"/>
        <v>9455</v>
      </c>
      <c r="K220" s="36">
        <v>151495</v>
      </c>
      <c r="L220" s="37">
        <f t="shared" si="28"/>
        <v>756</v>
      </c>
      <c r="M220" s="36">
        <v>152251</v>
      </c>
      <c r="N220" s="19">
        <f t="shared" si="25"/>
        <v>-0.16913517809406825</v>
      </c>
      <c r="O220" s="19">
        <f t="shared" si="26"/>
        <v>-0.24466834372188032</v>
      </c>
      <c r="P220" s="19"/>
      <c r="Q220" s="19"/>
    </row>
    <row r="221" spans="1:17" ht="15" x14ac:dyDescent="0.25">
      <c r="A221" s="1" t="s">
        <v>167</v>
      </c>
      <c r="B221">
        <v>3</v>
      </c>
      <c r="C221" s="38">
        <v>70896</v>
      </c>
      <c r="D221" s="37">
        <f t="shared" si="23"/>
        <v>5671.6800000000076</v>
      </c>
      <c r="E221" s="37">
        <v>76567.680000000008</v>
      </c>
      <c r="F221" s="37">
        <f t="shared" si="24"/>
        <v>0</v>
      </c>
      <c r="G221" s="38">
        <v>76567.680000000008</v>
      </c>
      <c r="H221" s="37"/>
      <c r="I221" s="36">
        <v>78051</v>
      </c>
      <c r="J221" s="37">
        <f t="shared" si="27"/>
        <v>853</v>
      </c>
      <c r="K221" s="36">
        <v>78904</v>
      </c>
      <c r="L221" s="37">
        <f t="shared" si="28"/>
        <v>157</v>
      </c>
      <c r="M221" s="36">
        <v>79061</v>
      </c>
      <c r="N221" s="19">
        <f t="shared" si="25"/>
        <v>-3.1536661565120507E-2</v>
      </c>
      <c r="O221" s="19">
        <f t="shared" si="26"/>
        <v>-0.10327468663437094</v>
      </c>
      <c r="P221" s="19"/>
      <c r="Q221" s="19"/>
    </row>
    <row r="222" spans="1:17" ht="15" x14ac:dyDescent="0.25">
      <c r="A222" s="1" t="s">
        <v>168</v>
      </c>
      <c r="B222">
        <v>1</v>
      </c>
      <c r="C222" s="38">
        <v>129393.75</v>
      </c>
      <c r="D222" s="37">
        <f t="shared" si="23"/>
        <v>19409.0625</v>
      </c>
      <c r="E222" s="37">
        <v>148802.8125</v>
      </c>
      <c r="F222" s="37">
        <f t="shared" si="24"/>
        <v>0</v>
      </c>
      <c r="G222" s="38">
        <v>148802.8125</v>
      </c>
      <c r="H222" s="37"/>
      <c r="I222" s="36">
        <v>135449</v>
      </c>
      <c r="J222" s="37">
        <f t="shared" si="27"/>
        <v>17415</v>
      </c>
      <c r="K222" s="36">
        <v>152864</v>
      </c>
      <c r="L222" s="37">
        <f t="shared" si="28"/>
        <v>0</v>
      </c>
      <c r="M222" s="36">
        <v>152864</v>
      </c>
      <c r="N222" s="19">
        <f t="shared" si="25"/>
        <v>-2.6567324549926732E-2</v>
      </c>
      <c r="O222" s="19">
        <f t="shared" si="26"/>
        <v>-0.15353680395645802</v>
      </c>
      <c r="P222" s="19"/>
      <c r="Q222" s="19"/>
    </row>
    <row r="223" spans="1:17" ht="15" x14ac:dyDescent="0.25">
      <c r="A223" s="1" t="s">
        <v>169</v>
      </c>
      <c r="B223">
        <v>1</v>
      </c>
      <c r="C223" s="38">
        <v>73112</v>
      </c>
      <c r="D223" s="37">
        <f t="shared" si="23"/>
        <v>4386.7200000000012</v>
      </c>
      <c r="E223" s="37">
        <v>77498.720000000001</v>
      </c>
      <c r="F223" s="37">
        <f t="shared" si="24"/>
        <v>0</v>
      </c>
      <c r="G223" s="38">
        <v>77498.720000000001</v>
      </c>
      <c r="H223" s="37"/>
      <c r="I223" s="36">
        <v>64522</v>
      </c>
      <c r="J223" s="37">
        <f t="shared" si="27"/>
        <v>949</v>
      </c>
      <c r="K223" s="36">
        <v>65471</v>
      </c>
      <c r="L223" s="37">
        <f t="shared" si="28"/>
        <v>0</v>
      </c>
      <c r="M223" s="36">
        <v>65471</v>
      </c>
      <c r="N223" s="19">
        <f t="shared" si="25"/>
        <v>0.18371065051702282</v>
      </c>
      <c r="O223" s="19">
        <f t="shared" si="26"/>
        <v>0.11670816086511586</v>
      </c>
      <c r="P223" s="19"/>
      <c r="Q223" s="19"/>
    </row>
    <row r="224" spans="1:17" ht="15" x14ac:dyDescent="0.25">
      <c r="A224" s="1" t="s">
        <v>170</v>
      </c>
      <c r="B224">
        <v>1</v>
      </c>
      <c r="C224" s="38">
        <v>95062.49</v>
      </c>
      <c r="D224" s="37">
        <f t="shared" si="23"/>
        <v>9506.2490000000107</v>
      </c>
      <c r="E224" s="37">
        <v>104568.73900000002</v>
      </c>
      <c r="F224" s="37">
        <f t="shared" si="24"/>
        <v>0</v>
      </c>
      <c r="G224" s="38">
        <v>104568.73900000002</v>
      </c>
      <c r="H224" s="37"/>
      <c r="I224" s="36">
        <v>96858</v>
      </c>
      <c r="J224" s="37">
        <f t="shared" si="27"/>
        <v>2123</v>
      </c>
      <c r="K224" s="36">
        <v>98981</v>
      </c>
      <c r="L224" s="37">
        <f t="shared" si="28"/>
        <v>439</v>
      </c>
      <c r="M224" s="36">
        <v>99420</v>
      </c>
      <c r="N224" s="19">
        <f t="shared" si="25"/>
        <v>5.1787759002212996E-2</v>
      </c>
      <c r="O224" s="19">
        <f t="shared" si="26"/>
        <v>-4.3829309997988279E-2</v>
      </c>
      <c r="P224" s="19"/>
      <c r="Q224" s="19"/>
    </row>
    <row r="225" spans="1:17" ht="15" x14ac:dyDescent="0.25">
      <c r="A225" s="1" t="s">
        <v>171</v>
      </c>
      <c r="B225">
        <v>1</v>
      </c>
      <c r="C225" s="38">
        <v>226275</v>
      </c>
      <c r="D225" s="37">
        <f t="shared" si="23"/>
        <v>67882.5</v>
      </c>
      <c r="E225" s="37">
        <v>294157.5</v>
      </c>
      <c r="F225" s="37">
        <f t="shared" si="24"/>
        <v>48500</v>
      </c>
      <c r="G225" s="38">
        <v>342657.5</v>
      </c>
      <c r="H225" s="37"/>
      <c r="I225" s="36">
        <v>235371</v>
      </c>
      <c r="J225" s="37">
        <f t="shared" si="27"/>
        <v>62797</v>
      </c>
      <c r="K225" s="36">
        <v>298168</v>
      </c>
      <c r="L225" s="37">
        <f t="shared" si="28"/>
        <v>43713</v>
      </c>
      <c r="M225" s="36">
        <v>341881</v>
      </c>
      <c r="N225" s="19">
        <f t="shared" si="25"/>
        <v>2.271258127828104E-3</v>
      </c>
      <c r="O225" s="19">
        <f t="shared" si="26"/>
        <v>-0.33814689906721929</v>
      </c>
      <c r="P225" s="19"/>
      <c r="Q225" s="19"/>
    </row>
    <row r="226" spans="1:17" ht="15" x14ac:dyDescent="0.25">
      <c r="A226" s="1" t="s">
        <v>172</v>
      </c>
      <c r="B226">
        <v>1</v>
      </c>
      <c r="C226" s="38">
        <v>112500</v>
      </c>
      <c r="D226" s="37">
        <f t="shared" si="23"/>
        <v>11250.000000000015</v>
      </c>
      <c r="E226" s="37">
        <v>123750.00000000001</v>
      </c>
      <c r="F226" s="37">
        <f t="shared" si="24"/>
        <v>0</v>
      </c>
      <c r="G226" s="38">
        <v>123750.00000000001</v>
      </c>
      <c r="H226" s="37"/>
      <c r="I226" s="36">
        <v>107192</v>
      </c>
      <c r="J226" s="37">
        <f t="shared" si="27"/>
        <v>5202</v>
      </c>
      <c r="K226" s="36">
        <v>112394</v>
      </c>
      <c r="L226" s="37">
        <f t="shared" si="28"/>
        <v>2808</v>
      </c>
      <c r="M226" s="36">
        <v>115202</v>
      </c>
      <c r="N226" s="19">
        <f t="shared" si="25"/>
        <v>7.4200100692696433E-2</v>
      </c>
      <c r="O226" s="19">
        <f t="shared" si="26"/>
        <v>-2.345445391573063E-2</v>
      </c>
      <c r="P226" s="19"/>
      <c r="Q226" s="19"/>
    </row>
    <row r="227" spans="1:17" ht="15" x14ac:dyDescent="0.25">
      <c r="A227" s="1" t="s">
        <v>173</v>
      </c>
      <c r="B227">
        <v>1</v>
      </c>
      <c r="C227" s="38">
        <v>174575</v>
      </c>
      <c r="D227" s="37">
        <f t="shared" si="23"/>
        <v>43643.75</v>
      </c>
      <c r="E227" s="37">
        <v>218218.75</v>
      </c>
      <c r="F227" s="37">
        <f t="shared" si="24"/>
        <v>25000</v>
      </c>
      <c r="G227" s="38">
        <v>243218.75</v>
      </c>
      <c r="H227" s="37"/>
      <c r="I227" s="36">
        <v>190081</v>
      </c>
      <c r="J227" s="37">
        <f t="shared" si="27"/>
        <v>37045</v>
      </c>
      <c r="K227" s="36">
        <v>227126</v>
      </c>
      <c r="L227" s="37">
        <f t="shared" si="28"/>
        <v>15043</v>
      </c>
      <c r="M227" s="36">
        <v>242169</v>
      </c>
      <c r="N227" s="19">
        <f t="shared" si="25"/>
        <v>4.3347827343714514E-3</v>
      </c>
      <c r="O227" s="19">
        <f t="shared" si="26"/>
        <v>-0.27911912755142071</v>
      </c>
      <c r="P227" s="19"/>
      <c r="Q227" s="19"/>
    </row>
    <row r="228" spans="1:17" ht="15" x14ac:dyDescent="0.25">
      <c r="A228" s="1" t="s">
        <v>405</v>
      </c>
      <c r="B228">
        <v>1</v>
      </c>
      <c r="C228" s="38">
        <v>67000</v>
      </c>
      <c r="D228" s="37">
        <f t="shared" si="23"/>
        <v>5360</v>
      </c>
      <c r="E228" s="37">
        <v>72360</v>
      </c>
      <c r="F228" s="37">
        <f t="shared" si="24"/>
        <v>0</v>
      </c>
      <c r="G228" s="38">
        <v>72360</v>
      </c>
      <c r="H228" s="37"/>
      <c r="I228" s="36">
        <v>94698</v>
      </c>
      <c r="J228" s="37">
        <f t="shared" si="27"/>
        <v>9029</v>
      </c>
      <c r="K228" s="36">
        <v>103727</v>
      </c>
      <c r="L228" s="37">
        <f t="shared" si="28"/>
        <v>1805</v>
      </c>
      <c r="M228" s="36">
        <v>105532</v>
      </c>
      <c r="N228" s="19">
        <f t="shared" si="25"/>
        <v>-0.31433119812000154</v>
      </c>
      <c r="O228" s="19">
        <f t="shared" si="26"/>
        <v>-0.36512147974074216</v>
      </c>
      <c r="P228" s="19"/>
      <c r="Q228" s="19"/>
    </row>
    <row r="229" spans="1:17" ht="15" x14ac:dyDescent="0.25">
      <c r="A229" s="1" t="s">
        <v>174</v>
      </c>
      <c r="B229">
        <v>2</v>
      </c>
      <c r="C229" s="38">
        <v>78500</v>
      </c>
      <c r="D229" s="37">
        <f t="shared" si="23"/>
        <v>7065</v>
      </c>
      <c r="E229" s="37">
        <v>85565</v>
      </c>
      <c r="F229" s="37">
        <f t="shared" si="24"/>
        <v>0</v>
      </c>
      <c r="G229" s="38">
        <v>85565</v>
      </c>
      <c r="H229" s="37"/>
      <c r="I229" s="36">
        <v>82630</v>
      </c>
      <c r="J229" s="37">
        <f t="shared" si="27"/>
        <v>1145</v>
      </c>
      <c r="K229" s="36">
        <v>83775</v>
      </c>
      <c r="L229" s="37">
        <f t="shared" si="28"/>
        <v>0</v>
      </c>
      <c r="M229" s="36">
        <v>83775</v>
      </c>
      <c r="N229" s="19">
        <f t="shared" si="25"/>
        <v>2.1366756192181438E-2</v>
      </c>
      <c r="O229" s="19">
        <f t="shared" si="26"/>
        <v>-6.2966278722769317E-2</v>
      </c>
      <c r="P229" s="19"/>
      <c r="Q229" s="19"/>
    </row>
    <row r="230" spans="1:17" ht="15" x14ac:dyDescent="0.25">
      <c r="A230" s="1" t="s">
        <v>175</v>
      </c>
      <c r="B230">
        <v>1</v>
      </c>
      <c r="C230" s="38">
        <v>175000</v>
      </c>
      <c r="D230" s="37">
        <f t="shared" si="23"/>
        <v>43750</v>
      </c>
      <c r="E230" s="37">
        <v>218750</v>
      </c>
      <c r="F230" s="37">
        <f t="shared" si="24"/>
        <v>25000</v>
      </c>
      <c r="G230" s="38">
        <v>243750</v>
      </c>
      <c r="H230" s="37"/>
      <c r="I230" s="36">
        <v>190081</v>
      </c>
      <c r="J230" s="37">
        <f t="shared" si="27"/>
        <v>37045</v>
      </c>
      <c r="K230" s="36">
        <v>227126</v>
      </c>
      <c r="L230" s="37">
        <f t="shared" si="28"/>
        <v>15043</v>
      </c>
      <c r="M230" s="36">
        <v>242169</v>
      </c>
      <c r="N230" s="19">
        <f t="shared" si="25"/>
        <v>6.5284986930614569E-3</v>
      </c>
      <c r="O230" s="19">
        <f t="shared" si="26"/>
        <v>-0.27736415478446869</v>
      </c>
      <c r="P230" s="19"/>
      <c r="Q230" s="19"/>
    </row>
    <row r="231" spans="1:17" ht="15" x14ac:dyDescent="0.25">
      <c r="A231" s="1" t="s">
        <v>406</v>
      </c>
      <c r="B231">
        <v>12</v>
      </c>
      <c r="C231" s="38">
        <v>113879.31666666667</v>
      </c>
      <c r="D231" s="37">
        <f t="shared" si="23"/>
        <v>11387.931666666671</v>
      </c>
      <c r="E231" s="37">
        <v>125267.24833333334</v>
      </c>
      <c r="F231" s="37">
        <f t="shared" si="24"/>
        <v>0</v>
      </c>
      <c r="G231" s="38">
        <v>125267.24833333334</v>
      </c>
      <c r="H231" s="37"/>
      <c r="I231" s="36">
        <v>130501</v>
      </c>
      <c r="J231" s="37">
        <f t="shared" si="27"/>
        <v>9296</v>
      </c>
      <c r="K231" s="36">
        <v>139797</v>
      </c>
      <c r="L231" s="37">
        <f t="shared" si="28"/>
        <v>691</v>
      </c>
      <c r="M231" s="36">
        <v>140488</v>
      </c>
      <c r="N231" s="19">
        <f t="shared" si="25"/>
        <v>-0.10834200548564051</v>
      </c>
      <c r="O231" s="19">
        <f t="shared" si="26"/>
        <v>-0.18940182316876411</v>
      </c>
      <c r="P231" s="19"/>
      <c r="Q231" s="19"/>
    </row>
    <row r="232" spans="1:17" ht="15" x14ac:dyDescent="0.25">
      <c r="A232" s="1" t="s">
        <v>407</v>
      </c>
      <c r="B232">
        <v>1</v>
      </c>
      <c r="C232" s="38">
        <v>65676</v>
      </c>
      <c r="D232" s="37">
        <f t="shared" si="23"/>
        <v>3940.5599999999977</v>
      </c>
      <c r="E232" s="37">
        <v>69616.56</v>
      </c>
      <c r="F232" s="37">
        <f t="shared" si="24"/>
        <v>0</v>
      </c>
      <c r="G232" s="38">
        <v>69616.56</v>
      </c>
      <c r="H232" s="37"/>
      <c r="I232" s="36">
        <v>69408</v>
      </c>
      <c r="J232" s="37">
        <f t="shared" si="27"/>
        <v>1358</v>
      </c>
      <c r="K232" s="36">
        <v>70766</v>
      </c>
      <c r="L232" s="37">
        <f t="shared" si="28"/>
        <v>237</v>
      </c>
      <c r="M232" s="36">
        <v>71003</v>
      </c>
      <c r="N232" s="19">
        <f t="shared" si="25"/>
        <v>-1.9526498880329032E-2</v>
      </c>
      <c r="O232" s="19">
        <f t="shared" si="26"/>
        <v>-7.5024998943706608E-2</v>
      </c>
      <c r="P232" s="19"/>
      <c r="Q232" s="19"/>
    </row>
    <row r="233" spans="1:17" ht="15" x14ac:dyDescent="0.25">
      <c r="A233" s="1" t="s">
        <v>408</v>
      </c>
      <c r="B233">
        <v>10</v>
      </c>
      <c r="C233" s="38">
        <v>98980.034</v>
      </c>
      <c r="D233" s="37">
        <f t="shared" si="23"/>
        <v>9898.0034000000014</v>
      </c>
      <c r="E233" s="37">
        <v>108878.0374</v>
      </c>
      <c r="F233" s="37">
        <f t="shared" si="24"/>
        <v>0</v>
      </c>
      <c r="G233" s="38">
        <v>108878.0374</v>
      </c>
      <c r="H233" s="37"/>
      <c r="I233" s="36">
        <v>103527</v>
      </c>
      <c r="J233" s="37">
        <f t="shared" si="27"/>
        <v>5242</v>
      </c>
      <c r="K233" s="36">
        <v>108769</v>
      </c>
      <c r="L233" s="37">
        <f t="shared" si="28"/>
        <v>340</v>
      </c>
      <c r="M233" s="36">
        <v>109109</v>
      </c>
      <c r="N233" s="19">
        <f t="shared" si="25"/>
        <v>-2.1168061296501567E-3</v>
      </c>
      <c r="O233" s="19">
        <f t="shared" si="26"/>
        <v>-9.2833460117863795E-2</v>
      </c>
      <c r="P233" s="19"/>
      <c r="Q233" s="19"/>
    </row>
    <row r="234" spans="1:17" ht="15" x14ac:dyDescent="0.25">
      <c r="A234" s="1" t="s">
        <v>409</v>
      </c>
      <c r="B234">
        <v>3</v>
      </c>
      <c r="C234" s="38">
        <v>114076.91333333333</v>
      </c>
      <c r="D234" s="37">
        <f t="shared" si="23"/>
        <v>11407.691333333336</v>
      </c>
      <c r="E234" s="37">
        <v>125484.60466666667</v>
      </c>
      <c r="F234" s="37">
        <f t="shared" si="24"/>
        <v>0</v>
      </c>
      <c r="G234" s="38">
        <v>125484.60466666667</v>
      </c>
      <c r="H234" s="37"/>
      <c r="I234" s="36">
        <v>146729</v>
      </c>
      <c r="J234" s="37">
        <f t="shared" si="27"/>
        <v>19655</v>
      </c>
      <c r="K234" s="36">
        <v>166384</v>
      </c>
      <c r="L234" s="37">
        <f t="shared" si="28"/>
        <v>-201</v>
      </c>
      <c r="M234" s="36">
        <v>166183</v>
      </c>
      <c r="N234" s="19">
        <f t="shared" si="25"/>
        <v>-0.24490107491941615</v>
      </c>
      <c r="O234" s="19">
        <f t="shared" si="26"/>
        <v>-0.3135464317449238</v>
      </c>
      <c r="P234" s="19"/>
      <c r="Q234" s="19"/>
    </row>
    <row r="235" spans="1:17" ht="15" x14ac:dyDescent="0.25">
      <c r="A235" s="1" t="s">
        <v>410</v>
      </c>
      <c r="B235">
        <v>1</v>
      </c>
      <c r="C235" s="38">
        <v>82647.37</v>
      </c>
      <c r="D235" s="37">
        <f t="shared" si="23"/>
        <v>7438.263300000006</v>
      </c>
      <c r="E235" s="37">
        <v>90085.633300000001</v>
      </c>
      <c r="F235" s="37">
        <f t="shared" si="24"/>
        <v>0</v>
      </c>
      <c r="G235" s="38">
        <v>90085.633300000001</v>
      </c>
      <c r="H235" s="37"/>
      <c r="I235" s="36">
        <v>87161</v>
      </c>
      <c r="J235" s="37">
        <f t="shared" si="27"/>
        <v>999</v>
      </c>
      <c r="K235" s="36">
        <v>88160</v>
      </c>
      <c r="L235" s="37">
        <f t="shared" si="28"/>
        <v>0</v>
      </c>
      <c r="M235" s="36">
        <v>88160</v>
      </c>
      <c r="N235" s="19">
        <f t="shared" si="25"/>
        <v>2.1842482985480957E-2</v>
      </c>
      <c r="O235" s="19">
        <f t="shared" si="26"/>
        <v>-6.2529832123412024E-2</v>
      </c>
      <c r="P235" s="19"/>
      <c r="Q235" s="19"/>
    </row>
    <row r="236" spans="1:17" ht="15" x14ac:dyDescent="0.25">
      <c r="A236" s="1" t="s">
        <v>176</v>
      </c>
      <c r="B236">
        <v>1</v>
      </c>
      <c r="C236" s="38">
        <v>123600</v>
      </c>
      <c r="D236" s="37">
        <f t="shared" si="23"/>
        <v>18540</v>
      </c>
      <c r="E236" s="37">
        <v>142140</v>
      </c>
      <c r="F236" s="37">
        <f t="shared" si="24"/>
        <v>0</v>
      </c>
      <c r="G236" s="38">
        <v>142140</v>
      </c>
      <c r="H236" s="37"/>
      <c r="I236" s="36">
        <v>139383</v>
      </c>
      <c r="J236" s="37">
        <f t="shared" si="27"/>
        <v>13363</v>
      </c>
      <c r="K236" s="36">
        <v>152746</v>
      </c>
      <c r="L236" s="37">
        <f t="shared" si="28"/>
        <v>1927</v>
      </c>
      <c r="M236" s="36">
        <v>154673</v>
      </c>
      <c r="N236" s="19">
        <f t="shared" si="25"/>
        <v>-8.1029009587969464E-2</v>
      </c>
      <c r="O236" s="19">
        <f t="shared" si="26"/>
        <v>-0.20089479094606039</v>
      </c>
      <c r="P236" s="19"/>
      <c r="Q236" s="19"/>
    </row>
    <row r="237" spans="1:17" ht="15" x14ac:dyDescent="0.25">
      <c r="A237" s="1" t="s">
        <v>177</v>
      </c>
      <c r="B237">
        <v>5</v>
      </c>
      <c r="C237" s="38">
        <v>139683.96599999999</v>
      </c>
      <c r="D237" s="37">
        <f t="shared" si="23"/>
        <v>20952.594899999996</v>
      </c>
      <c r="E237" s="37">
        <v>160636.56089999998</v>
      </c>
      <c r="F237" s="37">
        <f t="shared" si="24"/>
        <v>0</v>
      </c>
      <c r="G237" s="38">
        <v>160636.56089999998</v>
      </c>
      <c r="H237" s="37"/>
      <c r="I237" s="36">
        <v>163283</v>
      </c>
      <c r="J237" s="37">
        <f t="shared" si="27"/>
        <v>14473</v>
      </c>
      <c r="K237" s="36">
        <v>177756</v>
      </c>
      <c r="L237" s="37">
        <f t="shared" si="28"/>
        <v>595</v>
      </c>
      <c r="M237" s="36">
        <v>178351</v>
      </c>
      <c r="N237" s="19">
        <f t="shared" si="25"/>
        <v>-9.9323463843768847E-2</v>
      </c>
      <c r="O237" s="19">
        <f t="shared" si="26"/>
        <v>-0.21680301203805985</v>
      </c>
      <c r="P237" s="19"/>
      <c r="Q237" s="19"/>
    </row>
    <row r="238" spans="1:17" ht="15" x14ac:dyDescent="0.25">
      <c r="A238" s="1" t="s">
        <v>178</v>
      </c>
      <c r="B238">
        <v>1</v>
      </c>
      <c r="C238" s="38">
        <v>124606.16</v>
      </c>
      <c r="D238" s="37">
        <f t="shared" si="23"/>
        <v>12460.616000000009</v>
      </c>
      <c r="E238" s="37">
        <v>137066.77600000001</v>
      </c>
      <c r="F238" s="37">
        <f t="shared" si="24"/>
        <v>0</v>
      </c>
      <c r="G238" s="38">
        <v>137066.77600000001</v>
      </c>
      <c r="H238" s="37"/>
      <c r="I238" s="36">
        <v>131714</v>
      </c>
      <c r="J238" s="37">
        <f t="shared" si="27"/>
        <v>12568</v>
      </c>
      <c r="K238" s="36">
        <v>144282</v>
      </c>
      <c r="L238" s="37">
        <f t="shared" si="28"/>
        <v>0</v>
      </c>
      <c r="M238" s="36">
        <v>144282</v>
      </c>
      <c r="N238" s="19">
        <f t="shared" si="25"/>
        <v>-5.0007790299552178E-2</v>
      </c>
      <c r="O238" s="19">
        <f t="shared" si="26"/>
        <v>-0.1363707184541384</v>
      </c>
      <c r="P238" s="19"/>
      <c r="Q238" s="19"/>
    </row>
    <row r="239" spans="1:17" ht="15" x14ac:dyDescent="0.25">
      <c r="A239" s="1" t="s">
        <v>411</v>
      </c>
      <c r="B239">
        <v>4</v>
      </c>
      <c r="C239" s="38">
        <v>81639.099999999991</v>
      </c>
      <c r="D239" s="37">
        <f t="shared" si="23"/>
        <v>6531.1280000000261</v>
      </c>
      <c r="E239" s="37">
        <v>88170.228000000017</v>
      </c>
      <c r="F239" s="37">
        <f t="shared" si="24"/>
        <v>0</v>
      </c>
      <c r="G239" s="38">
        <v>88170.228000000017</v>
      </c>
      <c r="H239" s="37"/>
      <c r="I239" s="36">
        <v>70766</v>
      </c>
      <c r="J239" s="37">
        <f t="shared" si="27"/>
        <v>3937</v>
      </c>
      <c r="K239" s="36">
        <v>74703</v>
      </c>
      <c r="L239" s="37">
        <f t="shared" si="28"/>
        <v>0</v>
      </c>
      <c r="M239" s="36">
        <v>74703</v>
      </c>
      <c r="N239" s="19">
        <f t="shared" si="25"/>
        <v>0.1802769366692103</v>
      </c>
      <c r="O239" s="19">
        <f t="shared" si="26"/>
        <v>9.2849015434453647E-2</v>
      </c>
      <c r="P239" s="19"/>
      <c r="Q239" s="19"/>
    </row>
    <row r="240" spans="1:17" ht="15" x14ac:dyDescent="0.25">
      <c r="A240" s="1" t="s">
        <v>412</v>
      </c>
      <c r="B240">
        <v>2</v>
      </c>
      <c r="C240" s="38">
        <v>94775.98000000001</v>
      </c>
      <c r="D240" s="37">
        <f t="shared" si="23"/>
        <v>8529.8381999999983</v>
      </c>
      <c r="E240" s="37">
        <v>103305.81820000001</v>
      </c>
      <c r="F240" s="37">
        <f t="shared" si="24"/>
        <v>0</v>
      </c>
      <c r="G240" s="38">
        <v>103305.81820000001</v>
      </c>
      <c r="H240" s="37"/>
      <c r="I240" s="36">
        <v>96170</v>
      </c>
      <c r="J240" s="37">
        <f t="shared" si="27"/>
        <v>5072</v>
      </c>
      <c r="K240" s="36">
        <v>101242</v>
      </c>
      <c r="L240" s="37">
        <f t="shared" si="28"/>
        <v>22</v>
      </c>
      <c r="M240" s="36">
        <v>101264</v>
      </c>
      <c r="N240" s="19">
        <f t="shared" si="25"/>
        <v>2.0163317664718051E-2</v>
      </c>
      <c r="O240" s="19">
        <f t="shared" si="26"/>
        <v>-6.4070350766313691E-2</v>
      </c>
      <c r="P240" s="19"/>
      <c r="Q240" s="19"/>
    </row>
    <row r="241" spans="1:17" ht="15" x14ac:dyDescent="0.25">
      <c r="A241" s="1" t="s">
        <v>179</v>
      </c>
      <c r="B241">
        <v>4</v>
      </c>
      <c r="C241" s="38">
        <v>143742.32750000001</v>
      </c>
      <c r="D241" s="37">
        <f t="shared" si="23"/>
        <v>28748.465499999991</v>
      </c>
      <c r="E241" s="37">
        <v>172490.79300000001</v>
      </c>
      <c r="F241" s="37">
        <f t="shared" si="24"/>
        <v>7000</v>
      </c>
      <c r="G241" s="38">
        <v>179490.79300000001</v>
      </c>
      <c r="H241" s="37"/>
      <c r="I241" s="36">
        <v>150143</v>
      </c>
      <c r="J241" s="37">
        <f t="shared" si="27"/>
        <v>25061</v>
      </c>
      <c r="K241" s="36">
        <v>175204</v>
      </c>
      <c r="L241" s="37">
        <f t="shared" si="28"/>
        <v>52</v>
      </c>
      <c r="M241" s="36">
        <v>175256</v>
      </c>
      <c r="N241" s="19">
        <f t="shared" si="25"/>
        <v>2.4163469438992131E-2</v>
      </c>
      <c r="O241" s="19">
        <f t="shared" si="26"/>
        <v>-0.1798150847902496</v>
      </c>
      <c r="P241" s="19"/>
      <c r="Q241" s="19"/>
    </row>
    <row r="242" spans="1:17" ht="15" x14ac:dyDescent="0.25">
      <c r="A242" s="1" t="s">
        <v>180</v>
      </c>
      <c r="B242">
        <v>1</v>
      </c>
      <c r="C242" s="38">
        <v>202988.97</v>
      </c>
      <c r="D242" s="37">
        <f t="shared" si="23"/>
        <v>50747.242499999993</v>
      </c>
      <c r="E242" s="37">
        <v>253736.21249999999</v>
      </c>
      <c r="F242" s="37">
        <f t="shared" si="24"/>
        <v>25000.000000000029</v>
      </c>
      <c r="G242" s="38">
        <v>278736.21250000002</v>
      </c>
      <c r="H242" s="37"/>
      <c r="I242" s="36">
        <v>187323</v>
      </c>
      <c r="J242" s="37">
        <f t="shared" si="27"/>
        <v>45050</v>
      </c>
      <c r="K242" s="36">
        <v>232373</v>
      </c>
      <c r="L242" s="37">
        <f t="shared" si="28"/>
        <v>1838</v>
      </c>
      <c r="M242" s="36">
        <v>234211</v>
      </c>
      <c r="N242" s="19">
        <f t="shared" si="25"/>
        <v>0.19010726438980247</v>
      </c>
      <c r="O242" s="19">
        <f t="shared" si="26"/>
        <v>-0.13330727421000721</v>
      </c>
      <c r="P242" s="19"/>
      <c r="Q242" s="19"/>
    </row>
    <row r="243" spans="1:17" ht="15" x14ac:dyDescent="0.25">
      <c r="A243" s="1" t="s">
        <v>181</v>
      </c>
      <c r="B243">
        <v>4</v>
      </c>
      <c r="C243" s="38">
        <v>113693.75</v>
      </c>
      <c r="D243" s="37">
        <f t="shared" si="23"/>
        <v>11369.375</v>
      </c>
      <c r="E243" s="37">
        <v>125063.125</v>
      </c>
      <c r="F243" s="37">
        <f t="shared" si="24"/>
        <v>0</v>
      </c>
      <c r="G243" s="38">
        <v>125063.125</v>
      </c>
      <c r="H243" s="37"/>
      <c r="I243" s="36">
        <v>126599</v>
      </c>
      <c r="J243" s="37">
        <f t="shared" si="27"/>
        <v>18661</v>
      </c>
      <c r="K243" s="36">
        <v>145260</v>
      </c>
      <c r="L243" s="37">
        <f t="shared" si="28"/>
        <v>508</v>
      </c>
      <c r="M243" s="36">
        <v>145768</v>
      </c>
      <c r="N243" s="19">
        <f t="shared" si="25"/>
        <v>-0.14203991959826573</v>
      </c>
      <c r="O243" s="19">
        <f t="shared" si="26"/>
        <v>-0.22003629054387794</v>
      </c>
      <c r="P243" s="19"/>
      <c r="Q243" s="19"/>
    </row>
    <row r="244" spans="1:17" ht="15" x14ac:dyDescent="0.25">
      <c r="A244" s="1" t="s">
        <v>182</v>
      </c>
      <c r="B244">
        <v>3</v>
      </c>
      <c r="C244" s="38">
        <v>101155.67333333334</v>
      </c>
      <c r="D244" s="37">
        <f t="shared" si="23"/>
        <v>10115.567333333325</v>
      </c>
      <c r="E244" s="37">
        <v>111271.24066666666</v>
      </c>
      <c r="F244" s="37">
        <f t="shared" si="24"/>
        <v>0</v>
      </c>
      <c r="G244" s="38">
        <v>111271.24066666666</v>
      </c>
      <c r="H244" s="37"/>
      <c r="I244" s="36">
        <v>102410</v>
      </c>
      <c r="J244" s="37">
        <f t="shared" si="27"/>
        <v>6341</v>
      </c>
      <c r="K244" s="36">
        <v>108751</v>
      </c>
      <c r="L244" s="37">
        <f t="shared" si="28"/>
        <v>358</v>
      </c>
      <c r="M244" s="36">
        <v>109109</v>
      </c>
      <c r="N244" s="19">
        <f t="shared" si="25"/>
        <v>1.981725308330811E-2</v>
      </c>
      <c r="O244" s="19">
        <f t="shared" si="26"/>
        <v>-7.2893406287901641E-2</v>
      </c>
      <c r="P244" s="19"/>
      <c r="Q244" s="19"/>
    </row>
    <row r="245" spans="1:17" ht="15" x14ac:dyDescent="0.25">
      <c r="A245" s="1" t="s">
        <v>413</v>
      </c>
      <c r="B245">
        <v>1</v>
      </c>
      <c r="C245" s="38">
        <v>75000</v>
      </c>
      <c r="D245" s="37">
        <f t="shared" si="23"/>
        <v>6750</v>
      </c>
      <c r="E245" s="37">
        <v>81750</v>
      </c>
      <c r="F245" s="37">
        <f t="shared" si="24"/>
        <v>0</v>
      </c>
      <c r="G245" s="38">
        <v>81750</v>
      </c>
      <c r="H245" s="37"/>
      <c r="I245" s="36">
        <v>83757</v>
      </c>
      <c r="J245" s="37">
        <f t="shared" si="27"/>
        <v>3761</v>
      </c>
      <c r="K245" s="36">
        <v>87518</v>
      </c>
      <c r="L245" s="37">
        <f t="shared" si="28"/>
        <v>534</v>
      </c>
      <c r="M245" s="36">
        <v>88052</v>
      </c>
      <c r="N245" s="19">
        <f t="shared" si="25"/>
        <v>-7.1571344205696635E-2</v>
      </c>
      <c r="O245" s="19">
        <f t="shared" si="26"/>
        <v>-0.14823059101440059</v>
      </c>
      <c r="P245" s="19"/>
      <c r="Q245" s="19"/>
    </row>
    <row r="246" spans="1:17" ht="15" x14ac:dyDescent="0.25">
      <c r="A246" s="1" t="s">
        <v>183</v>
      </c>
      <c r="B246">
        <v>2</v>
      </c>
      <c r="C246" s="38">
        <v>59185.5</v>
      </c>
      <c r="D246" s="37">
        <f t="shared" si="23"/>
        <v>3551.1300000000047</v>
      </c>
      <c r="E246" s="37">
        <v>62736.630000000005</v>
      </c>
      <c r="F246" s="37">
        <f t="shared" si="24"/>
        <v>0</v>
      </c>
      <c r="G246" s="38">
        <v>62736.630000000005</v>
      </c>
      <c r="H246" s="37"/>
      <c r="I246" s="36">
        <v>66565</v>
      </c>
      <c r="J246" s="37">
        <f t="shared" si="27"/>
        <v>1534</v>
      </c>
      <c r="K246" s="36">
        <v>68099</v>
      </c>
      <c r="L246" s="37">
        <f t="shared" si="28"/>
        <v>0</v>
      </c>
      <c r="M246" s="36">
        <v>68099</v>
      </c>
      <c r="N246" s="19">
        <f t="shared" si="25"/>
        <v>-7.874374073040713E-2</v>
      </c>
      <c r="O246" s="19">
        <f t="shared" si="26"/>
        <v>-0.13089032144378038</v>
      </c>
      <c r="P246" s="19"/>
      <c r="Q246" s="19"/>
    </row>
    <row r="247" spans="1:17" ht="15" x14ac:dyDescent="0.25">
      <c r="A247" s="1" t="s">
        <v>414</v>
      </c>
      <c r="B247">
        <v>1</v>
      </c>
      <c r="C247" s="38">
        <v>133506.64000000001</v>
      </c>
      <c r="D247" s="37">
        <f t="shared" si="23"/>
        <v>20025.995999999985</v>
      </c>
      <c r="E247" s="37">
        <v>153532.636</v>
      </c>
      <c r="F247" s="37">
        <f t="shared" si="24"/>
        <v>0</v>
      </c>
      <c r="G247" s="38">
        <v>153532.636</v>
      </c>
      <c r="H247" s="37"/>
      <c r="I247" s="36">
        <v>125548</v>
      </c>
      <c r="J247" s="37">
        <f t="shared" si="27"/>
        <v>14079</v>
      </c>
      <c r="K247" s="36">
        <v>139627</v>
      </c>
      <c r="L247" s="37">
        <f t="shared" si="28"/>
        <v>3855</v>
      </c>
      <c r="M247" s="36">
        <v>143482</v>
      </c>
      <c r="N247" s="19">
        <f t="shared" si="25"/>
        <v>7.0048061777783957E-2</v>
      </c>
      <c r="O247" s="19">
        <f t="shared" si="26"/>
        <v>-6.9523424541057324E-2</v>
      </c>
      <c r="P247" s="19"/>
      <c r="Q247" s="19"/>
    </row>
    <row r="248" spans="1:17" ht="15" x14ac:dyDescent="0.25">
      <c r="A248" s="1" t="s">
        <v>184</v>
      </c>
      <c r="B248">
        <v>1</v>
      </c>
      <c r="C248" s="38">
        <v>137846.16</v>
      </c>
      <c r="D248" s="37">
        <f t="shared" si="23"/>
        <v>20676.923999999999</v>
      </c>
      <c r="E248" s="37">
        <v>158523.084</v>
      </c>
      <c r="F248" s="37">
        <f t="shared" si="24"/>
        <v>0</v>
      </c>
      <c r="G248" s="38">
        <v>158523.084</v>
      </c>
      <c r="H248" s="37"/>
      <c r="I248" s="36">
        <v>161769</v>
      </c>
      <c r="J248" s="37">
        <f t="shared" si="27"/>
        <v>22449</v>
      </c>
      <c r="K248" s="36">
        <v>184218</v>
      </c>
      <c r="L248" s="37">
        <f t="shared" si="28"/>
        <v>2149</v>
      </c>
      <c r="M248" s="36">
        <v>186367</v>
      </c>
      <c r="N248" s="19">
        <f t="shared" si="25"/>
        <v>-0.14940368198232518</v>
      </c>
      <c r="O248" s="19">
        <f t="shared" si="26"/>
        <v>-0.26035102781071756</v>
      </c>
      <c r="P248" s="19"/>
      <c r="Q248" s="19"/>
    </row>
    <row r="249" spans="1:17" ht="15" x14ac:dyDescent="0.25">
      <c r="A249" s="1" t="s">
        <v>415</v>
      </c>
      <c r="B249">
        <v>1</v>
      </c>
      <c r="C249" s="38">
        <v>228000</v>
      </c>
      <c r="D249" s="37">
        <f t="shared" si="23"/>
        <v>57000</v>
      </c>
      <c r="E249" s="37">
        <v>285000</v>
      </c>
      <c r="F249" s="37">
        <f t="shared" si="24"/>
        <v>25000</v>
      </c>
      <c r="G249" s="38">
        <v>310000</v>
      </c>
      <c r="H249" s="37"/>
      <c r="I249" s="36">
        <v>190081</v>
      </c>
      <c r="J249" s="37">
        <f t="shared" si="27"/>
        <v>37045</v>
      </c>
      <c r="K249" s="36">
        <v>227126</v>
      </c>
      <c r="L249" s="37">
        <f t="shared" si="28"/>
        <v>15043</v>
      </c>
      <c r="M249" s="36">
        <v>242169</v>
      </c>
      <c r="N249" s="19">
        <f t="shared" si="25"/>
        <v>0.2800977829532269</v>
      </c>
      <c r="O249" s="19">
        <f t="shared" si="26"/>
        <v>-5.8508727376336361E-2</v>
      </c>
      <c r="P249" s="19"/>
      <c r="Q249" s="19"/>
    </row>
    <row r="250" spans="1:17" ht="15" x14ac:dyDescent="0.25">
      <c r="A250" s="1" t="s">
        <v>416</v>
      </c>
      <c r="B250">
        <v>2</v>
      </c>
      <c r="C250" s="38">
        <v>118889.52499999999</v>
      </c>
      <c r="D250" s="37">
        <f t="shared" si="23"/>
        <v>11888.952500000014</v>
      </c>
      <c r="E250" s="37">
        <v>130778.47750000001</v>
      </c>
      <c r="F250" s="37">
        <f t="shared" si="24"/>
        <v>0</v>
      </c>
      <c r="G250" s="38">
        <v>130778.47750000001</v>
      </c>
      <c r="H250" s="37"/>
      <c r="I250" s="36">
        <v>115095</v>
      </c>
      <c r="J250" s="37">
        <f t="shared" si="27"/>
        <v>2946</v>
      </c>
      <c r="K250" s="36">
        <v>118041</v>
      </c>
      <c r="L250" s="37">
        <f t="shared" si="28"/>
        <v>540</v>
      </c>
      <c r="M250" s="36">
        <v>118581</v>
      </c>
      <c r="N250" s="19">
        <f t="shared" si="25"/>
        <v>0.10286198885150241</v>
      </c>
      <c r="O250" s="19">
        <f t="shared" si="26"/>
        <v>2.6018080468202679E-3</v>
      </c>
      <c r="P250" s="19"/>
      <c r="Q250" s="19"/>
    </row>
    <row r="251" spans="1:17" ht="15" x14ac:dyDescent="0.25">
      <c r="A251" s="1" t="s">
        <v>417</v>
      </c>
      <c r="B251">
        <v>1</v>
      </c>
      <c r="C251" s="38">
        <v>69395.63</v>
      </c>
      <c r="D251" s="37">
        <f t="shared" ref="D251:D314" si="29">E251-C251</f>
        <v>5551.6503999999986</v>
      </c>
      <c r="E251" s="37">
        <v>74947.280400000003</v>
      </c>
      <c r="F251" s="37">
        <f t="shared" ref="F251:F314" si="30">G251-E251</f>
        <v>0</v>
      </c>
      <c r="G251" s="38">
        <v>74947.280400000003</v>
      </c>
      <c r="H251" s="37"/>
      <c r="I251" s="36">
        <v>61462</v>
      </c>
      <c r="J251" s="37">
        <f t="shared" si="27"/>
        <v>1532</v>
      </c>
      <c r="K251" s="36">
        <v>62994</v>
      </c>
      <c r="L251" s="37">
        <f t="shared" si="28"/>
        <v>0</v>
      </c>
      <c r="M251" s="36">
        <v>62994</v>
      </c>
      <c r="N251" s="19">
        <f t="shared" ref="N251:N314" si="31">(G251-M251)/M251</f>
        <v>0.18975268120773411</v>
      </c>
      <c r="O251" s="19">
        <f t="shared" ref="O251:O314" si="32">(C251-M251)/M251</f>
        <v>0.10162285297012422</v>
      </c>
      <c r="P251" s="19"/>
      <c r="Q251" s="19"/>
    </row>
    <row r="252" spans="1:17" ht="15" x14ac:dyDescent="0.25">
      <c r="A252" s="1" t="s">
        <v>418</v>
      </c>
      <c r="B252">
        <v>4</v>
      </c>
      <c r="C252" s="38">
        <v>80216.85500000001</v>
      </c>
      <c r="D252" s="37">
        <f t="shared" si="29"/>
        <v>7219.5169500000047</v>
      </c>
      <c r="E252" s="37">
        <v>87436.371950000015</v>
      </c>
      <c r="F252" s="37">
        <f t="shared" si="30"/>
        <v>0</v>
      </c>
      <c r="G252" s="38">
        <v>87436.371950000015</v>
      </c>
      <c r="H252" s="37"/>
      <c r="I252" s="36">
        <v>79090</v>
      </c>
      <c r="J252" s="37">
        <f t="shared" ref="J252:J315" si="33">K252-I252</f>
        <v>2845</v>
      </c>
      <c r="K252" s="36">
        <v>81935</v>
      </c>
      <c r="L252" s="37">
        <f t="shared" ref="L252:L315" si="34">M252-K252</f>
        <v>0</v>
      </c>
      <c r="M252" s="36">
        <v>81935</v>
      </c>
      <c r="N252" s="19">
        <f t="shared" si="31"/>
        <v>6.714312503814017E-2</v>
      </c>
      <c r="O252" s="19">
        <f t="shared" si="32"/>
        <v>-2.0969610056752176E-2</v>
      </c>
      <c r="P252" s="19"/>
      <c r="Q252" s="19"/>
    </row>
    <row r="253" spans="1:17" ht="15" x14ac:dyDescent="0.25">
      <c r="A253" s="1" t="s">
        <v>419</v>
      </c>
      <c r="B253">
        <v>3</v>
      </c>
      <c r="C253" s="38">
        <v>93230.943333333344</v>
      </c>
      <c r="D253" s="37">
        <f t="shared" si="29"/>
        <v>9323.0943333333271</v>
      </c>
      <c r="E253" s="37">
        <v>102554.03766666667</v>
      </c>
      <c r="F253" s="37">
        <f t="shared" si="30"/>
        <v>0</v>
      </c>
      <c r="G253" s="38">
        <v>102554.03766666667</v>
      </c>
      <c r="H253" s="37"/>
      <c r="I253" s="36">
        <v>101867</v>
      </c>
      <c r="J253" s="37">
        <f t="shared" si="33"/>
        <v>4502</v>
      </c>
      <c r="K253" s="36">
        <v>106369</v>
      </c>
      <c r="L253" s="37">
        <f t="shared" si="34"/>
        <v>0</v>
      </c>
      <c r="M253" s="36">
        <v>106369</v>
      </c>
      <c r="N253" s="19">
        <f t="shared" si="31"/>
        <v>-3.5865358641458782E-2</v>
      </c>
      <c r="O253" s="19">
        <f t="shared" si="32"/>
        <v>-0.1235139624013261</v>
      </c>
      <c r="P253" s="19"/>
      <c r="Q253" s="19"/>
    </row>
    <row r="254" spans="1:17" ht="15" x14ac:dyDescent="0.25">
      <c r="A254" s="1" t="s">
        <v>185</v>
      </c>
      <c r="B254">
        <v>1</v>
      </c>
      <c r="C254" s="38">
        <v>147834.4</v>
      </c>
      <c r="D254" s="37">
        <f t="shared" si="29"/>
        <v>22175.159999999974</v>
      </c>
      <c r="E254" s="37">
        <v>170009.55999999997</v>
      </c>
      <c r="F254" s="37">
        <f t="shared" si="30"/>
        <v>0</v>
      </c>
      <c r="G254" s="38">
        <v>170009.55999999997</v>
      </c>
      <c r="H254" s="37"/>
      <c r="I254" s="36">
        <v>146927</v>
      </c>
      <c r="J254" s="37">
        <f t="shared" si="33"/>
        <v>23390</v>
      </c>
      <c r="K254" s="36">
        <v>170317</v>
      </c>
      <c r="L254" s="37">
        <f t="shared" si="34"/>
        <v>543</v>
      </c>
      <c r="M254" s="36">
        <v>170860</v>
      </c>
      <c r="N254" s="19">
        <f t="shared" si="31"/>
        <v>-4.9774084045419139E-3</v>
      </c>
      <c r="O254" s="19">
        <f t="shared" si="32"/>
        <v>-0.13476296383003633</v>
      </c>
      <c r="P254" s="19"/>
      <c r="Q254" s="19"/>
    </row>
    <row r="255" spans="1:17" ht="15" x14ac:dyDescent="0.25">
      <c r="A255" s="1" t="s">
        <v>420</v>
      </c>
      <c r="B255">
        <v>1</v>
      </c>
      <c r="C255" s="38">
        <v>162299.94</v>
      </c>
      <c r="D255" s="37">
        <f t="shared" si="29"/>
        <v>32459.987999999983</v>
      </c>
      <c r="E255" s="37">
        <v>194759.92799999999</v>
      </c>
      <c r="F255" s="37">
        <f t="shared" si="30"/>
        <v>7000</v>
      </c>
      <c r="G255" s="38">
        <v>201759.92799999999</v>
      </c>
      <c r="H255" s="37"/>
      <c r="I255" s="36">
        <v>159877</v>
      </c>
      <c r="J255" s="37">
        <f t="shared" si="33"/>
        <v>12395</v>
      </c>
      <c r="K255" s="36">
        <v>172272</v>
      </c>
      <c r="L255" s="37">
        <f t="shared" si="34"/>
        <v>0</v>
      </c>
      <c r="M255" s="36">
        <v>172272</v>
      </c>
      <c r="N255" s="19">
        <f t="shared" si="31"/>
        <v>0.17117075322745418</v>
      </c>
      <c r="O255" s="19">
        <f t="shared" si="32"/>
        <v>-5.7885553078852035E-2</v>
      </c>
      <c r="P255" s="19"/>
      <c r="Q255" s="19"/>
    </row>
    <row r="256" spans="1:17" ht="15" x14ac:dyDescent="0.25">
      <c r="A256" s="1" t="s">
        <v>421</v>
      </c>
      <c r="B256">
        <v>2</v>
      </c>
      <c r="C256" s="38">
        <v>173921.52000000002</v>
      </c>
      <c r="D256" s="37">
        <f t="shared" si="29"/>
        <v>34784.304000000004</v>
      </c>
      <c r="E256" s="37">
        <v>208705.82400000002</v>
      </c>
      <c r="F256" s="37">
        <f t="shared" si="30"/>
        <v>7000</v>
      </c>
      <c r="G256" s="38">
        <v>215705.82400000002</v>
      </c>
      <c r="H256" s="37"/>
      <c r="I256" s="36">
        <v>166625</v>
      </c>
      <c r="J256" s="37">
        <f t="shared" si="33"/>
        <v>22108</v>
      </c>
      <c r="K256" s="36">
        <v>188733</v>
      </c>
      <c r="L256" s="37">
        <f t="shared" si="34"/>
        <v>1987</v>
      </c>
      <c r="M256" s="36">
        <v>190720</v>
      </c>
      <c r="N256" s="19">
        <f t="shared" si="31"/>
        <v>0.13100788590604037</v>
      </c>
      <c r="O256" s="19">
        <f t="shared" si="32"/>
        <v>-8.8079278523489832E-2</v>
      </c>
      <c r="P256" s="19"/>
      <c r="Q256" s="19"/>
    </row>
    <row r="257" spans="1:17" ht="15" x14ac:dyDescent="0.25">
      <c r="A257" s="1" t="s">
        <v>186</v>
      </c>
      <c r="B257">
        <v>4</v>
      </c>
      <c r="C257" s="38">
        <v>129006.6125</v>
      </c>
      <c r="D257" s="37">
        <f t="shared" si="29"/>
        <v>19350.991874999992</v>
      </c>
      <c r="E257" s="37">
        <v>148357.604375</v>
      </c>
      <c r="F257" s="37">
        <f t="shared" si="30"/>
        <v>0</v>
      </c>
      <c r="G257" s="38">
        <v>148357.604375</v>
      </c>
      <c r="H257" s="37"/>
      <c r="I257" s="36">
        <v>145459</v>
      </c>
      <c r="J257" s="37">
        <f t="shared" si="33"/>
        <v>15783</v>
      </c>
      <c r="K257" s="36">
        <v>161242</v>
      </c>
      <c r="L257" s="37">
        <f t="shared" si="34"/>
        <v>-773</v>
      </c>
      <c r="M257" s="36">
        <v>160469</v>
      </c>
      <c r="N257" s="19">
        <f t="shared" si="31"/>
        <v>-7.5474986601773583E-2</v>
      </c>
      <c r="O257" s="19">
        <f t="shared" si="32"/>
        <v>-0.19606520574067263</v>
      </c>
      <c r="P257" s="19"/>
      <c r="Q257" s="19"/>
    </row>
    <row r="258" spans="1:17" ht="15" x14ac:dyDescent="0.25">
      <c r="A258" s="1" t="s">
        <v>187</v>
      </c>
      <c r="B258">
        <v>14</v>
      </c>
      <c r="C258" s="38">
        <v>115932.34071428572</v>
      </c>
      <c r="D258" s="37">
        <f t="shared" si="29"/>
        <v>11593.234071428567</v>
      </c>
      <c r="E258" s="37">
        <v>127525.57478571429</v>
      </c>
      <c r="F258" s="37">
        <f t="shared" si="30"/>
        <v>0</v>
      </c>
      <c r="G258" s="38">
        <v>127525.57478571429</v>
      </c>
      <c r="H258" s="37"/>
      <c r="I258" s="36">
        <v>125775</v>
      </c>
      <c r="J258" s="37">
        <f t="shared" si="33"/>
        <v>13915</v>
      </c>
      <c r="K258" s="36">
        <v>139690</v>
      </c>
      <c r="L258" s="37">
        <f t="shared" si="34"/>
        <v>0</v>
      </c>
      <c r="M258" s="36">
        <v>139690</v>
      </c>
      <c r="N258" s="19">
        <f t="shared" si="31"/>
        <v>-8.7081575018152446E-2</v>
      </c>
      <c r="O258" s="19">
        <f t="shared" si="32"/>
        <v>-0.17007415910741128</v>
      </c>
      <c r="P258" s="19"/>
      <c r="Q258" s="19"/>
    </row>
    <row r="259" spans="1:17" ht="15" x14ac:dyDescent="0.25">
      <c r="A259" s="1" t="s">
        <v>188</v>
      </c>
      <c r="B259">
        <v>1</v>
      </c>
      <c r="C259" s="38">
        <v>93367.94</v>
      </c>
      <c r="D259" s="37">
        <f t="shared" si="29"/>
        <v>9336.794000000009</v>
      </c>
      <c r="E259" s="37">
        <v>102704.73400000001</v>
      </c>
      <c r="F259" s="37">
        <f t="shared" si="30"/>
        <v>0</v>
      </c>
      <c r="G259" s="38">
        <v>102704.73400000001</v>
      </c>
      <c r="H259" s="37"/>
      <c r="I259" s="36">
        <v>87664</v>
      </c>
      <c r="J259" s="37">
        <f t="shared" si="33"/>
        <v>3916</v>
      </c>
      <c r="K259" s="36">
        <v>91580</v>
      </c>
      <c r="L259" s="37">
        <f t="shared" si="34"/>
        <v>0</v>
      </c>
      <c r="M259" s="36">
        <v>91580</v>
      </c>
      <c r="N259" s="19">
        <f t="shared" si="31"/>
        <v>0.1214755841886876</v>
      </c>
      <c r="O259" s="19">
        <f t="shared" si="32"/>
        <v>1.9523258353352287E-2</v>
      </c>
      <c r="P259" s="19"/>
      <c r="Q259" s="19"/>
    </row>
    <row r="260" spans="1:17" ht="15" x14ac:dyDescent="0.25">
      <c r="A260" s="1" t="s">
        <v>422</v>
      </c>
      <c r="B260">
        <v>3</v>
      </c>
      <c r="C260" s="38">
        <v>121785.75333333334</v>
      </c>
      <c r="D260" s="37">
        <f t="shared" si="29"/>
        <v>12178.575333333327</v>
      </c>
      <c r="E260" s="37">
        <v>133964.32866666667</v>
      </c>
      <c r="F260" s="37">
        <f t="shared" si="30"/>
        <v>0</v>
      </c>
      <c r="G260" s="38">
        <v>133964.32866666667</v>
      </c>
      <c r="H260" s="37"/>
      <c r="I260" s="36">
        <v>108184</v>
      </c>
      <c r="J260" s="37">
        <f t="shared" si="33"/>
        <v>6086</v>
      </c>
      <c r="K260" s="36">
        <v>114270</v>
      </c>
      <c r="L260" s="37">
        <f t="shared" si="34"/>
        <v>49</v>
      </c>
      <c r="M260" s="36">
        <v>114319</v>
      </c>
      <c r="N260" s="19">
        <f t="shared" si="31"/>
        <v>0.17184657551821367</v>
      </c>
      <c r="O260" s="19">
        <f t="shared" si="32"/>
        <v>6.5315068652921568E-2</v>
      </c>
      <c r="P260" s="19"/>
      <c r="Q260" s="19"/>
    </row>
    <row r="261" spans="1:17" ht="15" x14ac:dyDescent="0.25">
      <c r="A261" s="1" t="s">
        <v>423</v>
      </c>
      <c r="B261">
        <v>1</v>
      </c>
      <c r="C261" s="38">
        <v>124990.48</v>
      </c>
      <c r="D261" s="37">
        <f t="shared" si="29"/>
        <v>18748.572</v>
      </c>
      <c r="E261" s="37">
        <v>143739.052</v>
      </c>
      <c r="F261" s="37">
        <f t="shared" si="30"/>
        <v>0</v>
      </c>
      <c r="G261" s="38">
        <v>143739.052</v>
      </c>
      <c r="H261" s="37"/>
      <c r="I261" s="36">
        <v>137865</v>
      </c>
      <c r="J261" s="37">
        <f t="shared" si="33"/>
        <v>9989</v>
      </c>
      <c r="K261" s="36">
        <v>147854</v>
      </c>
      <c r="L261" s="37">
        <f t="shared" si="34"/>
        <v>237</v>
      </c>
      <c r="M261" s="36">
        <v>148091</v>
      </c>
      <c r="N261" s="19">
        <f t="shared" si="31"/>
        <v>-2.9386985029475145E-2</v>
      </c>
      <c r="O261" s="19">
        <f t="shared" si="32"/>
        <v>-0.15598868263432622</v>
      </c>
      <c r="P261" s="19"/>
      <c r="Q261" s="19"/>
    </row>
    <row r="262" spans="1:17" ht="15" x14ac:dyDescent="0.25">
      <c r="A262" s="1" t="s">
        <v>189</v>
      </c>
      <c r="B262">
        <v>1</v>
      </c>
      <c r="C262" s="38">
        <v>96818.54</v>
      </c>
      <c r="D262" s="37">
        <f t="shared" si="29"/>
        <v>9681.8540000000066</v>
      </c>
      <c r="E262" s="37">
        <v>106500.394</v>
      </c>
      <c r="F262" s="37">
        <f t="shared" si="30"/>
        <v>0</v>
      </c>
      <c r="G262" s="38">
        <v>106500.394</v>
      </c>
      <c r="H262" s="37"/>
      <c r="I262" s="36">
        <v>116403</v>
      </c>
      <c r="J262" s="37">
        <f t="shared" si="33"/>
        <v>5737</v>
      </c>
      <c r="K262" s="36">
        <v>122140</v>
      </c>
      <c r="L262" s="37">
        <f t="shared" si="34"/>
        <v>185</v>
      </c>
      <c r="M262" s="36">
        <v>122325</v>
      </c>
      <c r="N262" s="19">
        <f t="shared" si="31"/>
        <v>-0.12936526466380543</v>
      </c>
      <c r="O262" s="19">
        <f t="shared" si="32"/>
        <v>-0.20851387696709589</v>
      </c>
      <c r="P262" s="19"/>
      <c r="Q262" s="19"/>
    </row>
    <row r="263" spans="1:17" ht="15" x14ac:dyDescent="0.25">
      <c r="A263" s="1" t="s">
        <v>190</v>
      </c>
      <c r="B263">
        <v>1</v>
      </c>
      <c r="C263" s="38">
        <v>207000</v>
      </c>
      <c r="D263" s="37">
        <f t="shared" si="29"/>
        <v>51750</v>
      </c>
      <c r="E263" s="37">
        <v>258750</v>
      </c>
      <c r="F263" s="37">
        <f t="shared" si="30"/>
        <v>25000</v>
      </c>
      <c r="G263" s="38">
        <v>283750</v>
      </c>
      <c r="H263" s="37"/>
      <c r="I263" s="36">
        <v>205183</v>
      </c>
      <c r="J263" s="37">
        <f t="shared" si="33"/>
        <v>43748</v>
      </c>
      <c r="K263" s="36">
        <v>248931</v>
      </c>
      <c r="L263" s="37">
        <f t="shared" si="34"/>
        <v>22955</v>
      </c>
      <c r="M263" s="36">
        <v>271886</v>
      </c>
      <c r="N263" s="19">
        <f t="shared" si="31"/>
        <v>4.3635935649500156E-2</v>
      </c>
      <c r="O263" s="19">
        <f t="shared" si="32"/>
        <v>-0.23865149364071706</v>
      </c>
      <c r="P263" s="19"/>
      <c r="Q263" s="19"/>
    </row>
    <row r="264" spans="1:17" ht="15" x14ac:dyDescent="0.25">
      <c r="A264" s="1" t="s">
        <v>424</v>
      </c>
      <c r="B264">
        <v>3</v>
      </c>
      <c r="C264" s="38">
        <v>136589.10999999999</v>
      </c>
      <c r="D264" s="37">
        <f t="shared" si="29"/>
        <v>20488.366500000004</v>
      </c>
      <c r="E264" s="37">
        <v>157077.47649999999</v>
      </c>
      <c r="F264" s="37">
        <f t="shared" si="30"/>
        <v>0</v>
      </c>
      <c r="G264" s="38">
        <v>157077.47649999999</v>
      </c>
      <c r="H264" s="37"/>
      <c r="I264" s="36">
        <v>148099</v>
      </c>
      <c r="J264" s="37">
        <f t="shared" si="33"/>
        <v>4050</v>
      </c>
      <c r="K264" s="36">
        <v>152149</v>
      </c>
      <c r="L264" s="37">
        <f t="shared" si="34"/>
        <v>0</v>
      </c>
      <c r="M264" s="36">
        <v>152149</v>
      </c>
      <c r="N264" s="19">
        <f t="shared" si="31"/>
        <v>3.239243438997292E-2</v>
      </c>
      <c r="O264" s="19">
        <f t="shared" si="32"/>
        <v>-0.10226744835654532</v>
      </c>
      <c r="P264" s="19"/>
      <c r="Q264" s="19"/>
    </row>
    <row r="265" spans="1:17" ht="15" x14ac:dyDescent="0.25">
      <c r="A265" s="1" t="s">
        <v>191</v>
      </c>
      <c r="B265">
        <v>3</v>
      </c>
      <c r="C265" s="38">
        <v>111508.48333333334</v>
      </c>
      <c r="D265" s="37">
        <f t="shared" si="29"/>
        <v>11150.848333333342</v>
      </c>
      <c r="E265" s="37">
        <v>122659.33166666668</v>
      </c>
      <c r="F265" s="37">
        <f t="shared" si="30"/>
        <v>0</v>
      </c>
      <c r="G265" s="38">
        <v>122659.33166666668</v>
      </c>
      <c r="H265" s="37"/>
      <c r="I265" s="36">
        <v>139804</v>
      </c>
      <c r="J265" s="37">
        <f t="shared" si="33"/>
        <v>3432</v>
      </c>
      <c r="K265" s="36">
        <v>143236</v>
      </c>
      <c r="L265" s="37">
        <f t="shared" si="34"/>
        <v>0</v>
      </c>
      <c r="M265" s="36">
        <v>143236</v>
      </c>
      <c r="N265" s="19">
        <f t="shared" si="31"/>
        <v>-0.14365570340789549</v>
      </c>
      <c r="O265" s="19">
        <f t="shared" si="32"/>
        <v>-0.22150518491626869</v>
      </c>
      <c r="P265" s="19"/>
      <c r="Q265" s="19"/>
    </row>
    <row r="266" spans="1:17" ht="15" x14ac:dyDescent="0.25">
      <c r="A266" s="1" t="s">
        <v>192</v>
      </c>
      <c r="B266">
        <v>2</v>
      </c>
      <c r="C266" s="38">
        <v>87745</v>
      </c>
      <c r="D266" s="37">
        <f t="shared" si="29"/>
        <v>7897.0500000000029</v>
      </c>
      <c r="E266" s="37">
        <v>95642.05</v>
      </c>
      <c r="F266" s="37">
        <f t="shared" si="30"/>
        <v>0</v>
      </c>
      <c r="G266" s="38">
        <v>95642.05</v>
      </c>
      <c r="H266" s="37"/>
      <c r="I266" s="36">
        <v>91788</v>
      </c>
      <c r="J266" s="37">
        <f t="shared" si="33"/>
        <v>5318</v>
      </c>
      <c r="K266" s="36">
        <v>97106</v>
      </c>
      <c r="L266" s="37">
        <f t="shared" si="34"/>
        <v>0</v>
      </c>
      <c r="M266" s="36">
        <v>97106</v>
      </c>
      <c r="N266" s="19">
        <f t="shared" si="31"/>
        <v>-1.5075793462813802E-2</v>
      </c>
      <c r="O266" s="19">
        <f t="shared" si="32"/>
        <v>-9.6399810516342971E-2</v>
      </c>
      <c r="P266" s="19"/>
      <c r="Q266" s="19"/>
    </row>
    <row r="267" spans="1:17" ht="15" x14ac:dyDescent="0.25">
      <c r="A267" s="1" t="s">
        <v>425</v>
      </c>
      <c r="B267">
        <v>1</v>
      </c>
      <c r="C267" s="38">
        <v>92623.2</v>
      </c>
      <c r="D267" s="37">
        <f t="shared" si="29"/>
        <v>9262.320000000007</v>
      </c>
      <c r="E267" s="37">
        <v>101885.52</v>
      </c>
      <c r="F267" s="37">
        <f t="shared" si="30"/>
        <v>0</v>
      </c>
      <c r="G267" s="38">
        <v>101885.52</v>
      </c>
      <c r="H267" s="37"/>
      <c r="I267" s="36">
        <v>111873</v>
      </c>
      <c r="J267" s="37">
        <f t="shared" si="33"/>
        <v>4267</v>
      </c>
      <c r="K267" s="36">
        <v>116140</v>
      </c>
      <c r="L267" s="37">
        <f t="shared" si="34"/>
        <v>174</v>
      </c>
      <c r="M267" s="36">
        <v>116314</v>
      </c>
      <c r="N267" s="19">
        <f t="shared" si="31"/>
        <v>-0.12404766408170982</v>
      </c>
      <c r="O267" s="19">
        <f t="shared" si="32"/>
        <v>-0.20367969461973626</v>
      </c>
      <c r="P267" s="19"/>
      <c r="Q267" s="19"/>
    </row>
    <row r="268" spans="1:17" ht="15" x14ac:dyDescent="0.25">
      <c r="A268" s="1" t="s">
        <v>426</v>
      </c>
      <c r="B268">
        <v>1</v>
      </c>
      <c r="C268" s="38">
        <v>196230.76</v>
      </c>
      <c r="D268" s="37">
        <f t="shared" si="29"/>
        <v>49057.69</v>
      </c>
      <c r="E268" s="37">
        <v>245288.45</v>
      </c>
      <c r="F268" s="37">
        <f t="shared" si="30"/>
        <v>25000</v>
      </c>
      <c r="G268" s="38">
        <v>270288.45</v>
      </c>
      <c r="H268" s="37"/>
      <c r="I268" s="36">
        <v>197729</v>
      </c>
      <c r="J268" s="37">
        <f t="shared" si="33"/>
        <v>33367</v>
      </c>
      <c r="K268" s="36">
        <v>231096</v>
      </c>
      <c r="L268" s="37">
        <f t="shared" si="34"/>
        <v>41771</v>
      </c>
      <c r="M268" s="36">
        <v>272867</v>
      </c>
      <c r="N268" s="19">
        <f t="shared" si="31"/>
        <v>-9.4498418643514537E-3</v>
      </c>
      <c r="O268" s="19">
        <f t="shared" si="32"/>
        <v>-0.28085565495277914</v>
      </c>
      <c r="P268" s="19"/>
      <c r="Q268" s="19"/>
    </row>
    <row r="269" spans="1:17" ht="15" x14ac:dyDescent="0.25">
      <c r="A269" s="1" t="s">
        <v>427</v>
      </c>
      <c r="B269">
        <v>1</v>
      </c>
      <c r="C269" s="38">
        <v>239437.4</v>
      </c>
      <c r="D269" s="37">
        <f t="shared" si="29"/>
        <v>71831.22</v>
      </c>
      <c r="E269" s="37">
        <v>311268.62</v>
      </c>
      <c r="F269" s="37">
        <f t="shared" si="30"/>
        <v>48500</v>
      </c>
      <c r="G269" s="38">
        <v>359768.62</v>
      </c>
      <c r="H269" s="37"/>
      <c r="I269" s="36">
        <v>255662</v>
      </c>
      <c r="J269" s="37">
        <f t="shared" si="33"/>
        <v>82559</v>
      </c>
      <c r="K269" s="36">
        <v>338221</v>
      </c>
      <c r="L269" s="37">
        <f t="shared" si="34"/>
        <v>72099</v>
      </c>
      <c r="M269" s="36">
        <v>410320</v>
      </c>
      <c r="N269" s="19">
        <f t="shared" si="31"/>
        <v>-0.12319989276662119</v>
      </c>
      <c r="O269" s="19">
        <f t="shared" si="32"/>
        <v>-0.41646178592318195</v>
      </c>
      <c r="P269" s="19"/>
      <c r="Q269" s="19"/>
    </row>
    <row r="270" spans="1:17" ht="15" x14ac:dyDescent="0.25">
      <c r="A270" s="1" t="s">
        <v>428</v>
      </c>
      <c r="B270">
        <v>6</v>
      </c>
      <c r="C270" s="38">
        <v>100325.81833333334</v>
      </c>
      <c r="D270" s="37">
        <f t="shared" si="29"/>
        <v>10032.581833333359</v>
      </c>
      <c r="E270" s="37">
        <v>110358.4001666667</v>
      </c>
      <c r="F270" s="37">
        <f t="shared" si="30"/>
        <v>0</v>
      </c>
      <c r="G270" s="38">
        <v>110358.4001666667</v>
      </c>
      <c r="H270" s="37"/>
      <c r="I270" s="36">
        <v>91788</v>
      </c>
      <c r="J270" s="37">
        <f t="shared" si="33"/>
        <v>577</v>
      </c>
      <c r="K270" s="36">
        <v>92365</v>
      </c>
      <c r="L270" s="37">
        <f t="shared" si="34"/>
        <v>0</v>
      </c>
      <c r="M270" s="36">
        <v>92365</v>
      </c>
      <c r="N270" s="19">
        <f t="shared" si="31"/>
        <v>0.19480755877948036</v>
      </c>
      <c r="O270" s="19">
        <f t="shared" si="32"/>
        <v>8.6188689799527346E-2</v>
      </c>
      <c r="P270" s="19"/>
      <c r="Q270" s="19"/>
    </row>
    <row r="271" spans="1:17" ht="15" x14ac:dyDescent="0.25">
      <c r="A271" s="1" t="s">
        <v>429</v>
      </c>
      <c r="B271">
        <v>9</v>
      </c>
      <c r="C271" s="38">
        <v>115467.03222222222</v>
      </c>
      <c r="D271" s="37">
        <f t="shared" si="29"/>
        <v>11546.703222222219</v>
      </c>
      <c r="E271" s="37">
        <v>127013.73544444444</v>
      </c>
      <c r="F271" s="37">
        <f t="shared" si="30"/>
        <v>0</v>
      </c>
      <c r="G271" s="38">
        <v>127013.73544444444</v>
      </c>
      <c r="H271" s="37"/>
      <c r="I271" s="36">
        <v>134638</v>
      </c>
      <c r="J271" s="37">
        <f t="shared" si="33"/>
        <v>4709</v>
      </c>
      <c r="K271" s="36">
        <v>139347</v>
      </c>
      <c r="L271" s="37">
        <f t="shared" si="34"/>
        <v>0</v>
      </c>
      <c r="M271" s="36">
        <v>139347</v>
      </c>
      <c r="N271" s="19">
        <f t="shared" si="31"/>
        <v>-8.8507571426407208E-2</v>
      </c>
      <c r="O271" s="19">
        <f t="shared" si="32"/>
        <v>-0.17137051947855197</v>
      </c>
      <c r="P271" s="19"/>
      <c r="Q271" s="19"/>
    </row>
    <row r="272" spans="1:17" ht="15" x14ac:dyDescent="0.25">
      <c r="A272" s="1" t="s">
        <v>430</v>
      </c>
      <c r="B272">
        <v>1</v>
      </c>
      <c r="C272" s="38">
        <v>94700</v>
      </c>
      <c r="D272" s="37">
        <f t="shared" si="29"/>
        <v>9470.0000000000146</v>
      </c>
      <c r="E272" s="37">
        <v>104170.00000000001</v>
      </c>
      <c r="F272" s="37">
        <f t="shared" si="30"/>
        <v>0</v>
      </c>
      <c r="G272" s="38">
        <v>104170.00000000001</v>
      </c>
      <c r="H272" s="37"/>
      <c r="I272" s="36">
        <v>106816</v>
      </c>
      <c r="J272" s="37">
        <f t="shared" si="33"/>
        <v>5042</v>
      </c>
      <c r="K272" s="36">
        <v>111858</v>
      </c>
      <c r="L272" s="37">
        <f t="shared" si="34"/>
        <v>5739</v>
      </c>
      <c r="M272" s="36">
        <v>117597</v>
      </c>
      <c r="N272" s="19">
        <f t="shared" si="31"/>
        <v>-0.11417808277422031</v>
      </c>
      <c r="O272" s="19">
        <f t="shared" si="32"/>
        <v>-0.19470734797656403</v>
      </c>
      <c r="P272" s="19"/>
      <c r="Q272" s="19"/>
    </row>
    <row r="273" spans="1:17" ht="15" x14ac:dyDescent="0.25">
      <c r="A273" s="1" t="s">
        <v>431</v>
      </c>
      <c r="B273">
        <v>1</v>
      </c>
      <c r="C273" s="38">
        <v>190550</v>
      </c>
      <c r="D273" s="37">
        <f t="shared" si="29"/>
        <v>47637.5</v>
      </c>
      <c r="E273" s="37">
        <v>238187.5</v>
      </c>
      <c r="F273" s="37">
        <f t="shared" si="30"/>
        <v>25000</v>
      </c>
      <c r="G273" s="38">
        <v>263187.5</v>
      </c>
      <c r="H273" s="37"/>
      <c r="I273" s="36">
        <v>195795</v>
      </c>
      <c r="J273" s="37">
        <f t="shared" si="33"/>
        <v>46392</v>
      </c>
      <c r="K273" s="36">
        <v>242187</v>
      </c>
      <c r="L273" s="37">
        <f t="shared" si="34"/>
        <v>19653</v>
      </c>
      <c r="M273" s="36">
        <v>261840</v>
      </c>
      <c r="N273" s="19">
        <f t="shared" si="31"/>
        <v>5.146272532844485E-3</v>
      </c>
      <c r="O273" s="19">
        <f t="shared" si="32"/>
        <v>-0.27226550565230673</v>
      </c>
      <c r="P273" s="19"/>
      <c r="Q273" s="19"/>
    </row>
    <row r="274" spans="1:17" ht="15" x14ac:dyDescent="0.25">
      <c r="A274" s="1" t="s">
        <v>432</v>
      </c>
      <c r="B274">
        <v>2</v>
      </c>
      <c r="C274" s="38">
        <v>95171.540000000008</v>
      </c>
      <c r="D274" s="37">
        <f t="shared" si="29"/>
        <v>9517.1540000000095</v>
      </c>
      <c r="E274" s="37">
        <v>104688.69400000002</v>
      </c>
      <c r="F274" s="37">
        <f t="shared" si="30"/>
        <v>0</v>
      </c>
      <c r="G274" s="38">
        <v>104688.69400000002</v>
      </c>
      <c r="H274" s="37"/>
      <c r="I274" s="36">
        <v>109452</v>
      </c>
      <c r="J274" s="37">
        <f t="shared" si="33"/>
        <v>11710</v>
      </c>
      <c r="K274" s="36">
        <v>121162</v>
      </c>
      <c r="L274" s="37">
        <f t="shared" si="34"/>
        <v>0</v>
      </c>
      <c r="M274" s="36">
        <v>121162</v>
      </c>
      <c r="N274" s="19">
        <f t="shared" si="31"/>
        <v>-0.13596099437117234</v>
      </c>
      <c r="O274" s="19">
        <f t="shared" si="32"/>
        <v>-0.214509994882884</v>
      </c>
      <c r="P274" s="19"/>
      <c r="Q274" s="19"/>
    </row>
    <row r="275" spans="1:17" ht="15" x14ac:dyDescent="0.25">
      <c r="A275" s="1" t="s">
        <v>193</v>
      </c>
      <c r="B275">
        <v>1</v>
      </c>
      <c r="C275" s="38">
        <v>79000</v>
      </c>
      <c r="D275" s="37">
        <f t="shared" si="29"/>
        <v>7110</v>
      </c>
      <c r="E275" s="37">
        <v>86110</v>
      </c>
      <c r="F275" s="37">
        <f t="shared" si="30"/>
        <v>0</v>
      </c>
      <c r="G275" s="38">
        <v>86110</v>
      </c>
      <c r="H275" s="37"/>
      <c r="I275" s="36">
        <v>84782</v>
      </c>
      <c r="J275" s="37">
        <f t="shared" si="33"/>
        <v>10461</v>
      </c>
      <c r="K275" s="36">
        <v>95243</v>
      </c>
      <c r="L275" s="37">
        <f t="shared" si="34"/>
        <v>449</v>
      </c>
      <c r="M275" s="36">
        <v>95692</v>
      </c>
      <c r="N275" s="19">
        <f t="shared" si="31"/>
        <v>-0.10013376248798228</v>
      </c>
      <c r="O275" s="19">
        <f t="shared" si="32"/>
        <v>-0.17443464448438742</v>
      </c>
      <c r="P275" s="19"/>
      <c r="Q275" s="19"/>
    </row>
    <row r="276" spans="1:17" ht="15" x14ac:dyDescent="0.25">
      <c r="A276" s="1" t="s">
        <v>433</v>
      </c>
      <c r="B276">
        <v>2</v>
      </c>
      <c r="C276" s="38">
        <v>88406.31</v>
      </c>
      <c r="D276" s="37">
        <f t="shared" si="29"/>
        <v>7956.5679000000091</v>
      </c>
      <c r="E276" s="37">
        <v>96362.877900000007</v>
      </c>
      <c r="F276" s="37">
        <f t="shared" si="30"/>
        <v>0</v>
      </c>
      <c r="G276" s="38">
        <v>96362.877900000007</v>
      </c>
      <c r="H276" s="37"/>
      <c r="I276" s="36">
        <v>80690</v>
      </c>
      <c r="J276" s="37">
        <f t="shared" si="33"/>
        <v>5822</v>
      </c>
      <c r="K276" s="36">
        <v>86512</v>
      </c>
      <c r="L276" s="37">
        <f t="shared" si="34"/>
        <v>0</v>
      </c>
      <c r="M276" s="36">
        <v>86512</v>
      </c>
      <c r="N276" s="19">
        <f t="shared" si="31"/>
        <v>0.11386718489920482</v>
      </c>
      <c r="O276" s="19">
        <f t="shared" si="32"/>
        <v>2.1896499907527251E-2</v>
      </c>
      <c r="P276" s="19"/>
      <c r="Q276" s="19"/>
    </row>
    <row r="277" spans="1:17" ht="15" x14ac:dyDescent="0.25">
      <c r="A277" s="1" t="s">
        <v>434</v>
      </c>
      <c r="B277">
        <v>1</v>
      </c>
      <c r="C277" s="38">
        <v>228654.6</v>
      </c>
      <c r="D277" s="37">
        <f t="shared" si="29"/>
        <v>68596.380000000034</v>
      </c>
      <c r="E277" s="37">
        <v>297250.98000000004</v>
      </c>
      <c r="F277" s="37">
        <f t="shared" si="30"/>
        <v>48500</v>
      </c>
      <c r="G277" s="38">
        <v>345750.98000000004</v>
      </c>
      <c r="H277" s="37"/>
      <c r="I277" s="36">
        <v>278096</v>
      </c>
      <c r="J277" s="37">
        <f t="shared" si="33"/>
        <v>134064</v>
      </c>
      <c r="K277" s="36">
        <v>412160</v>
      </c>
      <c r="L277" s="37">
        <f t="shared" si="34"/>
        <v>70762</v>
      </c>
      <c r="M277" s="36">
        <v>482922</v>
      </c>
      <c r="N277" s="19">
        <f t="shared" si="31"/>
        <v>-0.28404384144851541</v>
      </c>
      <c r="O277" s="19">
        <f t="shared" si="32"/>
        <v>-0.52651856821598519</v>
      </c>
      <c r="P277" s="19"/>
      <c r="Q277" s="19"/>
    </row>
    <row r="278" spans="1:17" ht="15" x14ac:dyDescent="0.25">
      <c r="A278" s="1" t="s">
        <v>194</v>
      </c>
      <c r="B278">
        <v>1</v>
      </c>
      <c r="C278" s="38">
        <v>227497</v>
      </c>
      <c r="D278" s="37">
        <f t="shared" si="29"/>
        <v>68249.100000000035</v>
      </c>
      <c r="E278" s="37">
        <v>295746.10000000003</v>
      </c>
      <c r="F278" s="37">
        <f t="shared" si="30"/>
        <v>48500</v>
      </c>
      <c r="G278" s="38">
        <v>344246.10000000003</v>
      </c>
      <c r="H278" s="37"/>
      <c r="I278" s="36">
        <v>239357</v>
      </c>
      <c r="J278" s="37">
        <f t="shared" si="33"/>
        <v>61291</v>
      </c>
      <c r="K278" s="36">
        <v>300648</v>
      </c>
      <c r="L278" s="37">
        <f t="shared" si="34"/>
        <v>62532</v>
      </c>
      <c r="M278" s="36">
        <v>363180</v>
      </c>
      <c r="N278" s="19">
        <f t="shared" si="31"/>
        <v>-5.2133652734181302E-2</v>
      </c>
      <c r="O278" s="19">
        <f t="shared" si="32"/>
        <v>-0.37359711437854509</v>
      </c>
      <c r="P278" s="19"/>
      <c r="Q278" s="19"/>
    </row>
    <row r="279" spans="1:17" ht="15" x14ac:dyDescent="0.25">
      <c r="A279" s="1" t="s">
        <v>195</v>
      </c>
      <c r="B279">
        <v>2</v>
      </c>
      <c r="C279" s="38">
        <v>116562.965</v>
      </c>
      <c r="D279" s="37">
        <f t="shared" si="29"/>
        <v>11656.296500000011</v>
      </c>
      <c r="E279" s="37">
        <v>128219.26150000001</v>
      </c>
      <c r="F279" s="37">
        <f t="shared" si="30"/>
        <v>0</v>
      </c>
      <c r="G279" s="38">
        <v>128219.26150000001</v>
      </c>
      <c r="H279" s="37"/>
      <c r="I279" s="36">
        <v>113264</v>
      </c>
      <c r="J279" s="37">
        <f t="shared" si="33"/>
        <v>10301</v>
      </c>
      <c r="K279" s="36">
        <v>123565</v>
      </c>
      <c r="L279" s="37">
        <f t="shared" si="34"/>
        <v>0</v>
      </c>
      <c r="M279" s="36">
        <v>123565</v>
      </c>
      <c r="N279" s="19">
        <f t="shared" si="31"/>
        <v>3.7666503459717622E-2</v>
      </c>
      <c r="O279" s="19">
        <f t="shared" si="32"/>
        <v>-5.6666815036620431E-2</v>
      </c>
      <c r="P279" s="19"/>
      <c r="Q279" s="19"/>
    </row>
    <row r="280" spans="1:17" ht="15" x14ac:dyDescent="0.25">
      <c r="A280" s="1" t="s">
        <v>196</v>
      </c>
      <c r="B280">
        <v>63</v>
      </c>
      <c r="C280" s="38">
        <v>168888.03174603172</v>
      </c>
      <c r="D280" s="37">
        <f t="shared" si="29"/>
        <v>33777.606349206326</v>
      </c>
      <c r="E280" s="37">
        <v>202665.63809523804</v>
      </c>
      <c r="F280" s="37">
        <f t="shared" si="30"/>
        <v>7000</v>
      </c>
      <c r="G280" s="38">
        <v>209665.63809523804</v>
      </c>
      <c r="H280" s="37"/>
      <c r="I280" s="36">
        <v>189369</v>
      </c>
      <c r="J280" s="37">
        <f t="shared" si="33"/>
        <v>25294</v>
      </c>
      <c r="K280" s="36">
        <v>214663</v>
      </c>
      <c r="L280" s="37">
        <f t="shared" si="34"/>
        <v>12108</v>
      </c>
      <c r="M280" s="36">
        <v>226771</v>
      </c>
      <c r="N280" s="19">
        <f t="shared" si="31"/>
        <v>-7.5430111895974164E-2</v>
      </c>
      <c r="O280" s="19">
        <f t="shared" si="32"/>
        <v>-0.25524854700983934</v>
      </c>
      <c r="P280" s="19"/>
      <c r="Q280" s="19"/>
    </row>
    <row r="281" spans="1:17" ht="15" x14ac:dyDescent="0.25">
      <c r="A281" s="1" t="s">
        <v>435</v>
      </c>
      <c r="B281">
        <v>1</v>
      </c>
      <c r="C281" s="38">
        <v>146032.85999999999</v>
      </c>
      <c r="D281" s="37">
        <f t="shared" si="29"/>
        <v>21904.928999999975</v>
      </c>
      <c r="E281" s="37">
        <v>167937.78899999996</v>
      </c>
      <c r="F281" s="37">
        <f t="shared" si="30"/>
        <v>0</v>
      </c>
      <c r="G281" s="38">
        <v>167937.78899999996</v>
      </c>
      <c r="H281" s="37"/>
      <c r="I281" s="36">
        <v>158044</v>
      </c>
      <c r="J281" s="37">
        <f t="shared" si="33"/>
        <v>14886</v>
      </c>
      <c r="K281" s="36">
        <v>172930</v>
      </c>
      <c r="L281" s="37">
        <f t="shared" si="34"/>
        <v>996</v>
      </c>
      <c r="M281" s="36">
        <v>173926</v>
      </c>
      <c r="N281" s="19">
        <f t="shared" si="31"/>
        <v>-3.4429648241206257E-2</v>
      </c>
      <c r="O281" s="19">
        <f t="shared" si="32"/>
        <v>-0.1603736071662662</v>
      </c>
      <c r="P281" s="19"/>
      <c r="Q281" s="19"/>
    </row>
    <row r="282" spans="1:17" ht="15" x14ac:dyDescent="0.25">
      <c r="A282" s="1" t="s">
        <v>436</v>
      </c>
      <c r="B282">
        <v>21</v>
      </c>
      <c r="C282" s="38">
        <v>137433.41761904763</v>
      </c>
      <c r="D282" s="37">
        <f t="shared" si="29"/>
        <v>20615.012642857153</v>
      </c>
      <c r="E282" s="37">
        <v>158048.43026190478</v>
      </c>
      <c r="F282" s="37">
        <f t="shared" si="30"/>
        <v>0</v>
      </c>
      <c r="G282" s="38">
        <v>158048.43026190478</v>
      </c>
      <c r="H282" s="37"/>
      <c r="I282" s="36">
        <v>160792</v>
      </c>
      <c r="J282" s="37">
        <f t="shared" si="33"/>
        <v>12269</v>
      </c>
      <c r="K282" s="36">
        <v>173061</v>
      </c>
      <c r="L282" s="37">
        <f t="shared" si="34"/>
        <v>1303</v>
      </c>
      <c r="M282" s="36">
        <v>174364</v>
      </c>
      <c r="N282" s="19">
        <f t="shared" si="31"/>
        <v>-9.3571894072716946E-2</v>
      </c>
      <c r="O282" s="19">
        <f t="shared" si="32"/>
        <v>-0.2118016470197539</v>
      </c>
      <c r="P282" s="19"/>
      <c r="Q282" s="19"/>
    </row>
    <row r="283" spans="1:17" ht="15" x14ac:dyDescent="0.25">
      <c r="A283" s="1" t="s">
        <v>197</v>
      </c>
      <c r="B283">
        <v>1</v>
      </c>
      <c r="C283" s="38">
        <v>137917</v>
      </c>
      <c r="D283" s="37">
        <f t="shared" si="29"/>
        <v>13791.700000000012</v>
      </c>
      <c r="E283" s="37">
        <v>151708.70000000001</v>
      </c>
      <c r="F283" s="37">
        <f t="shared" si="30"/>
        <v>0</v>
      </c>
      <c r="G283" s="38">
        <v>151708.70000000001</v>
      </c>
      <c r="H283" s="37"/>
      <c r="I283" s="36">
        <v>147662</v>
      </c>
      <c r="J283" s="37">
        <f t="shared" si="33"/>
        <v>16176</v>
      </c>
      <c r="K283" s="36">
        <v>163838</v>
      </c>
      <c r="L283" s="37">
        <f t="shared" si="34"/>
        <v>960</v>
      </c>
      <c r="M283" s="36">
        <v>164798</v>
      </c>
      <c r="N283" s="19">
        <f t="shared" si="31"/>
        <v>-7.9426327989417275E-2</v>
      </c>
      <c r="O283" s="19">
        <f t="shared" si="32"/>
        <v>-0.16311484362674306</v>
      </c>
      <c r="P283" s="19"/>
      <c r="Q283" s="19"/>
    </row>
    <row r="284" spans="1:17" ht="15" x14ac:dyDescent="0.25">
      <c r="A284" s="1" t="s">
        <v>198</v>
      </c>
      <c r="B284">
        <v>1</v>
      </c>
      <c r="C284" s="38">
        <v>122457.1</v>
      </c>
      <c r="D284" s="37">
        <f t="shared" si="29"/>
        <v>12245.710000000021</v>
      </c>
      <c r="E284" s="37">
        <v>134702.81000000003</v>
      </c>
      <c r="F284" s="37">
        <f t="shared" si="30"/>
        <v>0</v>
      </c>
      <c r="G284" s="38">
        <v>134702.81000000003</v>
      </c>
      <c r="H284" s="37"/>
      <c r="I284" s="36">
        <v>128418</v>
      </c>
      <c r="J284" s="37">
        <f t="shared" si="33"/>
        <v>14269</v>
      </c>
      <c r="K284" s="36">
        <v>142687</v>
      </c>
      <c r="L284" s="37">
        <f t="shared" si="34"/>
        <v>0</v>
      </c>
      <c r="M284" s="36">
        <v>142687</v>
      </c>
      <c r="N284" s="19">
        <f t="shared" si="31"/>
        <v>-5.5955973564515149E-2</v>
      </c>
      <c r="O284" s="19">
        <f t="shared" si="32"/>
        <v>-0.14177815778592298</v>
      </c>
      <c r="P284" s="19"/>
      <c r="Q284" s="19"/>
    </row>
    <row r="285" spans="1:17" ht="15" x14ac:dyDescent="0.25">
      <c r="A285" s="1" t="s">
        <v>199</v>
      </c>
      <c r="B285">
        <v>3</v>
      </c>
      <c r="C285" s="38">
        <v>164138.87333333335</v>
      </c>
      <c r="D285" s="37">
        <f t="shared" si="29"/>
        <v>32827.774666666664</v>
      </c>
      <c r="E285" s="37">
        <v>196966.64800000002</v>
      </c>
      <c r="F285" s="37">
        <f t="shared" si="30"/>
        <v>7000</v>
      </c>
      <c r="G285" s="38">
        <v>203966.64800000002</v>
      </c>
      <c r="H285" s="37"/>
      <c r="I285" s="36">
        <v>188676</v>
      </c>
      <c r="J285" s="37">
        <f t="shared" si="33"/>
        <v>23792</v>
      </c>
      <c r="K285" s="36">
        <v>212468</v>
      </c>
      <c r="L285" s="37">
        <f t="shared" si="34"/>
        <v>10226</v>
      </c>
      <c r="M285" s="36">
        <v>222694</v>
      </c>
      <c r="N285" s="19">
        <f t="shared" si="31"/>
        <v>-8.409455126765869E-2</v>
      </c>
      <c r="O285" s="19">
        <f t="shared" si="32"/>
        <v>-0.26293984870120723</v>
      </c>
      <c r="P285" s="19"/>
      <c r="Q285" s="19"/>
    </row>
    <row r="286" spans="1:17" ht="15" x14ac:dyDescent="0.25">
      <c r="A286" s="1" t="s">
        <v>437</v>
      </c>
      <c r="B286">
        <v>1</v>
      </c>
      <c r="C286" s="38">
        <v>128762.68</v>
      </c>
      <c r="D286" s="37">
        <f t="shared" si="29"/>
        <v>12876.268000000011</v>
      </c>
      <c r="E286" s="37">
        <v>141638.948</v>
      </c>
      <c r="F286" s="37">
        <f t="shared" si="30"/>
        <v>0</v>
      </c>
      <c r="G286" s="38">
        <v>141638.948</v>
      </c>
      <c r="H286" s="37"/>
      <c r="I286" s="36">
        <v>144359</v>
      </c>
      <c r="J286" s="37">
        <f t="shared" si="33"/>
        <v>3245</v>
      </c>
      <c r="K286" s="36">
        <v>147604</v>
      </c>
      <c r="L286" s="37">
        <f t="shared" si="34"/>
        <v>264</v>
      </c>
      <c r="M286" s="36">
        <v>147868</v>
      </c>
      <c r="N286" s="19">
        <f t="shared" si="31"/>
        <v>-4.2125760813698676E-2</v>
      </c>
      <c r="O286" s="19">
        <f t="shared" si="32"/>
        <v>-0.12920523710336251</v>
      </c>
      <c r="P286" s="19"/>
      <c r="Q286" s="19"/>
    </row>
    <row r="287" spans="1:17" ht="15" x14ac:dyDescent="0.25">
      <c r="A287" s="1" t="s">
        <v>200</v>
      </c>
      <c r="B287">
        <v>1</v>
      </c>
      <c r="C287" s="38">
        <v>249600</v>
      </c>
      <c r="D287" s="37">
        <f t="shared" si="29"/>
        <v>74880</v>
      </c>
      <c r="E287" s="37">
        <v>324480</v>
      </c>
      <c r="F287" s="37">
        <f t="shared" si="30"/>
        <v>48500</v>
      </c>
      <c r="G287" s="38">
        <v>372980</v>
      </c>
      <c r="H287" s="37"/>
      <c r="I287" s="36">
        <v>235371</v>
      </c>
      <c r="J287" s="37">
        <f t="shared" si="33"/>
        <v>62797</v>
      </c>
      <c r="K287" s="36">
        <v>298168</v>
      </c>
      <c r="L287" s="37">
        <f t="shared" si="34"/>
        <v>43713</v>
      </c>
      <c r="M287" s="36">
        <v>341881</v>
      </c>
      <c r="N287" s="19">
        <f t="shared" si="31"/>
        <v>9.0964399893530209E-2</v>
      </c>
      <c r="O287" s="19">
        <f t="shared" si="32"/>
        <v>-0.26992140540129461</v>
      </c>
      <c r="P287" s="19"/>
      <c r="Q287" s="19"/>
    </row>
    <row r="288" spans="1:17" ht="15" x14ac:dyDescent="0.25">
      <c r="A288" s="1" t="s">
        <v>201</v>
      </c>
      <c r="B288">
        <v>1</v>
      </c>
      <c r="C288" s="38">
        <v>130489</v>
      </c>
      <c r="D288" s="37">
        <f t="shared" si="29"/>
        <v>19573.349999999977</v>
      </c>
      <c r="E288" s="37">
        <v>150062.34999999998</v>
      </c>
      <c r="F288" s="37">
        <f t="shared" si="30"/>
        <v>0</v>
      </c>
      <c r="G288" s="38">
        <v>150062.34999999998</v>
      </c>
      <c r="H288" s="37"/>
      <c r="I288" s="36">
        <v>148099</v>
      </c>
      <c r="J288" s="37">
        <f t="shared" si="33"/>
        <v>4050</v>
      </c>
      <c r="K288" s="36">
        <v>152149</v>
      </c>
      <c r="L288" s="37">
        <f t="shared" si="34"/>
        <v>0</v>
      </c>
      <c r="M288" s="36">
        <v>152149</v>
      </c>
      <c r="N288" s="19">
        <f t="shared" si="31"/>
        <v>-1.3714516690875546E-2</v>
      </c>
      <c r="O288" s="19">
        <f t="shared" si="32"/>
        <v>-0.14236044929641339</v>
      </c>
      <c r="P288" s="19"/>
      <c r="Q288" s="19"/>
    </row>
    <row r="289" spans="1:17" ht="15" x14ac:dyDescent="0.25">
      <c r="A289" s="1" t="s">
        <v>438</v>
      </c>
      <c r="B289">
        <v>6</v>
      </c>
      <c r="C289" s="38">
        <v>98958.296666666676</v>
      </c>
      <c r="D289" s="37">
        <f t="shared" si="29"/>
        <v>9895.8296666666865</v>
      </c>
      <c r="E289" s="37">
        <v>108854.12633333336</v>
      </c>
      <c r="F289" s="37">
        <f t="shared" si="30"/>
        <v>0</v>
      </c>
      <c r="G289" s="38">
        <v>108854.12633333336</v>
      </c>
      <c r="H289" s="37"/>
      <c r="I289" s="36">
        <v>107705</v>
      </c>
      <c r="J289" s="37">
        <f t="shared" si="33"/>
        <v>11344</v>
      </c>
      <c r="K289" s="36">
        <v>119049</v>
      </c>
      <c r="L289" s="37">
        <f t="shared" si="34"/>
        <v>-363</v>
      </c>
      <c r="M289" s="36">
        <v>118686</v>
      </c>
      <c r="N289" s="19">
        <f t="shared" si="31"/>
        <v>-8.2839371675400952E-2</v>
      </c>
      <c r="O289" s="19">
        <f t="shared" si="32"/>
        <v>-0.166217610614001</v>
      </c>
      <c r="P289" s="19"/>
      <c r="Q289" s="19"/>
    </row>
    <row r="290" spans="1:17" ht="15" x14ac:dyDescent="0.25">
      <c r="A290" s="1" t="s">
        <v>202</v>
      </c>
      <c r="B290">
        <v>10</v>
      </c>
      <c r="C290" s="38">
        <v>81225.362999999983</v>
      </c>
      <c r="D290" s="37">
        <f t="shared" si="29"/>
        <v>7310.2826700000151</v>
      </c>
      <c r="E290" s="37">
        <v>88535.645669999998</v>
      </c>
      <c r="F290" s="37">
        <f t="shared" si="30"/>
        <v>0</v>
      </c>
      <c r="G290" s="38">
        <v>88535.645669999998</v>
      </c>
      <c r="H290" s="37"/>
      <c r="I290" s="36">
        <v>84817</v>
      </c>
      <c r="J290" s="37">
        <f t="shared" si="33"/>
        <v>6268</v>
      </c>
      <c r="K290" s="36">
        <v>91085</v>
      </c>
      <c r="L290" s="37">
        <f t="shared" si="34"/>
        <v>-46</v>
      </c>
      <c r="M290" s="36">
        <v>91039</v>
      </c>
      <c r="N290" s="19">
        <f t="shared" si="31"/>
        <v>-2.7497603554520612E-2</v>
      </c>
      <c r="O290" s="19">
        <f t="shared" si="32"/>
        <v>-0.10779596656378054</v>
      </c>
      <c r="P290" s="19"/>
      <c r="Q290" s="19"/>
    </row>
    <row r="291" spans="1:17" ht="15" x14ac:dyDescent="0.25">
      <c r="A291" s="1" t="s">
        <v>203</v>
      </c>
      <c r="B291">
        <v>1</v>
      </c>
      <c r="C291" s="38">
        <v>158614.34</v>
      </c>
      <c r="D291" s="37">
        <f t="shared" si="29"/>
        <v>23792.150999999983</v>
      </c>
      <c r="E291" s="37">
        <v>182406.49099999998</v>
      </c>
      <c r="F291" s="37">
        <f t="shared" si="30"/>
        <v>0</v>
      </c>
      <c r="G291" s="38">
        <v>182406.49099999998</v>
      </c>
      <c r="H291" s="37"/>
      <c r="I291" s="36">
        <v>155263</v>
      </c>
      <c r="J291" s="37">
        <f t="shared" si="33"/>
        <v>3996</v>
      </c>
      <c r="K291" s="36">
        <v>159259</v>
      </c>
      <c r="L291" s="37">
        <f t="shared" si="34"/>
        <v>3721</v>
      </c>
      <c r="M291" s="36">
        <v>162980</v>
      </c>
      <c r="N291" s="19">
        <f t="shared" si="31"/>
        <v>0.11919555160142337</v>
      </c>
      <c r="O291" s="19">
        <f t="shared" si="32"/>
        <v>-2.6786476868327424E-2</v>
      </c>
      <c r="P291" s="19"/>
      <c r="Q291" s="19"/>
    </row>
    <row r="292" spans="1:17" ht="15" x14ac:dyDescent="0.25">
      <c r="A292" s="1" t="s">
        <v>204</v>
      </c>
      <c r="B292">
        <v>1</v>
      </c>
      <c r="C292" s="38">
        <v>86931.41</v>
      </c>
      <c r="D292" s="37">
        <f t="shared" si="29"/>
        <v>7823.8269</v>
      </c>
      <c r="E292" s="37">
        <v>94755.236900000004</v>
      </c>
      <c r="F292" s="37">
        <f t="shared" si="30"/>
        <v>0</v>
      </c>
      <c r="G292" s="38">
        <v>94755.236900000004</v>
      </c>
      <c r="H292" s="37"/>
      <c r="I292" s="36">
        <v>94416</v>
      </c>
      <c r="J292" s="37">
        <f t="shared" si="33"/>
        <v>3643</v>
      </c>
      <c r="K292" s="36">
        <v>98059</v>
      </c>
      <c r="L292" s="37">
        <f t="shared" si="34"/>
        <v>616</v>
      </c>
      <c r="M292" s="36">
        <v>98675</v>
      </c>
      <c r="N292" s="19">
        <f t="shared" si="31"/>
        <v>-3.9723973650874045E-2</v>
      </c>
      <c r="O292" s="19">
        <f t="shared" si="32"/>
        <v>-0.11901281986318719</v>
      </c>
      <c r="P292" s="19"/>
      <c r="Q292" s="19"/>
    </row>
    <row r="293" spans="1:17" ht="15" x14ac:dyDescent="0.25">
      <c r="A293" s="1" t="s">
        <v>205</v>
      </c>
      <c r="B293">
        <v>1</v>
      </c>
      <c r="C293" s="38">
        <v>395869</v>
      </c>
      <c r="D293" s="37">
        <f t="shared" si="29"/>
        <v>178141.04999999993</v>
      </c>
      <c r="E293" s="37">
        <v>574010.04999999993</v>
      </c>
      <c r="F293" s="37">
        <f t="shared" si="30"/>
        <v>266500</v>
      </c>
      <c r="G293" s="38">
        <v>840510.04999999993</v>
      </c>
      <c r="H293" s="37"/>
      <c r="I293" s="36">
        <v>364227</v>
      </c>
      <c r="J293" s="37">
        <f t="shared" si="33"/>
        <v>123215</v>
      </c>
      <c r="K293" s="36">
        <v>487442</v>
      </c>
      <c r="L293" s="37">
        <f t="shared" si="34"/>
        <v>204193</v>
      </c>
      <c r="M293" s="36">
        <v>691635</v>
      </c>
      <c r="N293" s="19">
        <f t="shared" si="31"/>
        <v>0.21525089100464831</v>
      </c>
      <c r="O293" s="19">
        <f t="shared" si="32"/>
        <v>-0.42763307235752962</v>
      </c>
      <c r="P293" s="19"/>
      <c r="Q293" s="19"/>
    </row>
    <row r="294" spans="1:17" ht="15" x14ac:dyDescent="0.25">
      <c r="A294" s="1" t="s">
        <v>206</v>
      </c>
      <c r="B294">
        <v>2</v>
      </c>
      <c r="C294" s="38">
        <v>124945.435</v>
      </c>
      <c r="D294" s="37">
        <f t="shared" si="29"/>
        <v>18741.815249999985</v>
      </c>
      <c r="E294" s="37">
        <v>143687.25024999998</v>
      </c>
      <c r="F294" s="37">
        <f t="shared" si="30"/>
        <v>0</v>
      </c>
      <c r="G294" s="38">
        <v>143687.25024999998</v>
      </c>
      <c r="H294" s="37"/>
      <c r="I294" s="36">
        <v>140236</v>
      </c>
      <c r="J294" s="37">
        <f t="shared" si="33"/>
        <v>21005</v>
      </c>
      <c r="K294" s="36">
        <v>161241</v>
      </c>
      <c r="L294" s="37">
        <f t="shared" si="34"/>
        <v>-3089</v>
      </c>
      <c r="M294" s="36">
        <v>158152</v>
      </c>
      <c r="N294" s="19">
        <f t="shared" si="31"/>
        <v>-9.1461061194294202E-2</v>
      </c>
      <c r="O294" s="19">
        <f t="shared" si="32"/>
        <v>-0.2099661401689514</v>
      </c>
      <c r="P294" s="19"/>
      <c r="Q294" s="19"/>
    </row>
    <row r="295" spans="1:17" ht="15" x14ac:dyDescent="0.25">
      <c r="A295" s="1" t="s">
        <v>207</v>
      </c>
      <c r="B295">
        <v>5</v>
      </c>
      <c r="C295" s="38">
        <v>234077.91800000001</v>
      </c>
      <c r="D295" s="37">
        <f t="shared" si="29"/>
        <v>70223.375399999961</v>
      </c>
      <c r="E295" s="37">
        <v>304301.29339999997</v>
      </c>
      <c r="F295" s="37">
        <f t="shared" si="30"/>
        <v>48500.000000000058</v>
      </c>
      <c r="G295" s="38">
        <v>352801.29340000002</v>
      </c>
      <c r="H295" s="37"/>
      <c r="I295" s="36">
        <v>245002</v>
      </c>
      <c r="J295" s="37">
        <f t="shared" si="33"/>
        <v>62431</v>
      </c>
      <c r="K295" s="36">
        <v>307433</v>
      </c>
      <c r="L295" s="37">
        <f t="shared" si="34"/>
        <v>48789</v>
      </c>
      <c r="M295" s="36">
        <v>356222</v>
      </c>
      <c r="N295" s="19">
        <f t="shared" si="31"/>
        <v>-9.6027381801235632E-3</v>
      </c>
      <c r="O295" s="19">
        <f t="shared" si="32"/>
        <v>-0.34288753080943907</v>
      </c>
      <c r="P295" s="19"/>
      <c r="Q295" s="19"/>
    </row>
    <row r="296" spans="1:17" ht="15" x14ac:dyDescent="0.25">
      <c r="A296" s="1" t="s">
        <v>208</v>
      </c>
      <c r="B296">
        <v>2</v>
      </c>
      <c r="C296" s="38">
        <v>159117.54999999999</v>
      </c>
      <c r="D296" s="37">
        <f t="shared" si="29"/>
        <v>31823.510000000009</v>
      </c>
      <c r="E296" s="37">
        <v>190941.06</v>
      </c>
      <c r="F296" s="37">
        <f t="shared" si="30"/>
        <v>7000</v>
      </c>
      <c r="G296" s="38">
        <v>197941.06</v>
      </c>
      <c r="H296" s="37"/>
      <c r="I296" s="36">
        <v>169180</v>
      </c>
      <c r="J296" s="37">
        <f t="shared" si="33"/>
        <v>40283</v>
      </c>
      <c r="K296" s="36">
        <v>209463</v>
      </c>
      <c r="L296" s="37">
        <f t="shared" si="34"/>
        <v>2961</v>
      </c>
      <c r="M296" s="36">
        <v>212424</v>
      </c>
      <c r="N296" s="19">
        <f t="shared" si="31"/>
        <v>-6.8179395925130878E-2</v>
      </c>
      <c r="O296" s="19">
        <f t="shared" si="32"/>
        <v>-0.25094363160471517</v>
      </c>
      <c r="P296" s="19"/>
      <c r="Q296" s="19"/>
    </row>
    <row r="297" spans="1:17" ht="15" x14ac:dyDescent="0.25">
      <c r="A297" s="1" t="s">
        <v>439</v>
      </c>
      <c r="B297">
        <v>1</v>
      </c>
      <c r="C297" s="38">
        <v>108500</v>
      </c>
      <c r="D297" s="37">
        <f t="shared" si="29"/>
        <v>10850.000000000015</v>
      </c>
      <c r="E297" s="37">
        <v>119350.00000000001</v>
      </c>
      <c r="F297" s="37">
        <f t="shared" si="30"/>
        <v>0</v>
      </c>
      <c r="G297" s="38">
        <v>119350.00000000001</v>
      </c>
      <c r="H297" s="37"/>
      <c r="I297" s="36">
        <v>69738</v>
      </c>
      <c r="J297" s="37">
        <f t="shared" si="33"/>
        <v>1997</v>
      </c>
      <c r="K297" s="36">
        <v>71735</v>
      </c>
      <c r="L297" s="37">
        <f t="shared" si="34"/>
        <v>0</v>
      </c>
      <c r="M297" s="36">
        <v>71735</v>
      </c>
      <c r="N297" s="19">
        <f t="shared" si="31"/>
        <v>0.66376245905067277</v>
      </c>
      <c r="O297" s="19">
        <f t="shared" si="32"/>
        <v>0.51251132640970243</v>
      </c>
      <c r="P297" s="19"/>
      <c r="Q297" s="19"/>
    </row>
    <row r="298" spans="1:17" ht="15" x14ac:dyDescent="0.25">
      <c r="A298" s="1" t="s">
        <v>209</v>
      </c>
      <c r="B298">
        <v>20</v>
      </c>
      <c r="C298" s="38">
        <v>198768.79400000005</v>
      </c>
      <c r="D298" s="37">
        <f t="shared" si="29"/>
        <v>49692.19849999994</v>
      </c>
      <c r="E298" s="37">
        <v>248460.99249999999</v>
      </c>
      <c r="F298" s="37">
        <f t="shared" si="30"/>
        <v>25000.000000000058</v>
      </c>
      <c r="G298" s="38">
        <v>273460.99250000005</v>
      </c>
      <c r="H298" s="37"/>
      <c r="I298" s="36">
        <v>197620</v>
      </c>
      <c r="J298" s="37">
        <f t="shared" si="33"/>
        <v>36487</v>
      </c>
      <c r="K298" s="36">
        <v>234107</v>
      </c>
      <c r="L298" s="37">
        <f t="shared" si="34"/>
        <v>3575</v>
      </c>
      <c r="M298" s="36">
        <v>237682</v>
      </c>
      <c r="N298" s="19">
        <f t="shared" si="31"/>
        <v>0.15053303363317394</v>
      </c>
      <c r="O298" s="19">
        <f t="shared" si="32"/>
        <v>-0.16371961696720808</v>
      </c>
      <c r="P298" s="19"/>
      <c r="Q298" s="19"/>
    </row>
    <row r="299" spans="1:17" ht="15" x14ac:dyDescent="0.25">
      <c r="A299" s="1" t="s">
        <v>210</v>
      </c>
      <c r="B299">
        <v>2</v>
      </c>
      <c r="C299" s="38">
        <v>263695.64500000002</v>
      </c>
      <c r="D299" s="37">
        <f t="shared" si="29"/>
        <v>79108.693500000052</v>
      </c>
      <c r="E299" s="37">
        <v>342804.33850000007</v>
      </c>
      <c r="F299" s="37">
        <f t="shared" si="30"/>
        <v>48500</v>
      </c>
      <c r="G299" s="38">
        <v>391304.33850000007</v>
      </c>
      <c r="H299" s="37"/>
      <c r="I299" s="36">
        <v>202933</v>
      </c>
      <c r="J299" s="37">
        <f t="shared" si="33"/>
        <v>13112</v>
      </c>
      <c r="K299" s="36">
        <v>216045</v>
      </c>
      <c r="L299" s="37">
        <f t="shared" si="34"/>
        <v>0</v>
      </c>
      <c r="M299" s="36">
        <v>216045</v>
      </c>
      <c r="N299" s="19">
        <f t="shared" si="31"/>
        <v>0.81121682288412167</v>
      </c>
      <c r="O299" s="19">
        <f t="shared" si="32"/>
        <v>0.22055888819458919</v>
      </c>
      <c r="P299" s="19"/>
      <c r="Q299" s="19"/>
    </row>
    <row r="300" spans="1:17" ht="15" x14ac:dyDescent="0.25">
      <c r="A300" s="1" t="s">
        <v>211</v>
      </c>
      <c r="B300">
        <v>2</v>
      </c>
      <c r="C300" s="38">
        <v>92533.66</v>
      </c>
      <c r="D300" s="37">
        <f t="shared" si="29"/>
        <v>8328.029400000014</v>
      </c>
      <c r="E300" s="37">
        <v>100861.68940000002</v>
      </c>
      <c r="F300" s="37">
        <f t="shared" si="30"/>
        <v>0</v>
      </c>
      <c r="G300" s="38">
        <v>100861.68940000002</v>
      </c>
      <c r="H300" s="37"/>
      <c r="I300" s="36">
        <v>80028</v>
      </c>
      <c r="J300" s="37">
        <f t="shared" si="33"/>
        <v>4918</v>
      </c>
      <c r="K300" s="36">
        <v>84946</v>
      </c>
      <c r="L300" s="37">
        <f t="shared" si="34"/>
        <v>6</v>
      </c>
      <c r="M300" s="36">
        <v>84952</v>
      </c>
      <c r="N300" s="19">
        <f t="shared" si="31"/>
        <v>0.18727857378284229</v>
      </c>
      <c r="O300" s="19">
        <f t="shared" si="32"/>
        <v>8.9246397965910204E-2</v>
      </c>
      <c r="P300" s="19"/>
      <c r="Q300" s="19"/>
    </row>
    <row r="301" spans="1:17" ht="15" x14ac:dyDescent="0.25">
      <c r="A301" s="1" t="s">
        <v>440</v>
      </c>
      <c r="B301">
        <v>2</v>
      </c>
      <c r="C301" s="38">
        <v>86414.714999999997</v>
      </c>
      <c r="D301" s="37">
        <f t="shared" si="29"/>
        <v>7777.3243500000099</v>
      </c>
      <c r="E301" s="37">
        <v>94192.039350000006</v>
      </c>
      <c r="F301" s="37">
        <f t="shared" si="30"/>
        <v>0</v>
      </c>
      <c r="G301" s="38">
        <v>94192.039350000006</v>
      </c>
      <c r="H301" s="37"/>
      <c r="I301" s="36">
        <v>78292</v>
      </c>
      <c r="J301" s="37">
        <f t="shared" si="33"/>
        <v>2075</v>
      </c>
      <c r="K301" s="36">
        <v>80367</v>
      </c>
      <c r="L301" s="37">
        <f t="shared" si="34"/>
        <v>0</v>
      </c>
      <c r="M301" s="36">
        <v>80367</v>
      </c>
      <c r="N301" s="19">
        <f t="shared" si="31"/>
        <v>0.17202383254320811</v>
      </c>
      <c r="O301" s="19">
        <f t="shared" si="32"/>
        <v>7.5251222516704575E-2</v>
      </c>
      <c r="P301" s="19"/>
      <c r="Q301" s="19"/>
    </row>
    <row r="302" spans="1:17" ht="15" x14ac:dyDescent="0.25">
      <c r="A302" s="1" t="s">
        <v>441</v>
      </c>
      <c r="B302">
        <v>2</v>
      </c>
      <c r="C302" s="38">
        <v>96311.57</v>
      </c>
      <c r="D302" s="37">
        <f t="shared" si="29"/>
        <v>9631.1570000000065</v>
      </c>
      <c r="E302" s="37">
        <v>105942.72700000001</v>
      </c>
      <c r="F302" s="37">
        <f t="shared" si="30"/>
        <v>0</v>
      </c>
      <c r="G302" s="38">
        <v>105942.72700000001</v>
      </c>
      <c r="H302" s="37"/>
      <c r="I302" s="36">
        <v>105707</v>
      </c>
      <c r="J302" s="37">
        <f t="shared" si="33"/>
        <v>6778</v>
      </c>
      <c r="K302" s="36">
        <v>112485</v>
      </c>
      <c r="L302" s="37">
        <f t="shared" si="34"/>
        <v>74</v>
      </c>
      <c r="M302" s="36">
        <v>112559</v>
      </c>
      <c r="N302" s="19">
        <f t="shared" si="31"/>
        <v>-5.8780488454943512E-2</v>
      </c>
      <c r="O302" s="19">
        <f t="shared" si="32"/>
        <v>-0.14434589859540323</v>
      </c>
      <c r="P302" s="19"/>
      <c r="Q302" s="19"/>
    </row>
    <row r="303" spans="1:17" ht="15" x14ac:dyDescent="0.25">
      <c r="A303" s="1" t="s">
        <v>442</v>
      </c>
      <c r="B303">
        <v>1</v>
      </c>
      <c r="C303" s="38">
        <v>190550</v>
      </c>
      <c r="D303" s="37">
        <f t="shared" si="29"/>
        <v>47637.5</v>
      </c>
      <c r="E303" s="37">
        <v>238187.5</v>
      </c>
      <c r="F303" s="37">
        <f t="shared" si="30"/>
        <v>25000</v>
      </c>
      <c r="G303" s="38">
        <v>263187.5</v>
      </c>
      <c r="H303" s="37"/>
      <c r="I303" s="36">
        <v>184666</v>
      </c>
      <c r="J303" s="37">
        <f t="shared" si="33"/>
        <v>28279</v>
      </c>
      <c r="K303" s="36">
        <v>212945</v>
      </c>
      <c r="L303" s="37">
        <f t="shared" si="34"/>
        <v>8674</v>
      </c>
      <c r="M303" s="36">
        <v>221619</v>
      </c>
      <c r="N303" s="19">
        <f t="shared" si="31"/>
        <v>0.18756740171194708</v>
      </c>
      <c r="O303" s="19">
        <f t="shared" si="32"/>
        <v>-0.14019104860142859</v>
      </c>
      <c r="P303" s="19"/>
      <c r="Q303" s="19"/>
    </row>
    <row r="304" spans="1:17" ht="15" x14ac:dyDescent="0.25">
      <c r="A304" s="1" t="s">
        <v>212</v>
      </c>
      <c r="B304">
        <v>1</v>
      </c>
      <c r="C304" s="38">
        <v>175600</v>
      </c>
      <c r="D304" s="37">
        <f t="shared" si="29"/>
        <v>35120</v>
      </c>
      <c r="E304" s="37">
        <v>210720</v>
      </c>
      <c r="F304" s="37">
        <f t="shared" si="30"/>
        <v>7000</v>
      </c>
      <c r="G304" s="38">
        <v>217720</v>
      </c>
      <c r="H304" s="37"/>
      <c r="I304" s="36">
        <v>173307</v>
      </c>
      <c r="J304" s="37">
        <f t="shared" si="33"/>
        <v>24707</v>
      </c>
      <c r="K304" s="36">
        <v>198014</v>
      </c>
      <c r="L304" s="37">
        <f t="shared" si="34"/>
        <v>4829</v>
      </c>
      <c r="M304" s="36">
        <v>202843</v>
      </c>
      <c r="N304" s="19">
        <f t="shared" si="31"/>
        <v>7.3342437254428308E-2</v>
      </c>
      <c r="O304" s="19">
        <f t="shared" si="32"/>
        <v>-0.13430584244957924</v>
      </c>
      <c r="P304" s="19"/>
      <c r="Q304" s="19"/>
    </row>
    <row r="305" spans="1:17" ht="15" x14ac:dyDescent="0.25">
      <c r="A305" s="1" t="s">
        <v>443</v>
      </c>
      <c r="B305">
        <v>17</v>
      </c>
      <c r="C305" s="38">
        <v>78993.273529411759</v>
      </c>
      <c r="D305" s="37">
        <f t="shared" si="29"/>
        <v>7109.3946176470781</v>
      </c>
      <c r="E305" s="37">
        <v>86102.668147058837</v>
      </c>
      <c r="F305" s="37">
        <f t="shared" si="30"/>
        <v>0</v>
      </c>
      <c r="G305" s="38">
        <v>86102.668147058837</v>
      </c>
      <c r="H305" s="37"/>
      <c r="I305" s="36">
        <v>72848</v>
      </c>
      <c r="J305" s="37">
        <f t="shared" si="33"/>
        <v>4415</v>
      </c>
      <c r="K305" s="36">
        <v>77263</v>
      </c>
      <c r="L305" s="37">
        <f t="shared" si="34"/>
        <v>-13</v>
      </c>
      <c r="M305" s="36">
        <v>77250</v>
      </c>
      <c r="N305" s="19">
        <f t="shared" si="31"/>
        <v>0.11459764591661925</v>
      </c>
      <c r="O305" s="19">
        <f t="shared" si="32"/>
        <v>2.2566647629925687E-2</v>
      </c>
      <c r="P305" s="19"/>
      <c r="Q305" s="19"/>
    </row>
    <row r="306" spans="1:17" ht="15" x14ac:dyDescent="0.25">
      <c r="A306" s="1" t="s">
        <v>444</v>
      </c>
      <c r="B306">
        <v>1</v>
      </c>
      <c r="C306" s="38">
        <v>158050</v>
      </c>
      <c r="D306" s="37">
        <f t="shared" si="29"/>
        <v>23707.5</v>
      </c>
      <c r="E306" s="37">
        <v>181757.5</v>
      </c>
      <c r="F306" s="37">
        <f t="shared" si="30"/>
        <v>0</v>
      </c>
      <c r="G306" s="38">
        <v>181757.5</v>
      </c>
      <c r="H306" s="37"/>
      <c r="I306" s="36">
        <v>149599</v>
      </c>
      <c r="J306" s="37">
        <f t="shared" si="33"/>
        <v>13616</v>
      </c>
      <c r="K306" s="36">
        <v>163215</v>
      </c>
      <c r="L306" s="37">
        <f t="shared" si="34"/>
        <v>423</v>
      </c>
      <c r="M306" s="36">
        <v>163638</v>
      </c>
      <c r="N306" s="19">
        <f t="shared" si="31"/>
        <v>0.11072917048607292</v>
      </c>
      <c r="O306" s="19">
        <f t="shared" si="32"/>
        <v>-3.4148547403414851E-2</v>
      </c>
      <c r="P306" s="19"/>
      <c r="Q306" s="19"/>
    </row>
    <row r="307" spans="1:17" ht="15" x14ac:dyDescent="0.25">
      <c r="A307" s="1" t="s">
        <v>213</v>
      </c>
      <c r="B307">
        <v>4</v>
      </c>
      <c r="C307" s="38">
        <v>107474.70999999999</v>
      </c>
      <c r="D307" s="37">
        <f t="shared" si="29"/>
        <v>10747.47100000002</v>
      </c>
      <c r="E307" s="37">
        <v>118222.18100000001</v>
      </c>
      <c r="F307" s="37">
        <f t="shared" si="30"/>
        <v>0</v>
      </c>
      <c r="G307" s="38">
        <v>118222.18100000001</v>
      </c>
      <c r="H307" s="37"/>
      <c r="I307" s="36">
        <v>116403</v>
      </c>
      <c r="J307" s="37">
        <f t="shared" si="33"/>
        <v>5737</v>
      </c>
      <c r="K307" s="36">
        <v>122140</v>
      </c>
      <c r="L307" s="37">
        <f t="shared" si="34"/>
        <v>185</v>
      </c>
      <c r="M307" s="36">
        <v>122325</v>
      </c>
      <c r="N307" s="19">
        <f t="shared" si="31"/>
        <v>-3.3540314735336099E-2</v>
      </c>
      <c r="O307" s="19">
        <f t="shared" si="32"/>
        <v>-0.12140028612303297</v>
      </c>
      <c r="P307" s="19"/>
      <c r="Q307" s="19"/>
    </row>
    <row r="308" spans="1:17" ht="15" x14ac:dyDescent="0.25">
      <c r="A308" s="1" t="s">
        <v>214</v>
      </c>
      <c r="B308">
        <v>9</v>
      </c>
      <c r="C308" s="38">
        <v>101112.01222222223</v>
      </c>
      <c r="D308" s="37">
        <f t="shared" si="29"/>
        <v>10111.201222222226</v>
      </c>
      <c r="E308" s="37">
        <v>111223.21344444445</v>
      </c>
      <c r="F308" s="37">
        <f t="shared" si="30"/>
        <v>0</v>
      </c>
      <c r="G308" s="38">
        <v>111223.21344444445</v>
      </c>
      <c r="H308" s="37"/>
      <c r="I308" s="36">
        <v>100604</v>
      </c>
      <c r="J308" s="37">
        <f t="shared" si="33"/>
        <v>11454</v>
      </c>
      <c r="K308" s="36">
        <v>112058</v>
      </c>
      <c r="L308" s="37">
        <f t="shared" si="34"/>
        <v>732</v>
      </c>
      <c r="M308" s="36">
        <v>112790</v>
      </c>
      <c r="N308" s="19">
        <f t="shared" si="31"/>
        <v>-1.3891183221522716E-2</v>
      </c>
      <c r="O308" s="19">
        <f t="shared" si="32"/>
        <v>-0.10353743929229341</v>
      </c>
      <c r="P308" s="19"/>
      <c r="Q308" s="19"/>
    </row>
    <row r="309" spans="1:17" ht="15" x14ac:dyDescent="0.25">
      <c r="A309" s="1" t="s">
        <v>215</v>
      </c>
      <c r="B309">
        <v>1</v>
      </c>
      <c r="C309" s="38">
        <v>190962.31</v>
      </c>
      <c r="D309" s="37">
        <f t="shared" si="29"/>
        <v>47740.577500000014</v>
      </c>
      <c r="E309" s="37">
        <v>238702.88750000001</v>
      </c>
      <c r="F309" s="37">
        <f t="shared" si="30"/>
        <v>25000</v>
      </c>
      <c r="G309" s="38">
        <v>263702.88750000001</v>
      </c>
      <c r="H309" s="37"/>
      <c r="I309" s="36">
        <v>204240</v>
      </c>
      <c r="J309" s="37">
        <f t="shared" si="33"/>
        <v>57925</v>
      </c>
      <c r="K309" s="36">
        <v>262165</v>
      </c>
      <c r="L309" s="37">
        <f t="shared" si="34"/>
        <v>39001</v>
      </c>
      <c r="M309" s="36">
        <v>301166</v>
      </c>
      <c r="N309" s="19">
        <f t="shared" si="31"/>
        <v>-0.12439356534270132</v>
      </c>
      <c r="O309" s="19">
        <f t="shared" si="32"/>
        <v>-0.36592341100921089</v>
      </c>
      <c r="P309" s="19"/>
      <c r="Q309" s="19"/>
    </row>
    <row r="310" spans="1:17" ht="15" x14ac:dyDescent="0.25">
      <c r="A310" s="1" t="s">
        <v>216</v>
      </c>
      <c r="B310">
        <v>1</v>
      </c>
      <c r="C310" s="38">
        <v>105597.99</v>
      </c>
      <c r="D310" s="37">
        <f t="shared" si="29"/>
        <v>10559.799000000014</v>
      </c>
      <c r="E310" s="37">
        <v>116157.78900000002</v>
      </c>
      <c r="F310" s="37">
        <f t="shared" si="30"/>
        <v>0</v>
      </c>
      <c r="G310" s="38">
        <v>116157.78900000002</v>
      </c>
      <c r="H310" s="37"/>
      <c r="I310" s="36">
        <v>125714</v>
      </c>
      <c r="J310" s="37">
        <f t="shared" si="33"/>
        <v>3461</v>
      </c>
      <c r="K310" s="36">
        <v>129175</v>
      </c>
      <c r="L310" s="37">
        <f t="shared" si="34"/>
        <v>465</v>
      </c>
      <c r="M310" s="36">
        <v>129640</v>
      </c>
      <c r="N310" s="19">
        <f t="shared" si="31"/>
        <v>-0.1039973079296512</v>
      </c>
      <c r="O310" s="19">
        <f t="shared" si="32"/>
        <v>-0.18545209811786481</v>
      </c>
      <c r="P310" s="19"/>
      <c r="Q310" s="19"/>
    </row>
    <row r="311" spans="1:17" ht="15" x14ac:dyDescent="0.25">
      <c r="A311" s="1" t="s">
        <v>217</v>
      </c>
      <c r="B311">
        <v>1</v>
      </c>
      <c r="C311" s="38">
        <v>66641</v>
      </c>
      <c r="D311" s="37">
        <f t="shared" si="29"/>
        <v>5331.2799999999988</v>
      </c>
      <c r="E311" s="37">
        <v>71972.28</v>
      </c>
      <c r="F311" s="37">
        <f t="shared" si="30"/>
        <v>0</v>
      </c>
      <c r="G311" s="38">
        <v>71972.28</v>
      </c>
      <c r="H311" s="37"/>
      <c r="I311" s="36">
        <v>70496</v>
      </c>
      <c r="J311" s="37">
        <f t="shared" si="33"/>
        <v>4402</v>
      </c>
      <c r="K311" s="36">
        <v>74898</v>
      </c>
      <c r="L311" s="37">
        <f t="shared" si="34"/>
        <v>432</v>
      </c>
      <c r="M311" s="36">
        <v>75330</v>
      </c>
      <c r="N311" s="19">
        <f t="shared" si="31"/>
        <v>-4.4573476702508975E-2</v>
      </c>
      <c r="O311" s="19">
        <f t="shared" si="32"/>
        <v>-0.11534581176158237</v>
      </c>
      <c r="P311" s="19"/>
      <c r="Q311" s="19"/>
    </row>
    <row r="312" spans="1:17" ht="15" x14ac:dyDescent="0.25">
      <c r="A312" s="1" t="s">
        <v>218</v>
      </c>
      <c r="B312">
        <v>2</v>
      </c>
      <c r="C312" s="38">
        <v>93043.81</v>
      </c>
      <c r="D312" s="37">
        <f t="shared" si="29"/>
        <v>9304.3809999999939</v>
      </c>
      <c r="E312" s="37">
        <v>102348.19099999999</v>
      </c>
      <c r="F312" s="37">
        <f t="shared" si="30"/>
        <v>0</v>
      </c>
      <c r="G312" s="38">
        <v>102348.19099999999</v>
      </c>
      <c r="H312" s="37"/>
      <c r="I312" s="36">
        <v>80913</v>
      </c>
      <c r="J312" s="37">
        <f t="shared" si="33"/>
        <v>6628</v>
      </c>
      <c r="K312" s="36">
        <v>87541</v>
      </c>
      <c r="L312" s="37">
        <f t="shared" si="34"/>
        <v>308</v>
      </c>
      <c r="M312" s="36">
        <v>87849</v>
      </c>
      <c r="N312" s="19">
        <f t="shared" si="31"/>
        <v>0.1650467392912838</v>
      </c>
      <c r="O312" s="19">
        <f t="shared" si="32"/>
        <v>5.9133399355712615E-2</v>
      </c>
      <c r="P312" s="19"/>
      <c r="Q312" s="19"/>
    </row>
    <row r="313" spans="1:17" ht="15" x14ac:dyDescent="0.25">
      <c r="A313" s="1" t="s">
        <v>219</v>
      </c>
      <c r="B313">
        <v>1</v>
      </c>
      <c r="C313" s="38">
        <v>78364.84</v>
      </c>
      <c r="D313" s="37">
        <f t="shared" si="29"/>
        <v>7052.8356000000058</v>
      </c>
      <c r="E313" s="37">
        <v>85417.675600000002</v>
      </c>
      <c r="F313" s="37">
        <f t="shared" si="30"/>
        <v>0</v>
      </c>
      <c r="G313" s="38">
        <v>85417.675600000002</v>
      </c>
      <c r="H313" s="37"/>
      <c r="I313" s="36">
        <v>92881</v>
      </c>
      <c r="J313" s="37">
        <f t="shared" si="33"/>
        <v>8257</v>
      </c>
      <c r="K313" s="36">
        <v>101138</v>
      </c>
      <c r="L313" s="37">
        <f t="shared" si="34"/>
        <v>0</v>
      </c>
      <c r="M313" s="36">
        <v>101138</v>
      </c>
      <c r="N313" s="19">
        <f t="shared" si="31"/>
        <v>-0.15543440052205895</v>
      </c>
      <c r="O313" s="19">
        <f t="shared" si="32"/>
        <v>-0.22516917479087983</v>
      </c>
      <c r="P313" s="19"/>
      <c r="Q313" s="19"/>
    </row>
    <row r="314" spans="1:17" ht="15" x14ac:dyDescent="0.25">
      <c r="A314" s="1" t="s">
        <v>220</v>
      </c>
      <c r="B314">
        <v>1</v>
      </c>
      <c r="C314" s="38">
        <v>125741.7</v>
      </c>
      <c r="D314" s="37">
        <f t="shared" si="29"/>
        <v>12574.169999999998</v>
      </c>
      <c r="E314" s="37">
        <v>138315.87</v>
      </c>
      <c r="F314" s="37">
        <f t="shared" si="30"/>
        <v>0</v>
      </c>
      <c r="G314" s="38">
        <v>138315.87</v>
      </c>
      <c r="H314" s="37"/>
      <c r="I314" s="36">
        <v>142221</v>
      </c>
      <c r="J314" s="37">
        <f t="shared" si="33"/>
        <v>13952</v>
      </c>
      <c r="K314" s="36">
        <v>156173</v>
      </c>
      <c r="L314" s="37">
        <f t="shared" si="34"/>
        <v>0</v>
      </c>
      <c r="M314" s="36">
        <v>156173</v>
      </c>
      <c r="N314" s="19">
        <f t="shared" si="31"/>
        <v>-0.1143419797276098</v>
      </c>
      <c r="O314" s="19">
        <f t="shared" si="32"/>
        <v>-0.194856345206918</v>
      </c>
      <c r="P314" s="19"/>
      <c r="Q314" s="19"/>
    </row>
    <row r="315" spans="1:17" ht="15" x14ac:dyDescent="0.25">
      <c r="A315" s="1" t="s">
        <v>221</v>
      </c>
      <c r="B315">
        <v>3</v>
      </c>
      <c r="C315" s="38">
        <v>60825.746666666666</v>
      </c>
      <c r="D315" s="37">
        <f t="shared" ref="D315:D378" si="35">E315-C315</f>
        <v>3649.5448000000033</v>
      </c>
      <c r="E315" s="37">
        <v>64475.291466666669</v>
      </c>
      <c r="F315" s="37">
        <f t="shared" ref="F315:F378" si="36">G315-E315</f>
        <v>0</v>
      </c>
      <c r="G315" s="38">
        <v>64475.291466666669</v>
      </c>
      <c r="H315" s="37"/>
      <c r="I315" s="36">
        <v>62006</v>
      </c>
      <c r="J315" s="37">
        <f t="shared" si="33"/>
        <v>841</v>
      </c>
      <c r="K315" s="36">
        <v>62847</v>
      </c>
      <c r="L315" s="37">
        <f t="shared" si="34"/>
        <v>793</v>
      </c>
      <c r="M315" s="36">
        <v>63640</v>
      </c>
      <c r="N315" s="19">
        <f t="shared" ref="N315:N323" si="37">(G315-M315)/M315</f>
        <v>1.3125258747119254E-2</v>
      </c>
      <c r="O315" s="19">
        <f t="shared" ref="O315:O323" si="38">(C315-M315)/M315</f>
        <v>-4.4221454012151697E-2</v>
      </c>
      <c r="P315" s="19"/>
      <c r="Q315" s="19"/>
    </row>
    <row r="316" spans="1:17" ht="15" x14ac:dyDescent="0.25">
      <c r="A316" s="1" t="s">
        <v>445</v>
      </c>
      <c r="B316">
        <v>5</v>
      </c>
      <c r="C316" s="38">
        <v>69442.857999999993</v>
      </c>
      <c r="D316" s="37">
        <f t="shared" si="35"/>
        <v>5555.4286399999983</v>
      </c>
      <c r="E316" s="37">
        <v>74998.286639999991</v>
      </c>
      <c r="F316" s="37">
        <f t="shared" si="36"/>
        <v>0</v>
      </c>
      <c r="G316" s="38">
        <v>74998.286639999991</v>
      </c>
      <c r="H316" s="37"/>
      <c r="I316" s="36">
        <v>78051</v>
      </c>
      <c r="J316" s="37">
        <f t="shared" ref="J316:J379" si="39">K316-I316</f>
        <v>-473</v>
      </c>
      <c r="K316" s="36">
        <v>77578</v>
      </c>
      <c r="L316" s="37">
        <f t="shared" ref="L316:L379" si="40">M316-K316</f>
        <v>372</v>
      </c>
      <c r="M316" s="36">
        <v>77950</v>
      </c>
      <c r="N316" s="19">
        <f t="shared" si="37"/>
        <v>-3.7866752533675545E-2</v>
      </c>
      <c r="O316" s="19">
        <f t="shared" si="38"/>
        <v>-0.10913588197562549</v>
      </c>
      <c r="P316" s="19"/>
      <c r="Q316" s="19"/>
    </row>
    <row r="317" spans="1:17" ht="15" x14ac:dyDescent="0.25">
      <c r="A317" s="1" t="s">
        <v>446</v>
      </c>
      <c r="B317">
        <v>1</v>
      </c>
      <c r="C317" s="38">
        <v>81969.149999999994</v>
      </c>
      <c r="D317" s="37">
        <f t="shared" si="35"/>
        <v>7377.2235000000073</v>
      </c>
      <c r="E317" s="37">
        <v>89346.373500000002</v>
      </c>
      <c r="F317" s="37">
        <f t="shared" si="36"/>
        <v>0</v>
      </c>
      <c r="G317" s="38">
        <v>89346.373500000002</v>
      </c>
      <c r="H317" s="37"/>
      <c r="I317" s="36">
        <v>83575</v>
      </c>
      <c r="J317" s="37">
        <f t="shared" si="39"/>
        <v>5317</v>
      </c>
      <c r="K317" s="36">
        <v>88892</v>
      </c>
      <c r="L317" s="37">
        <f t="shared" si="40"/>
        <v>1126</v>
      </c>
      <c r="M317" s="36">
        <v>90018</v>
      </c>
      <c r="N317" s="19">
        <f t="shared" si="37"/>
        <v>-7.4610244617742951E-3</v>
      </c>
      <c r="O317" s="19">
        <f t="shared" si="38"/>
        <v>-8.9413783909884748E-2</v>
      </c>
      <c r="P317" s="19"/>
      <c r="Q317" s="19"/>
    </row>
    <row r="318" spans="1:17" ht="15" x14ac:dyDescent="0.25">
      <c r="A318" s="1" t="s">
        <v>447</v>
      </c>
      <c r="B318">
        <v>1</v>
      </c>
      <c r="C318" s="38">
        <v>101382.64</v>
      </c>
      <c r="D318" s="37">
        <f t="shared" si="35"/>
        <v>10138.26400000001</v>
      </c>
      <c r="E318" s="37">
        <v>111520.90400000001</v>
      </c>
      <c r="F318" s="37">
        <f t="shared" si="36"/>
        <v>0</v>
      </c>
      <c r="G318" s="38">
        <v>111520.90400000001</v>
      </c>
      <c r="H318" s="37"/>
      <c r="I318" s="36">
        <v>118541</v>
      </c>
      <c r="J318" s="37">
        <f t="shared" si="39"/>
        <v>14751</v>
      </c>
      <c r="K318" s="36">
        <v>133292</v>
      </c>
      <c r="L318" s="37">
        <f t="shared" si="40"/>
        <v>1791</v>
      </c>
      <c r="M318" s="36">
        <v>135083</v>
      </c>
      <c r="N318" s="19">
        <f t="shared" si="37"/>
        <v>-0.17442680426108387</v>
      </c>
      <c r="O318" s="19">
        <f t="shared" si="38"/>
        <v>-0.24947891296462177</v>
      </c>
      <c r="P318" s="19"/>
      <c r="Q318" s="19"/>
    </row>
    <row r="319" spans="1:17" ht="15" x14ac:dyDescent="0.25">
      <c r="A319" s="1" t="s">
        <v>222</v>
      </c>
      <c r="B319">
        <v>1</v>
      </c>
      <c r="C319" s="38">
        <v>133638.15</v>
      </c>
      <c r="D319" s="37">
        <f t="shared" si="35"/>
        <v>20045.722499999974</v>
      </c>
      <c r="E319" s="37">
        <v>153683.87249999997</v>
      </c>
      <c r="F319" s="37">
        <f t="shared" si="36"/>
        <v>0</v>
      </c>
      <c r="G319" s="38">
        <v>153683.87249999997</v>
      </c>
      <c r="H319" s="37"/>
      <c r="I319" s="36">
        <v>145857</v>
      </c>
      <c r="J319" s="37">
        <f t="shared" si="39"/>
        <v>25426</v>
      </c>
      <c r="K319" s="36">
        <v>171283</v>
      </c>
      <c r="L319" s="37">
        <f t="shared" si="40"/>
        <v>228</v>
      </c>
      <c r="M319" s="36">
        <v>171511</v>
      </c>
      <c r="N319" s="19">
        <f t="shared" si="37"/>
        <v>-0.1039415984980557</v>
      </c>
      <c r="O319" s="19">
        <f t="shared" si="38"/>
        <v>-0.220818781302657</v>
      </c>
      <c r="P319" s="19"/>
      <c r="Q319" s="19"/>
    </row>
    <row r="320" spans="1:17" ht="15" x14ac:dyDescent="0.25">
      <c r="A320" s="1" t="s">
        <v>448</v>
      </c>
      <c r="B320">
        <v>5</v>
      </c>
      <c r="C320" s="38">
        <v>140220</v>
      </c>
      <c r="D320" s="37">
        <f t="shared" si="35"/>
        <v>28044</v>
      </c>
      <c r="E320" s="37">
        <v>168264</v>
      </c>
      <c r="F320" s="37">
        <f t="shared" si="36"/>
        <v>7000</v>
      </c>
      <c r="G320" s="38">
        <v>175264</v>
      </c>
      <c r="H320" s="37"/>
      <c r="I320" s="36">
        <v>140481</v>
      </c>
      <c r="J320" s="37">
        <f t="shared" si="39"/>
        <v>18352</v>
      </c>
      <c r="K320" s="36">
        <v>158833</v>
      </c>
      <c r="L320" s="37">
        <f t="shared" si="40"/>
        <v>0</v>
      </c>
      <c r="M320" s="36">
        <v>158833</v>
      </c>
      <c r="N320" s="19">
        <f t="shared" si="37"/>
        <v>0.10344827586206896</v>
      </c>
      <c r="O320" s="19">
        <f t="shared" si="38"/>
        <v>-0.1171859752066636</v>
      </c>
      <c r="P320" s="19"/>
      <c r="Q320" s="19"/>
    </row>
    <row r="321" spans="1:17" ht="15" x14ac:dyDescent="0.25">
      <c r="A321" s="1" t="s">
        <v>449</v>
      </c>
      <c r="B321">
        <v>3</v>
      </c>
      <c r="C321" s="38">
        <v>96883.333333333328</v>
      </c>
      <c r="D321" s="37">
        <f t="shared" si="35"/>
        <v>9688.3333333333576</v>
      </c>
      <c r="E321" s="37">
        <v>106571.66666666669</v>
      </c>
      <c r="F321" s="37">
        <f t="shared" si="36"/>
        <v>0</v>
      </c>
      <c r="G321" s="38">
        <v>106571.66666666669</v>
      </c>
      <c r="H321" s="37"/>
      <c r="I321" s="36">
        <v>103710</v>
      </c>
      <c r="J321" s="37">
        <f t="shared" si="39"/>
        <v>9443</v>
      </c>
      <c r="K321" s="36">
        <v>113153</v>
      </c>
      <c r="L321" s="37">
        <f t="shared" si="40"/>
        <v>0</v>
      </c>
      <c r="M321" s="36">
        <v>113153</v>
      </c>
      <c r="N321" s="19">
        <f t="shared" si="37"/>
        <v>-5.8163136048830465E-2</v>
      </c>
      <c r="O321" s="19">
        <f t="shared" si="38"/>
        <v>-0.14378466913530064</v>
      </c>
      <c r="P321" s="19"/>
      <c r="Q321" s="19"/>
    </row>
    <row r="322" spans="1:17" ht="15" x14ac:dyDescent="0.25">
      <c r="A322" s="1" t="s">
        <v>450</v>
      </c>
      <c r="B322">
        <v>3</v>
      </c>
      <c r="C322" s="38">
        <v>137159.49666666667</v>
      </c>
      <c r="D322" s="37">
        <f t="shared" si="35"/>
        <v>20573.924499999994</v>
      </c>
      <c r="E322" s="37">
        <v>157733.42116666667</v>
      </c>
      <c r="F322" s="37">
        <f t="shared" si="36"/>
        <v>0</v>
      </c>
      <c r="G322" s="38">
        <v>157733.42116666667</v>
      </c>
      <c r="H322" s="37"/>
      <c r="I322" s="36">
        <v>149599</v>
      </c>
      <c r="J322" s="37">
        <f t="shared" si="39"/>
        <v>13616</v>
      </c>
      <c r="K322" s="36">
        <v>163215</v>
      </c>
      <c r="L322" s="37">
        <f t="shared" si="40"/>
        <v>423</v>
      </c>
      <c r="M322" s="36">
        <v>163638</v>
      </c>
      <c r="N322" s="19">
        <f t="shared" si="37"/>
        <v>-3.6083176483049983E-2</v>
      </c>
      <c r="O322" s="19">
        <f t="shared" si="38"/>
        <v>-0.16181145781134776</v>
      </c>
      <c r="P322" s="19"/>
      <c r="Q322" s="19"/>
    </row>
    <row r="323" spans="1:17" ht="15" x14ac:dyDescent="0.25">
      <c r="A323" s="1" t="s">
        <v>451</v>
      </c>
      <c r="B323">
        <v>3</v>
      </c>
      <c r="C323" s="38">
        <v>87074.32666666666</v>
      </c>
      <c r="D323" s="37">
        <f t="shared" si="35"/>
        <v>7836.6894000000175</v>
      </c>
      <c r="E323" s="37">
        <v>94911.016066666678</v>
      </c>
      <c r="F323" s="37">
        <f t="shared" si="36"/>
        <v>0</v>
      </c>
      <c r="G323" s="38">
        <v>94911.016066666678</v>
      </c>
      <c r="H323" s="37"/>
      <c r="I323" s="36">
        <v>95353</v>
      </c>
      <c r="J323" s="37">
        <f t="shared" si="39"/>
        <v>3617</v>
      </c>
      <c r="K323" s="36">
        <v>98970</v>
      </c>
      <c r="L323" s="37">
        <f t="shared" si="40"/>
        <v>124</v>
      </c>
      <c r="M323" s="36">
        <v>99094</v>
      </c>
      <c r="N323" s="19">
        <f t="shared" si="37"/>
        <v>-4.2212282613814378E-2</v>
      </c>
      <c r="O323" s="19">
        <f t="shared" si="38"/>
        <v>-0.12129567212276565</v>
      </c>
      <c r="P323" s="19"/>
      <c r="Q323" s="19"/>
    </row>
    <row r="324" spans="1:17" ht="15" x14ac:dyDescent="0.25">
      <c r="A324" s="1" t="s">
        <v>452</v>
      </c>
      <c r="B324">
        <v>3</v>
      </c>
      <c r="C324" s="38">
        <v>113200.12333333334</v>
      </c>
      <c r="D324" s="37">
        <f t="shared" si="35"/>
        <v>11320.012333333332</v>
      </c>
      <c r="E324" s="37">
        <v>124520.13566666667</v>
      </c>
      <c r="F324" s="37">
        <f t="shared" si="36"/>
        <v>0</v>
      </c>
      <c r="G324" s="38">
        <v>124520.13566666667</v>
      </c>
      <c r="H324" s="37"/>
      <c r="I324" s="36">
        <v>144455</v>
      </c>
      <c r="J324" s="37">
        <f t="shared" si="39"/>
        <v>20991</v>
      </c>
      <c r="K324" s="36">
        <v>165446</v>
      </c>
      <c r="L324" s="37">
        <f t="shared" si="40"/>
        <v>842</v>
      </c>
      <c r="M324" s="36">
        <v>166288</v>
      </c>
      <c r="N324" s="19">
        <f t="shared" ref="N324:N387" si="41">(G324-M324)/M324</f>
        <v>-0.25117786210269732</v>
      </c>
      <c r="O324" s="19">
        <f t="shared" ref="O324:O387" si="42">(C324-M324)/M324</f>
        <v>-0.31925260191154303</v>
      </c>
      <c r="P324" s="19"/>
      <c r="Q324" s="19"/>
    </row>
    <row r="325" spans="1:17" ht="15" x14ac:dyDescent="0.25">
      <c r="A325" s="1" t="s">
        <v>223</v>
      </c>
      <c r="B325">
        <v>1</v>
      </c>
      <c r="C325" s="38">
        <v>74184.47</v>
      </c>
      <c r="D325" s="37">
        <f t="shared" si="35"/>
        <v>5934.7576000000117</v>
      </c>
      <c r="E325" s="37">
        <v>80119.227600000013</v>
      </c>
      <c r="F325" s="37">
        <f t="shared" si="36"/>
        <v>0</v>
      </c>
      <c r="G325" s="38">
        <v>80119.227600000013</v>
      </c>
      <c r="H325" s="37"/>
      <c r="I325" s="36">
        <v>78051</v>
      </c>
      <c r="J325" s="37">
        <f t="shared" si="39"/>
        <v>-473</v>
      </c>
      <c r="K325" s="36">
        <v>77578</v>
      </c>
      <c r="L325" s="37">
        <f t="shared" si="40"/>
        <v>372</v>
      </c>
      <c r="M325" s="36">
        <v>77950</v>
      </c>
      <c r="N325" s="19">
        <f t="shared" si="41"/>
        <v>2.7828449005773095E-2</v>
      </c>
      <c r="O325" s="19">
        <f t="shared" si="42"/>
        <v>-4.8306991661321345E-2</v>
      </c>
      <c r="P325" s="19"/>
      <c r="Q325" s="19"/>
    </row>
    <row r="326" spans="1:17" ht="15" x14ac:dyDescent="0.25">
      <c r="A326" s="1" t="s">
        <v>224</v>
      </c>
      <c r="B326">
        <v>1</v>
      </c>
      <c r="C326" s="38">
        <v>61660.74</v>
      </c>
      <c r="D326" s="37">
        <f t="shared" si="35"/>
        <v>3699.6444000000047</v>
      </c>
      <c r="E326" s="37">
        <v>65360.384400000003</v>
      </c>
      <c r="F326" s="37">
        <f t="shared" si="36"/>
        <v>0</v>
      </c>
      <c r="G326" s="38">
        <v>65360.384400000003</v>
      </c>
      <c r="H326" s="37"/>
      <c r="I326" s="36">
        <v>62006</v>
      </c>
      <c r="J326" s="37">
        <f t="shared" si="39"/>
        <v>841</v>
      </c>
      <c r="K326" s="36">
        <v>62847</v>
      </c>
      <c r="L326" s="37">
        <f t="shared" si="40"/>
        <v>793</v>
      </c>
      <c r="M326" s="36">
        <v>63640</v>
      </c>
      <c r="N326" s="19">
        <f t="shared" si="41"/>
        <v>2.7033067253299854E-2</v>
      </c>
      <c r="O326" s="19">
        <f t="shared" si="42"/>
        <v>-3.1100879949717192E-2</v>
      </c>
      <c r="P326" s="19"/>
      <c r="Q326" s="19"/>
    </row>
    <row r="327" spans="1:17" ht="15" x14ac:dyDescent="0.25">
      <c r="A327" s="1" t="s">
        <v>225</v>
      </c>
      <c r="B327">
        <v>3</v>
      </c>
      <c r="C327" s="38">
        <v>104316.17333333334</v>
      </c>
      <c r="D327" s="37">
        <f t="shared" si="35"/>
        <v>10431.617333333343</v>
      </c>
      <c r="E327" s="37">
        <v>114747.79066666668</v>
      </c>
      <c r="F327" s="37">
        <f t="shared" si="36"/>
        <v>0</v>
      </c>
      <c r="G327" s="38">
        <v>114747.79066666668</v>
      </c>
      <c r="H327" s="37"/>
      <c r="I327" s="36">
        <v>98615</v>
      </c>
      <c r="J327" s="37">
        <f t="shared" si="39"/>
        <v>5229</v>
      </c>
      <c r="K327" s="36">
        <v>103844</v>
      </c>
      <c r="L327" s="37">
        <f t="shared" si="40"/>
        <v>-153</v>
      </c>
      <c r="M327" s="36">
        <v>103691</v>
      </c>
      <c r="N327" s="19">
        <f t="shared" si="41"/>
        <v>0.10663211529126619</v>
      </c>
      <c r="O327" s="19">
        <f t="shared" si="42"/>
        <v>6.029195719332821E-3</v>
      </c>
      <c r="P327" s="19"/>
      <c r="Q327" s="19"/>
    </row>
    <row r="328" spans="1:17" ht="15" x14ac:dyDescent="0.25">
      <c r="A328" s="1" t="s">
        <v>226</v>
      </c>
      <c r="B328">
        <v>1</v>
      </c>
      <c r="C328" s="38">
        <v>168392.59</v>
      </c>
      <c r="D328" s="37">
        <f t="shared" si="35"/>
        <v>25258.888499999972</v>
      </c>
      <c r="E328" s="37">
        <v>193651.47849999997</v>
      </c>
      <c r="F328" s="37">
        <f t="shared" si="36"/>
        <v>0</v>
      </c>
      <c r="G328" s="38">
        <v>193651.47849999997</v>
      </c>
      <c r="H328" s="37"/>
      <c r="I328" s="36">
        <v>162346</v>
      </c>
      <c r="J328" s="37">
        <f t="shared" si="39"/>
        <v>25549</v>
      </c>
      <c r="K328" s="36">
        <v>187895</v>
      </c>
      <c r="L328" s="37">
        <f t="shared" si="40"/>
        <v>-1161</v>
      </c>
      <c r="M328" s="36">
        <v>186734</v>
      </c>
      <c r="N328" s="19">
        <f t="shared" si="41"/>
        <v>3.7044558034423129E-2</v>
      </c>
      <c r="O328" s="19">
        <f t="shared" si="42"/>
        <v>-9.8222123448327592E-2</v>
      </c>
      <c r="P328" s="19"/>
      <c r="Q328" s="19"/>
    </row>
    <row r="329" spans="1:17" ht="15" x14ac:dyDescent="0.25">
      <c r="A329" s="1" t="s">
        <v>227</v>
      </c>
      <c r="B329">
        <v>9</v>
      </c>
      <c r="C329" s="38">
        <v>131433.05888888889</v>
      </c>
      <c r="D329" s="37">
        <f t="shared" si="35"/>
        <v>19714.958833333309</v>
      </c>
      <c r="E329" s="37">
        <v>151148.0177222222</v>
      </c>
      <c r="F329" s="37">
        <f t="shared" si="36"/>
        <v>0</v>
      </c>
      <c r="G329" s="38">
        <v>151148.0177222222</v>
      </c>
      <c r="H329" s="37"/>
      <c r="I329" s="36">
        <v>127647</v>
      </c>
      <c r="J329" s="37">
        <f t="shared" si="39"/>
        <v>16019</v>
      </c>
      <c r="K329" s="36">
        <v>143666</v>
      </c>
      <c r="L329" s="37">
        <f t="shared" si="40"/>
        <v>6910</v>
      </c>
      <c r="M329" s="36">
        <v>150576</v>
      </c>
      <c r="N329" s="19">
        <f t="shared" si="41"/>
        <v>3.7988638443191302E-3</v>
      </c>
      <c r="O329" s="19">
        <f t="shared" si="42"/>
        <v>-0.12713142274407019</v>
      </c>
      <c r="P329" s="19"/>
      <c r="Q329" s="19"/>
    </row>
    <row r="330" spans="1:17" ht="15" x14ac:dyDescent="0.25">
      <c r="A330" s="1" t="s">
        <v>228</v>
      </c>
      <c r="B330">
        <v>4</v>
      </c>
      <c r="C330" s="38">
        <v>150252.59</v>
      </c>
      <c r="D330" s="37">
        <f t="shared" si="35"/>
        <v>30050.517999999982</v>
      </c>
      <c r="E330" s="37">
        <v>180303.10799999998</v>
      </c>
      <c r="F330" s="37">
        <f t="shared" si="36"/>
        <v>7000</v>
      </c>
      <c r="G330" s="38">
        <v>187303.10799999998</v>
      </c>
      <c r="H330" s="37"/>
      <c r="I330" s="36">
        <v>162313</v>
      </c>
      <c r="J330" s="37">
        <f t="shared" si="39"/>
        <v>18766</v>
      </c>
      <c r="K330" s="36">
        <v>181079</v>
      </c>
      <c r="L330" s="37">
        <f t="shared" si="40"/>
        <v>12430</v>
      </c>
      <c r="M330" s="36">
        <v>193509</v>
      </c>
      <c r="N330" s="19">
        <f t="shared" si="41"/>
        <v>-3.2070301639717129E-2</v>
      </c>
      <c r="O330" s="19">
        <f t="shared" si="42"/>
        <v>-0.22353694143424854</v>
      </c>
      <c r="P330" s="19"/>
      <c r="Q330" s="19"/>
    </row>
    <row r="331" spans="1:17" ht="15" x14ac:dyDescent="0.25">
      <c r="A331" s="1" t="s">
        <v>229</v>
      </c>
      <c r="B331">
        <v>1</v>
      </c>
      <c r="C331" s="38">
        <v>65000</v>
      </c>
      <c r="D331" s="37">
        <f t="shared" si="35"/>
        <v>3900</v>
      </c>
      <c r="E331" s="37">
        <v>68900</v>
      </c>
      <c r="F331" s="37">
        <f t="shared" si="36"/>
        <v>0</v>
      </c>
      <c r="G331" s="38">
        <v>68900</v>
      </c>
      <c r="H331" s="37"/>
      <c r="I331" s="36">
        <v>69932</v>
      </c>
      <c r="J331" s="37">
        <f t="shared" si="39"/>
        <v>4996</v>
      </c>
      <c r="K331" s="36">
        <v>74928</v>
      </c>
      <c r="L331" s="37">
        <f t="shared" si="40"/>
        <v>41</v>
      </c>
      <c r="M331" s="36">
        <v>74969</v>
      </c>
      <c r="N331" s="19">
        <f t="shared" si="41"/>
        <v>-8.0953460763782362E-2</v>
      </c>
      <c r="O331" s="19">
        <f t="shared" si="42"/>
        <v>-0.13297496298470035</v>
      </c>
      <c r="P331" s="19"/>
      <c r="Q331" s="19"/>
    </row>
    <row r="332" spans="1:17" ht="15" x14ac:dyDescent="0.25">
      <c r="A332" s="1" t="s">
        <v>230</v>
      </c>
      <c r="B332">
        <v>1</v>
      </c>
      <c r="C332" s="38">
        <v>132405.04</v>
      </c>
      <c r="D332" s="37">
        <f t="shared" si="35"/>
        <v>13240.504000000015</v>
      </c>
      <c r="E332" s="37">
        <v>145645.54400000002</v>
      </c>
      <c r="F332" s="37">
        <f t="shared" si="36"/>
        <v>0</v>
      </c>
      <c r="G332" s="38">
        <v>145645.54400000002</v>
      </c>
      <c r="H332" s="37"/>
      <c r="I332" s="36">
        <v>127574</v>
      </c>
      <c r="J332" s="37">
        <f t="shared" si="39"/>
        <v>8660</v>
      </c>
      <c r="K332" s="36">
        <v>136234</v>
      </c>
      <c r="L332" s="37">
        <f t="shared" si="40"/>
        <v>59</v>
      </c>
      <c r="M332" s="36">
        <v>136293</v>
      </c>
      <c r="N332" s="19">
        <f t="shared" si="41"/>
        <v>6.862086827643403E-2</v>
      </c>
      <c r="O332" s="19">
        <f t="shared" si="42"/>
        <v>-2.8526483385060069E-2</v>
      </c>
      <c r="P332" s="19"/>
      <c r="Q332" s="19"/>
    </row>
    <row r="333" spans="1:17" ht="15" x14ac:dyDescent="0.25">
      <c r="A333" s="1" t="s">
        <v>231</v>
      </c>
      <c r="B333">
        <v>3</v>
      </c>
      <c r="C333" s="38">
        <v>103967.40999999999</v>
      </c>
      <c r="D333" s="37">
        <f t="shared" si="35"/>
        <v>10396.741000000024</v>
      </c>
      <c r="E333" s="37">
        <v>114364.15100000001</v>
      </c>
      <c r="F333" s="37">
        <f t="shared" si="36"/>
        <v>0</v>
      </c>
      <c r="G333" s="38">
        <v>114364.15100000001</v>
      </c>
      <c r="H333" s="37"/>
      <c r="I333" s="36">
        <v>110117</v>
      </c>
      <c r="J333" s="37">
        <f t="shared" si="39"/>
        <v>5913</v>
      </c>
      <c r="K333" s="36">
        <v>116030</v>
      </c>
      <c r="L333" s="37">
        <f t="shared" si="40"/>
        <v>398</v>
      </c>
      <c r="M333" s="36">
        <v>116428</v>
      </c>
      <c r="N333" s="19">
        <f t="shared" si="41"/>
        <v>-1.7726397430171327E-2</v>
      </c>
      <c r="O333" s="19">
        <f t="shared" si="42"/>
        <v>-0.10702399766379231</v>
      </c>
      <c r="P333" s="19"/>
      <c r="Q333" s="19"/>
    </row>
    <row r="334" spans="1:17" ht="15" x14ac:dyDescent="0.25">
      <c r="A334" s="1" t="s">
        <v>453</v>
      </c>
      <c r="B334">
        <v>1</v>
      </c>
      <c r="C334" s="38">
        <v>170000</v>
      </c>
      <c r="D334" s="37">
        <f t="shared" si="35"/>
        <v>34000</v>
      </c>
      <c r="E334" s="37">
        <v>204000</v>
      </c>
      <c r="F334" s="37">
        <f t="shared" si="36"/>
        <v>7000</v>
      </c>
      <c r="G334" s="38">
        <v>211000</v>
      </c>
      <c r="H334" s="37"/>
      <c r="I334" s="36">
        <v>176500</v>
      </c>
      <c r="J334" s="37">
        <f t="shared" si="39"/>
        <v>22179</v>
      </c>
      <c r="K334" s="36">
        <v>198679</v>
      </c>
      <c r="L334" s="37">
        <f t="shared" si="40"/>
        <v>9954</v>
      </c>
      <c r="M334" s="36">
        <v>208633</v>
      </c>
      <c r="N334" s="19">
        <f t="shared" si="41"/>
        <v>1.1345280947884563E-2</v>
      </c>
      <c r="O334" s="19">
        <f t="shared" si="42"/>
        <v>-0.18517204852540106</v>
      </c>
      <c r="P334" s="19"/>
      <c r="Q334" s="19"/>
    </row>
    <row r="335" spans="1:17" ht="15" x14ac:dyDescent="0.25">
      <c r="A335" s="1" t="s">
        <v>454</v>
      </c>
      <c r="B335">
        <v>1</v>
      </c>
      <c r="C335" s="38">
        <v>117178.98</v>
      </c>
      <c r="D335" s="37">
        <f t="shared" si="35"/>
        <v>17576.846999999994</v>
      </c>
      <c r="E335" s="37">
        <v>134755.82699999999</v>
      </c>
      <c r="F335" s="37">
        <f t="shared" si="36"/>
        <v>0</v>
      </c>
      <c r="G335" s="38">
        <v>134755.82699999999</v>
      </c>
      <c r="H335" s="37"/>
      <c r="I335" s="36">
        <v>135449</v>
      </c>
      <c r="J335" s="37">
        <f t="shared" si="39"/>
        <v>17415</v>
      </c>
      <c r="K335" s="36">
        <v>152864</v>
      </c>
      <c r="L335" s="37">
        <f t="shared" si="40"/>
        <v>0</v>
      </c>
      <c r="M335" s="36">
        <v>152864</v>
      </c>
      <c r="N335" s="19">
        <f t="shared" si="41"/>
        <v>-0.11845936911241371</v>
      </c>
      <c r="O335" s="19">
        <f t="shared" si="42"/>
        <v>-0.23344292966296842</v>
      </c>
      <c r="P335" s="19"/>
      <c r="Q335" s="19"/>
    </row>
    <row r="336" spans="1:17" ht="15" x14ac:dyDescent="0.25">
      <c r="A336" s="1" t="s">
        <v>232</v>
      </c>
      <c r="B336">
        <v>1</v>
      </c>
      <c r="C336" s="38">
        <v>143785.35999999999</v>
      </c>
      <c r="D336" s="37">
        <f t="shared" si="35"/>
        <v>21567.803999999975</v>
      </c>
      <c r="E336" s="37">
        <v>165353.16399999996</v>
      </c>
      <c r="F336" s="37">
        <f t="shared" si="36"/>
        <v>0</v>
      </c>
      <c r="G336" s="38">
        <v>165353.16399999996</v>
      </c>
      <c r="H336" s="37"/>
      <c r="I336" s="36">
        <v>150549</v>
      </c>
      <c r="J336" s="37">
        <f t="shared" si="39"/>
        <v>4340</v>
      </c>
      <c r="K336" s="36">
        <v>154889</v>
      </c>
      <c r="L336" s="37">
        <f t="shared" si="40"/>
        <v>1548</v>
      </c>
      <c r="M336" s="36">
        <v>156437</v>
      </c>
      <c r="N336" s="19">
        <f t="shared" si="41"/>
        <v>5.6995237699520959E-2</v>
      </c>
      <c r="O336" s="19">
        <f t="shared" si="42"/>
        <v>-8.0873706348242508E-2</v>
      </c>
      <c r="P336" s="19"/>
      <c r="Q336" s="19"/>
    </row>
    <row r="337" spans="1:17" ht="15" x14ac:dyDescent="0.25">
      <c r="A337" s="1" t="s">
        <v>233</v>
      </c>
      <c r="B337">
        <v>1</v>
      </c>
      <c r="C337" s="38">
        <v>124974.02</v>
      </c>
      <c r="D337" s="37">
        <f t="shared" si="35"/>
        <v>12497.402000000016</v>
      </c>
      <c r="E337" s="37">
        <v>137471.42200000002</v>
      </c>
      <c r="F337" s="37">
        <f t="shared" si="36"/>
        <v>0</v>
      </c>
      <c r="G337" s="38">
        <v>137471.42200000002</v>
      </c>
      <c r="H337" s="37"/>
      <c r="I337" s="36">
        <v>120857</v>
      </c>
      <c r="J337" s="37">
        <f t="shared" si="39"/>
        <v>3781</v>
      </c>
      <c r="K337" s="36">
        <v>124638</v>
      </c>
      <c r="L337" s="37">
        <f t="shared" si="40"/>
        <v>-87</v>
      </c>
      <c r="M337" s="36">
        <v>124551</v>
      </c>
      <c r="N337" s="19">
        <f t="shared" si="41"/>
        <v>0.10373599569654214</v>
      </c>
      <c r="O337" s="19">
        <f t="shared" si="42"/>
        <v>3.3963597241291042E-3</v>
      </c>
      <c r="P337" s="19"/>
      <c r="Q337" s="19"/>
    </row>
    <row r="338" spans="1:17" ht="15" x14ac:dyDescent="0.25">
      <c r="A338" s="1" t="s">
        <v>234</v>
      </c>
      <c r="B338">
        <v>1</v>
      </c>
      <c r="C338" s="38">
        <v>233327.23</v>
      </c>
      <c r="D338" s="37">
        <f t="shared" si="35"/>
        <v>69998.169000000024</v>
      </c>
      <c r="E338" s="37">
        <v>303325.39900000003</v>
      </c>
      <c r="F338" s="37">
        <f t="shared" si="36"/>
        <v>48500</v>
      </c>
      <c r="G338" s="38">
        <v>351825.39900000003</v>
      </c>
      <c r="H338" s="37"/>
      <c r="I338" s="36">
        <v>236609</v>
      </c>
      <c r="J338" s="37">
        <f t="shared" si="39"/>
        <v>48301</v>
      </c>
      <c r="K338" s="36">
        <v>284910</v>
      </c>
      <c r="L338" s="37">
        <f t="shared" si="40"/>
        <v>12220</v>
      </c>
      <c r="M338" s="36">
        <v>297130</v>
      </c>
      <c r="N338" s="19">
        <f t="shared" si="41"/>
        <v>0.18407901928448839</v>
      </c>
      <c r="O338" s="19">
        <f t="shared" si="42"/>
        <v>-0.21473015178541377</v>
      </c>
      <c r="P338" s="19"/>
      <c r="Q338" s="19"/>
    </row>
    <row r="339" spans="1:17" ht="15" x14ac:dyDescent="0.25">
      <c r="A339" s="1" t="s">
        <v>455</v>
      </c>
      <c r="B339">
        <v>2</v>
      </c>
      <c r="C339" s="38">
        <v>190862.45500000002</v>
      </c>
      <c r="D339" s="37">
        <f t="shared" si="35"/>
        <v>47715.61374999999</v>
      </c>
      <c r="E339" s="37">
        <v>238578.06875000001</v>
      </c>
      <c r="F339" s="37">
        <f t="shared" si="36"/>
        <v>24999.999999999971</v>
      </c>
      <c r="G339" s="38">
        <v>263578.06874999998</v>
      </c>
      <c r="H339" s="37"/>
      <c r="I339" s="36">
        <v>174109</v>
      </c>
      <c r="J339" s="37">
        <f t="shared" si="39"/>
        <v>19458</v>
      </c>
      <c r="K339" s="36">
        <v>193567</v>
      </c>
      <c r="L339" s="37">
        <f t="shared" si="40"/>
        <v>0</v>
      </c>
      <c r="M339" s="36">
        <v>193567</v>
      </c>
      <c r="N339" s="19">
        <f t="shared" si="41"/>
        <v>0.36168907277583462</v>
      </c>
      <c r="O339" s="19">
        <f t="shared" si="42"/>
        <v>-1.3972138845980893E-2</v>
      </c>
      <c r="P339" s="19"/>
      <c r="Q339" s="19"/>
    </row>
    <row r="340" spans="1:17" ht="15" x14ac:dyDescent="0.25">
      <c r="A340" s="1" t="s">
        <v>456</v>
      </c>
      <c r="B340">
        <v>1</v>
      </c>
      <c r="C340" s="38">
        <v>280886.15000000002</v>
      </c>
      <c r="D340" s="37">
        <f t="shared" si="35"/>
        <v>84265.84500000003</v>
      </c>
      <c r="E340" s="37">
        <v>365151.99500000005</v>
      </c>
      <c r="F340" s="37">
        <f t="shared" si="36"/>
        <v>48500</v>
      </c>
      <c r="G340" s="38">
        <v>413651.99500000005</v>
      </c>
      <c r="H340" s="37"/>
      <c r="I340" s="36">
        <v>230475</v>
      </c>
      <c r="J340" s="37">
        <f t="shared" si="39"/>
        <v>59014</v>
      </c>
      <c r="K340" s="36">
        <v>289489</v>
      </c>
      <c r="L340" s="37">
        <f t="shared" si="40"/>
        <v>43882</v>
      </c>
      <c r="M340" s="36">
        <v>333371</v>
      </c>
      <c r="N340" s="19">
        <f t="shared" si="41"/>
        <v>0.24081577281767177</v>
      </c>
      <c r="O340" s="19">
        <f t="shared" si="42"/>
        <v>-0.15743675964615991</v>
      </c>
      <c r="P340" s="19"/>
      <c r="Q340" s="19"/>
    </row>
    <row r="341" spans="1:17" ht="15" x14ac:dyDescent="0.25">
      <c r="A341" s="1" t="s">
        <v>457</v>
      </c>
      <c r="B341">
        <v>1</v>
      </c>
      <c r="C341" s="38">
        <v>216300</v>
      </c>
      <c r="D341" s="37">
        <f t="shared" si="35"/>
        <v>64890</v>
      </c>
      <c r="E341" s="37">
        <v>281190</v>
      </c>
      <c r="F341" s="37">
        <f t="shared" si="36"/>
        <v>48500</v>
      </c>
      <c r="G341" s="38">
        <v>329690</v>
      </c>
      <c r="H341" s="37"/>
      <c r="I341" s="36">
        <v>239070</v>
      </c>
      <c r="J341" s="37">
        <f t="shared" si="39"/>
        <v>69655</v>
      </c>
      <c r="K341" s="36">
        <v>308725</v>
      </c>
      <c r="L341" s="37">
        <f t="shared" si="40"/>
        <v>18905</v>
      </c>
      <c r="M341" s="36">
        <v>327630</v>
      </c>
      <c r="N341" s="19">
        <f t="shared" si="41"/>
        <v>6.2875805023959955E-3</v>
      </c>
      <c r="O341" s="19">
        <f t="shared" si="42"/>
        <v>-0.33980404724842045</v>
      </c>
      <c r="P341" s="19"/>
      <c r="Q341" s="19"/>
    </row>
    <row r="342" spans="1:17" ht="15" x14ac:dyDescent="0.25">
      <c r="A342" s="1" t="s">
        <v>235</v>
      </c>
      <c r="B342">
        <v>1</v>
      </c>
      <c r="C342" s="38">
        <v>199614</v>
      </c>
      <c r="D342" s="37">
        <f t="shared" si="35"/>
        <v>49903.5</v>
      </c>
      <c r="E342" s="37">
        <v>249517.5</v>
      </c>
      <c r="F342" s="37">
        <f t="shared" si="36"/>
        <v>25000</v>
      </c>
      <c r="G342" s="38">
        <v>274517.5</v>
      </c>
      <c r="H342" s="37"/>
      <c r="I342" s="36">
        <v>196028</v>
      </c>
      <c r="J342" s="37">
        <f t="shared" si="39"/>
        <v>48220</v>
      </c>
      <c r="K342" s="36">
        <v>244248</v>
      </c>
      <c r="L342" s="37">
        <f t="shared" si="40"/>
        <v>32875</v>
      </c>
      <c r="M342" s="36">
        <v>277123</v>
      </c>
      <c r="N342" s="19">
        <f t="shared" si="41"/>
        <v>-9.4019623055466347E-3</v>
      </c>
      <c r="O342" s="19">
        <f t="shared" si="42"/>
        <v>-0.27969168924989984</v>
      </c>
      <c r="P342" s="19"/>
      <c r="Q342" s="19"/>
    </row>
    <row r="343" spans="1:17" ht="15" x14ac:dyDescent="0.25">
      <c r="A343" s="1" t="s">
        <v>236</v>
      </c>
      <c r="B343">
        <v>1</v>
      </c>
      <c r="C343" s="38">
        <v>195700</v>
      </c>
      <c r="D343" s="37">
        <f t="shared" si="35"/>
        <v>48925</v>
      </c>
      <c r="E343" s="37">
        <v>244625</v>
      </c>
      <c r="F343" s="37">
        <f t="shared" si="36"/>
        <v>25000</v>
      </c>
      <c r="G343" s="38">
        <v>269625</v>
      </c>
      <c r="H343" s="37"/>
      <c r="I343" s="36">
        <v>211692</v>
      </c>
      <c r="J343" s="37">
        <f t="shared" si="39"/>
        <v>47732</v>
      </c>
      <c r="K343" s="36">
        <v>259424</v>
      </c>
      <c r="L343" s="37">
        <f t="shared" si="40"/>
        <v>5046</v>
      </c>
      <c r="M343" s="36">
        <v>264470</v>
      </c>
      <c r="N343" s="19">
        <f t="shared" si="41"/>
        <v>1.9491813816311869E-2</v>
      </c>
      <c r="O343" s="19">
        <f t="shared" si="42"/>
        <v>-0.26002949294816047</v>
      </c>
      <c r="P343" s="19"/>
      <c r="Q343" s="19"/>
    </row>
    <row r="344" spans="1:17" ht="15" x14ac:dyDescent="0.25">
      <c r="A344" s="1" t="s">
        <v>237</v>
      </c>
      <c r="B344">
        <v>2</v>
      </c>
      <c r="C344" s="38">
        <v>192822.845</v>
      </c>
      <c r="D344" s="37">
        <f t="shared" si="35"/>
        <v>48205.711249999993</v>
      </c>
      <c r="E344" s="37">
        <v>241028.55624999999</v>
      </c>
      <c r="F344" s="37">
        <f t="shared" si="36"/>
        <v>25000.000000000029</v>
      </c>
      <c r="G344" s="38">
        <v>266028.55625000002</v>
      </c>
      <c r="H344" s="37"/>
      <c r="I344" s="36">
        <v>215886</v>
      </c>
      <c r="J344" s="37">
        <f t="shared" si="39"/>
        <v>45816</v>
      </c>
      <c r="K344" s="36">
        <v>261702</v>
      </c>
      <c r="L344" s="37">
        <f t="shared" si="40"/>
        <v>37886</v>
      </c>
      <c r="M344" s="36">
        <v>299588</v>
      </c>
      <c r="N344" s="19">
        <f t="shared" si="41"/>
        <v>-0.11201865144798849</v>
      </c>
      <c r="O344" s="19">
        <f t="shared" si="42"/>
        <v>-0.35637326928982471</v>
      </c>
      <c r="P344" s="19"/>
      <c r="Q344" s="19"/>
    </row>
    <row r="345" spans="1:17" ht="15" x14ac:dyDescent="0.25">
      <c r="A345" s="1" t="s">
        <v>238</v>
      </c>
      <c r="B345">
        <v>3</v>
      </c>
      <c r="C345" s="38">
        <v>181072.47666666665</v>
      </c>
      <c r="D345" s="37">
        <f t="shared" si="35"/>
        <v>45268.119166666671</v>
      </c>
      <c r="E345" s="37">
        <v>226340.59583333333</v>
      </c>
      <c r="F345" s="37">
        <f t="shared" si="36"/>
        <v>25000</v>
      </c>
      <c r="G345" s="38">
        <v>251340.59583333333</v>
      </c>
      <c r="H345" s="37"/>
      <c r="I345" s="36">
        <v>198559</v>
      </c>
      <c r="J345" s="37">
        <f t="shared" si="39"/>
        <v>42907</v>
      </c>
      <c r="K345" s="36">
        <v>241466</v>
      </c>
      <c r="L345" s="37">
        <f t="shared" si="40"/>
        <v>17274</v>
      </c>
      <c r="M345" s="36">
        <v>258740</v>
      </c>
      <c r="N345" s="19">
        <f t="shared" si="41"/>
        <v>-2.8597836309293787E-2</v>
      </c>
      <c r="O345" s="19">
        <f t="shared" si="42"/>
        <v>-0.30017594238746753</v>
      </c>
      <c r="P345" s="19"/>
      <c r="Q345" s="19"/>
    </row>
    <row r="346" spans="1:17" ht="15" x14ac:dyDescent="0.25">
      <c r="A346" s="1" t="s">
        <v>239</v>
      </c>
      <c r="B346">
        <v>1</v>
      </c>
      <c r="C346" s="38">
        <v>186094.13</v>
      </c>
      <c r="D346" s="37">
        <f t="shared" si="35"/>
        <v>46523.532500000001</v>
      </c>
      <c r="E346" s="37">
        <v>232617.66250000001</v>
      </c>
      <c r="F346" s="37">
        <f t="shared" si="36"/>
        <v>25000</v>
      </c>
      <c r="G346" s="38">
        <v>257617.66250000001</v>
      </c>
      <c r="H346" s="37"/>
      <c r="I346" s="36">
        <v>181332</v>
      </c>
      <c r="J346" s="37">
        <f t="shared" si="39"/>
        <v>29395</v>
      </c>
      <c r="K346" s="36">
        <v>210727</v>
      </c>
      <c r="L346" s="37">
        <f t="shared" si="40"/>
        <v>15465</v>
      </c>
      <c r="M346" s="36">
        <v>226192</v>
      </c>
      <c r="N346" s="19">
        <f t="shared" si="41"/>
        <v>0.13893357192119971</v>
      </c>
      <c r="O346" s="19">
        <f t="shared" si="42"/>
        <v>-0.17727359941996179</v>
      </c>
      <c r="P346" s="19"/>
      <c r="Q346" s="19"/>
    </row>
    <row r="347" spans="1:17" ht="15" x14ac:dyDescent="0.25">
      <c r="A347" s="1" t="s">
        <v>458</v>
      </c>
      <c r="B347">
        <v>1</v>
      </c>
      <c r="C347" s="38">
        <v>248188.36</v>
      </c>
      <c r="D347" s="37">
        <f t="shared" si="35"/>
        <v>62047.089999999967</v>
      </c>
      <c r="E347" s="37">
        <v>310235.44999999995</v>
      </c>
      <c r="F347" s="37">
        <f t="shared" si="36"/>
        <v>25000</v>
      </c>
      <c r="G347" s="38">
        <v>335235.44999999995</v>
      </c>
      <c r="H347" s="37"/>
      <c r="I347" s="36">
        <v>198559</v>
      </c>
      <c r="J347" s="37">
        <f t="shared" si="39"/>
        <v>42907</v>
      </c>
      <c r="K347" s="36">
        <v>241466</v>
      </c>
      <c r="L347" s="37">
        <f t="shared" si="40"/>
        <v>17274</v>
      </c>
      <c r="M347" s="36">
        <v>258740</v>
      </c>
      <c r="N347" s="19">
        <f t="shared" si="41"/>
        <v>0.29564601530493911</v>
      </c>
      <c r="O347" s="19">
        <f t="shared" si="42"/>
        <v>-4.0780861096081061E-2</v>
      </c>
      <c r="P347" s="19"/>
      <c r="Q347" s="19"/>
    </row>
    <row r="348" spans="1:17" ht="15" x14ac:dyDescent="0.25">
      <c r="A348" s="1" t="s">
        <v>240</v>
      </c>
      <c r="B348">
        <v>4</v>
      </c>
      <c r="C348" s="38">
        <v>200965.64499999999</v>
      </c>
      <c r="D348" s="37">
        <f t="shared" si="35"/>
        <v>60289.693500000023</v>
      </c>
      <c r="E348" s="37">
        <v>261255.33850000001</v>
      </c>
      <c r="F348" s="37">
        <f t="shared" si="36"/>
        <v>48500</v>
      </c>
      <c r="G348" s="38">
        <v>309755.33850000001</v>
      </c>
      <c r="H348" s="37"/>
      <c r="I348" s="36">
        <v>236609</v>
      </c>
      <c r="J348" s="37">
        <f t="shared" si="39"/>
        <v>48301</v>
      </c>
      <c r="K348" s="36">
        <v>284910</v>
      </c>
      <c r="L348" s="37">
        <f t="shared" si="40"/>
        <v>12220</v>
      </c>
      <c r="M348" s="36">
        <v>297130</v>
      </c>
      <c r="N348" s="19">
        <f t="shared" si="41"/>
        <v>4.249095850301219E-2</v>
      </c>
      <c r="O348" s="19">
        <f t="shared" si="42"/>
        <v>-0.32364404469424163</v>
      </c>
      <c r="P348" s="19"/>
      <c r="Q348" s="19"/>
    </row>
    <row r="349" spans="1:17" ht="15" x14ac:dyDescent="0.25">
      <c r="A349" s="1" t="s">
        <v>459</v>
      </c>
      <c r="B349">
        <v>1</v>
      </c>
      <c r="C349" s="38">
        <v>265200</v>
      </c>
      <c r="D349" s="37">
        <f t="shared" si="35"/>
        <v>79560</v>
      </c>
      <c r="E349" s="37">
        <v>344760</v>
      </c>
      <c r="F349" s="37">
        <f t="shared" si="36"/>
        <v>48500</v>
      </c>
      <c r="G349" s="38">
        <v>393260</v>
      </c>
      <c r="H349" s="37"/>
      <c r="I349" s="36">
        <v>244512</v>
      </c>
      <c r="J349" s="37">
        <f t="shared" si="39"/>
        <v>64254</v>
      </c>
      <c r="K349" s="36">
        <v>308766</v>
      </c>
      <c r="L349" s="37">
        <f t="shared" si="40"/>
        <v>60603</v>
      </c>
      <c r="M349" s="36">
        <v>369369</v>
      </c>
      <c r="N349" s="19">
        <f t="shared" si="41"/>
        <v>6.4680576875698823E-2</v>
      </c>
      <c r="O349" s="19">
        <f t="shared" si="42"/>
        <v>-0.28201879421391618</v>
      </c>
      <c r="P349" s="19"/>
      <c r="Q349" s="19"/>
    </row>
    <row r="350" spans="1:17" ht="15" x14ac:dyDescent="0.25">
      <c r="A350" s="1" t="s">
        <v>460</v>
      </c>
      <c r="B350">
        <v>2</v>
      </c>
      <c r="C350" s="38">
        <v>116821.735</v>
      </c>
      <c r="D350" s="37">
        <f t="shared" si="35"/>
        <v>11682.173500000019</v>
      </c>
      <c r="E350" s="37">
        <v>128503.90850000002</v>
      </c>
      <c r="F350" s="37">
        <f t="shared" si="36"/>
        <v>0</v>
      </c>
      <c r="G350" s="38">
        <v>128503.90850000002</v>
      </c>
      <c r="H350" s="37"/>
      <c r="I350" s="36">
        <v>116403</v>
      </c>
      <c r="J350" s="37">
        <f t="shared" si="39"/>
        <v>5737</v>
      </c>
      <c r="K350" s="36">
        <v>122140</v>
      </c>
      <c r="L350" s="37">
        <f t="shared" si="40"/>
        <v>185</v>
      </c>
      <c r="M350" s="36">
        <v>122325</v>
      </c>
      <c r="N350" s="19">
        <f t="shared" si="41"/>
        <v>5.0512229715920863E-2</v>
      </c>
      <c r="O350" s="19">
        <f t="shared" si="42"/>
        <v>-4.498888207643572E-2</v>
      </c>
      <c r="P350" s="19"/>
      <c r="Q350" s="19"/>
    </row>
    <row r="351" spans="1:17" ht="15" x14ac:dyDescent="0.25">
      <c r="A351" s="1" t="s">
        <v>241</v>
      </c>
      <c r="B351">
        <v>4</v>
      </c>
      <c r="C351" s="38">
        <v>158945.26500000001</v>
      </c>
      <c r="D351" s="37">
        <f t="shared" si="35"/>
        <v>31789.052999999985</v>
      </c>
      <c r="E351" s="37">
        <v>190734.318</v>
      </c>
      <c r="F351" s="37">
        <f t="shared" si="36"/>
        <v>7000</v>
      </c>
      <c r="G351" s="38">
        <v>197734.318</v>
      </c>
      <c r="H351" s="37"/>
      <c r="I351" s="36">
        <v>169624</v>
      </c>
      <c r="J351" s="37">
        <f t="shared" si="39"/>
        <v>17816</v>
      </c>
      <c r="K351" s="36">
        <v>187440</v>
      </c>
      <c r="L351" s="37">
        <f t="shared" si="40"/>
        <v>8032</v>
      </c>
      <c r="M351" s="36">
        <v>195472</v>
      </c>
      <c r="N351" s="19">
        <f t="shared" si="41"/>
        <v>1.1573616681673076E-2</v>
      </c>
      <c r="O351" s="19">
        <f t="shared" si="42"/>
        <v>-0.18686428235245961</v>
      </c>
      <c r="P351" s="19"/>
      <c r="Q351" s="19"/>
    </row>
    <row r="352" spans="1:17" ht="15" x14ac:dyDescent="0.25">
      <c r="A352" s="1" t="s">
        <v>461</v>
      </c>
      <c r="B352">
        <v>2</v>
      </c>
      <c r="C352" s="38">
        <v>105603.14</v>
      </c>
      <c r="D352" s="37">
        <f t="shared" si="35"/>
        <v>10560.313999999998</v>
      </c>
      <c r="E352" s="37">
        <v>116163.454</v>
      </c>
      <c r="F352" s="37">
        <f t="shared" si="36"/>
        <v>0</v>
      </c>
      <c r="G352" s="38">
        <v>116163.454</v>
      </c>
      <c r="H352" s="37"/>
      <c r="I352" s="36">
        <v>103360</v>
      </c>
      <c r="J352" s="37">
        <f t="shared" si="39"/>
        <v>4454</v>
      </c>
      <c r="K352" s="36">
        <v>107814</v>
      </c>
      <c r="L352" s="37">
        <f t="shared" si="40"/>
        <v>6661</v>
      </c>
      <c r="M352" s="36">
        <v>114475</v>
      </c>
      <c r="N352" s="19">
        <f t="shared" si="41"/>
        <v>1.4749543568464711E-2</v>
      </c>
      <c r="O352" s="19">
        <f t="shared" si="42"/>
        <v>-7.7500414937759346E-2</v>
      </c>
      <c r="P352" s="19"/>
      <c r="Q352" s="19"/>
    </row>
    <row r="353" spans="1:17" ht="15" x14ac:dyDescent="0.25">
      <c r="A353" s="1" t="s">
        <v>462</v>
      </c>
      <c r="B353">
        <v>1</v>
      </c>
      <c r="C353" s="38">
        <v>177500</v>
      </c>
      <c r="D353" s="37">
        <f t="shared" si="35"/>
        <v>35500</v>
      </c>
      <c r="E353" s="37">
        <v>213000</v>
      </c>
      <c r="F353" s="37">
        <f t="shared" si="36"/>
        <v>7000</v>
      </c>
      <c r="G353" s="38">
        <v>220000</v>
      </c>
      <c r="H353" s="37"/>
      <c r="I353" s="36">
        <v>187362</v>
      </c>
      <c r="J353" s="37">
        <f t="shared" si="39"/>
        <v>43710</v>
      </c>
      <c r="K353" s="36">
        <v>231072</v>
      </c>
      <c r="L353" s="37">
        <f t="shared" si="40"/>
        <v>19746</v>
      </c>
      <c r="M353" s="36">
        <v>250818</v>
      </c>
      <c r="N353" s="19">
        <f t="shared" si="41"/>
        <v>-0.12286996945992712</v>
      </c>
      <c r="O353" s="19">
        <f t="shared" si="42"/>
        <v>-0.29231554354153211</v>
      </c>
      <c r="P353" s="19"/>
      <c r="Q353" s="19"/>
    </row>
    <row r="354" spans="1:17" ht="15" x14ac:dyDescent="0.25">
      <c r="A354" s="1" t="s">
        <v>463</v>
      </c>
      <c r="B354">
        <v>1</v>
      </c>
      <c r="C354" s="38">
        <v>162875.4</v>
      </c>
      <c r="D354" s="37">
        <f t="shared" si="35"/>
        <v>32575.079999999987</v>
      </c>
      <c r="E354" s="37">
        <v>195450.47999999998</v>
      </c>
      <c r="F354" s="37">
        <f t="shared" si="36"/>
        <v>7000</v>
      </c>
      <c r="G354" s="38">
        <v>202450.47999999998</v>
      </c>
      <c r="H354" s="37"/>
      <c r="I354" s="36">
        <v>196730</v>
      </c>
      <c r="J354" s="37">
        <f t="shared" si="39"/>
        <v>40634</v>
      </c>
      <c r="K354" s="36">
        <v>237364</v>
      </c>
      <c r="L354" s="37">
        <f t="shared" si="40"/>
        <v>6508</v>
      </c>
      <c r="M354" s="36">
        <v>243872</v>
      </c>
      <c r="N354" s="19">
        <f t="shared" si="41"/>
        <v>-0.16984942920876533</v>
      </c>
      <c r="O354" s="19">
        <f t="shared" si="42"/>
        <v>-0.33212750951318726</v>
      </c>
      <c r="P354" s="19"/>
      <c r="Q354" s="19"/>
    </row>
    <row r="355" spans="1:17" ht="15" x14ac:dyDescent="0.25">
      <c r="A355" s="1" t="s">
        <v>464</v>
      </c>
      <c r="B355">
        <v>1</v>
      </c>
      <c r="C355" s="38">
        <v>117980.88</v>
      </c>
      <c r="D355" s="37">
        <f t="shared" si="35"/>
        <v>11798.088000000018</v>
      </c>
      <c r="E355" s="37">
        <v>129778.96800000002</v>
      </c>
      <c r="F355" s="37">
        <f t="shared" si="36"/>
        <v>0</v>
      </c>
      <c r="G355" s="38">
        <v>129778.96800000002</v>
      </c>
      <c r="H355" s="37"/>
      <c r="I355" s="36">
        <v>107192</v>
      </c>
      <c r="J355" s="37">
        <f t="shared" si="39"/>
        <v>5202</v>
      </c>
      <c r="K355" s="36">
        <v>112394</v>
      </c>
      <c r="L355" s="37">
        <f t="shared" si="40"/>
        <v>2808</v>
      </c>
      <c r="M355" s="36">
        <v>115202</v>
      </c>
      <c r="N355" s="19">
        <f t="shared" si="41"/>
        <v>0.12653398378500394</v>
      </c>
      <c r="O355" s="19">
        <f t="shared" si="42"/>
        <v>2.4121803440912526E-2</v>
      </c>
      <c r="P355" s="19"/>
      <c r="Q355" s="19"/>
    </row>
    <row r="356" spans="1:17" ht="15" x14ac:dyDescent="0.25">
      <c r="A356" s="1" t="s">
        <v>242</v>
      </c>
      <c r="B356">
        <v>26</v>
      </c>
      <c r="C356" s="38">
        <v>97737.50038461537</v>
      </c>
      <c r="D356" s="37">
        <f t="shared" si="35"/>
        <v>9773.750038461556</v>
      </c>
      <c r="E356" s="37">
        <v>107511.25042307693</v>
      </c>
      <c r="F356" s="37">
        <f t="shared" si="36"/>
        <v>0</v>
      </c>
      <c r="G356" s="38">
        <v>107511.25042307693</v>
      </c>
      <c r="H356" s="37"/>
      <c r="I356" s="36">
        <v>104516</v>
      </c>
      <c r="J356" s="37">
        <f t="shared" si="39"/>
        <v>10633</v>
      </c>
      <c r="K356" s="36">
        <v>115149</v>
      </c>
      <c r="L356" s="37">
        <f t="shared" si="40"/>
        <v>3773</v>
      </c>
      <c r="M356" s="36">
        <v>118922</v>
      </c>
      <c r="N356" s="19">
        <f t="shared" si="41"/>
        <v>-9.5951544515927023E-2</v>
      </c>
      <c r="O356" s="19">
        <f t="shared" si="42"/>
        <v>-0.178137767741752</v>
      </c>
      <c r="P356" s="19"/>
      <c r="Q356" s="19"/>
    </row>
    <row r="357" spans="1:17" ht="15" x14ac:dyDescent="0.25">
      <c r="A357" s="1" t="s">
        <v>465</v>
      </c>
      <c r="B357">
        <v>13</v>
      </c>
      <c r="C357" s="38">
        <v>140549.11846153846</v>
      </c>
      <c r="D357" s="37">
        <f t="shared" si="35"/>
        <v>21082.367769230768</v>
      </c>
      <c r="E357" s="37">
        <v>161631.48623076922</v>
      </c>
      <c r="F357" s="37">
        <f t="shared" si="36"/>
        <v>0</v>
      </c>
      <c r="G357" s="38">
        <v>161631.48623076922</v>
      </c>
      <c r="H357" s="37"/>
      <c r="I357" s="36">
        <v>156610</v>
      </c>
      <c r="J357" s="37">
        <f t="shared" si="39"/>
        <v>18489</v>
      </c>
      <c r="K357" s="36">
        <v>175099</v>
      </c>
      <c r="L357" s="37">
        <f t="shared" si="40"/>
        <v>-811</v>
      </c>
      <c r="M357" s="36">
        <v>174288</v>
      </c>
      <c r="N357" s="19">
        <f t="shared" si="41"/>
        <v>-7.2618388926551314E-2</v>
      </c>
      <c r="O357" s="19">
        <f t="shared" si="42"/>
        <v>-0.19358120776221854</v>
      </c>
      <c r="P357" s="19"/>
      <c r="Q357" s="19"/>
    </row>
    <row r="358" spans="1:17" ht="15" x14ac:dyDescent="0.25">
      <c r="A358" s="1" t="s">
        <v>466</v>
      </c>
      <c r="B358">
        <v>17</v>
      </c>
      <c r="C358" s="38">
        <v>114611.21647058823</v>
      </c>
      <c r="D358" s="37">
        <f t="shared" si="35"/>
        <v>11461.121647058841</v>
      </c>
      <c r="E358" s="37">
        <v>126072.33811764707</v>
      </c>
      <c r="F358" s="37">
        <f t="shared" si="36"/>
        <v>0</v>
      </c>
      <c r="G358" s="38">
        <v>126072.33811764707</v>
      </c>
      <c r="H358" s="37"/>
      <c r="I358" s="36">
        <v>124778</v>
      </c>
      <c r="J358" s="37">
        <f t="shared" si="39"/>
        <v>13221</v>
      </c>
      <c r="K358" s="36">
        <v>137999</v>
      </c>
      <c r="L358" s="37">
        <f t="shared" si="40"/>
        <v>826</v>
      </c>
      <c r="M358" s="36">
        <v>138825</v>
      </c>
      <c r="N358" s="19">
        <f t="shared" si="41"/>
        <v>-9.1861421806972293E-2</v>
      </c>
      <c r="O358" s="19">
        <f t="shared" si="42"/>
        <v>-0.17441947436997493</v>
      </c>
      <c r="P358" s="19"/>
      <c r="Q358" s="19"/>
    </row>
    <row r="359" spans="1:17" ht="15" x14ac:dyDescent="0.25">
      <c r="A359" s="1" t="s">
        <v>467</v>
      </c>
      <c r="B359">
        <v>2</v>
      </c>
      <c r="C359" s="38">
        <v>78086.920000000013</v>
      </c>
      <c r="D359" s="37">
        <f t="shared" si="35"/>
        <v>6246.953600000008</v>
      </c>
      <c r="E359" s="37">
        <v>84333.873600000021</v>
      </c>
      <c r="F359" s="37">
        <f t="shared" si="36"/>
        <v>0</v>
      </c>
      <c r="G359" s="38">
        <v>84333.873600000021</v>
      </c>
      <c r="H359" s="37"/>
      <c r="I359" s="36">
        <v>82068</v>
      </c>
      <c r="J359" s="37">
        <f t="shared" si="39"/>
        <v>1187</v>
      </c>
      <c r="K359" s="36">
        <v>83255</v>
      </c>
      <c r="L359" s="37">
        <f t="shared" si="40"/>
        <v>0</v>
      </c>
      <c r="M359" s="36">
        <v>83255</v>
      </c>
      <c r="N359" s="19">
        <f t="shared" si="41"/>
        <v>1.2958664344484064E-2</v>
      </c>
      <c r="O359" s="19">
        <f t="shared" si="42"/>
        <v>-6.2075310792144463E-2</v>
      </c>
      <c r="P359" s="19"/>
      <c r="Q359" s="19"/>
    </row>
    <row r="360" spans="1:17" ht="15" x14ac:dyDescent="0.25">
      <c r="A360" s="1" t="s">
        <v>468</v>
      </c>
      <c r="B360">
        <v>1</v>
      </c>
      <c r="C360" s="38">
        <v>156093.79999999999</v>
      </c>
      <c r="D360" s="37">
        <f t="shared" si="35"/>
        <v>31218.75999999998</v>
      </c>
      <c r="E360" s="37">
        <v>187312.55999999997</v>
      </c>
      <c r="F360" s="37">
        <f t="shared" si="36"/>
        <v>7000</v>
      </c>
      <c r="G360" s="38">
        <v>194312.55999999997</v>
      </c>
      <c r="H360" s="37"/>
      <c r="I360" s="36">
        <v>180953</v>
      </c>
      <c r="J360" s="37">
        <f t="shared" si="39"/>
        <v>30551</v>
      </c>
      <c r="K360" s="36">
        <v>211504</v>
      </c>
      <c r="L360" s="37">
        <f t="shared" si="40"/>
        <v>2745</v>
      </c>
      <c r="M360" s="36">
        <v>214249</v>
      </c>
      <c r="N360" s="19">
        <f t="shared" si="41"/>
        <v>-9.3052663022931414E-2</v>
      </c>
      <c r="O360" s="19">
        <f t="shared" si="42"/>
        <v>-0.27143743961465405</v>
      </c>
      <c r="P360" s="19"/>
      <c r="Q360" s="19"/>
    </row>
    <row r="361" spans="1:17" ht="15" x14ac:dyDescent="0.25">
      <c r="A361" s="1" t="s">
        <v>469</v>
      </c>
      <c r="B361">
        <v>1</v>
      </c>
      <c r="C361" s="38">
        <v>150000</v>
      </c>
      <c r="D361" s="37">
        <f t="shared" si="35"/>
        <v>30000</v>
      </c>
      <c r="E361" s="37">
        <v>180000</v>
      </c>
      <c r="F361" s="37">
        <f t="shared" si="36"/>
        <v>7000</v>
      </c>
      <c r="G361" s="38">
        <v>187000</v>
      </c>
      <c r="H361" s="37"/>
      <c r="I361" s="36">
        <v>170812</v>
      </c>
      <c r="J361" s="37">
        <f t="shared" si="39"/>
        <v>32203</v>
      </c>
      <c r="K361" s="36">
        <v>203015</v>
      </c>
      <c r="L361" s="37">
        <f t="shared" si="40"/>
        <v>-4576</v>
      </c>
      <c r="M361" s="36">
        <v>198439</v>
      </c>
      <c r="N361" s="19">
        <f t="shared" si="41"/>
        <v>-5.7644918589591761E-2</v>
      </c>
      <c r="O361" s="19">
        <f t="shared" si="42"/>
        <v>-0.24410020207721264</v>
      </c>
      <c r="P361" s="19"/>
      <c r="Q361" s="19"/>
    </row>
    <row r="362" spans="1:17" ht="15" x14ac:dyDescent="0.25">
      <c r="A362" s="1" t="s">
        <v>243</v>
      </c>
      <c r="B362">
        <v>2</v>
      </c>
      <c r="C362" s="38">
        <v>112337.215</v>
      </c>
      <c r="D362" s="37">
        <f t="shared" si="35"/>
        <v>11233.721500000014</v>
      </c>
      <c r="E362" s="37">
        <v>123570.93650000001</v>
      </c>
      <c r="F362" s="37">
        <f t="shared" si="36"/>
        <v>0</v>
      </c>
      <c r="G362" s="38">
        <v>123570.93650000001</v>
      </c>
      <c r="H362" s="37"/>
      <c r="I362" s="36">
        <v>95604</v>
      </c>
      <c r="J362" s="37">
        <f t="shared" si="39"/>
        <v>9102</v>
      </c>
      <c r="K362" s="36">
        <v>104706</v>
      </c>
      <c r="L362" s="37">
        <f t="shared" si="40"/>
        <v>1946</v>
      </c>
      <c r="M362" s="36">
        <v>106652</v>
      </c>
      <c r="N362" s="19">
        <f t="shared" si="41"/>
        <v>0.15863684225330993</v>
      </c>
      <c r="O362" s="19">
        <f t="shared" si="42"/>
        <v>5.3306220230281628E-2</v>
      </c>
      <c r="P362" s="19"/>
      <c r="Q362" s="19"/>
    </row>
    <row r="363" spans="1:17" ht="15" x14ac:dyDescent="0.25">
      <c r="A363" s="1" t="s">
        <v>470</v>
      </c>
      <c r="B363">
        <v>6</v>
      </c>
      <c r="C363" s="38">
        <v>139650</v>
      </c>
      <c r="D363" s="37">
        <f t="shared" si="35"/>
        <v>20947.5</v>
      </c>
      <c r="E363" s="37">
        <v>160597.5</v>
      </c>
      <c r="F363" s="37">
        <f t="shared" si="36"/>
        <v>0</v>
      </c>
      <c r="G363" s="38">
        <v>160597.5</v>
      </c>
      <c r="H363" s="37"/>
      <c r="I363" s="36">
        <v>140841</v>
      </c>
      <c r="J363" s="37">
        <f t="shared" si="39"/>
        <v>17055</v>
      </c>
      <c r="K363" s="36">
        <v>157896</v>
      </c>
      <c r="L363" s="37">
        <f t="shared" si="40"/>
        <v>3448</v>
      </c>
      <c r="M363" s="36">
        <v>161344</v>
      </c>
      <c r="N363" s="19">
        <f t="shared" si="41"/>
        <v>-4.6267602142007142E-3</v>
      </c>
      <c r="O363" s="19">
        <f t="shared" si="42"/>
        <v>-0.13445805236017452</v>
      </c>
      <c r="P363" s="19"/>
      <c r="Q363" s="19"/>
    </row>
    <row r="364" spans="1:17" ht="15" x14ac:dyDescent="0.25">
      <c r="A364" s="1" t="s">
        <v>471</v>
      </c>
      <c r="B364">
        <v>1</v>
      </c>
      <c r="C364" s="38">
        <v>142650.57999999999</v>
      </c>
      <c r="D364" s="37">
        <f t="shared" si="35"/>
        <v>21397.587</v>
      </c>
      <c r="E364" s="37">
        <v>164048.16699999999</v>
      </c>
      <c r="F364" s="37">
        <f t="shared" si="36"/>
        <v>0</v>
      </c>
      <c r="G364" s="38">
        <v>164048.16699999999</v>
      </c>
      <c r="H364" s="37"/>
      <c r="I364" s="36">
        <v>139866</v>
      </c>
      <c r="J364" s="37">
        <f t="shared" si="39"/>
        <v>14328</v>
      </c>
      <c r="K364" s="36">
        <v>154194</v>
      </c>
      <c r="L364" s="37">
        <f t="shared" si="40"/>
        <v>0</v>
      </c>
      <c r="M364" s="36">
        <v>154194</v>
      </c>
      <c r="N364" s="19">
        <f t="shared" si="41"/>
        <v>6.3907590438019551E-2</v>
      </c>
      <c r="O364" s="19">
        <f t="shared" si="42"/>
        <v>-7.4862964836504745E-2</v>
      </c>
      <c r="P364" s="19"/>
      <c r="Q364" s="19"/>
    </row>
    <row r="365" spans="1:17" ht="15" x14ac:dyDescent="0.25">
      <c r="A365" s="1" t="s">
        <v>472</v>
      </c>
      <c r="B365">
        <v>1</v>
      </c>
      <c r="C365" s="38">
        <v>105808.41</v>
      </c>
      <c r="D365" s="37">
        <f t="shared" si="35"/>
        <v>10580.841000000015</v>
      </c>
      <c r="E365" s="37">
        <v>116389.25100000002</v>
      </c>
      <c r="F365" s="37">
        <f t="shared" si="36"/>
        <v>0</v>
      </c>
      <c r="G365" s="38">
        <v>116389.25100000002</v>
      </c>
      <c r="H365" s="37"/>
      <c r="I365" s="36">
        <v>117378</v>
      </c>
      <c r="J365" s="37">
        <f t="shared" si="39"/>
        <v>13312</v>
      </c>
      <c r="K365" s="36">
        <v>130690</v>
      </c>
      <c r="L365" s="37">
        <f t="shared" si="40"/>
        <v>515</v>
      </c>
      <c r="M365" s="36">
        <v>131205</v>
      </c>
      <c r="N365" s="19">
        <f t="shared" si="41"/>
        <v>-0.11292061278152496</v>
      </c>
      <c r="O365" s="19">
        <f t="shared" si="42"/>
        <v>-0.19356419343775005</v>
      </c>
      <c r="P365" s="19"/>
      <c r="Q365" s="19"/>
    </row>
    <row r="366" spans="1:17" ht="15" x14ac:dyDescent="0.25">
      <c r="A366" s="1" t="s">
        <v>473</v>
      </c>
      <c r="B366">
        <v>1</v>
      </c>
      <c r="C366" s="38">
        <v>160680</v>
      </c>
      <c r="D366" s="37">
        <f t="shared" si="35"/>
        <v>32136</v>
      </c>
      <c r="E366" s="37">
        <v>192816</v>
      </c>
      <c r="F366" s="37">
        <f t="shared" si="36"/>
        <v>7000</v>
      </c>
      <c r="G366" s="38">
        <v>199816</v>
      </c>
      <c r="H366" s="37"/>
      <c r="I366" s="36">
        <v>168580</v>
      </c>
      <c r="J366" s="37">
        <f t="shared" si="39"/>
        <v>23103</v>
      </c>
      <c r="K366" s="36">
        <v>191683</v>
      </c>
      <c r="L366" s="37">
        <f t="shared" si="40"/>
        <v>1856</v>
      </c>
      <c r="M366" s="36">
        <v>193539</v>
      </c>
      <c r="N366" s="19">
        <f t="shared" si="41"/>
        <v>3.243273965453991E-2</v>
      </c>
      <c r="O366" s="19">
        <f t="shared" si="42"/>
        <v>-0.16977973431711438</v>
      </c>
      <c r="P366" s="19"/>
      <c r="Q366" s="19"/>
    </row>
    <row r="367" spans="1:17" ht="15" x14ac:dyDescent="0.25">
      <c r="A367" s="1" t="s">
        <v>474</v>
      </c>
      <c r="B367">
        <v>1</v>
      </c>
      <c r="C367" s="38">
        <v>65114.92</v>
      </c>
      <c r="D367" s="37">
        <f t="shared" si="35"/>
        <v>3906.895199999999</v>
      </c>
      <c r="E367" s="37">
        <v>69021.815199999997</v>
      </c>
      <c r="F367" s="37">
        <f t="shared" si="36"/>
        <v>0</v>
      </c>
      <c r="G367" s="38">
        <v>69021.815199999997</v>
      </c>
      <c r="H367" s="37"/>
      <c r="I367" s="36">
        <v>66806</v>
      </c>
      <c r="J367" s="37">
        <f t="shared" si="39"/>
        <v>4810</v>
      </c>
      <c r="K367" s="36">
        <v>71616</v>
      </c>
      <c r="L367" s="37">
        <f t="shared" si="40"/>
        <v>0</v>
      </c>
      <c r="M367" s="36">
        <v>71616</v>
      </c>
      <c r="N367" s="19">
        <f t="shared" si="41"/>
        <v>-3.622353663985705E-2</v>
      </c>
      <c r="O367" s="19">
        <f t="shared" si="42"/>
        <v>-9.0776921358355703E-2</v>
      </c>
      <c r="P367" s="19"/>
      <c r="Q367" s="19"/>
    </row>
    <row r="368" spans="1:17" ht="15" x14ac:dyDescent="0.25">
      <c r="A368" s="1" t="s">
        <v>475</v>
      </c>
      <c r="B368">
        <v>4</v>
      </c>
      <c r="C368" s="38">
        <v>110094.41250000001</v>
      </c>
      <c r="D368" s="37">
        <f t="shared" si="35"/>
        <v>11009.441250000003</v>
      </c>
      <c r="E368" s="37">
        <v>121103.85375000001</v>
      </c>
      <c r="F368" s="37">
        <f t="shared" si="36"/>
        <v>0</v>
      </c>
      <c r="G368" s="38">
        <v>121103.85375000001</v>
      </c>
      <c r="H368" s="37"/>
      <c r="I368" s="36">
        <v>129044</v>
      </c>
      <c r="J368" s="37">
        <f t="shared" si="39"/>
        <v>7551</v>
      </c>
      <c r="K368" s="36">
        <v>136595</v>
      </c>
      <c r="L368" s="37">
        <f t="shared" si="40"/>
        <v>486</v>
      </c>
      <c r="M368" s="36">
        <v>137081</v>
      </c>
      <c r="N368" s="19">
        <f t="shared" si="41"/>
        <v>-0.11655259481620349</v>
      </c>
      <c r="O368" s="19">
        <f t="shared" si="42"/>
        <v>-0.19686599528745774</v>
      </c>
      <c r="P368" s="19"/>
      <c r="Q368" s="19"/>
    </row>
    <row r="369" spans="1:17" ht="15" x14ac:dyDescent="0.25">
      <c r="A369" s="1" t="s">
        <v>476</v>
      </c>
      <c r="B369">
        <v>5</v>
      </c>
      <c r="C369" s="38">
        <v>95149.698000000004</v>
      </c>
      <c r="D369" s="37">
        <f t="shared" si="35"/>
        <v>9514.9697999999917</v>
      </c>
      <c r="E369" s="37">
        <v>104664.6678</v>
      </c>
      <c r="F369" s="37">
        <f t="shared" si="36"/>
        <v>0</v>
      </c>
      <c r="G369" s="38">
        <v>104664.6678</v>
      </c>
      <c r="H369" s="37"/>
      <c r="I369" s="36">
        <v>100483</v>
      </c>
      <c r="J369" s="37">
        <f t="shared" si="39"/>
        <v>4988</v>
      </c>
      <c r="K369" s="36">
        <v>105471</v>
      </c>
      <c r="L369" s="37">
        <f t="shared" si="40"/>
        <v>713</v>
      </c>
      <c r="M369" s="36">
        <v>106184</v>
      </c>
      <c r="N369" s="19">
        <f t="shared" si="41"/>
        <v>-1.430848527085064E-2</v>
      </c>
      <c r="O369" s="19">
        <f t="shared" si="42"/>
        <v>-0.10391680479168233</v>
      </c>
      <c r="P369" s="19"/>
      <c r="Q369" s="19"/>
    </row>
    <row r="370" spans="1:17" ht="15" x14ac:dyDescent="0.25">
      <c r="A370" s="1" t="s">
        <v>477</v>
      </c>
      <c r="B370">
        <v>1</v>
      </c>
      <c r="C370" s="38">
        <v>158482.03</v>
      </c>
      <c r="D370" s="37">
        <f t="shared" si="35"/>
        <v>23772.304499999998</v>
      </c>
      <c r="E370" s="37">
        <v>182254.3345</v>
      </c>
      <c r="F370" s="37">
        <f t="shared" si="36"/>
        <v>0</v>
      </c>
      <c r="G370" s="38">
        <v>182254.3345</v>
      </c>
      <c r="H370" s="37"/>
      <c r="I370" s="36">
        <v>163179</v>
      </c>
      <c r="J370" s="37">
        <f t="shared" si="39"/>
        <v>15686</v>
      </c>
      <c r="K370" s="36">
        <v>178865</v>
      </c>
      <c r="L370" s="37">
        <f t="shared" si="40"/>
        <v>7776</v>
      </c>
      <c r="M370" s="36">
        <v>186641</v>
      </c>
      <c r="N370" s="19">
        <f t="shared" si="41"/>
        <v>-2.3503225443498497E-2</v>
      </c>
      <c r="O370" s="19">
        <f t="shared" si="42"/>
        <v>-0.15087236995086825</v>
      </c>
      <c r="P370" s="19"/>
      <c r="Q370" s="19"/>
    </row>
    <row r="371" spans="1:17" ht="15" x14ac:dyDescent="0.25">
      <c r="A371" s="1" t="s">
        <v>244</v>
      </c>
      <c r="B371">
        <v>2</v>
      </c>
      <c r="C371" s="38">
        <v>108920.32000000001</v>
      </c>
      <c r="D371" s="37">
        <f t="shared" si="35"/>
        <v>10892.032000000007</v>
      </c>
      <c r="E371" s="37">
        <v>119812.35200000001</v>
      </c>
      <c r="F371" s="37">
        <f t="shared" si="36"/>
        <v>0</v>
      </c>
      <c r="G371" s="38">
        <v>119812.35200000001</v>
      </c>
      <c r="H371" s="37"/>
      <c r="I371" s="36">
        <v>129044</v>
      </c>
      <c r="J371" s="37">
        <f t="shared" si="39"/>
        <v>7551</v>
      </c>
      <c r="K371" s="36">
        <v>136595</v>
      </c>
      <c r="L371" s="37">
        <f t="shared" si="40"/>
        <v>486</v>
      </c>
      <c r="M371" s="36">
        <v>137081</v>
      </c>
      <c r="N371" s="19">
        <f t="shared" si="41"/>
        <v>-0.12597404454300731</v>
      </c>
      <c r="O371" s="19">
        <f t="shared" si="42"/>
        <v>-0.20543094958455216</v>
      </c>
      <c r="P371" s="19"/>
      <c r="Q371" s="19"/>
    </row>
    <row r="372" spans="1:17" ht="15" x14ac:dyDescent="0.25">
      <c r="A372" s="1" t="s">
        <v>478</v>
      </c>
      <c r="B372">
        <v>1</v>
      </c>
      <c r="C372" s="38">
        <v>108150</v>
      </c>
      <c r="D372" s="37">
        <f t="shared" si="35"/>
        <v>10815.000000000015</v>
      </c>
      <c r="E372" s="37">
        <v>118965.00000000001</v>
      </c>
      <c r="F372" s="37">
        <f t="shared" si="36"/>
        <v>0</v>
      </c>
      <c r="G372" s="38">
        <v>118965.00000000001</v>
      </c>
      <c r="H372" s="37"/>
      <c r="I372" s="36">
        <v>124888</v>
      </c>
      <c r="J372" s="37">
        <f t="shared" si="39"/>
        <v>14776</v>
      </c>
      <c r="K372" s="36">
        <v>139664</v>
      </c>
      <c r="L372" s="37">
        <f t="shared" si="40"/>
        <v>1213</v>
      </c>
      <c r="M372" s="36">
        <v>140877</v>
      </c>
      <c r="N372" s="19">
        <f t="shared" si="41"/>
        <v>-0.15553993909580688</v>
      </c>
      <c r="O372" s="19">
        <f t="shared" si="42"/>
        <v>-0.2323090355416427</v>
      </c>
      <c r="P372" s="19"/>
      <c r="Q372" s="19"/>
    </row>
    <row r="373" spans="1:17" ht="15" x14ac:dyDescent="0.25">
      <c r="A373" s="1" t="s">
        <v>479</v>
      </c>
      <c r="B373">
        <v>2</v>
      </c>
      <c r="C373" s="38">
        <v>76883.98000000001</v>
      </c>
      <c r="D373" s="37">
        <f t="shared" si="35"/>
        <v>6919.5581999999995</v>
      </c>
      <c r="E373" s="37">
        <v>83803.53820000001</v>
      </c>
      <c r="F373" s="37">
        <f t="shared" si="36"/>
        <v>0</v>
      </c>
      <c r="G373" s="38">
        <v>83803.53820000001</v>
      </c>
      <c r="H373" s="37"/>
      <c r="I373" s="36">
        <v>95243</v>
      </c>
      <c r="J373" s="37">
        <f t="shared" si="39"/>
        <v>5087</v>
      </c>
      <c r="K373" s="36">
        <v>100330</v>
      </c>
      <c r="L373" s="37">
        <f t="shared" si="40"/>
        <v>100</v>
      </c>
      <c r="M373" s="36">
        <v>100430</v>
      </c>
      <c r="N373" s="19">
        <f t="shared" si="41"/>
        <v>-0.16555274121278493</v>
      </c>
      <c r="O373" s="19">
        <f t="shared" si="42"/>
        <v>-0.23445205615851827</v>
      </c>
      <c r="P373" s="19"/>
      <c r="Q373" s="19"/>
    </row>
    <row r="374" spans="1:17" ht="15" x14ac:dyDescent="0.25">
      <c r="A374" s="1" t="s">
        <v>245</v>
      </c>
      <c r="B374">
        <v>27</v>
      </c>
      <c r="C374" s="38">
        <v>143237.0174074074</v>
      </c>
      <c r="D374" s="37">
        <f t="shared" si="35"/>
        <v>21485.55261111111</v>
      </c>
      <c r="E374" s="37">
        <v>164722.57001851851</v>
      </c>
      <c r="F374" s="37">
        <f t="shared" si="36"/>
        <v>0</v>
      </c>
      <c r="G374" s="38">
        <v>164722.57001851851</v>
      </c>
      <c r="H374" s="37"/>
      <c r="I374" s="36">
        <v>146228</v>
      </c>
      <c r="J374" s="37">
        <f t="shared" si="39"/>
        <v>21398</v>
      </c>
      <c r="K374" s="36">
        <v>167626</v>
      </c>
      <c r="L374" s="37">
        <f t="shared" si="40"/>
        <v>35</v>
      </c>
      <c r="M374" s="36">
        <v>167661</v>
      </c>
      <c r="N374" s="19">
        <f t="shared" si="41"/>
        <v>-1.7526019655623476E-2</v>
      </c>
      <c r="O374" s="19">
        <f t="shared" si="42"/>
        <v>-0.14567479970054215</v>
      </c>
      <c r="P374" s="19"/>
      <c r="Q374" s="19"/>
    </row>
    <row r="375" spans="1:17" ht="15" x14ac:dyDescent="0.25">
      <c r="A375" s="1" t="s">
        <v>246</v>
      </c>
      <c r="B375">
        <v>1</v>
      </c>
      <c r="C375" s="38">
        <v>142445.96</v>
      </c>
      <c r="D375" s="37">
        <f t="shared" si="35"/>
        <v>14244.59600000002</v>
      </c>
      <c r="E375" s="37">
        <v>156690.55600000001</v>
      </c>
      <c r="F375" s="37">
        <f t="shared" si="36"/>
        <v>0</v>
      </c>
      <c r="G375" s="38">
        <v>156690.55600000001</v>
      </c>
      <c r="H375" s="37"/>
      <c r="I375" s="36">
        <v>131201</v>
      </c>
      <c r="J375" s="37">
        <f t="shared" si="39"/>
        <v>16721</v>
      </c>
      <c r="K375" s="36">
        <v>147922</v>
      </c>
      <c r="L375" s="37">
        <f t="shared" si="40"/>
        <v>0</v>
      </c>
      <c r="M375" s="36">
        <v>147922</v>
      </c>
      <c r="N375" s="19">
        <f t="shared" si="41"/>
        <v>5.9278241235245679E-2</v>
      </c>
      <c r="O375" s="19">
        <f t="shared" si="42"/>
        <v>-3.7019780695231326E-2</v>
      </c>
      <c r="P375" s="19"/>
      <c r="Q375" s="19"/>
    </row>
    <row r="376" spans="1:17" ht="15" x14ac:dyDescent="0.25">
      <c r="A376" s="1" t="s">
        <v>247</v>
      </c>
      <c r="B376">
        <v>15</v>
      </c>
      <c r="C376" s="38">
        <v>103260.83333333333</v>
      </c>
      <c r="D376" s="37">
        <f t="shared" si="35"/>
        <v>10326.083333333358</v>
      </c>
      <c r="E376" s="37">
        <v>113586.91666666669</v>
      </c>
      <c r="F376" s="37">
        <f t="shared" si="36"/>
        <v>0</v>
      </c>
      <c r="G376" s="38">
        <v>113586.91666666669</v>
      </c>
      <c r="H376" s="37"/>
      <c r="I376" s="36">
        <v>117059</v>
      </c>
      <c r="J376" s="37">
        <f t="shared" si="39"/>
        <v>8077</v>
      </c>
      <c r="K376" s="36">
        <v>125136</v>
      </c>
      <c r="L376" s="37">
        <f t="shared" si="40"/>
        <v>0</v>
      </c>
      <c r="M376" s="36">
        <v>125136</v>
      </c>
      <c r="N376" s="19">
        <f t="shared" si="41"/>
        <v>-9.2292252695733559E-2</v>
      </c>
      <c r="O376" s="19">
        <f t="shared" si="42"/>
        <v>-0.17481113881430341</v>
      </c>
      <c r="P376" s="19"/>
      <c r="Q376" s="19"/>
    </row>
    <row r="377" spans="1:17" ht="15" x14ac:dyDescent="0.25">
      <c r="A377" s="1" t="s">
        <v>248</v>
      </c>
      <c r="B377">
        <v>17</v>
      </c>
      <c r="C377" s="38">
        <v>89212.822352941177</v>
      </c>
      <c r="D377" s="37">
        <f t="shared" si="35"/>
        <v>8029.1540117647091</v>
      </c>
      <c r="E377" s="37">
        <v>97241.976364705886</v>
      </c>
      <c r="F377" s="37">
        <f t="shared" si="36"/>
        <v>0</v>
      </c>
      <c r="G377" s="38">
        <v>97241.976364705886</v>
      </c>
      <c r="H377" s="37"/>
      <c r="I377" s="36">
        <v>95530</v>
      </c>
      <c r="J377" s="37">
        <f t="shared" si="39"/>
        <v>9547</v>
      </c>
      <c r="K377" s="36">
        <v>105077</v>
      </c>
      <c r="L377" s="37">
        <f t="shared" si="40"/>
        <v>0</v>
      </c>
      <c r="M377" s="36">
        <v>105077</v>
      </c>
      <c r="N377" s="19">
        <f t="shared" si="41"/>
        <v>-7.4564592016274869E-2</v>
      </c>
      <c r="O377" s="19">
        <f t="shared" si="42"/>
        <v>-0.15097668992318797</v>
      </c>
      <c r="P377" s="19"/>
      <c r="Q377" s="19"/>
    </row>
    <row r="378" spans="1:17" ht="15" x14ac:dyDescent="0.25">
      <c r="A378" s="1" t="s">
        <v>249</v>
      </c>
      <c r="B378">
        <v>27</v>
      </c>
      <c r="C378" s="38">
        <v>135725.75000000003</v>
      </c>
      <c r="D378" s="37">
        <f t="shared" si="35"/>
        <v>20358.86249999993</v>
      </c>
      <c r="E378" s="37">
        <v>156084.61249999996</v>
      </c>
      <c r="F378" s="37">
        <f t="shared" si="36"/>
        <v>0</v>
      </c>
      <c r="G378" s="38">
        <v>156084.61249999996</v>
      </c>
      <c r="H378" s="37"/>
      <c r="I378" s="36">
        <v>146228</v>
      </c>
      <c r="J378" s="37">
        <f t="shared" si="39"/>
        <v>21398</v>
      </c>
      <c r="K378" s="36">
        <v>167626</v>
      </c>
      <c r="L378" s="37">
        <f t="shared" si="40"/>
        <v>35</v>
      </c>
      <c r="M378" s="36">
        <v>167661</v>
      </c>
      <c r="N378" s="19">
        <f t="shared" si="41"/>
        <v>-6.9046394212130671E-2</v>
      </c>
      <c r="O378" s="19">
        <f t="shared" si="42"/>
        <v>-0.19047512540185238</v>
      </c>
      <c r="P378" s="19"/>
      <c r="Q378" s="19"/>
    </row>
    <row r="379" spans="1:17" ht="15" x14ac:dyDescent="0.25">
      <c r="A379" s="1" t="s">
        <v>480</v>
      </c>
      <c r="B379">
        <v>31</v>
      </c>
      <c r="C379" s="38">
        <v>121822.28806451611</v>
      </c>
      <c r="D379" s="37">
        <f t="shared" ref="D379:D442" si="43">E379-C379</f>
        <v>12182.228806451647</v>
      </c>
      <c r="E379" s="37">
        <v>134004.51687096775</v>
      </c>
      <c r="F379" s="37">
        <f t="shared" ref="F379:F442" si="44">G379-E379</f>
        <v>0</v>
      </c>
      <c r="G379" s="38">
        <v>134004.51687096775</v>
      </c>
      <c r="H379" s="37"/>
      <c r="I379" s="36">
        <v>131201</v>
      </c>
      <c r="J379" s="37">
        <f t="shared" si="39"/>
        <v>16721</v>
      </c>
      <c r="K379" s="36">
        <v>147922</v>
      </c>
      <c r="L379" s="37">
        <f t="shared" si="40"/>
        <v>0</v>
      </c>
      <c r="M379" s="36">
        <v>147922</v>
      </c>
      <c r="N379" s="19">
        <f t="shared" si="41"/>
        <v>-9.4086634368330924E-2</v>
      </c>
      <c r="O379" s="19">
        <f t="shared" si="42"/>
        <v>-0.17644239488030106</v>
      </c>
      <c r="P379" s="19"/>
      <c r="Q379" s="19"/>
    </row>
    <row r="380" spans="1:17" ht="15" x14ac:dyDescent="0.25">
      <c r="A380" s="1" t="s">
        <v>481</v>
      </c>
      <c r="B380">
        <v>9</v>
      </c>
      <c r="C380" s="38">
        <v>183463.88888888888</v>
      </c>
      <c r="D380" s="37">
        <f t="shared" si="43"/>
        <v>45865.972222222248</v>
      </c>
      <c r="E380" s="37">
        <v>229329.86111111112</v>
      </c>
      <c r="F380" s="37">
        <f t="shared" si="44"/>
        <v>25000</v>
      </c>
      <c r="G380" s="38">
        <v>254329.86111111112</v>
      </c>
      <c r="H380" s="37"/>
      <c r="I380" s="36">
        <v>194159</v>
      </c>
      <c r="J380" s="37">
        <f t="shared" ref="J380:J443" si="45">K380-I380</f>
        <v>41040</v>
      </c>
      <c r="K380" s="36">
        <v>235199</v>
      </c>
      <c r="L380" s="37">
        <f t="shared" ref="L380:L443" si="46">M380-K380</f>
        <v>25923</v>
      </c>
      <c r="M380" s="36">
        <v>261122</v>
      </c>
      <c r="N380" s="19">
        <f t="shared" si="41"/>
        <v>-2.6011362079368557E-2</v>
      </c>
      <c r="O380" s="19">
        <f t="shared" si="42"/>
        <v>-0.29740164027202276</v>
      </c>
      <c r="P380" s="19"/>
      <c r="Q380" s="19"/>
    </row>
    <row r="381" spans="1:17" ht="15" x14ac:dyDescent="0.25">
      <c r="A381" s="1" t="s">
        <v>482</v>
      </c>
      <c r="B381">
        <v>1</v>
      </c>
      <c r="C381" s="38">
        <v>148953.84</v>
      </c>
      <c r="D381" s="37">
        <f t="shared" si="43"/>
        <v>29790.767999999982</v>
      </c>
      <c r="E381" s="37">
        <v>178744.60799999998</v>
      </c>
      <c r="F381" s="37">
        <f t="shared" si="44"/>
        <v>7000</v>
      </c>
      <c r="G381" s="38">
        <v>185744.60799999998</v>
      </c>
      <c r="H381" s="37"/>
      <c r="I381" s="36">
        <v>178793</v>
      </c>
      <c r="J381" s="37">
        <f t="shared" si="45"/>
        <v>24027</v>
      </c>
      <c r="K381" s="36">
        <v>202820</v>
      </c>
      <c r="L381" s="37">
        <f t="shared" si="46"/>
        <v>3698</v>
      </c>
      <c r="M381" s="36">
        <v>206518</v>
      </c>
      <c r="N381" s="19">
        <f t="shared" si="41"/>
        <v>-0.10058877192302861</v>
      </c>
      <c r="O381" s="19">
        <f t="shared" si="42"/>
        <v>-0.27873676870781239</v>
      </c>
      <c r="P381" s="19"/>
      <c r="Q381" s="19"/>
    </row>
    <row r="382" spans="1:17" ht="15" x14ac:dyDescent="0.25">
      <c r="A382" s="1" t="s">
        <v>483</v>
      </c>
      <c r="B382">
        <v>3</v>
      </c>
      <c r="C382" s="38">
        <v>179178.75</v>
      </c>
      <c r="D382" s="37">
        <f t="shared" si="43"/>
        <v>35835.75</v>
      </c>
      <c r="E382" s="37">
        <v>215014.5</v>
      </c>
      <c r="F382" s="37">
        <f t="shared" si="44"/>
        <v>7000</v>
      </c>
      <c r="G382" s="38">
        <v>222014.5</v>
      </c>
      <c r="H382" s="37"/>
      <c r="I382" s="36">
        <v>154326</v>
      </c>
      <c r="J382" s="37">
        <f t="shared" si="45"/>
        <v>14448</v>
      </c>
      <c r="K382" s="36">
        <v>168774</v>
      </c>
      <c r="L382" s="37">
        <f t="shared" si="46"/>
        <v>420</v>
      </c>
      <c r="M382" s="36">
        <v>169194</v>
      </c>
      <c r="N382" s="19">
        <f t="shared" si="41"/>
        <v>0.31218896651181482</v>
      </c>
      <c r="O382" s="19">
        <f t="shared" si="42"/>
        <v>5.9013617504166817E-2</v>
      </c>
      <c r="P382" s="19"/>
      <c r="Q382" s="19"/>
    </row>
    <row r="383" spans="1:17" ht="15" x14ac:dyDescent="0.25">
      <c r="A383" s="1" t="s">
        <v>250</v>
      </c>
      <c r="B383">
        <v>1</v>
      </c>
      <c r="C383" s="38">
        <v>101000</v>
      </c>
      <c r="D383" s="37">
        <f t="shared" si="43"/>
        <v>10100.000000000015</v>
      </c>
      <c r="E383" s="37">
        <v>111100.00000000001</v>
      </c>
      <c r="F383" s="37">
        <f t="shared" si="44"/>
        <v>0</v>
      </c>
      <c r="G383" s="38">
        <v>111100.00000000001</v>
      </c>
      <c r="H383" s="37"/>
      <c r="I383" s="36">
        <v>107158</v>
      </c>
      <c r="J383" s="37">
        <f t="shared" si="45"/>
        <v>9698</v>
      </c>
      <c r="K383" s="36">
        <v>116856</v>
      </c>
      <c r="L383" s="37">
        <f t="shared" si="46"/>
        <v>2611</v>
      </c>
      <c r="M383" s="36">
        <v>119467</v>
      </c>
      <c r="N383" s="19">
        <f t="shared" si="41"/>
        <v>-7.0036076908267436E-2</v>
      </c>
      <c r="O383" s="19">
        <f t="shared" si="42"/>
        <v>-0.15457825173478867</v>
      </c>
      <c r="P383" s="19"/>
      <c r="Q383" s="19"/>
    </row>
    <row r="384" spans="1:17" ht="15" x14ac:dyDescent="0.25">
      <c r="A384" s="1" t="s">
        <v>484</v>
      </c>
      <c r="B384">
        <v>5</v>
      </c>
      <c r="C384" s="38">
        <v>141637.13200000004</v>
      </c>
      <c r="D384" s="37">
        <f t="shared" si="43"/>
        <v>21245.569799999939</v>
      </c>
      <c r="E384" s="37">
        <v>162882.70179999998</v>
      </c>
      <c r="F384" s="37">
        <f t="shared" si="44"/>
        <v>0</v>
      </c>
      <c r="G384" s="38">
        <v>162882.70179999998</v>
      </c>
      <c r="H384" s="37"/>
      <c r="I384" s="36">
        <v>148099</v>
      </c>
      <c r="J384" s="37">
        <f t="shared" si="45"/>
        <v>4050</v>
      </c>
      <c r="K384" s="36">
        <v>152149</v>
      </c>
      <c r="L384" s="37">
        <f t="shared" si="46"/>
        <v>0</v>
      </c>
      <c r="M384" s="36">
        <v>152149</v>
      </c>
      <c r="N384" s="19">
        <f t="shared" si="41"/>
        <v>7.0547304287244608E-2</v>
      </c>
      <c r="O384" s="19">
        <f t="shared" si="42"/>
        <v>-6.9089300619786909E-2</v>
      </c>
      <c r="P384" s="19"/>
      <c r="Q384" s="19"/>
    </row>
    <row r="385" spans="1:17" ht="15" x14ac:dyDescent="0.25">
      <c r="A385" s="1" t="s">
        <v>485</v>
      </c>
      <c r="B385">
        <v>1</v>
      </c>
      <c r="C385" s="38">
        <v>119025</v>
      </c>
      <c r="D385" s="37">
        <f t="shared" si="43"/>
        <v>11902.500000000015</v>
      </c>
      <c r="E385" s="37">
        <v>130927.50000000001</v>
      </c>
      <c r="F385" s="37">
        <f t="shared" si="44"/>
        <v>0</v>
      </c>
      <c r="G385" s="38">
        <v>130927.50000000001</v>
      </c>
      <c r="H385" s="37"/>
      <c r="I385" s="36">
        <v>113901</v>
      </c>
      <c r="J385" s="37">
        <f t="shared" si="45"/>
        <v>9441</v>
      </c>
      <c r="K385" s="36">
        <v>123342</v>
      </c>
      <c r="L385" s="37">
        <f t="shared" si="46"/>
        <v>0</v>
      </c>
      <c r="M385" s="36">
        <v>123342</v>
      </c>
      <c r="N385" s="19">
        <f t="shared" si="41"/>
        <v>6.1499732451233274E-2</v>
      </c>
      <c r="O385" s="19">
        <f t="shared" si="42"/>
        <v>-3.5000243226151674E-2</v>
      </c>
      <c r="P385" s="19"/>
      <c r="Q385" s="19"/>
    </row>
    <row r="386" spans="1:17" ht="15" x14ac:dyDescent="0.25">
      <c r="A386" s="1" t="s">
        <v>486</v>
      </c>
      <c r="B386">
        <v>3</v>
      </c>
      <c r="C386" s="38">
        <v>126337.20666666667</v>
      </c>
      <c r="D386" s="37">
        <f t="shared" si="43"/>
        <v>12633.720666666661</v>
      </c>
      <c r="E386" s="37">
        <v>138970.92733333333</v>
      </c>
      <c r="F386" s="37">
        <f t="shared" si="44"/>
        <v>0</v>
      </c>
      <c r="G386" s="38">
        <v>138970.92733333333</v>
      </c>
      <c r="H386" s="37"/>
      <c r="I386" s="36">
        <v>124081</v>
      </c>
      <c r="J386" s="37">
        <f t="shared" si="45"/>
        <v>8632</v>
      </c>
      <c r="K386" s="36">
        <v>132713</v>
      </c>
      <c r="L386" s="37">
        <f t="shared" si="46"/>
        <v>0</v>
      </c>
      <c r="M386" s="36">
        <v>132713</v>
      </c>
      <c r="N386" s="19">
        <f t="shared" si="41"/>
        <v>4.7153838232376073E-2</v>
      </c>
      <c r="O386" s="19">
        <f t="shared" si="42"/>
        <v>-4.8041965243294439E-2</v>
      </c>
      <c r="P386" s="19"/>
      <c r="Q386" s="19"/>
    </row>
    <row r="387" spans="1:17" ht="15" x14ac:dyDescent="0.25">
      <c r="A387" s="1" t="s">
        <v>487</v>
      </c>
      <c r="B387">
        <v>2</v>
      </c>
      <c r="C387" s="38">
        <v>112000</v>
      </c>
      <c r="D387" s="37">
        <f t="shared" si="43"/>
        <v>11200.000000000015</v>
      </c>
      <c r="E387" s="37">
        <v>123200.00000000001</v>
      </c>
      <c r="F387" s="37">
        <f t="shared" si="44"/>
        <v>0</v>
      </c>
      <c r="G387" s="38">
        <v>123200.00000000001</v>
      </c>
      <c r="H387" s="37"/>
      <c r="I387" s="36">
        <v>107062</v>
      </c>
      <c r="J387" s="37">
        <f t="shared" si="45"/>
        <v>6286</v>
      </c>
      <c r="K387" s="36">
        <v>113348</v>
      </c>
      <c r="L387" s="37">
        <f t="shared" si="46"/>
        <v>0</v>
      </c>
      <c r="M387" s="36">
        <v>113348</v>
      </c>
      <c r="N387" s="19">
        <f t="shared" si="41"/>
        <v>8.6918163531778364E-2</v>
      </c>
      <c r="O387" s="19">
        <f t="shared" si="42"/>
        <v>-1.1892578607474327E-2</v>
      </c>
      <c r="P387" s="19"/>
      <c r="Q387" s="19"/>
    </row>
    <row r="388" spans="1:17" ht="15" x14ac:dyDescent="0.25">
      <c r="A388" s="1" t="s">
        <v>251</v>
      </c>
      <c r="B388">
        <v>21</v>
      </c>
      <c r="C388" s="38">
        <v>120730.79904761903</v>
      </c>
      <c r="D388" s="37">
        <f t="shared" si="43"/>
        <v>12073.079904761908</v>
      </c>
      <c r="E388" s="37">
        <v>132803.87895238094</v>
      </c>
      <c r="F388" s="37">
        <f t="shared" si="44"/>
        <v>0</v>
      </c>
      <c r="G388" s="38">
        <v>132803.87895238094</v>
      </c>
      <c r="H388" s="37"/>
      <c r="I388" s="36">
        <v>124081</v>
      </c>
      <c r="J388" s="37">
        <f t="shared" si="45"/>
        <v>8632</v>
      </c>
      <c r="K388" s="36">
        <v>132713</v>
      </c>
      <c r="L388" s="37">
        <f t="shared" si="46"/>
        <v>0</v>
      </c>
      <c r="M388" s="36">
        <v>132713</v>
      </c>
      <c r="N388" s="19">
        <f t="shared" ref="N388:N450" si="47">(G388-M388)/M388</f>
        <v>6.8477807284093612E-4</v>
      </c>
      <c r="O388" s="19">
        <f t="shared" ref="O388:O450" si="48">(C388-M388)/M388</f>
        <v>-9.0286565388326454E-2</v>
      </c>
      <c r="P388" s="19"/>
      <c r="Q388" s="19"/>
    </row>
    <row r="389" spans="1:17" ht="15" x14ac:dyDescent="0.25">
      <c r="A389" s="1" t="s">
        <v>488</v>
      </c>
      <c r="B389">
        <v>3</v>
      </c>
      <c r="C389" s="38">
        <v>91035.876666666663</v>
      </c>
      <c r="D389" s="37">
        <f t="shared" si="43"/>
        <v>9103.5876666666882</v>
      </c>
      <c r="E389" s="37">
        <v>100139.46433333335</v>
      </c>
      <c r="F389" s="37">
        <f t="shared" si="44"/>
        <v>0</v>
      </c>
      <c r="G389" s="38">
        <v>100139.46433333335</v>
      </c>
      <c r="H389" s="37"/>
      <c r="I389" s="36">
        <v>109038</v>
      </c>
      <c r="J389" s="37">
        <f t="shared" si="45"/>
        <v>-2384</v>
      </c>
      <c r="K389" s="36">
        <v>106654</v>
      </c>
      <c r="L389" s="37">
        <f t="shared" si="46"/>
        <v>0</v>
      </c>
      <c r="M389" s="36">
        <v>106654</v>
      </c>
      <c r="N389" s="19">
        <f t="shared" si="47"/>
        <v>-6.1081025246747883E-2</v>
      </c>
      <c r="O389" s="19">
        <f t="shared" si="48"/>
        <v>-0.14643729567886191</v>
      </c>
      <c r="P389" s="19"/>
      <c r="Q389" s="19"/>
    </row>
    <row r="390" spans="1:17" ht="15" x14ac:dyDescent="0.25">
      <c r="A390" s="1" t="s">
        <v>489</v>
      </c>
      <c r="B390">
        <v>1</v>
      </c>
      <c r="C390" s="38">
        <v>160000</v>
      </c>
      <c r="D390" s="37">
        <f t="shared" si="43"/>
        <v>32000</v>
      </c>
      <c r="E390" s="37">
        <v>192000</v>
      </c>
      <c r="F390" s="37">
        <f t="shared" si="44"/>
        <v>7000</v>
      </c>
      <c r="G390" s="38">
        <v>199000</v>
      </c>
      <c r="H390" s="37"/>
      <c r="I390" s="36">
        <v>148750</v>
      </c>
      <c r="J390" s="37">
        <f t="shared" si="45"/>
        <v>7968</v>
      </c>
      <c r="K390" s="36">
        <v>156718</v>
      </c>
      <c r="L390" s="37">
        <f t="shared" si="46"/>
        <v>0</v>
      </c>
      <c r="M390" s="36">
        <v>156718</v>
      </c>
      <c r="N390" s="19">
        <f t="shared" si="47"/>
        <v>0.26979670490945518</v>
      </c>
      <c r="O390" s="19">
        <f t="shared" si="48"/>
        <v>2.0942074299059456E-2</v>
      </c>
      <c r="P390" s="19"/>
      <c r="Q390" s="19"/>
    </row>
    <row r="391" spans="1:17" ht="15" x14ac:dyDescent="0.25">
      <c r="A391" s="1" t="s">
        <v>252</v>
      </c>
      <c r="B391">
        <v>1</v>
      </c>
      <c r="C391" s="38">
        <v>123481.25</v>
      </c>
      <c r="D391" s="37">
        <f t="shared" si="43"/>
        <v>12348.125</v>
      </c>
      <c r="E391" s="37">
        <v>135829.375</v>
      </c>
      <c r="F391" s="37">
        <f t="shared" si="44"/>
        <v>0</v>
      </c>
      <c r="G391" s="38">
        <v>135829.375</v>
      </c>
      <c r="H391" s="37"/>
      <c r="I391" s="36">
        <v>115459</v>
      </c>
      <c r="J391" s="37">
        <f t="shared" si="45"/>
        <v>9423</v>
      </c>
      <c r="K391" s="36">
        <v>124882</v>
      </c>
      <c r="L391" s="37">
        <f t="shared" si="46"/>
        <v>152</v>
      </c>
      <c r="M391" s="36">
        <v>125034</v>
      </c>
      <c r="N391" s="19">
        <f t="shared" si="47"/>
        <v>8.6339515651742721E-2</v>
      </c>
      <c r="O391" s="19">
        <f t="shared" si="48"/>
        <v>-1.2418622134779339E-2</v>
      </c>
      <c r="P391" s="19"/>
      <c r="Q391" s="19"/>
    </row>
    <row r="392" spans="1:17" ht="15" x14ac:dyDescent="0.25">
      <c r="A392" s="1" t="s">
        <v>253</v>
      </c>
      <c r="B392">
        <v>5</v>
      </c>
      <c r="C392" s="38">
        <v>153724.64199999999</v>
      </c>
      <c r="D392" s="37">
        <f t="shared" si="43"/>
        <v>30744.928400000004</v>
      </c>
      <c r="E392" s="37">
        <v>184469.5704</v>
      </c>
      <c r="F392" s="37">
        <f t="shared" si="44"/>
        <v>7000</v>
      </c>
      <c r="G392" s="38">
        <v>191469.5704</v>
      </c>
      <c r="H392" s="37"/>
      <c r="I392" s="36">
        <v>172703</v>
      </c>
      <c r="J392" s="37">
        <f t="shared" si="45"/>
        <v>38069</v>
      </c>
      <c r="K392" s="36">
        <v>210772</v>
      </c>
      <c r="L392" s="37">
        <f t="shared" si="46"/>
        <v>4134</v>
      </c>
      <c r="M392" s="36">
        <v>214906</v>
      </c>
      <c r="N392" s="19">
        <f t="shared" si="47"/>
        <v>-0.10905432886936615</v>
      </c>
      <c r="O392" s="19">
        <f t="shared" si="48"/>
        <v>-0.2846889244599965</v>
      </c>
      <c r="P392" s="19"/>
      <c r="Q392" s="19"/>
    </row>
    <row r="393" spans="1:17" ht="15" x14ac:dyDescent="0.25">
      <c r="A393" s="1" t="s">
        <v>254</v>
      </c>
      <c r="B393">
        <v>1</v>
      </c>
      <c r="C393" s="38">
        <v>94500</v>
      </c>
      <c r="D393" s="37">
        <f t="shared" si="43"/>
        <v>9450.0000000000146</v>
      </c>
      <c r="E393" s="37">
        <v>103950.00000000001</v>
      </c>
      <c r="F393" s="37">
        <f t="shared" si="44"/>
        <v>0</v>
      </c>
      <c r="G393" s="38">
        <v>103950.00000000001</v>
      </c>
      <c r="H393" s="37"/>
      <c r="I393" s="36">
        <v>120615</v>
      </c>
      <c r="J393" s="37">
        <f t="shared" si="45"/>
        <v>11729</v>
      </c>
      <c r="K393" s="36">
        <v>132344</v>
      </c>
      <c r="L393" s="37">
        <f t="shared" si="46"/>
        <v>-1967</v>
      </c>
      <c r="M393" s="36">
        <v>130377</v>
      </c>
      <c r="N393" s="19">
        <f t="shared" si="47"/>
        <v>-0.20269679468004315</v>
      </c>
      <c r="O393" s="19">
        <f t="shared" si="48"/>
        <v>-0.2751789042545848</v>
      </c>
      <c r="P393" s="19"/>
      <c r="Q393" s="19"/>
    </row>
    <row r="394" spans="1:17" ht="15" x14ac:dyDescent="0.25">
      <c r="A394" s="1" t="s">
        <v>255</v>
      </c>
      <c r="B394">
        <v>19</v>
      </c>
      <c r="C394" s="38">
        <v>79665.810000000012</v>
      </c>
      <c r="D394" s="37">
        <f t="shared" si="43"/>
        <v>7169.9228999999759</v>
      </c>
      <c r="E394" s="37">
        <v>86835.732899999988</v>
      </c>
      <c r="F394" s="37">
        <f t="shared" si="44"/>
        <v>0</v>
      </c>
      <c r="G394" s="38">
        <v>86835.732899999988</v>
      </c>
      <c r="H394" s="37"/>
      <c r="I394" s="36">
        <v>90837</v>
      </c>
      <c r="J394" s="37">
        <f t="shared" si="45"/>
        <v>3355</v>
      </c>
      <c r="K394" s="36">
        <v>94192</v>
      </c>
      <c r="L394" s="37">
        <f t="shared" si="46"/>
        <v>270</v>
      </c>
      <c r="M394" s="36">
        <v>94462</v>
      </c>
      <c r="N394" s="19">
        <f t="shared" si="47"/>
        <v>-8.0733703499820161E-2</v>
      </c>
      <c r="O394" s="19">
        <f t="shared" si="48"/>
        <v>-0.15663642522919255</v>
      </c>
      <c r="P394" s="19"/>
      <c r="Q394" s="19"/>
    </row>
    <row r="395" spans="1:17" ht="15" x14ac:dyDescent="0.25">
      <c r="A395" s="1" t="s">
        <v>256</v>
      </c>
      <c r="B395">
        <v>4</v>
      </c>
      <c r="C395" s="38">
        <v>68664.304999999993</v>
      </c>
      <c r="D395" s="37">
        <f t="shared" si="43"/>
        <v>5493.1444000000192</v>
      </c>
      <c r="E395" s="37">
        <v>74157.449400000012</v>
      </c>
      <c r="F395" s="37">
        <f t="shared" si="44"/>
        <v>0</v>
      </c>
      <c r="G395" s="38">
        <v>74157.449400000012</v>
      </c>
      <c r="H395" s="37"/>
      <c r="I395" s="36">
        <v>74305</v>
      </c>
      <c r="J395" s="37">
        <f t="shared" si="45"/>
        <v>2388</v>
      </c>
      <c r="K395" s="36">
        <v>76693</v>
      </c>
      <c r="L395" s="37">
        <f t="shared" si="46"/>
        <v>118</v>
      </c>
      <c r="M395" s="36">
        <v>76811</v>
      </c>
      <c r="N395" s="19">
        <f t="shared" si="47"/>
        <v>-3.454649203890052E-2</v>
      </c>
      <c r="O395" s="19">
        <f t="shared" si="48"/>
        <v>-0.10606156670268591</v>
      </c>
      <c r="P395" s="19"/>
      <c r="Q395" s="19"/>
    </row>
    <row r="396" spans="1:17" ht="15" x14ac:dyDescent="0.25">
      <c r="A396" s="1" t="s">
        <v>490</v>
      </c>
      <c r="B396">
        <v>9</v>
      </c>
      <c r="C396" s="38">
        <v>98137.802222222221</v>
      </c>
      <c r="D396" s="37">
        <f t="shared" si="43"/>
        <v>9813.7802222222381</v>
      </c>
      <c r="E396" s="37">
        <v>107951.58244444446</v>
      </c>
      <c r="F396" s="37">
        <f t="shared" si="44"/>
        <v>0</v>
      </c>
      <c r="G396" s="38">
        <v>107951.58244444446</v>
      </c>
      <c r="H396" s="37"/>
      <c r="I396" s="36">
        <v>116403</v>
      </c>
      <c r="J396" s="37">
        <f t="shared" si="45"/>
        <v>5737</v>
      </c>
      <c r="K396" s="36">
        <v>122140</v>
      </c>
      <c r="L396" s="37">
        <f t="shared" si="46"/>
        <v>185</v>
      </c>
      <c r="M396" s="36">
        <v>122325</v>
      </c>
      <c r="N396" s="19">
        <f t="shared" si="47"/>
        <v>-0.11750188069123679</v>
      </c>
      <c r="O396" s="19">
        <f t="shared" si="48"/>
        <v>-0.19772898244657902</v>
      </c>
      <c r="P396" s="19"/>
      <c r="Q396" s="19"/>
    </row>
    <row r="397" spans="1:17" ht="15" x14ac:dyDescent="0.25">
      <c r="A397" s="1" t="s">
        <v>491</v>
      </c>
      <c r="B397">
        <v>4</v>
      </c>
      <c r="C397" s="38">
        <v>139207.5025</v>
      </c>
      <c r="D397" s="37">
        <f t="shared" si="43"/>
        <v>20881.125375000003</v>
      </c>
      <c r="E397" s="37">
        <v>160088.62787500001</v>
      </c>
      <c r="F397" s="37">
        <f t="shared" si="44"/>
        <v>0</v>
      </c>
      <c r="G397" s="38">
        <v>160088.62787500001</v>
      </c>
      <c r="H397" s="37"/>
      <c r="I397" s="36">
        <v>172581</v>
      </c>
      <c r="J397" s="37">
        <f t="shared" si="45"/>
        <v>16938</v>
      </c>
      <c r="K397" s="36">
        <v>189519</v>
      </c>
      <c r="L397" s="37">
        <f t="shared" si="46"/>
        <v>1580</v>
      </c>
      <c r="M397" s="36">
        <v>191099</v>
      </c>
      <c r="N397" s="19">
        <f t="shared" si="47"/>
        <v>-0.1622738587067436</v>
      </c>
      <c r="O397" s="19">
        <f t="shared" si="48"/>
        <v>-0.27154248583195095</v>
      </c>
      <c r="P397" s="19"/>
      <c r="Q397" s="19"/>
    </row>
    <row r="398" spans="1:17" ht="15" x14ac:dyDescent="0.25">
      <c r="A398" s="1" t="s">
        <v>492</v>
      </c>
      <c r="B398">
        <v>14</v>
      </c>
      <c r="C398" s="38">
        <v>123282.94214285715</v>
      </c>
      <c r="D398" s="37">
        <f t="shared" si="43"/>
        <v>12328.294214285706</v>
      </c>
      <c r="E398" s="37">
        <v>135611.23635714286</v>
      </c>
      <c r="F398" s="37">
        <f t="shared" si="44"/>
        <v>0</v>
      </c>
      <c r="G398" s="38">
        <v>135611.23635714286</v>
      </c>
      <c r="H398" s="37"/>
      <c r="I398" s="36">
        <v>142040</v>
      </c>
      <c r="J398" s="37">
        <f t="shared" si="45"/>
        <v>9455</v>
      </c>
      <c r="K398" s="36">
        <v>151495</v>
      </c>
      <c r="L398" s="37">
        <f t="shared" si="46"/>
        <v>756</v>
      </c>
      <c r="M398" s="36">
        <v>152251</v>
      </c>
      <c r="N398" s="19">
        <f t="shared" si="47"/>
        <v>-0.10929165419509325</v>
      </c>
      <c r="O398" s="19">
        <f t="shared" si="48"/>
        <v>-0.19026514017735743</v>
      </c>
      <c r="P398" s="19"/>
      <c r="Q398" s="19"/>
    </row>
    <row r="399" spans="1:17" ht="15" x14ac:dyDescent="0.25">
      <c r="A399" s="1" t="s">
        <v>257</v>
      </c>
      <c r="B399">
        <v>6</v>
      </c>
      <c r="C399" s="38">
        <v>99366.33666666667</v>
      </c>
      <c r="D399" s="37">
        <f t="shared" si="43"/>
        <v>9936.6336666666903</v>
      </c>
      <c r="E399" s="37">
        <v>109302.97033333336</v>
      </c>
      <c r="F399" s="37">
        <f t="shared" si="44"/>
        <v>0</v>
      </c>
      <c r="G399" s="38">
        <v>109302.97033333336</v>
      </c>
      <c r="H399" s="37"/>
      <c r="I399" s="36">
        <v>116403</v>
      </c>
      <c r="J399" s="37">
        <f t="shared" si="45"/>
        <v>5737</v>
      </c>
      <c r="K399" s="36">
        <v>122140</v>
      </c>
      <c r="L399" s="37">
        <f t="shared" si="46"/>
        <v>185</v>
      </c>
      <c r="M399" s="36">
        <v>122325</v>
      </c>
      <c r="N399" s="19">
        <f t="shared" si="47"/>
        <v>-0.1064543606512703</v>
      </c>
      <c r="O399" s="19">
        <f t="shared" si="48"/>
        <v>-0.18768578241024592</v>
      </c>
      <c r="P399" s="19"/>
      <c r="Q399" s="19"/>
    </row>
    <row r="400" spans="1:17" ht="15" x14ac:dyDescent="0.25">
      <c r="A400" s="1" t="s">
        <v>258</v>
      </c>
      <c r="B400">
        <v>1</v>
      </c>
      <c r="C400" s="38">
        <v>101410</v>
      </c>
      <c r="D400" s="37">
        <f t="shared" si="43"/>
        <v>10141.000000000015</v>
      </c>
      <c r="E400" s="37">
        <v>111551.00000000001</v>
      </c>
      <c r="F400" s="37">
        <f t="shared" si="44"/>
        <v>0</v>
      </c>
      <c r="G400" s="38">
        <v>111551.00000000001</v>
      </c>
      <c r="H400" s="37"/>
      <c r="I400" s="36">
        <v>116252</v>
      </c>
      <c r="J400" s="37">
        <f t="shared" si="45"/>
        <v>10315</v>
      </c>
      <c r="K400" s="36">
        <v>126567</v>
      </c>
      <c r="L400" s="37">
        <f t="shared" si="46"/>
        <v>-322</v>
      </c>
      <c r="M400" s="36">
        <v>126245</v>
      </c>
      <c r="N400" s="19">
        <f t="shared" si="47"/>
        <v>-0.116392728424888</v>
      </c>
      <c r="O400" s="19">
        <f t="shared" si="48"/>
        <v>-0.19672066220444373</v>
      </c>
      <c r="P400" s="19"/>
      <c r="Q400" s="19"/>
    </row>
    <row r="401" spans="1:17" ht="15" x14ac:dyDescent="0.25">
      <c r="A401" s="1" t="s">
        <v>493</v>
      </c>
      <c r="B401">
        <v>1</v>
      </c>
      <c r="C401" s="38">
        <v>86216.71</v>
      </c>
      <c r="D401" s="37">
        <f t="shared" si="43"/>
        <v>7759.5039000000106</v>
      </c>
      <c r="E401" s="37">
        <v>93976.213900000017</v>
      </c>
      <c r="F401" s="37">
        <f t="shared" si="44"/>
        <v>0</v>
      </c>
      <c r="G401" s="38">
        <v>93976.213900000017</v>
      </c>
      <c r="H401" s="37"/>
      <c r="I401" s="36">
        <v>96858</v>
      </c>
      <c r="J401" s="37">
        <f t="shared" si="45"/>
        <v>2123</v>
      </c>
      <c r="K401" s="36">
        <v>98981</v>
      </c>
      <c r="L401" s="37">
        <f t="shared" si="46"/>
        <v>439</v>
      </c>
      <c r="M401" s="36">
        <v>99420</v>
      </c>
      <c r="N401" s="19">
        <f t="shared" si="47"/>
        <v>-5.4755442566887781E-2</v>
      </c>
      <c r="O401" s="19">
        <f t="shared" si="48"/>
        <v>-0.13280315831824577</v>
      </c>
      <c r="P401" s="19"/>
      <c r="Q401" s="19"/>
    </row>
    <row r="402" spans="1:17" ht="15" x14ac:dyDescent="0.25">
      <c r="A402" s="1" t="s">
        <v>259</v>
      </c>
      <c r="B402">
        <v>1</v>
      </c>
      <c r="C402" s="38">
        <v>105060</v>
      </c>
      <c r="D402" s="37">
        <f t="shared" si="43"/>
        <v>10506.000000000015</v>
      </c>
      <c r="E402" s="37">
        <v>115566.00000000001</v>
      </c>
      <c r="F402" s="37">
        <f t="shared" si="44"/>
        <v>0</v>
      </c>
      <c r="G402" s="38">
        <v>115566.00000000001</v>
      </c>
      <c r="H402" s="37"/>
      <c r="I402" s="36">
        <v>95243</v>
      </c>
      <c r="J402" s="37">
        <f t="shared" si="45"/>
        <v>5087</v>
      </c>
      <c r="K402" s="36">
        <v>100330</v>
      </c>
      <c r="L402" s="37">
        <f t="shared" si="46"/>
        <v>100</v>
      </c>
      <c r="M402" s="36">
        <v>100430</v>
      </c>
      <c r="N402" s="19">
        <f t="shared" si="47"/>
        <v>0.15071193866374605</v>
      </c>
      <c r="O402" s="19">
        <f t="shared" si="48"/>
        <v>4.6101762421587172E-2</v>
      </c>
      <c r="P402" s="19"/>
      <c r="Q402" s="19"/>
    </row>
    <row r="403" spans="1:17" ht="15" x14ac:dyDescent="0.25">
      <c r="A403" s="1" t="s">
        <v>260</v>
      </c>
      <c r="B403">
        <v>2</v>
      </c>
      <c r="C403" s="38">
        <v>70122.75</v>
      </c>
      <c r="D403" s="37">
        <f t="shared" si="43"/>
        <v>5609.820000000007</v>
      </c>
      <c r="E403" s="37">
        <v>75732.570000000007</v>
      </c>
      <c r="F403" s="37">
        <f t="shared" si="44"/>
        <v>0</v>
      </c>
      <c r="G403" s="38">
        <v>75732.570000000007</v>
      </c>
      <c r="H403" s="37"/>
      <c r="I403" s="36">
        <v>75796</v>
      </c>
      <c r="J403" s="37">
        <f t="shared" si="45"/>
        <v>2237</v>
      </c>
      <c r="K403" s="36">
        <v>78033</v>
      </c>
      <c r="L403" s="37">
        <f t="shared" si="46"/>
        <v>24</v>
      </c>
      <c r="M403" s="36">
        <v>78057</v>
      </c>
      <c r="N403" s="19">
        <f t="shared" si="47"/>
        <v>-2.9778623313732183E-2</v>
      </c>
      <c r="O403" s="19">
        <f t="shared" si="48"/>
        <v>-0.101646873438641</v>
      </c>
      <c r="P403" s="19"/>
      <c r="Q403" s="19"/>
    </row>
    <row r="404" spans="1:17" ht="15" x14ac:dyDescent="0.25">
      <c r="A404" s="1" t="s">
        <v>494</v>
      </c>
      <c r="B404">
        <v>1</v>
      </c>
      <c r="C404" s="38">
        <v>174819.84</v>
      </c>
      <c r="D404" s="37">
        <f t="shared" si="43"/>
        <v>34963.967999999993</v>
      </c>
      <c r="E404" s="37">
        <v>209783.80799999999</v>
      </c>
      <c r="F404" s="37">
        <f t="shared" si="44"/>
        <v>7000</v>
      </c>
      <c r="G404" s="38">
        <v>216783.80799999999</v>
      </c>
      <c r="H404" s="37"/>
      <c r="I404" s="36">
        <v>179547</v>
      </c>
      <c r="J404" s="37">
        <f t="shared" si="45"/>
        <v>27843</v>
      </c>
      <c r="K404" s="36">
        <v>207390</v>
      </c>
      <c r="L404" s="37">
        <f t="shared" si="46"/>
        <v>6560</v>
      </c>
      <c r="M404" s="36">
        <v>213950</v>
      </c>
      <c r="N404" s="19">
        <f t="shared" si="47"/>
        <v>1.3245188128067258E-2</v>
      </c>
      <c r="O404" s="19">
        <f t="shared" si="48"/>
        <v>-0.18289394718392149</v>
      </c>
      <c r="P404" s="19"/>
      <c r="Q404" s="19"/>
    </row>
    <row r="405" spans="1:17" ht="15" x14ac:dyDescent="0.25">
      <c r="A405" s="1" t="s">
        <v>495</v>
      </c>
      <c r="B405">
        <v>1</v>
      </c>
      <c r="C405" s="38">
        <v>74380</v>
      </c>
      <c r="D405" s="37">
        <f t="shared" si="43"/>
        <v>6694.2000000000116</v>
      </c>
      <c r="E405" s="37">
        <v>81074.200000000012</v>
      </c>
      <c r="F405" s="37">
        <f t="shared" si="44"/>
        <v>0</v>
      </c>
      <c r="G405" s="38">
        <v>81074.200000000012</v>
      </c>
      <c r="H405" s="37"/>
      <c r="I405" s="36">
        <v>86123</v>
      </c>
      <c r="J405" s="37">
        <f t="shared" si="45"/>
        <v>1044</v>
      </c>
      <c r="K405" s="36">
        <v>87167</v>
      </c>
      <c r="L405" s="37">
        <f t="shared" si="46"/>
        <v>106</v>
      </c>
      <c r="M405" s="36">
        <v>87273</v>
      </c>
      <c r="N405" s="19">
        <f t="shared" si="47"/>
        <v>-7.1027694705120575E-2</v>
      </c>
      <c r="O405" s="19">
        <f t="shared" si="48"/>
        <v>-0.14773183000469789</v>
      </c>
      <c r="P405" s="19"/>
      <c r="Q405" s="19"/>
    </row>
    <row r="406" spans="1:17" ht="15" x14ac:dyDescent="0.25">
      <c r="A406" s="1" t="s">
        <v>496</v>
      </c>
      <c r="B406">
        <v>1</v>
      </c>
      <c r="C406" s="38">
        <v>108469.4</v>
      </c>
      <c r="D406" s="37">
        <f t="shared" si="43"/>
        <v>10846.940000000002</v>
      </c>
      <c r="E406" s="37">
        <v>119316.34</v>
      </c>
      <c r="F406" s="37">
        <f t="shared" si="44"/>
        <v>0</v>
      </c>
      <c r="G406" s="38">
        <v>119316.34</v>
      </c>
      <c r="H406" s="37"/>
      <c r="I406" s="36">
        <v>111041</v>
      </c>
      <c r="J406" s="37">
        <f t="shared" si="45"/>
        <v>4150</v>
      </c>
      <c r="K406" s="36">
        <v>115191</v>
      </c>
      <c r="L406" s="37">
        <f t="shared" si="46"/>
        <v>328</v>
      </c>
      <c r="M406" s="36">
        <v>115519</v>
      </c>
      <c r="N406" s="19">
        <f t="shared" si="47"/>
        <v>3.28719950830599E-2</v>
      </c>
      <c r="O406" s="19">
        <f t="shared" si="48"/>
        <v>-6.1025459015400116E-2</v>
      </c>
      <c r="P406" s="19"/>
      <c r="Q406" s="19"/>
    </row>
    <row r="407" spans="1:17" ht="15" x14ac:dyDescent="0.25">
      <c r="A407" s="1" t="s">
        <v>261</v>
      </c>
      <c r="B407">
        <v>1</v>
      </c>
      <c r="C407" s="38">
        <v>135783.01</v>
      </c>
      <c r="D407" s="37">
        <f t="shared" si="43"/>
        <v>13578.301000000007</v>
      </c>
      <c r="E407" s="37">
        <v>149361.31100000002</v>
      </c>
      <c r="F407" s="37">
        <f t="shared" si="44"/>
        <v>0</v>
      </c>
      <c r="G407" s="38">
        <v>149361.31100000002</v>
      </c>
      <c r="H407" s="37"/>
      <c r="I407" s="36">
        <v>134028</v>
      </c>
      <c r="J407" s="37">
        <f t="shared" si="45"/>
        <v>12213</v>
      </c>
      <c r="K407" s="36">
        <v>146241</v>
      </c>
      <c r="L407" s="37">
        <f t="shared" si="46"/>
        <v>55</v>
      </c>
      <c r="M407" s="36">
        <v>146296</v>
      </c>
      <c r="N407" s="19">
        <f t="shared" si="47"/>
        <v>2.0952801170230326E-2</v>
      </c>
      <c r="O407" s="19">
        <f t="shared" si="48"/>
        <v>-7.1861089845245196E-2</v>
      </c>
      <c r="P407" s="19"/>
      <c r="Q407" s="19"/>
    </row>
    <row r="408" spans="1:17" ht="15" x14ac:dyDescent="0.25">
      <c r="A408" s="1" t="s">
        <v>262</v>
      </c>
      <c r="B408">
        <v>1</v>
      </c>
      <c r="C408" s="38">
        <v>160253.46</v>
      </c>
      <c r="D408" s="37">
        <f t="shared" si="43"/>
        <v>32050.691999999981</v>
      </c>
      <c r="E408" s="37">
        <v>192304.15199999997</v>
      </c>
      <c r="F408" s="37">
        <f t="shared" si="44"/>
        <v>7000</v>
      </c>
      <c r="G408" s="38">
        <v>199304.15199999997</v>
      </c>
      <c r="H408" s="37"/>
      <c r="I408" s="36">
        <v>170460</v>
      </c>
      <c r="J408" s="37">
        <f t="shared" si="45"/>
        <v>18034</v>
      </c>
      <c r="K408" s="36">
        <v>188494</v>
      </c>
      <c r="L408" s="37">
        <f t="shared" si="46"/>
        <v>0</v>
      </c>
      <c r="M408" s="36">
        <v>188494</v>
      </c>
      <c r="N408" s="19">
        <f t="shared" si="47"/>
        <v>5.735011193990245E-2</v>
      </c>
      <c r="O408" s="19">
        <f t="shared" si="48"/>
        <v>-0.14982195719757663</v>
      </c>
      <c r="P408" s="19"/>
      <c r="Q408" s="19"/>
    </row>
    <row r="409" spans="1:17" ht="15" x14ac:dyDescent="0.25">
      <c r="A409" s="1" t="s">
        <v>263</v>
      </c>
      <c r="B409">
        <v>2</v>
      </c>
      <c r="C409" s="38">
        <v>105975.19</v>
      </c>
      <c r="D409" s="37">
        <f t="shared" si="43"/>
        <v>10597.519</v>
      </c>
      <c r="E409" s="37">
        <v>116572.709</v>
      </c>
      <c r="F409" s="37">
        <f t="shared" si="44"/>
        <v>0</v>
      </c>
      <c r="G409" s="38">
        <v>116572.709</v>
      </c>
      <c r="H409" s="37"/>
      <c r="I409" s="36">
        <v>111873</v>
      </c>
      <c r="J409" s="37">
        <f t="shared" si="45"/>
        <v>4267</v>
      </c>
      <c r="K409" s="36">
        <v>116140</v>
      </c>
      <c r="L409" s="37">
        <f t="shared" si="46"/>
        <v>174</v>
      </c>
      <c r="M409" s="36">
        <v>116314</v>
      </c>
      <c r="N409" s="19">
        <f t="shared" si="47"/>
        <v>2.2242292415358645E-3</v>
      </c>
      <c r="O409" s="19">
        <f t="shared" si="48"/>
        <v>-8.888706432587648E-2</v>
      </c>
      <c r="P409" s="19"/>
      <c r="Q409" s="19"/>
    </row>
    <row r="410" spans="1:17" ht="15" x14ac:dyDescent="0.25">
      <c r="A410" s="1" t="s">
        <v>264</v>
      </c>
      <c r="B410">
        <v>2</v>
      </c>
      <c r="C410" s="38">
        <v>75839.89499999999</v>
      </c>
      <c r="D410" s="37">
        <f t="shared" si="43"/>
        <v>6067.1916000000201</v>
      </c>
      <c r="E410" s="37">
        <v>81907.08660000001</v>
      </c>
      <c r="F410" s="37">
        <f t="shared" si="44"/>
        <v>0</v>
      </c>
      <c r="G410" s="38">
        <v>81907.08660000001</v>
      </c>
      <c r="H410" s="37"/>
      <c r="I410" s="36">
        <v>73524</v>
      </c>
      <c r="J410" s="37">
        <f t="shared" si="45"/>
        <v>1291</v>
      </c>
      <c r="K410" s="36">
        <v>74815</v>
      </c>
      <c r="L410" s="37">
        <f t="shared" si="46"/>
        <v>0</v>
      </c>
      <c r="M410" s="36">
        <v>74815</v>
      </c>
      <c r="N410" s="19">
        <f t="shared" si="47"/>
        <v>9.479498228964793E-2</v>
      </c>
      <c r="O410" s="19">
        <f t="shared" si="48"/>
        <v>1.3699057675599672E-2</v>
      </c>
      <c r="P410" s="19"/>
      <c r="Q410" s="19"/>
    </row>
    <row r="411" spans="1:17" ht="15" x14ac:dyDescent="0.25">
      <c r="A411" s="1" t="s">
        <v>265</v>
      </c>
      <c r="B411">
        <v>1</v>
      </c>
      <c r="C411" s="38">
        <v>105216.9</v>
      </c>
      <c r="D411" s="37">
        <f t="shared" si="43"/>
        <v>10521.690000000002</v>
      </c>
      <c r="E411" s="37">
        <v>115738.59</v>
      </c>
      <c r="F411" s="37">
        <f t="shared" si="44"/>
        <v>0</v>
      </c>
      <c r="G411" s="38">
        <v>115738.59</v>
      </c>
      <c r="H411" s="37"/>
      <c r="I411" s="36">
        <v>98615</v>
      </c>
      <c r="J411" s="37">
        <f t="shared" si="45"/>
        <v>5229</v>
      </c>
      <c r="K411" s="36">
        <v>103844</v>
      </c>
      <c r="L411" s="37">
        <f t="shared" si="46"/>
        <v>-153</v>
      </c>
      <c r="M411" s="36">
        <v>103691</v>
      </c>
      <c r="N411" s="19">
        <f t="shared" si="47"/>
        <v>0.11618742224493926</v>
      </c>
      <c r="O411" s="19">
        <f t="shared" si="48"/>
        <v>1.4715838404490209E-2</v>
      </c>
      <c r="P411" s="19"/>
      <c r="Q411" s="19"/>
    </row>
    <row r="412" spans="1:17" ht="15" x14ac:dyDescent="0.25">
      <c r="A412" s="1" t="s">
        <v>497</v>
      </c>
      <c r="B412">
        <v>1</v>
      </c>
      <c r="C412" s="38">
        <v>124444.7</v>
      </c>
      <c r="D412" s="37">
        <f t="shared" si="43"/>
        <v>12444.470000000016</v>
      </c>
      <c r="E412" s="37">
        <v>136889.17000000001</v>
      </c>
      <c r="F412" s="37">
        <f t="shared" si="44"/>
        <v>0</v>
      </c>
      <c r="G412" s="38">
        <v>136889.17000000001</v>
      </c>
      <c r="H412" s="37"/>
      <c r="I412" s="36">
        <v>129253</v>
      </c>
      <c r="J412" s="37">
        <f t="shared" si="45"/>
        <v>8847</v>
      </c>
      <c r="K412" s="36">
        <v>138100</v>
      </c>
      <c r="L412" s="37">
        <f t="shared" si="46"/>
        <v>1206</v>
      </c>
      <c r="M412" s="36">
        <v>139306</v>
      </c>
      <c r="N412" s="19">
        <f t="shared" si="47"/>
        <v>-1.7349073263175939E-2</v>
      </c>
      <c r="O412" s="19">
        <f t="shared" si="48"/>
        <v>-0.10668097569379641</v>
      </c>
      <c r="P412" s="19"/>
      <c r="Q412" s="19"/>
    </row>
    <row r="413" spans="1:17" ht="15" x14ac:dyDescent="0.25">
      <c r="A413" s="1" t="s">
        <v>498</v>
      </c>
      <c r="B413">
        <v>1</v>
      </c>
      <c r="C413" s="38">
        <v>180718</v>
      </c>
      <c r="D413" s="37">
        <f t="shared" si="43"/>
        <v>36143.600000000006</v>
      </c>
      <c r="E413" s="37">
        <v>216861.6</v>
      </c>
      <c r="F413" s="37">
        <f t="shared" si="44"/>
        <v>7000</v>
      </c>
      <c r="G413" s="38">
        <v>223861.6</v>
      </c>
      <c r="H413" s="37"/>
      <c r="I413" s="36">
        <v>166509</v>
      </c>
      <c r="J413" s="37">
        <f t="shared" si="45"/>
        <v>22687</v>
      </c>
      <c r="K413" s="36">
        <v>189196</v>
      </c>
      <c r="L413" s="37">
        <f t="shared" si="46"/>
        <v>4216</v>
      </c>
      <c r="M413" s="36">
        <v>193412</v>
      </c>
      <c r="N413" s="19">
        <f t="shared" si="47"/>
        <v>0.15743387173494927</v>
      </c>
      <c r="O413" s="19">
        <f t="shared" si="48"/>
        <v>-6.5631915289640769E-2</v>
      </c>
      <c r="P413" s="19"/>
      <c r="Q413" s="19"/>
    </row>
    <row r="414" spans="1:17" ht="15" x14ac:dyDescent="0.25">
      <c r="A414" s="1" t="s">
        <v>266</v>
      </c>
      <c r="B414">
        <v>1</v>
      </c>
      <c r="C414" s="38">
        <v>63750</v>
      </c>
      <c r="D414" s="37">
        <f t="shared" si="43"/>
        <v>5100</v>
      </c>
      <c r="E414" s="37">
        <v>68850</v>
      </c>
      <c r="F414" s="37">
        <f t="shared" si="44"/>
        <v>0</v>
      </c>
      <c r="G414" s="38">
        <v>68850</v>
      </c>
      <c r="H414" s="37"/>
      <c r="I414" s="36">
        <v>79855</v>
      </c>
      <c r="J414" s="37">
        <f t="shared" si="45"/>
        <v>3268</v>
      </c>
      <c r="K414" s="36">
        <v>83123</v>
      </c>
      <c r="L414" s="37">
        <f t="shared" si="46"/>
        <v>132</v>
      </c>
      <c r="M414" s="36">
        <v>83255</v>
      </c>
      <c r="N414" s="19">
        <f t="shared" si="47"/>
        <v>-0.17302264128280584</v>
      </c>
      <c r="O414" s="19">
        <f t="shared" si="48"/>
        <v>-0.2342802234100054</v>
      </c>
      <c r="P414" s="19"/>
      <c r="Q414" s="19"/>
    </row>
    <row r="415" spans="1:17" ht="15" x14ac:dyDescent="0.25">
      <c r="A415" s="1" t="s">
        <v>267</v>
      </c>
      <c r="B415">
        <v>2</v>
      </c>
      <c r="C415" s="38">
        <v>95766.9</v>
      </c>
      <c r="D415" s="37">
        <f t="shared" si="43"/>
        <v>9576.6900000000169</v>
      </c>
      <c r="E415" s="37">
        <v>105343.59000000001</v>
      </c>
      <c r="F415" s="37">
        <f t="shared" si="44"/>
        <v>0</v>
      </c>
      <c r="G415" s="38">
        <v>105343.59000000001</v>
      </c>
      <c r="H415" s="37"/>
      <c r="I415" s="36">
        <v>102729</v>
      </c>
      <c r="J415" s="37">
        <f t="shared" si="45"/>
        <v>5472</v>
      </c>
      <c r="K415" s="36">
        <v>108201</v>
      </c>
      <c r="L415" s="37">
        <f t="shared" si="46"/>
        <v>1407</v>
      </c>
      <c r="M415" s="36">
        <v>109608</v>
      </c>
      <c r="N415" s="19">
        <f t="shared" si="47"/>
        <v>-3.8906010510181638E-2</v>
      </c>
      <c r="O415" s="19">
        <f t="shared" si="48"/>
        <v>-0.12627819137289253</v>
      </c>
      <c r="P415" s="19"/>
      <c r="Q415" s="19"/>
    </row>
    <row r="416" spans="1:17" ht="15" x14ac:dyDescent="0.25">
      <c r="A416" s="1" t="s">
        <v>499</v>
      </c>
      <c r="B416">
        <v>2</v>
      </c>
      <c r="C416" s="38">
        <v>132761.20500000002</v>
      </c>
      <c r="D416" s="37">
        <f t="shared" si="43"/>
        <v>19914.18075</v>
      </c>
      <c r="E416" s="37">
        <v>152675.38575000002</v>
      </c>
      <c r="F416" s="37">
        <f t="shared" si="44"/>
        <v>0</v>
      </c>
      <c r="G416" s="38">
        <v>152675.38575000002</v>
      </c>
      <c r="H416" s="37"/>
      <c r="I416" s="36">
        <v>146404</v>
      </c>
      <c r="J416" s="37">
        <f t="shared" si="45"/>
        <v>21486</v>
      </c>
      <c r="K416" s="36">
        <v>167890</v>
      </c>
      <c r="L416" s="37">
        <f t="shared" si="46"/>
        <v>1525</v>
      </c>
      <c r="M416" s="36">
        <v>169415</v>
      </c>
      <c r="N416" s="19">
        <f t="shared" si="47"/>
        <v>-9.8808336038721384E-2</v>
      </c>
      <c r="O416" s="19">
        <f t="shared" si="48"/>
        <v>-0.21635507481627944</v>
      </c>
      <c r="P416" s="19"/>
      <c r="Q416" s="19"/>
    </row>
    <row r="417" spans="1:17" ht="15" x14ac:dyDescent="0.25">
      <c r="A417" s="1" t="s">
        <v>268</v>
      </c>
      <c r="B417">
        <v>4</v>
      </c>
      <c r="C417" s="38">
        <v>109690.18749999999</v>
      </c>
      <c r="D417" s="37">
        <f t="shared" si="43"/>
        <v>10969.018750000017</v>
      </c>
      <c r="E417" s="37">
        <v>120659.20625</v>
      </c>
      <c r="F417" s="37">
        <f t="shared" si="44"/>
        <v>0</v>
      </c>
      <c r="G417" s="38">
        <v>120659.20625</v>
      </c>
      <c r="H417" s="37"/>
      <c r="I417" s="36">
        <v>134716</v>
      </c>
      <c r="J417" s="37">
        <f t="shared" si="45"/>
        <v>13331</v>
      </c>
      <c r="K417" s="36">
        <v>148047</v>
      </c>
      <c r="L417" s="37">
        <f t="shared" si="46"/>
        <v>-493</v>
      </c>
      <c r="M417" s="36">
        <v>147554</v>
      </c>
      <c r="N417" s="19">
        <f t="shared" si="47"/>
        <v>-0.18227085507678542</v>
      </c>
      <c r="O417" s="19">
        <f t="shared" si="48"/>
        <v>-0.25660986825162324</v>
      </c>
      <c r="P417" s="19"/>
      <c r="Q417" s="19"/>
    </row>
    <row r="418" spans="1:17" ht="15" x14ac:dyDescent="0.25">
      <c r="A418" s="1" t="s">
        <v>500</v>
      </c>
      <c r="B418">
        <v>1</v>
      </c>
      <c r="C418" s="38">
        <v>185336</v>
      </c>
      <c r="D418" s="37">
        <f t="shared" si="43"/>
        <v>37067.199999999983</v>
      </c>
      <c r="E418" s="37">
        <v>222403.19999999998</v>
      </c>
      <c r="F418" s="37">
        <f t="shared" si="44"/>
        <v>7000</v>
      </c>
      <c r="G418" s="38">
        <v>229403.19999999998</v>
      </c>
      <c r="H418" s="37"/>
      <c r="I418" s="36">
        <v>153615</v>
      </c>
      <c r="J418" s="37">
        <f t="shared" si="45"/>
        <v>30239</v>
      </c>
      <c r="K418" s="36">
        <v>183854</v>
      </c>
      <c r="L418" s="37">
        <f t="shared" si="46"/>
        <v>0</v>
      </c>
      <c r="M418" s="36">
        <v>183854</v>
      </c>
      <c r="N418" s="19">
        <f t="shared" si="47"/>
        <v>0.24774658152664605</v>
      </c>
      <c r="O418" s="19">
        <f t="shared" si="48"/>
        <v>8.0607438510992419E-3</v>
      </c>
      <c r="P418" s="19"/>
      <c r="Q418" s="19"/>
    </row>
    <row r="419" spans="1:17" ht="15" x14ac:dyDescent="0.25">
      <c r="A419" s="1" t="s">
        <v>501</v>
      </c>
      <c r="B419">
        <v>4</v>
      </c>
      <c r="C419" s="38">
        <v>184922.66</v>
      </c>
      <c r="D419" s="37">
        <f t="shared" si="43"/>
        <v>36984.531999999977</v>
      </c>
      <c r="E419" s="37">
        <v>221907.19199999998</v>
      </c>
      <c r="F419" s="37">
        <f t="shared" si="44"/>
        <v>7000</v>
      </c>
      <c r="G419" s="38">
        <v>228907.19199999998</v>
      </c>
      <c r="H419" s="37"/>
      <c r="I419" s="36">
        <v>180018</v>
      </c>
      <c r="J419" s="37">
        <f t="shared" si="45"/>
        <v>14861</v>
      </c>
      <c r="K419" s="36">
        <v>194879</v>
      </c>
      <c r="L419" s="37">
        <f t="shared" si="46"/>
        <v>9817</v>
      </c>
      <c r="M419" s="36">
        <v>204696</v>
      </c>
      <c r="N419" s="19">
        <f t="shared" si="47"/>
        <v>0.11827877437761354</v>
      </c>
      <c r="O419" s="19">
        <f t="shared" si="48"/>
        <v>-9.6598565677883289E-2</v>
      </c>
      <c r="P419" s="19"/>
      <c r="Q419" s="19"/>
    </row>
    <row r="420" spans="1:17" ht="15" x14ac:dyDescent="0.25">
      <c r="A420" s="1" t="s">
        <v>502</v>
      </c>
      <c r="B420">
        <v>1</v>
      </c>
      <c r="C420" s="38">
        <v>115440</v>
      </c>
      <c r="D420" s="37">
        <f t="shared" si="43"/>
        <v>11544.000000000015</v>
      </c>
      <c r="E420" s="37">
        <v>126984.00000000001</v>
      </c>
      <c r="F420" s="37">
        <f t="shared" si="44"/>
        <v>0</v>
      </c>
      <c r="G420" s="38">
        <v>126984.00000000001</v>
      </c>
      <c r="H420" s="37"/>
      <c r="I420" s="36">
        <v>126304</v>
      </c>
      <c r="J420" s="37">
        <f t="shared" si="45"/>
        <v>5941</v>
      </c>
      <c r="K420" s="36">
        <v>132245</v>
      </c>
      <c r="L420" s="37">
        <f t="shared" si="46"/>
        <v>0</v>
      </c>
      <c r="M420" s="36">
        <v>132245</v>
      </c>
      <c r="N420" s="19">
        <f t="shared" si="47"/>
        <v>-3.9782222390260392E-2</v>
      </c>
      <c r="O420" s="19">
        <f t="shared" si="48"/>
        <v>-0.12707474762750956</v>
      </c>
      <c r="P420" s="19"/>
      <c r="Q420" s="19"/>
    </row>
    <row r="421" spans="1:17" ht="15" x14ac:dyDescent="0.25">
      <c r="A421" s="1" t="s">
        <v>503</v>
      </c>
      <c r="B421">
        <v>1</v>
      </c>
      <c r="C421" s="38">
        <v>106145.06</v>
      </c>
      <c r="D421" s="37">
        <f t="shared" si="43"/>
        <v>10614.506000000008</v>
      </c>
      <c r="E421" s="37">
        <v>116759.56600000001</v>
      </c>
      <c r="F421" s="37">
        <f t="shared" si="44"/>
        <v>0</v>
      </c>
      <c r="G421" s="38">
        <v>116759.56600000001</v>
      </c>
      <c r="H421" s="37"/>
      <c r="I421" s="36">
        <v>99820</v>
      </c>
      <c r="J421" s="37">
        <f t="shared" si="45"/>
        <v>3507</v>
      </c>
      <c r="K421" s="36">
        <v>103327</v>
      </c>
      <c r="L421" s="37">
        <f t="shared" si="46"/>
        <v>94</v>
      </c>
      <c r="M421" s="36">
        <v>103421</v>
      </c>
      <c r="N421" s="19">
        <f t="shared" si="47"/>
        <v>0.1289734773401921</v>
      </c>
      <c r="O421" s="19">
        <f t="shared" si="48"/>
        <v>2.6339524854720006E-2</v>
      </c>
      <c r="P421" s="19"/>
      <c r="Q421" s="19"/>
    </row>
    <row r="422" spans="1:17" ht="15" x14ac:dyDescent="0.25">
      <c r="A422" s="1" t="s">
        <v>504</v>
      </c>
      <c r="B422">
        <v>2</v>
      </c>
      <c r="C422" s="38">
        <v>138922.45500000002</v>
      </c>
      <c r="D422" s="37">
        <f t="shared" si="43"/>
        <v>20838.36824999997</v>
      </c>
      <c r="E422" s="37">
        <v>159760.82324999999</v>
      </c>
      <c r="F422" s="37">
        <f t="shared" si="44"/>
        <v>0</v>
      </c>
      <c r="G422" s="38">
        <v>159760.82324999999</v>
      </c>
      <c r="H422" s="37"/>
      <c r="I422" s="36">
        <v>160182</v>
      </c>
      <c r="J422" s="37">
        <f t="shared" si="45"/>
        <v>24649</v>
      </c>
      <c r="K422" s="36">
        <v>184831</v>
      </c>
      <c r="L422" s="37">
        <f t="shared" si="46"/>
        <v>0</v>
      </c>
      <c r="M422" s="36">
        <v>184831</v>
      </c>
      <c r="N422" s="19">
        <f t="shared" si="47"/>
        <v>-0.1356383764087194</v>
      </c>
      <c r="O422" s="19">
        <f t="shared" si="48"/>
        <v>-0.24838119687714713</v>
      </c>
      <c r="P422" s="19"/>
      <c r="Q422" s="19"/>
    </row>
    <row r="423" spans="1:17" ht="15" x14ac:dyDescent="0.25">
      <c r="A423" s="1" t="s">
        <v>505</v>
      </c>
      <c r="B423">
        <v>3</v>
      </c>
      <c r="C423" s="38">
        <v>69344.753333333341</v>
      </c>
      <c r="D423" s="37">
        <f t="shared" si="43"/>
        <v>5547.5802666666568</v>
      </c>
      <c r="E423" s="37">
        <v>74892.333599999998</v>
      </c>
      <c r="F423" s="37">
        <f t="shared" si="44"/>
        <v>0</v>
      </c>
      <c r="G423" s="38">
        <v>74892.333599999998</v>
      </c>
      <c r="H423" s="37"/>
      <c r="I423" s="36">
        <v>74236</v>
      </c>
      <c r="J423" s="37">
        <f t="shared" si="45"/>
        <v>1647</v>
      </c>
      <c r="K423" s="36">
        <v>75883</v>
      </c>
      <c r="L423" s="37">
        <f t="shared" si="46"/>
        <v>-29</v>
      </c>
      <c r="M423" s="36">
        <v>75854</v>
      </c>
      <c r="N423" s="19">
        <f t="shared" si="47"/>
        <v>-1.2677860099665171E-2</v>
      </c>
      <c r="O423" s="19">
        <f t="shared" si="48"/>
        <v>-8.581283342561577E-2</v>
      </c>
      <c r="P423" s="19"/>
      <c r="Q423" s="19"/>
    </row>
    <row r="424" spans="1:17" ht="15" x14ac:dyDescent="0.25">
      <c r="A424" s="1" t="s">
        <v>269</v>
      </c>
      <c r="B424">
        <v>3</v>
      </c>
      <c r="C424" s="38">
        <v>100393.24333333333</v>
      </c>
      <c r="D424" s="37">
        <f t="shared" si="43"/>
        <v>10039.324333333352</v>
      </c>
      <c r="E424" s="37">
        <v>110432.56766666668</v>
      </c>
      <c r="F424" s="37">
        <f t="shared" si="44"/>
        <v>0</v>
      </c>
      <c r="G424" s="38">
        <v>110432.56766666668</v>
      </c>
      <c r="H424" s="37"/>
      <c r="I424" s="36">
        <v>99421</v>
      </c>
      <c r="J424" s="37">
        <f t="shared" si="45"/>
        <v>4518</v>
      </c>
      <c r="K424" s="36">
        <v>103939</v>
      </c>
      <c r="L424" s="37">
        <f t="shared" si="46"/>
        <v>133</v>
      </c>
      <c r="M424" s="36">
        <v>104072</v>
      </c>
      <c r="N424" s="19">
        <f t="shared" si="47"/>
        <v>6.1116992722986818E-2</v>
      </c>
      <c r="O424" s="19">
        <f t="shared" si="48"/>
        <v>-3.5348188433648516E-2</v>
      </c>
      <c r="P424" s="19"/>
      <c r="Q424" s="19"/>
    </row>
    <row r="425" spans="1:17" ht="15" x14ac:dyDescent="0.25">
      <c r="A425" s="1" t="s">
        <v>270</v>
      </c>
      <c r="B425">
        <v>1</v>
      </c>
      <c r="C425" s="38">
        <v>138860.97</v>
      </c>
      <c r="D425" s="37">
        <f t="shared" si="43"/>
        <v>20829.145499999984</v>
      </c>
      <c r="E425" s="37">
        <v>159690.11549999999</v>
      </c>
      <c r="F425" s="37">
        <f t="shared" si="44"/>
        <v>0</v>
      </c>
      <c r="G425" s="38">
        <v>159690.11549999999</v>
      </c>
      <c r="H425" s="37"/>
      <c r="I425" s="36">
        <v>154033</v>
      </c>
      <c r="J425" s="37">
        <f t="shared" si="45"/>
        <v>16098</v>
      </c>
      <c r="K425" s="36">
        <v>170131</v>
      </c>
      <c r="L425" s="37">
        <f t="shared" si="46"/>
        <v>602</v>
      </c>
      <c r="M425" s="36">
        <v>170733</v>
      </c>
      <c r="N425" s="19">
        <f t="shared" si="47"/>
        <v>-6.467926235701367E-2</v>
      </c>
      <c r="O425" s="19">
        <f t="shared" si="48"/>
        <v>-0.18667761944088138</v>
      </c>
      <c r="P425" s="19"/>
      <c r="Q425" s="19"/>
    </row>
    <row r="426" spans="1:17" ht="15" x14ac:dyDescent="0.25">
      <c r="A426" s="1" t="s">
        <v>506</v>
      </c>
      <c r="B426">
        <v>1</v>
      </c>
      <c r="C426" s="38">
        <v>161750</v>
      </c>
      <c r="D426" s="37">
        <f t="shared" si="43"/>
        <v>32350</v>
      </c>
      <c r="E426" s="37">
        <v>194100</v>
      </c>
      <c r="F426" s="37">
        <f t="shared" si="44"/>
        <v>7000</v>
      </c>
      <c r="G426" s="38">
        <v>201100</v>
      </c>
      <c r="H426" s="37"/>
      <c r="I426" s="36">
        <v>158966</v>
      </c>
      <c r="J426" s="37">
        <f t="shared" si="45"/>
        <v>21671</v>
      </c>
      <c r="K426" s="36">
        <v>180637</v>
      </c>
      <c r="L426" s="37">
        <f t="shared" si="46"/>
        <v>2226</v>
      </c>
      <c r="M426" s="36">
        <v>182863</v>
      </c>
      <c r="N426" s="19">
        <f t="shared" si="47"/>
        <v>9.9730399260648681E-2</v>
      </c>
      <c r="O426" s="19">
        <f t="shared" si="48"/>
        <v>-0.11545802048528134</v>
      </c>
      <c r="P426" s="19"/>
      <c r="Q426" s="19"/>
    </row>
    <row r="427" spans="1:17" ht="15" x14ac:dyDescent="0.25">
      <c r="A427" s="1" t="s">
        <v>271</v>
      </c>
      <c r="B427">
        <v>1</v>
      </c>
      <c r="C427" s="38">
        <v>159402.79999999999</v>
      </c>
      <c r="D427" s="37">
        <f t="shared" si="43"/>
        <v>31880.559999999998</v>
      </c>
      <c r="E427" s="37">
        <v>191283.36</v>
      </c>
      <c r="F427" s="37">
        <f t="shared" si="44"/>
        <v>7000</v>
      </c>
      <c r="G427" s="38">
        <v>198283.36</v>
      </c>
      <c r="H427" s="37"/>
      <c r="I427" s="36">
        <v>174498</v>
      </c>
      <c r="J427" s="37">
        <f t="shared" si="45"/>
        <v>35597</v>
      </c>
      <c r="K427" s="36">
        <v>210095</v>
      </c>
      <c r="L427" s="37">
        <f t="shared" si="46"/>
        <v>10126</v>
      </c>
      <c r="M427" s="36">
        <v>220221</v>
      </c>
      <c r="N427" s="19">
        <f t="shared" si="47"/>
        <v>-9.9616476176204879E-2</v>
      </c>
      <c r="O427" s="19">
        <f t="shared" si="48"/>
        <v>-0.27616893938361925</v>
      </c>
      <c r="P427" s="19"/>
      <c r="Q427" s="19"/>
    </row>
    <row r="428" spans="1:17" ht="15" x14ac:dyDescent="0.25">
      <c r="A428" s="1" t="s">
        <v>272</v>
      </c>
      <c r="B428">
        <v>1</v>
      </c>
      <c r="C428" s="38">
        <v>283810</v>
      </c>
      <c r="D428" s="37">
        <f t="shared" si="43"/>
        <v>85143</v>
      </c>
      <c r="E428" s="37">
        <v>368953</v>
      </c>
      <c r="F428" s="37">
        <f t="shared" si="44"/>
        <v>48500</v>
      </c>
      <c r="G428" s="38">
        <v>417453</v>
      </c>
      <c r="H428" s="37"/>
      <c r="I428" s="36">
        <v>216462</v>
      </c>
      <c r="J428" s="37">
        <f t="shared" si="45"/>
        <v>54115</v>
      </c>
      <c r="K428" s="36">
        <v>270577</v>
      </c>
      <c r="L428" s="37">
        <f t="shared" si="46"/>
        <v>39166</v>
      </c>
      <c r="M428" s="36">
        <v>309743</v>
      </c>
      <c r="N428" s="19">
        <f t="shared" si="47"/>
        <v>0.3477399004981549</v>
      </c>
      <c r="O428" s="19">
        <f t="shared" si="48"/>
        <v>-8.3724248812725388E-2</v>
      </c>
      <c r="P428" s="19"/>
      <c r="Q428" s="19"/>
    </row>
    <row r="429" spans="1:17" ht="15" x14ac:dyDescent="0.25">
      <c r="A429" s="1" t="s">
        <v>507</v>
      </c>
      <c r="B429">
        <v>1</v>
      </c>
      <c r="C429" s="38">
        <v>211500</v>
      </c>
      <c r="D429" s="37">
        <f t="shared" si="43"/>
        <v>63450</v>
      </c>
      <c r="E429" s="37">
        <v>274950</v>
      </c>
      <c r="F429" s="37">
        <f t="shared" si="44"/>
        <v>48500</v>
      </c>
      <c r="G429" s="38">
        <v>323450</v>
      </c>
      <c r="H429" s="37"/>
      <c r="I429" s="36">
        <v>216462</v>
      </c>
      <c r="J429" s="37">
        <f t="shared" si="45"/>
        <v>54115</v>
      </c>
      <c r="K429" s="36">
        <v>270577</v>
      </c>
      <c r="L429" s="37">
        <f t="shared" si="46"/>
        <v>39166</v>
      </c>
      <c r="M429" s="36">
        <v>309743</v>
      </c>
      <c r="N429" s="19">
        <f t="shared" si="47"/>
        <v>4.4252816044268957E-2</v>
      </c>
      <c r="O429" s="19">
        <f t="shared" si="48"/>
        <v>-0.31717585223879152</v>
      </c>
      <c r="P429" s="19"/>
      <c r="Q429" s="19"/>
    </row>
    <row r="430" spans="1:17" ht="15" x14ac:dyDescent="0.25">
      <c r="A430" s="1" t="s">
        <v>508</v>
      </c>
      <c r="B430">
        <v>1</v>
      </c>
      <c r="C430" s="38">
        <v>257920</v>
      </c>
      <c r="D430" s="37">
        <f t="shared" si="43"/>
        <v>90272</v>
      </c>
      <c r="E430" s="37">
        <v>348192</v>
      </c>
      <c r="F430" s="37">
        <f t="shared" si="44"/>
        <v>93000</v>
      </c>
      <c r="G430" s="38">
        <v>441192</v>
      </c>
      <c r="H430" s="37"/>
      <c r="I430" s="36">
        <v>329693</v>
      </c>
      <c r="J430" s="37">
        <f t="shared" si="45"/>
        <v>145914</v>
      </c>
      <c r="K430" s="36">
        <v>475607</v>
      </c>
      <c r="L430" s="37">
        <f t="shared" si="46"/>
        <v>163996</v>
      </c>
      <c r="M430" s="36">
        <v>639603</v>
      </c>
      <c r="N430" s="19">
        <f t="shared" si="47"/>
        <v>-0.31020961440143341</v>
      </c>
      <c r="O430" s="19">
        <f t="shared" si="48"/>
        <v>-0.59674985889684695</v>
      </c>
      <c r="P430" s="19"/>
      <c r="Q430" s="19"/>
    </row>
    <row r="431" spans="1:17" ht="15" x14ac:dyDescent="0.25">
      <c r="A431" s="1" t="s">
        <v>273</v>
      </c>
      <c r="B431">
        <v>1</v>
      </c>
      <c r="C431" s="38">
        <v>258859.95</v>
      </c>
      <c r="D431" s="37">
        <f t="shared" si="43"/>
        <v>90600.982500000042</v>
      </c>
      <c r="E431" s="37">
        <v>349460.93250000005</v>
      </c>
      <c r="F431" s="37">
        <f t="shared" si="44"/>
        <v>93000</v>
      </c>
      <c r="G431" s="38">
        <v>442460.93250000005</v>
      </c>
      <c r="H431" s="37"/>
      <c r="I431" s="36">
        <v>310691</v>
      </c>
      <c r="J431" s="37">
        <f t="shared" si="45"/>
        <v>124277</v>
      </c>
      <c r="K431" s="36">
        <v>434968</v>
      </c>
      <c r="L431" s="37">
        <f t="shared" si="46"/>
        <v>201292</v>
      </c>
      <c r="M431" s="36">
        <v>636260</v>
      </c>
      <c r="N431" s="19">
        <f t="shared" si="47"/>
        <v>-0.30459099660516131</v>
      </c>
      <c r="O431" s="19">
        <f t="shared" si="48"/>
        <v>-0.59315382076509604</v>
      </c>
      <c r="P431" s="19"/>
      <c r="Q431" s="19"/>
    </row>
    <row r="432" spans="1:17" ht="15" x14ac:dyDescent="0.25">
      <c r="A432" s="1" t="s">
        <v>509</v>
      </c>
      <c r="B432">
        <v>1</v>
      </c>
      <c r="C432" s="38">
        <v>211200</v>
      </c>
      <c r="D432" s="37">
        <f t="shared" si="43"/>
        <v>63360</v>
      </c>
      <c r="E432" s="37">
        <v>274560</v>
      </c>
      <c r="F432" s="37">
        <f t="shared" si="44"/>
        <v>48500</v>
      </c>
      <c r="G432" s="38">
        <v>323060</v>
      </c>
      <c r="H432" s="37"/>
      <c r="I432" s="36">
        <v>216462</v>
      </c>
      <c r="J432" s="37">
        <f t="shared" si="45"/>
        <v>54115</v>
      </c>
      <c r="K432" s="36">
        <v>270577</v>
      </c>
      <c r="L432" s="37">
        <f t="shared" si="46"/>
        <v>39166</v>
      </c>
      <c r="M432" s="36">
        <v>309743</v>
      </c>
      <c r="N432" s="19">
        <f t="shared" si="47"/>
        <v>4.2993707686695096E-2</v>
      </c>
      <c r="O432" s="19">
        <f t="shared" si="48"/>
        <v>-0.31814439712923293</v>
      </c>
      <c r="P432" s="19"/>
      <c r="Q432" s="19"/>
    </row>
    <row r="433" spans="1:17" ht="15" x14ac:dyDescent="0.25">
      <c r="A433" s="1" t="s">
        <v>274</v>
      </c>
      <c r="B433">
        <v>1</v>
      </c>
      <c r="C433" s="38">
        <v>214240</v>
      </c>
      <c r="D433" s="37">
        <f t="shared" si="43"/>
        <v>64272</v>
      </c>
      <c r="E433" s="37">
        <v>278512</v>
      </c>
      <c r="F433" s="37">
        <f t="shared" si="44"/>
        <v>48500</v>
      </c>
      <c r="G433" s="38">
        <v>327012</v>
      </c>
      <c r="H433" s="37"/>
      <c r="I433" s="36">
        <v>337009</v>
      </c>
      <c r="J433" s="37">
        <f t="shared" si="45"/>
        <v>114631</v>
      </c>
      <c r="K433" s="36">
        <v>451640</v>
      </c>
      <c r="L433" s="37">
        <f t="shared" si="46"/>
        <v>90909</v>
      </c>
      <c r="M433" s="36">
        <v>542549</v>
      </c>
      <c r="N433" s="19">
        <f t="shared" si="47"/>
        <v>-0.39726734359477206</v>
      </c>
      <c r="O433" s="19">
        <f t="shared" si="48"/>
        <v>-0.60512322389314144</v>
      </c>
      <c r="P433" s="19"/>
      <c r="Q433" s="19"/>
    </row>
    <row r="434" spans="1:17" ht="15" x14ac:dyDescent="0.25">
      <c r="A434" s="1" t="s">
        <v>275</v>
      </c>
      <c r="B434">
        <v>1</v>
      </c>
      <c r="C434" s="38">
        <v>247200</v>
      </c>
      <c r="D434" s="37">
        <f t="shared" si="43"/>
        <v>86520</v>
      </c>
      <c r="E434" s="37">
        <v>333720</v>
      </c>
      <c r="F434" s="37">
        <f t="shared" si="44"/>
        <v>93000</v>
      </c>
      <c r="G434" s="38">
        <v>426720</v>
      </c>
      <c r="H434" s="37"/>
      <c r="I434" s="36">
        <v>312737</v>
      </c>
      <c r="J434" s="37">
        <f t="shared" si="45"/>
        <v>112701</v>
      </c>
      <c r="K434" s="36">
        <v>425438</v>
      </c>
      <c r="L434" s="37">
        <f t="shared" si="46"/>
        <v>141508</v>
      </c>
      <c r="M434" s="36">
        <v>566946</v>
      </c>
      <c r="N434" s="19">
        <f t="shared" si="47"/>
        <v>-0.24733572509551174</v>
      </c>
      <c r="O434" s="19">
        <f t="shared" si="48"/>
        <v>-0.56397963827242803</v>
      </c>
      <c r="P434" s="19"/>
      <c r="Q434" s="19"/>
    </row>
    <row r="435" spans="1:17" ht="15" x14ac:dyDescent="0.25">
      <c r="A435" s="1" t="s">
        <v>510</v>
      </c>
      <c r="B435">
        <v>1</v>
      </c>
      <c r="C435" s="38">
        <v>242500</v>
      </c>
      <c r="D435" s="37">
        <f t="shared" si="43"/>
        <v>84875</v>
      </c>
      <c r="E435" s="37">
        <v>327375</v>
      </c>
      <c r="F435" s="37">
        <f t="shared" si="44"/>
        <v>93000</v>
      </c>
      <c r="G435" s="38">
        <v>420375</v>
      </c>
      <c r="H435" s="37"/>
      <c r="I435" s="36">
        <v>252407</v>
      </c>
      <c r="J435" s="37">
        <f t="shared" si="45"/>
        <v>53351</v>
      </c>
      <c r="K435" s="36">
        <v>305758</v>
      </c>
      <c r="L435" s="37">
        <f t="shared" si="46"/>
        <v>33700</v>
      </c>
      <c r="M435" s="36">
        <v>339458</v>
      </c>
      <c r="N435" s="19">
        <f t="shared" si="47"/>
        <v>0.23837116815629622</v>
      </c>
      <c r="O435" s="19">
        <f t="shared" si="48"/>
        <v>-0.28562590953814609</v>
      </c>
      <c r="P435" s="19"/>
      <c r="Q435" s="19"/>
    </row>
    <row r="436" spans="1:17" ht="15" x14ac:dyDescent="0.25">
      <c r="A436" s="1" t="s">
        <v>276</v>
      </c>
      <c r="B436">
        <v>1</v>
      </c>
      <c r="C436" s="38">
        <v>221220.13</v>
      </c>
      <c r="D436" s="37">
        <f t="shared" si="43"/>
        <v>66366.03899999999</v>
      </c>
      <c r="E436" s="37">
        <v>287586.16899999999</v>
      </c>
      <c r="F436" s="37">
        <f t="shared" si="44"/>
        <v>48500</v>
      </c>
      <c r="G436" s="38">
        <v>336086.16899999999</v>
      </c>
      <c r="H436" s="37"/>
      <c r="I436" s="36">
        <v>224517</v>
      </c>
      <c r="J436" s="37">
        <f t="shared" si="45"/>
        <v>61223</v>
      </c>
      <c r="K436" s="36">
        <v>285740</v>
      </c>
      <c r="L436" s="37">
        <f t="shared" si="46"/>
        <v>48496</v>
      </c>
      <c r="M436" s="36">
        <v>334236</v>
      </c>
      <c r="N436" s="19">
        <f t="shared" si="47"/>
        <v>5.5355168204502042E-3</v>
      </c>
      <c r="O436" s="19">
        <f t="shared" si="48"/>
        <v>-0.33813194868296653</v>
      </c>
      <c r="P436" s="19"/>
      <c r="Q436" s="19"/>
    </row>
    <row r="437" spans="1:17" ht="15" x14ac:dyDescent="0.25">
      <c r="A437" s="1" t="s">
        <v>511</v>
      </c>
      <c r="B437">
        <v>1</v>
      </c>
      <c r="C437" s="38">
        <v>226007.82</v>
      </c>
      <c r="D437" s="37">
        <f t="shared" si="43"/>
        <v>67802.34600000002</v>
      </c>
      <c r="E437" s="37">
        <v>293810.16600000003</v>
      </c>
      <c r="F437" s="37">
        <f t="shared" si="44"/>
        <v>48500</v>
      </c>
      <c r="G437" s="38">
        <v>342310.16600000003</v>
      </c>
      <c r="H437" s="37"/>
      <c r="I437" s="36">
        <v>215886</v>
      </c>
      <c r="J437" s="37">
        <f t="shared" si="45"/>
        <v>45816</v>
      </c>
      <c r="K437" s="36">
        <v>261702</v>
      </c>
      <c r="L437" s="37">
        <f t="shared" si="46"/>
        <v>37886</v>
      </c>
      <c r="M437" s="36">
        <v>299588</v>
      </c>
      <c r="N437" s="19">
        <f t="shared" si="47"/>
        <v>0.14260306153784538</v>
      </c>
      <c r="O437" s="19">
        <f t="shared" si="48"/>
        <v>-0.24560456360067826</v>
      </c>
      <c r="P437" s="19"/>
      <c r="Q437" s="19"/>
    </row>
    <row r="438" spans="1:17" ht="15" x14ac:dyDescent="0.25">
      <c r="A438" s="1" t="s">
        <v>277</v>
      </c>
      <c r="B438">
        <v>2</v>
      </c>
      <c r="C438" s="38">
        <v>79871.225000000006</v>
      </c>
      <c r="D438" s="37">
        <f t="shared" si="43"/>
        <v>7188.4102500000008</v>
      </c>
      <c r="E438" s="37">
        <v>87059.635250000007</v>
      </c>
      <c r="F438" s="37">
        <f t="shared" si="44"/>
        <v>0</v>
      </c>
      <c r="G438" s="38">
        <v>87059.635250000007</v>
      </c>
      <c r="H438" s="37"/>
      <c r="I438" s="36">
        <v>90837</v>
      </c>
      <c r="J438" s="37">
        <f t="shared" si="45"/>
        <v>3355</v>
      </c>
      <c r="K438" s="36">
        <v>94192</v>
      </c>
      <c r="L438" s="37">
        <f t="shared" si="46"/>
        <v>270</v>
      </c>
      <c r="M438" s="36">
        <v>94462</v>
      </c>
      <c r="N438" s="19">
        <f t="shared" si="47"/>
        <v>-7.8363413330227963E-2</v>
      </c>
      <c r="O438" s="19">
        <f t="shared" si="48"/>
        <v>-0.15446184709195226</v>
      </c>
      <c r="P438" s="19"/>
      <c r="Q438" s="19"/>
    </row>
    <row r="439" spans="1:17" ht="15" x14ac:dyDescent="0.25">
      <c r="A439" s="1" t="s">
        <v>512</v>
      </c>
      <c r="B439">
        <v>3</v>
      </c>
      <c r="C439" s="38">
        <v>73572.226666666669</v>
      </c>
      <c r="D439" s="37">
        <f t="shared" si="43"/>
        <v>5885.7781333333405</v>
      </c>
      <c r="E439" s="37">
        <v>79458.00480000001</v>
      </c>
      <c r="F439" s="37">
        <f t="shared" si="44"/>
        <v>0</v>
      </c>
      <c r="G439" s="38">
        <v>79458.00480000001</v>
      </c>
      <c r="H439" s="37"/>
      <c r="I439" s="36">
        <v>74305</v>
      </c>
      <c r="J439" s="37">
        <f t="shared" si="45"/>
        <v>2388</v>
      </c>
      <c r="K439" s="36">
        <v>76693</v>
      </c>
      <c r="L439" s="37">
        <f t="shared" si="46"/>
        <v>118</v>
      </c>
      <c r="M439" s="36">
        <v>76811</v>
      </c>
      <c r="N439" s="19">
        <f t="shared" si="47"/>
        <v>3.4461272473994733E-2</v>
      </c>
      <c r="O439" s="19">
        <f t="shared" si="48"/>
        <v>-4.2165488450004958E-2</v>
      </c>
      <c r="P439" s="19"/>
      <c r="Q439" s="19"/>
    </row>
    <row r="440" spans="1:17" ht="15" x14ac:dyDescent="0.25">
      <c r="A440" s="1" t="s">
        <v>278</v>
      </c>
      <c r="B440">
        <v>3</v>
      </c>
      <c r="C440" s="38">
        <v>120067.04</v>
      </c>
      <c r="D440" s="37">
        <f t="shared" si="43"/>
        <v>12006.704000000012</v>
      </c>
      <c r="E440" s="37">
        <v>132073.74400000001</v>
      </c>
      <c r="F440" s="37">
        <f t="shared" si="44"/>
        <v>0</v>
      </c>
      <c r="G440" s="38">
        <v>132073.74400000001</v>
      </c>
      <c r="H440" s="37"/>
      <c r="I440" s="36">
        <v>142040</v>
      </c>
      <c r="J440" s="37">
        <f t="shared" si="45"/>
        <v>9455</v>
      </c>
      <c r="K440" s="36">
        <v>151495</v>
      </c>
      <c r="L440" s="37">
        <f t="shared" si="46"/>
        <v>756</v>
      </c>
      <c r="M440" s="36">
        <v>152251</v>
      </c>
      <c r="N440" s="19">
        <f t="shared" si="47"/>
        <v>-0.13252626255328367</v>
      </c>
      <c r="O440" s="19">
        <f t="shared" si="48"/>
        <v>-0.21138751141207615</v>
      </c>
      <c r="P440" s="19"/>
      <c r="Q440" s="19"/>
    </row>
    <row r="441" spans="1:17" ht="15" x14ac:dyDescent="0.25">
      <c r="A441" s="1" t="s">
        <v>513</v>
      </c>
      <c r="B441">
        <v>3</v>
      </c>
      <c r="C441" s="38">
        <v>93022.026666666658</v>
      </c>
      <c r="D441" s="37">
        <f t="shared" si="43"/>
        <v>9302.2026666666789</v>
      </c>
      <c r="E441" s="37">
        <v>102324.22933333334</v>
      </c>
      <c r="F441" s="37">
        <f t="shared" si="44"/>
        <v>0</v>
      </c>
      <c r="G441" s="38">
        <v>102324.22933333334</v>
      </c>
      <c r="H441" s="37"/>
      <c r="I441" s="36">
        <v>116403</v>
      </c>
      <c r="J441" s="37">
        <f t="shared" si="45"/>
        <v>5737</v>
      </c>
      <c r="K441" s="36">
        <v>122140</v>
      </c>
      <c r="L441" s="37">
        <f t="shared" si="46"/>
        <v>185</v>
      </c>
      <c r="M441" s="36">
        <v>122325</v>
      </c>
      <c r="N441" s="19">
        <f t="shared" si="47"/>
        <v>-0.16350517610191428</v>
      </c>
      <c r="O441" s="19">
        <f t="shared" si="48"/>
        <v>-0.23955016009264943</v>
      </c>
      <c r="P441" s="19"/>
      <c r="Q441" s="19"/>
    </row>
    <row r="442" spans="1:17" ht="15" x14ac:dyDescent="0.25">
      <c r="A442" s="1" t="s">
        <v>514</v>
      </c>
      <c r="B442">
        <v>4</v>
      </c>
      <c r="C442" s="38">
        <v>93098.584999999992</v>
      </c>
      <c r="D442" s="37">
        <f t="shared" si="43"/>
        <v>9309.8585000000312</v>
      </c>
      <c r="E442" s="37">
        <v>102408.44350000002</v>
      </c>
      <c r="F442" s="37">
        <f t="shared" si="44"/>
        <v>0</v>
      </c>
      <c r="G442" s="38">
        <v>102408.44350000002</v>
      </c>
      <c r="H442" s="37"/>
      <c r="I442" s="36">
        <v>109173</v>
      </c>
      <c r="J442" s="37">
        <f t="shared" si="45"/>
        <v>8548</v>
      </c>
      <c r="K442" s="36">
        <v>117721</v>
      </c>
      <c r="L442" s="37">
        <f t="shared" si="46"/>
        <v>96</v>
      </c>
      <c r="M442" s="36">
        <v>117817</v>
      </c>
      <c r="N442" s="19">
        <f t="shared" si="47"/>
        <v>-0.13078381303207498</v>
      </c>
      <c r="O442" s="19">
        <f t="shared" si="48"/>
        <v>-0.20980346639279568</v>
      </c>
      <c r="P442" s="19"/>
      <c r="Q442" s="19"/>
    </row>
    <row r="443" spans="1:17" ht="15" x14ac:dyDescent="0.25">
      <c r="A443" s="1" t="s">
        <v>279</v>
      </c>
      <c r="B443">
        <v>2</v>
      </c>
      <c r="C443" s="38">
        <v>143883.75</v>
      </c>
      <c r="D443" s="37">
        <f t="shared" ref="D443:D506" si="49">E443-C443</f>
        <v>21582.5625</v>
      </c>
      <c r="E443" s="37">
        <v>165466.3125</v>
      </c>
      <c r="F443" s="37">
        <f t="shared" ref="F443:F506" si="50">G443-E443</f>
        <v>0</v>
      </c>
      <c r="G443" s="38">
        <v>165466.3125</v>
      </c>
      <c r="H443" s="37"/>
      <c r="I443" s="36">
        <v>147185</v>
      </c>
      <c r="J443" s="37">
        <f t="shared" si="45"/>
        <v>23586</v>
      </c>
      <c r="K443" s="36">
        <v>170771</v>
      </c>
      <c r="L443" s="37">
        <f t="shared" si="46"/>
        <v>0</v>
      </c>
      <c r="M443" s="36">
        <v>170771</v>
      </c>
      <c r="N443" s="19">
        <f t="shared" si="47"/>
        <v>-3.1063163534792208E-2</v>
      </c>
      <c r="O443" s="19">
        <f t="shared" si="48"/>
        <v>-0.15744622916068887</v>
      </c>
      <c r="P443" s="19"/>
      <c r="Q443" s="19"/>
    </row>
    <row r="444" spans="1:17" ht="15" x14ac:dyDescent="0.25">
      <c r="A444" s="1" t="s">
        <v>280</v>
      </c>
      <c r="B444">
        <v>5</v>
      </c>
      <c r="C444" s="38">
        <v>116352.308</v>
      </c>
      <c r="D444" s="37">
        <f t="shared" si="49"/>
        <v>11635.230800000019</v>
      </c>
      <c r="E444" s="37">
        <v>127987.53880000002</v>
      </c>
      <c r="F444" s="37">
        <f t="shared" si="50"/>
        <v>0</v>
      </c>
      <c r="G444" s="38">
        <v>127987.53880000002</v>
      </c>
      <c r="H444" s="37"/>
      <c r="I444" s="36">
        <v>133988</v>
      </c>
      <c r="J444" s="37">
        <f t="shared" ref="J444:J506" si="51">K444-I444</f>
        <v>14293</v>
      </c>
      <c r="K444" s="36">
        <v>148281</v>
      </c>
      <c r="L444" s="37">
        <f t="shared" ref="L444:L506" si="52">M444-K444</f>
        <v>110</v>
      </c>
      <c r="M444" s="36">
        <v>148391</v>
      </c>
      <c r="N444" s="19">
        <f t="shared" si="47"/>
        <v>-0.1374979695534094</v>
      </c>
      <c r="O444" s="19">
        <f t="shared" si="48"/>
        <v>-0.21590724504855413</v>
      </c>
      <c r="P444" s="19"/>
      <c r="Q444" s="19"/>
    </row>
    <row r="445" spans="1:17" ht="15" x14ac:dyDescent="0.25">
      <c r="A445" s="1" t="s">
        <v>281</v>
      </c>
      <c r="B445">
        <v>1</v>
      </c>
      <c r="C445" s="38">
        <v>143858.9</v>
      </c>
      <c r="D445" s="37">
        <f t="shared" si="49"/>
        <v>14385.890000000014</v>
      </c>
      <c r="E445" s="37">
        <v>158244.79</v>
      </c>
      <c r="F445" s="37">
        <f t="shared" si="50"/>
        <v>0</v>
      </c>
      <c r="G445" s="38">
        <v>158244.79</v>
      </c>
      <c r="H445" s="37"/>
      <c r="I445" s="36">
        <v>96653</v>
      </c>
      <c r="J445" s="37">
        <f t="shared" si="51"/>
        <v>-1951</v>
      </c>
      <c r="K445" s="36">
        <v>94702</v>
      </c>
      <c r="L445" s="37">
        <f t="shared" si="52"/>
        <v>18</v>
      </c>
      <c r="M445" s="36">
        <v>94720</v>
      </c>
      <c r="N445" s="19">
        <f t="shared" si="47"/>
        <v>0.67065867820945957</v>
      </c>
      <c r="O445" s="19">
        <f t="shared" si="48"/>
        <v>0.51878061655405394</v>
      </c>
      <c r="P445" s="19"/>
      <c r="Q445" s="19"/>
    </row>
    <row r="446" spans="1:17" ht="15" x14ac:dyDescent="0.25">
      <c r="A446" s="1" t="s">
        <v>515</v>
      </c>
      <c r="B446">
        <v>2</v>
      </c>
      <c r="C446" s="38">
        <v>122304</v>
      </c>
      <c r="D446" s="37">
        <f t="shared" si="49"/>
        <v>12230.400000000023</v>
      </c>
      <c r="E446" s="37">
        <v>134534.40000000002</v>
      </c>
      <c r="F446" s="37">
        <f t="shared" si="50"/>
        <v>0</v>
      </c>
      <c r="G446" s="38">
        <v>134534.40000000002</v>
      </c>
      <c r="H446" s="37"/>
      <c r="I446" s="36">
        <v>120349</v>
      </c>
      <c r="J446" s="37">
        <f t="shared" si="51"/>
        <v>12611</v>
      </c>
      <c r="K446" s="36">
        <v>132960</v>
      </c>
      <c r="L446" s="37">
        <f t="shared" si="52"/>
        <v>4</v>
      </c>
      <c r="M446" s="36">
        <v>132964</v>
      </c>
      <c r="N446" s="19">
        <f t="shared" si="47"/>
        <v>1.1810715682440534E-2</v>
      </c>
      <c r="O446" s="19">
        <f t="shared" si="48"/>
        <v>-8.0172076652326951E-2</v>
      </c>
      <c r="P446" s="19"/>
      <c r="Q446" s="19"/>
    </row>
    <row r="447" spans="1:17" ht="15" x14ac:dyDescent="0.25">
      <c r="A447" s="1" t="s">
        <v>282</v>
      </c>
      <c r="B447">
        <v>1</v>
      </c>
      <c r="C447" s="38">
        <v>104638.34</v>
      </c>
      <c r="D447" s="37">
        <f t="shared" si="49"/>
        <v>10463.834000000003</v>
      </c>
      <c r="E447" s="37">
        <v>115102.174</v>
      </c>
      <c r="F447" s="37">
        <f t="shared" si="50"/>
        <v>0</v>
      </c>
      <c r="G447" s="38">
        <v>115102.174</v>
      </c>
      <c r="H447" s="37"/>
      <c r="I447" s="36">
        <v>106150</v>
      </c>
      <c r="J447" s="37">
        <f t="shared" si="51"/>
        <v>3967</v>
      </c>
      <c r="K447" s="36">
        <v>110117</v>
      </c>
      <c r="L447" s="37">
        <f t="shared" si="52"/>
        <v>0</v>
      </c>
      <c r="M447" s="36">
        <v>110117</v>
      </c>
      <c r="N447" s="19">
        <f t="shared" si="47"/>
        <v>4.5271611104552426E-2</v>
      </c>
      <c r="O447" s="19">
        <f t="shared" si="48"/>
        <v>-4.9753080814043275E-2</v>
      </c>
      <c r="P447" s="19"/>
      <c r="Q447" s="19"/>
    </row>
    <row r="448" spans="1:17" ht="15" x14ac:dyDescent="0.25">
      <c r="A448" s="1" t="s">
        <v>283</v>
      </c>
      <c r="B448">
        <v>1</v>
      </c>
      <c r="C448" s="38">
        <v>77250</v>
      </c>
      <c r="D448" s="37">
        <f t="shared" si="49"/>
        <v>6952.5</v>
      </c>
      <c r="E448" s="37">
        <v>84202.5</v>
      </c>
      <c r="F448" s="37">
        <f t="shared" si="50"/>
        <v>0</v>
      </c>
      <c r="G448" s="38">
        <v>84202.5</v>
      </c>
      <c r="H448" s="37"/>
      <c r="I448" s="36">
        <v>89612</v>
      </c>
      <c r="J448" s="37">
        <f t="shared" si="51"/>
        <v>3856</v>
      </c>
      <c r="K448" s="36">
        <v>93468</v>
      </c>
      <c r="L448" s="37">
        <f t="shared" si="52"/>
        <v>193</v>
      </c>
      <c r="M448" s="36">
        <v>93661</v>
      </c>
      <c r="N448" s="19">
        <f t="shared" si="47"/>
        <v>-0.10098653655203339</v>
      </c>
      <c r="O448" s="19">
        <f t="shared" si="48"/>
        <v>-0.17521700601103982</v>
      </c>
      <c r="P448" s="19"/>
      <c r="Q448" s="19"/>
    </row>
    <row r="449" spans="1:17" ht="15" x14ac:dyDescent="0.25">
      <c r="A449" s="1" t="s">
        <v>516</v>
      </c>
      <c r="B449">
        <v>1</v>
      </c>
      <c r="C449" s="38">
        <v>76250</v>
      </c>
      <c r="D449" s="37">
        <f t="shared" si="49"/>
        <v>6862.5</v>
      </c>
      <c r="E449" s="37">
        <v>83112.5</v>
      </c>
      <c r="F449" s="37">
        <f t="shared" si="50"/>
        <v>0</v>
      </c>
      <c r="G449" s="38">
        <v>83112.5</v>
      </c>
      <c r="H449" s="37"/>
      <c r="I449" s="36">
        <v>102507</v>
      </c>
      <c r="J449" s="37">
        <f t="shared" si="51"/>
        <v>9736</v>
      </c>
      <c r="K449" s="36">
        <v>112243</v>
      </c>
      <c r="L449" s="37">
        <f t="shared" si="52"/>
        <v>0</v>
      </c>
      <c r="M449" s="36">
        <v>112243</v>
      </c>
      <c r="N449" s="19">
        <f t="shared" si="47"/>
        <v>-0.25953066115481588</v>
      </c>
      <c r="O449" s="19">
        <f t="shared" si="48"/>
        <v>-0.32067033133469347</v>
      </c>
      <c r="P449" s="19"/>
      <c r="Q449" s="19"/>
    </row>
    <row r="450" spans="1:17" ht="15" x14ac:dyDescent="0.25">
      <c r="A450" s="1" t="s">
        <v>284</v>
      </c>
      <c r="B450">
        <v>1</v>
      </c>
      <c r="C450" s="38">
        <v>90742.18</v>
      </c>
      <c r="D450" s="37">
        <f t="shared" si="49"/>
        <v>8166.7962000000116</v>
      </c>
      <c r="E450" s="37">
        <v>98908.976200000005</v>
      </c>
      <c r="F450" s="37">
        <f t="shared" si="50"/>
        <v>0</v>
      </c>
      <c r="G450" s="38">
        <v>98908.976200000005</v>
      </c>
      <c r="H450" s="37"/>
      <c r="I450" s="36">
        <v>114941</v>
      </c>
      <c r="J450" s="37">
        <f t="shared" si="51"/>
        <v>9765</v>
      </c>
      <c r="K450" s="36">
        <v>124706</v>
      </c>
      <c r="L450" s="37">
        <f t="shared" si="52"/>
        <v>598</v>
      </c>
      <c r="M450" s="36">
        <v>125304</v>
      </c>
      <c r="N450" s="19">
        <f t="shared" si="47"/>
        <v>-0.21064789472004083</v>
      </c>
      <c r="O450" s="19">
        <f t="shared" si="48"/>
        <v>-0.27582375662389075</v>
      </c>
      <c r="P450" s="19"/>
      <c r="Q450" s="19"/>
    </row>
    <row r="451" spans="1:17" ht="15" x14ac:dyDescent="0.25">
      <c r="A451" s="1" t="s">
        <v>517</v>
      </c>
      <c r="B451">
        <v>1</v>
      </c>
      <c r="C451" s="38">
        <v>134263.72</v>
      </c>
      <c r="D451" s="37">
        <f t="shared" si="49"/>
        <v>13426.372000000003</v>
      </c>
      <c r="E451" s="37">
        <v>147690.092</v>
      </c>
      <c r="F451" s="37">
        <f t="shared" si="50"/>
        <v>0</v>
      </c>
      <c r="G451" s="38">
        <v>147690.092</v>
      </c>
      <c r="H451" s="37"/>
      <c r="I451" s="36">
        <v>131642</v>
      </c>
      <c r="J451" s="37">
        <f t="shared" si="51"/>
        <v>10821</v>
      </c>
      <c r="K451" s="36">
        <v>142463</v>
      </c>
      <c r="L451" s="37">
        <f t="shared" si="52"/>
        <v>51</v>
      </c>
      <c r="M451" s="36">
        <v>142514</v>
      </c>
      <c r="N451" s="19">
        <f t="shared" ref="N451:N514" si="53">(G451-M451)/M451</f>
        <v>3.6319884362238125E-2</v>
      </c>
      <c r="O451" s="19">
        <f t="shared" ref="O451:O514" si="54">(C451-M451)/M451</f>
        <v>-5.7891014216147174E-2</v>
      </c>
      <c r="P451" s="19"/>
      <c r="Q451" s="19"/>
    </row>
    <row r="452" spans="1:17" ht="15" x14ac:dyDescent="0.25">
      <c r="A452" s="1" t="s">
        <v>285</v>
      </c>
      <c r="B452">
        <v>1</v>
      </c>
      <c r="C452" s="38">
        <v>129540</v>
      </c>
      <c r="D452" s="37">
        <f t="shared" si="49"/>
        <v>12954</v>
      </c>
      <c r="E452" s="37">
        <v>142494</v>
      </c>
      <c r="F452" s="37">
        <f t="shared" si="50"/>
        <v>0</v>
      </c>
      <c r="G452" s="38">
        <v>142494</v>
      </c>
      <c r="H452" s="37"/>
      <c r="I452" s="36">
        <v>136436</v>
      </c>
      <c r="J452" s="37">
        <f t="shared" si="51"/>
        <v>26875</v>
      </c>
      <c r="K452" s="36">
        <v>163311</v>
      </c>
      <c r="L452" s="37">
        <f t="shared" si="52"/>
        <v>0</v>
      </c>
      <c r="M452" s="36">
        <v>163311</v>
      </c>
      <c r="N452" s="19">
        <f t="shared" si="53"/>
        <v>-0.12746844976762128</v>
      </c>
      <c r="O452" s="19">
        <f t="shared" si="54"/>
        <v>-0.20678949978874661</v>
      </c>
      <c r="P452" s="19"/>
      <c r="Q452" s="19"/>
    </row>
    <row r="453" spans="1:17" ht="15" x14ac:dyDescent="0.25">
      <c r="A453" s="1" t="s">
        <v>286</v>
      </c>
      <c r="B453">
        <v>1</v>
      </c>
      <c r="C453" s="38">
        <v>114170.91</v>
      </c>
      <c r="D453" s="37">
        <f t="shared" si="49"/>
        <v>11417.091000000015</v>
      </c>
      <c r="E453" s="37">
        <v>125588.00100000002</v>
      </c>
      <c r="F453" s="37">
        <f t="shared" si="50"/>
        <v>0</v>
      </c>
      <c r="G453" s="38">
        <v>125588.00100000002</v>
      </c>
      <c r="H453" s="37"/>
      <c r="I453" s="36">
        <v>123725</v>
      </c>
      <c r="J453" s="37">
        <f t="shared" si="51"/>
        <v>6800</v>
      </c>
      <c r="K453" s="36">
        <v>130525</v>
      </c>
      <c r="L453" s="37">
        <f t="shared" si="52"/>
        <v>1643</v>
      </c>
      <c r="M453" s="36">
        <v>132168</v>
      </c>
      <c r="N453" s="19">
        <f t="shared" si="53"/>
        <v>-4.9785114399854592E-2</v>
      </c>
      <c r="O453" s="19">
        <f t="shared" si="54"/>
        <v>-0.13616828581804974</v>
      </c>
      <c r="P453" s="19"/>
      <c r="Q453" s="19"/>
    </row>
    <row r="454" spans="1:17" ht="15" x14ac:dyDescent="0.25">
      <c r="A454" s="1" t="s">
        <v>518</v>
      </c>
      <c r="B454">
        <v>24</v>
      </c>
      <c r="C454" s="38">
        <v>119606.67874999998</v>
      </c>
      <c r="D454" s="37">
        <f t="shared" si="49"/>
        <v>11960.667875000028</v>
      </c>
      <c r="E454" s="37">
        <v>131567.34662500001</v>
      </c>
      <c r="F454" s="37">
        <f t="shared" si="50"/>
        <v>0</v>
      </c>
      <c r="G454" s="38">
        <v>131567.34662500001</v>
      </c>
      <c r="H454" s="37"/>
      <c r="I454" s="36">
        <v>129877</v>
      </c>
      <c r="J454" s="37">
        <f t="shared" si="51"/>
        <v>10117</v>
      </c>
      <c r="K454" s="36">
        <v>139994</v>
      </c>
      <c r="L454" s="37">
        <f t="shared" si="52"/>
        <v>682</v>
      </c>
      <c r="M454" s="36">
        <v>140676</v>
      </c>
      <c r="N454" s="19">
        <f t="shared" si="53"/>
        <v>-6.4749163858796061E-2</v>
      </c>
      <c r="O454" s="19">
        <f t="shared" si="54"/>
        <v>-0.14977196714436025</v>
      </c>
      <c r="P454" s="19"/>
      <c r="Q454" s="19"/>
    </row>
    <row r="455" spans="1:17" ht="15" x14ac:dyDescent="0.25">
      <c r="A455" s="1" t="s">
        <v>287</v>
      </c>
      <c r="B455">
        <v>44</v>
      </c>
      <c r="C455" s="38">
        <v>100709.15863636363</v>
      </c>
      <c r="D455" s="37">
        <f t="shared" si="49"/>
        <v>10070.915863636386</v>
      </c>
      <c r="E455" s="37">
        <v>110780.07450000002</v>
      </c>
      <c r="F455" s="37">
        <f t="shared" si="50"/>
        <v>0</v>
      </c>
      <c r="G455" s="38">
        <v>110780.07450000002</v>
      </c>
      <c r="H455" s="37"/>
      <c r="I455" s="36">
        <v>101878</v>
      </c>
      <c r="J455" s="37">
        <f t="shared" si="51"/>
        <v>10081</v>
      </c>
      <c r="K455" s="36">
        <v>111959</v>
      </c>
      <c r="L455" s="37">
        <f t="shared" si="52"/>
        <v>28</v>
      </c>
      <c r="M455" s="36">
        <v>111987</v>
      </c>
      <c r="N455" s="19">
        <f t="shared" si="53"/>
        <v>-1.0777371480618135E-2</v>
      </c>
      <c r="O455" s="19">
        <f t="shared" si="54"/>
        <v>-0.10070670134601667</v>
      </c>
      <c r="P455" s="19"/>
      <c r="Q455" s="19"/>
    </row>
    <row r="456" spans="1:17" ht="15" x14ac:dyDescent="0.25">
      <c r="A456" s="1" t="s">
        <v>288</v>
      </c>
      <c r="B456">
        <v>43</v>
      </c>
      <c r="C456" s="38">
        <v>136235.08302325581</v>
      </c>
      <c r="D456" s="37">
        <f t="shared" si="49"/>
        <v>20435.262453488423</v>
      </c>
      <c r="E456" s="37">
        <v>156670.34547674423</v>
      </c>
      <c r="F456" s="37">
        <f t="shared" si="50"/>
        <v>0</v>
      </c>
      <c r="G456" s="38">
        <v>156670.34547674423</v>
      </c>
      <c r="H456" s="37"/>
      <c r="I456" s="36">
        <v>142425</v>
      </c>
      <c r="J456" s="37">
        <f t="shared" si="51"/>
        <v>20679</v>
      </c>
      <c r="K456" s="36">
        <v>163104</v>
      </c>
      <c r="L456" s="37">
        <f t="shared" si="52"/>
        <v>1152</v>
      </c>
      <c r="M456" s="36">
        <v>164256</v>
      </c>
      <c r="N456" s="19">
        <f t="shared" si="53"/>
        <v>-4.6181902172558499E-2</v>
      </c>
      <c r="O456" s="19">
        <f t="shared" si="54"/>
        <v>-0.1705929584109207</v>
      </c>
      <c r="P456" s="19"/>
      <c r="Q456" s="19"/>
    </row>
    <row r="457" spans="1:17" ht="15" x14ac:dyDescent="0.25">
      <c r="A457" s="1" t="s">
        <v>289</v>
      </c>
      <c r="B457">
        <v>70</v>
      </c>
      <c r="C457" s="38">
        <v>117745.86628571429</v>
      </c>
      <c r="D457" s="37">
        <f t="shared" si="49"/>
        <v>11774.586628571473</v>
      </c>
      <c r="E457" s="37">
        <v>129520.45291428576</v>
      </c>
      <c r="F457" s="37">
        <f t="shared" si="50"/>
        <v>0</v>
      </c>
      <c r="G457" s="38">
        <v>129520.45291428576</v>
      </c>
      <c r="H457" s="37"/>
      <c r="I457" s="36">
        <v>121344</v>
      </c>
      <c r="J457" s="37">
        <f t="shared" si="51"/>
        <v>15236</v>
      </c>
      <c r="K457" s="36">
        <v>136580</v>
      </c>
      <c r="L457" s="37">
        <f t="shared" si="52"/>
        <v>378</v>
      </c>
      <c r="M457" s="36">
        <v>136958</v>
      </c>
      <c r="N457" s="19">
        <f t="shared" si="53"/>
        <v>-5.4305313203421746E-2</v>
      </c>
      <c r="O457" s="19">
        <f t="shared" si="54"/>
        <v>-0.14027755745765641</v>
      </c>
      <c r="P457" s="19"/>
      <c r="Q457" s="19"/>
    </row>
    <row r="458" spans="1:17" ht="15" x14ac:dyDescent="0.25">
      <c r="A458" s="1" t="s">
        <v>519</v>
      </c>
      <c r="B458">
        <v>1</v>
      </c>
      <c r="C458" s="38">
        <v>76000</v>
      </c>
      <c r="D458" s="37">
        <f t="shared" si="49"/>
        <v>6840</v>
      </c>
      <c r="E458" s="37">
        <v>82840</v>
      </c>
      <c r="F458" s="37">
        <f t="shared" si="50"/>
        <v>0</v>
      </c>
      <c r="G458" s="38">
        <v>82840</v>
      </c>
      <c r="H458" s="37"/>
      <c r="I458" s="36">
        <v>96783</v>
      </c>
      <c r="J458" s="37">
        <f t="shared" si="51"/>
        <v>5495</v>
      </c>
      <c r="K458" s="36">
        <v>102278</v>
      </c>
      <c r="L458" s="37">
        <f t="shared" si="52"/>
        <v>466</v>
      </c>
      <c r="M458" s="36">
        <v>102744</v>
      </c>
      <c r="N458" s="19">
        <f t="shared" si="53"/>
        <v>-0.1937242077396247</v>
      </c>
      <c r="O458" s="19">
        <f t="shared" si="54"/>
        <v>-0.26029743829323365</v>
      </c>
      <c r="P458" s="19"/>
      <c r="Q458" s="19"/>
    </row>
    <row r="459" spans="1:17" ht="15" x14ac:dyDescent="0.25">
      <c r="A459" s="1" t="s">
        <v>520</v>
      </c>
      <c r="B459">
        <v>7</v>
      </c>
      <c r="C459" s="38">
        <v>65144.814285714288</v>
      </c>
      <c r="D459" s="37">
        <f t="shared" si="49"/>
        <v>5211.5851428571405</v>
      </c>
      <c r="E459" s="37">
        <v>70356.399428571429</v>
      </c>
      <c r="F459" s="37">
        <f t="shared" si="50"/>
        <v>0</v>
      </c>
      <c r="G459" s="38">
        <v>70356.399428571429</v>
      </c>
      <c r="H459" s="37"/>
      <c r="I459" s="36">
        <v>78051</v>
      </c>
      <c r="J459" s="37">
        <f t="shared" si="51"/>
        <v>3122</v>
      </c>
      <c r="K459" s="36">
        <v>81173</v>
      </c>
      <c r="L459" s="37">
        <f t="shared" si="52"/>
        <v>241</v>
      </c>
      <c r="M459" s="36">
        <v>81414</v>
      </c>
      <c r="N459" s="19">
        <f t="shared" si="53"/>
        <v>-0.13581939926092038</v>
      </c>
      <c r="O459" s="19">
        <f t="shared" si="54"/>
        <v>-0.19983277709344477</v>
      </c>
      <c r="P459" s="19"/>
      <c r="Q459" s="19"/>
    </row>
    <row r="460" spans="1:17" ht="15" x14ac:dyDescent="0.25">
      <c r="A460" s="1" t="s">
        <v>521</v>
      </c>
      <c r="B460">
        <v>6</v>
      </c>
      <c r="C460" s="38">
        <v>86826.08</v>
      </c>
      <c r="D460" s="37">
        <f t="shared" si="49"/>
        <v>7814.3471999999892</v>
      </c>
      <c r="E460" s="37">
        <v>94640.427199999991</v>
      </c>
      <c r="F460" s="37">
        <f t="shared" si="50"/>
        <v>0</v>
      </c>
      <c r="G460" s="38">
        <v>94640.427199999991</v>
      </c>
      <c r="H460" s="37"/>
      <c r="I460" s="36">
        <v>90738</v>
      </c>
      <c r="J460" s="37">
        <f t="shared" si="51"/>
        <v>-437</v>
      </c>
      <c r="K460" s="36">
        <v>90301</v>
      </c>
      <c r="L460" s="37">
        <f t="shared" si="52"/>
        <v>396</v>
      </c>
      <c r="M460" s="36">
        <v>90697</v>
      </c>
      <c r="N460" s="19">
        <f t="shared" si="53"/>
        <v>4.3479136024344694E-2</v>
      </c>
      <c r="O460" s="19">
        <f t="shared" si="54"/>
        <v>-4.267969172078457E-2</v>
      </c>
      <c r="P460" s="19"/>
      <c r="Q460" s="19"/>
    </row>
    <row r="461" spans="1:17" ht="15" x14ac:dyDescent="0.25">
      <c r="A461" s="1" t="s">
        <v>522</v>
      </c>
      <c r="B461">
        <v>3</v>
      </c>
      <c r="C461" s="38">
        <v>109136.90666666666</v>
      </c>
      <c r="D461" s="37">
        <f t="shared" si="49"/>
        <v>10913.690666666676</v>
      </c>
      <c r="E461" s="37">
        <v>120050.59733333334</v>
      </c>
      <c r="F461" s="37">
        <f t="shared" si="50"/>
        <v>0</v>
      </c>
      <c r="G461" s="38">
        <v>120050.59733333334</v>
      </c>
      <c r="H461" s="37"/>
      <c r="I461" s="36">
        <v>149954</v>
      </c>
      <c r="J461" s="37">
        <f t="shared" si="51"/>
        <v>18435</v>
      </c>
      <c r="K461" s="36">
        <v>168389</v>
      </c>
      <c r="L461" s="37">
        <f t="shared" si="52"/>
        <v>10781</v>
      </c>
      <c r="M461" s="36">
        <v>179170</v>
      </c>
      <c r="N461" s="19">
        <f t="shared" si="53"/>
        <v>-0.32996262023032125</v>
      </c>
      <c r="O461" s="19">
        <f t="shared" si="54"/>
        <v>-0.39087510930029212</v>
      </c>
      <c r="P461" s="19"/>
      <c r="Q461" s="19"/>
    </row>
    <row r="462" spans="1:17" ht="15" x14ac:dyDescent="0.25">
      <c r="A462" s="1" t="s">
        <v>290</v>
      </c>
      <c r="B462">
        <v>1</v>
      </c>
      <c r="C462" s="38">
        <v>145000</v>
      </c>
      <c r="D462" s="37">
        <f t="shared" si="49"/>
        <v>29000</v>
      </c>
      <c r="E462" s="37">
        <v>174000</v>
      </c>
      <c r="F462" s="37">
        <f t="shared" si="50"/>
        <v>7000</v>
      </c>
      <c r="G462" s="38">
        <v>181000</v>
      </c>
      <c r="H462" s="37"/>
      <c r="I462" s="36">
        <v>173292</v>
      </c>
      <c r="J462" s="37">
        <f t="shared" si="51"/>
        <v>29626</v>
      </c>
      <c r="K462" s="36">
        <v>202918</v>
      </c>
      <c r="L462" s="37">
        <f t="shared" si="52"/>
        <v>7376</v>
      </c>
      <c r="M462" s="36">
        <v>210294</v>
      </c>
      <c r="N462" s="19">
        <f t="shared" si="53"/>
        <v>-0.13930021779033164</v>
      </c>
      <c r="O462" s="19">
        <f t="shared" si="54"/>
        <v>-0.31048912474916068</v>
      </c>
      <c r="P462" s="19"/>
      <c r="Q462" s="19"/>
    </row>
    <row r="463" spans="1:17" ht="15" x14ac:dyDescent="0.25">
      <c r="A463" s="1" t="s">
        <v>291</v>
      </c>
      <c r="B463">
        <v>2</v>
      </c>
      <c r="C463" s="38">
        <v>134775</v>
      </c>
      <c r="D463" s="37">
        <f t="shared" si="49"/>
        <v>20216.25</v>
      </c>
      <c r="E463" s="37">
        <v>154991.25</v>
      </c>
      <c r="F463" s="37">
        <f t="shared" si="50"/>
        <v>0</v>
      </c>
      <c r="G463" s="38">
        <v>154991.25</v>
      </c>
      <c r="H463" s="37"/>
      <c r="I463" s="36">
        <v>125895</v>
      </c>
      <c r="J463" s="37">
        <f t="shared" si="51"/>
        <v>15596</v>
      </c>
      <c r="K463" s="36">
        <v>141491</v>
      </c>
      <c r="L463" s="37">
        <f t="shared" si="52"/>
        <v>57</v>
      </c>
      <c r="M463" s="36">
        <v>141548</v>
      </c>
      <c r="N463" s="19">
        <f t="shared" si="53"/>
        <v>9.4973083335688241E-2</v>
      </c>
      <c r="O463" s="19">
        <f t="shared" si="54"/>
        <v>-4.7849492751575434E-2</v>
      </c>
      <c r="P463" s="19"/>
      <c r="Q463" s="19"/>
    </row>
    <row r="464" spans="1:17" ht="15" x14ac:dyDescent="0.25">
      <c r="A464" s="1" t="s">
        <v>292</v>
      </c>
      <c r="B464">
        <v>6</v>
      </c>
      <c r="C464" s="38">
        <v>158988.98166666666</v>
      </c>
      <c r="D464" s="37">
        <f t="shared" si="49"/>
        <v>31797.796333333361</v>
      </c>
      <c r="E464" s="37">
        <v>190786.77800000002</v>
      </c>
      <c r="F464" s="37">
        <f t="shared" si="50"/>
        <v>7000</v>
      </c>
      <c r="G464" s="38">
        <v>197786.77800000002</v>
      </c>
      <c r="H464" s="37"/>
      <c r="I464" s="36">
        <v>157492</v>
      </c>
      <c r="J464" s="37">
        <f t="shared" si="51"/>
        <v>28347</v>
      </c>
      <c r="K464" s="36">
        <v>185839</v>
      </c>
      <c r="L464" s="37">
        <f t="shared" si="52"/>
        <v>2509</v>
      </c>
      <c r="M464" s="36">
        <v>188348</v>
      </c>
      <c r="N464" s="19">
        <f t="shared" si="53"/>
        <v>5.0113502665279273E-2</v>
      </c>
      <c r="O464" s="19">
        <f t="shared" si="54"/>
        <v>-0.15587645386907925</v>
      </c>
      <c r="P464" s="19"/>
      <c r="Q464" s="19"/>
    </row>
    <row r="465" spans="1:17" ht="15" x14ac:dyDescent="0.25">
      <c r="A465" s="1" t="s">
        <v>293</v>
      </c>
      <c r="B465">
        <v>1</v>
      </c>
      <c r="C465" s="38">
        <v>157724.56</v>
      </c>
      <c r="D465" s="37">
        <f t="shared" si="49"/>
        <v>23658.683999999979</v>
      </c>
      <c r="E465" s="37">
        <v>181383.24399999998</v>
      </c>
      <c r="F465" s="37">
        <f t="shared" si="50"/>
        <v>0</v>
      </c>
      <c r="G465" s="38">
        <v>181383.24399999998</v>
      </c>
      <c r="H465" s="37"/>
      <c r="I465" s="36">
        <v>150916</v>
      </c>
      <c r="J465" s="37">
        <f t="shared" si="51"/>
        <v>26443</v>
      </c>
      <c r="K465" s="36">
        <v>177359</v>
      </c>
      <c r="L465" s="37">
        <f t="shared" si="52"/>
        <v>719</v>
      </c>
      <c r="M465" s="36">
        <v>178078</v>
      </c>
      <c r="N465" s="19">
        <f t="shared" si="53"/>
        <v>1.8560653196913583E-2</v>
      </c>
      <c r="O465" s="19">
        <f t="shared" si="54"/>
        <v>-0.11429508417659678</v>
      </c>
      <c r="P465" s="19"/>
      <c r="Q465" s="19"/>
    </row>
    <row r="466" spans="1:17" ht="15" x14ac:dyDescent="0.25">
      <c r="A466" s="1" t="s">
        <v>523</v>
      </c>
      <c r="B466">
        <v>4</v>
      </c>
      <c r="C466" s="38">
        <v>94487.067500000005</v>
      </c>
      <c r="D466" s="37">
        <f t="shared" si="49"/>
        <v>9448.7067500000121</v>
      </c>
      <c r="E466" s="37">
        <v>103935.77425000002</v>
      </c>
      <c r="F466" s="37">
        <f t="shared" si="50"/>
        <v>0</v>
      </c>
      <c r="G466" s="38">
        <v>103935.77425000002</v>
      </c>
      <c r="H466" s="37"/>
      <c r="I466" s="36">
        <v>103088</v>
      </c>
      <c r="J466" s="37">
        <f t="shared" si="51"/>
        <v>4632</v>
      </c>
      <c r="K466" s="36">
        <v>107720</v>
      </c>
      <c r="L466" s="37">
        <f t="shared" si="52"/>
        <v>1552</v>
      </c>
      <c r="M466" s="36">
        <v>109272</v>
      </c>
      <c r="N466" s="19">
        <f t="shared" si="53"/>
        <v>-4.8834337707738332E-2</v>
      </c>
      <c r="O466" s="19">
        <f t="shared" si="54"/>
        <v>-0.13530394337067131</v>
      </c>
      <c r="P466" s="19"/>
      <c r="Q466" s="19"/>
    </row>
    <row r="467" spans="1:17" ht="15" x14ac:dyDescent="0.25">
      <c r="A467" s="1" t="s">
        <v>524</v>
      </c>
      <c r="B467">
        <v>2</v>
      </c>
      <c r="C467" s="38">
        <v>111108.435</v>
      </c>
      <c r="D467" s="37">
        <f t="shared" si="49"/>
        <v>11110.843500000017</v>
      </c>
      <c r="E467" s="37">
        <v>122219.27850000001</v>
      </c>
      <c r="F467" s="37">
        <f t="shared" si="50"/>
        <v>0</v>
      </c>
      <c r="G467" s="38">
        <v>122219.27850000001</v>
      </c>
      <c r="H467" s="37"/>
      <c r="I467" s="36">
        <v>130378</v>
      </c>
      <c r="J467" s="37">
        <f t="shared" si="51"/>
        <v>6368</v>
      </c>
      <c r="K467" s="36">
        <v>136746</v>
      </c>
      <c r="L467" s="37">
        <f t="shared" si="52"/>
        <v>960</v>
      </c>
      <c r="M467" s="36">
        <v>137706</v>
      </c>
      <c r="N467" s="19">
        <f t="shared" si="53"/>
        <v>-0.11246221297546936</v>
      </c>
      <c r="O467" s="19">
        <f t="shared" si="54"/>
        <v>-0.19314746634133589</v>
      </c>
      <c r="P467" s="19"/>
      <c r="Q467" s="19"/>
    </row>
    <row r="468" spans="1:17" ht="15" x14ac:dyDescent="0.25">
      <c r="A468" s="1" t="s">
        <v>294</v>
      </c>
      <c r="B468">
        <v>1</v>
      </c>
      <c r="C468" s="38">
        <v>177224.64</v>
      </c>
      <c r="D468" s="37">
        <f t="shared" si="49"/>
        <v>35444.927999999985</v>
      </c>
      <c r="E468" s="37">
        <v>212669.568</v>
      </c>
      <c r="F468" s="37">
        <f t="shared" si="50"/>
        <v>7000</v>
      </c>
      <c r="G468" s="38">
        <v>219669.568</v>
      </c>
      <c r="H468" s="37"/>
      <c r="I468" s="36">
        <v>154326</v>
      </c>
      <c r="J468" s="37">
        <f t="shared" si="51"/>
        <v>14448</v>
      </c>
      <c r="K468" s="36">
        <v>168774</v>
      </c>
      <c r="L468" s="37">
        <f t="shared" si="52"/>
        <v>420</v>
      </c>
      <c r="M468" s="36">
        <v>169194</v>
      </c>
      <c r="N468" s="19">
        <f t="shared" si="53"/>
        <v>0.29832953887253683</v>
      </c>
      <c r="O468" s="19">
        <f t="shared" si="54"/>
        <v>4.7464094471435236E-2</v>
      </c>
      <c r="P468" s="19"/>
      <c r="Q468" s="19"/>
    </row>
    <row r="469" spans="1:17" ht="15" x14ac:dyDescent="0.25">
      <c r="A469" s="1" t="s">
        <v>295</v>
      </c>
      <c r="B469">
        <v>5</v>
      </c>
      <c r="C469" s="38">
        <v>179532.34399999998</v>
      </c>
      <c r="D469" s="37">
        <f t="shared" si="49"/>
        <v>35906.468800000031</v>
      </c>
      <c r="E469" s="37">
        <v>215438.81280000001</v>
      </c>
      <c r="F469" s="37">
        <f t="shared" si="50"/>
        <v>7000</v>
      </c>
      <c r="G469" s="38">
        <v>222438.81280000001</v>
      </c>
      <c r="H469" s="37"/>
      <c r="I469" s="36">
        <v>165556</v>
      </c>
      <c r="J469" s="37">
        <f t="shared" si="51"/>
        <v>27264</v>
      </c>
      <c r="K469" s="36">
        <v>192820</v>
      </c>
      <c r="L469" s="37">
        <f t="shared" si="52"/>
        <v>4525</v>
      </c>
      <c r="M469" s="36">
        <v>197345</v>
      </c>
      <c r="N469" s="19">
        <f t="shared" si="53"/>
        <v>0.127157074159467</v>
      </c>
      <c r="O469" s="19">
        <f t="shared" si="54"/>
        <v>-9.0261501431503285E-2</v>
      </c>
      <c r="P469" s="19"/>
      <c r="Q469" s="19"/>
    </row>
    <row r="470" spans="1:17" ht="15" x14ac:dyDescent="0.25">
      <c r="A470" s="1" t="s">
        <v>296</v>
      </c>
      <c r="B470">
        <v>10</v>
      </c>
      <c r="C470" s="38">
        <v>83616.801999999996</v>
      </c>
      <c r="D470" s="37">
        <f t="shared" si="49"/>
        <v>7525.5121800000197</v>
      </c>
      <c r="E470" s="37">
        <v>91142.314180000016</v>
      </c>
      <c r="F470" s="37">
        <f t="shared" si="50"/>
        <v>0</v>
      </c>
      <c r="G470" s="38">
        <v>91142.314180000016</v>
      </c>
      <c r="H470" s="37"/>
      <c r="I470" s="36">
        <v>87363</v>
      </c>
      <c r="J470" s="37">
        <f t="shared" si="51"/>
        <v>6993</v>
      </c>
      <c r="K470" s="36">
        <v>94356</v>
      </c>
      <c r="L470" s="37">
        <f t="shared" si="52"/>
        <v>0</v>
      </c>
      <c r="M470" s="36">
        <v>94356</v>
      </c>
      <c r="N470" s="19">
        <f t="shared" si="53"/>
        <v>-3.4059157022340754E-2</v>
      </c>
      <c r="O470" s="19">
        <f t="shared" si="54"/>
        <v>-0.11381574038746878</v>
      </c>
      <c r="P470" s="19"/>
      <c r="Q470" s="19"/>
    </row>
    <row r="471" spans="1:17" ht="15" x14ac:dyDescent="0.25">
      <c r="A471" s="1" t="s">
        <v>297</v>
      </c>
      <c r="B471">
        <v>13</v>
      </c>
      <c r="C471" s="38">
        <v>110829.84538461539</v>
      </c>
      <c r="D471" s="37">
        <f t="shared" si="49"/>
        <v>11082.984538461547</v>
      </c>
      <c r="E471" s="37">
        <v>121912.82992307693</v>
      </c>
      <c r="F471" s="37">
        <f t="shared" si="50"/>
        <v>0</v>
      </c>
      <c r="G471" s="38">
        <v>121912.82992307693</v>
      </c>
      <c r="H471" s="37"/>
      <c r="I471" s="36">
        <v>135578</v>
      </c>
      <c r="J471" s="37">
        <f t="shared" si="51"/>
        <v>18593</v>
      </c>
      <c r="K471" s="36">
        <v>154171</v>
      </c>
      <c r="L471" s="37">
        <f t="shared" si="52"/>
        <v>-26</v>
      </c>
      <c r="M471" s="36">
        <v>154145</v>
      </c>
      <c r="N471" s="19">
        <f t="shared" si="53"/>
        <v>-0.20910292307193271</v>
      </c>
      <c r="O471" s="19">
        <f t="shared" si="54"/>
        <v>-0.28100265733812069</v>
      </c>
      <c r="P471" s="19"/>
      <c r="Q471" s="19"/>
    </row>
    <row r="472" spans="1:17" ht="15" x14ac:dyDescent="0.25">
      <c r="A472" s="1" t="s">
        <v>525</v>
      </c>
      <c r="B472">
        <v>18</v>
      </c>
      <c r="C472" s="38">
        <v>97284.313333333324</v>
      </c>
      <c r="D472" s="37">
        <f t="shared" si="49"/>
        <v>9728.4313333333412</v>
      </c>
      <c r="E472" s="37">
        <v>107012.74466666667</v>
      </c>
      <c r="F472" s="37">
        <f t="shared" si="50"/>
        <v>0</v>
      </c>
      <c r="G472" s="38">
        <v>107012.74466666667</v>
      </c>
      <c r="H472" s="37"/>
      <c r="I472" s="36">
        <v>107601</v>
      </c>
      <c r="J472" s="37">
        <f t="shared" si="51"/>
        <v>10746</v>
      </c>
      <c r="K472" s="36">
        <v>118347</v>
      </c>
      <c r="L472" s="37">
        <f t="shared" si="52"/>
        <v>707</v>
      </c>
      <c r="M472" s="36">
        <v>119054</v>
      </c>
      <c r="N472" s="19">
        <f t="shared" si="53"/>
        <v>-0.10114112363577313</v>
      </c>
      <c r="O472" s="19">
        <f t="shared" si="54"/>
        <v>-0.18285556694161201</v>
      </c>
      <c r="P472" s="19"/>
      <c r="Q472" s="19"/>
    </row>
    <row r="473" spans="1:17" ht="15" x14ac:dyDescent="0.25">
      <c r="A473" s="1" t="s">
        <v>526</v>
      </c>
      <c r="B473">
        <v>1</v>
      </c>
      <c r="C473" s="38">
        <v>102713.23</v>
      </c>
      <c r="D473" s="37">
        <f t="shared" si="49"/>
        <v>10271.323000000004</v>
      </c>
      <c r="E473" s="37">
        <v>112984.553</v>
      </c>
      <c r="F473" s="37">
        <f t="shared" si="50"/>
        <v>0</v>
      </c>
      <c r="G473" s="38">
        <v>112984.553</v>
      </c>
      <c r="H473" s="37"/>
      <c r="I473" s="36">
        <v>99177</v>
      </c>
      <c r="J473" s="37">
        <f t="shared" si="51"/>
        <v>4537</v>
      </c>
      <c r="K473" s="36">
        <v>103714</v>
      </c>
      <c r="L473" s="37">
        <f t="shared" si="52"/>
        <v>94</v>
      </c>
      <c r="M473" s="36">
        <v>103808</v>
      </c>
      <c r="N473" s="19">
        <f t="shared" si="53"/>
        <v>8.83992852188656E-2</v>
      </c>
      <c r="O473" s="19">
        <f t="shared" si="54"/>
        <v>-1.054610434648586E-2</v>
      </c>
      <c r="P473" s="19"/>
      <c r="Q473" s="19"/>
    </row>
    <row r="474" spans="1:17" ht="15" x14ac:dyDescent="0.25">
      <c r="A474" s="1" t="s">
        <v>527</v>
      </c>
      <c r="B474">
        <v>1</v>
      </c>
      <c r="C474" s="38">
        <v>88000</v>
      </c>
      <c r="D474" s="37">
        <f t="shared" si="49"/>
        <v>7920</v>
      </c>
      <c r="E474" s="37">
        <v>95920</v>
      </c>
      <c r="F474" s="37">
        <f t="shared" si="50"/>
        <v>0</v>
      </c>
      <c r="G474" s="38">
        <v>95920</v>
      </c>
      <c r="H474" s="37"/>
      <c r="I474" s="36">
        <v>89749</v>
      </c>
      <c r="J474" s="37">
        <f t="shared" si="51"/>
        <v>8057</v>
      </c>
      <c r="K474" s="36">
        <v>97806</v>
      </c>
      <c r="L474" s="37">
        <f t="shared" si="52"/>
        <v>799</v>
      </c>
      <c r="M474" s="36">
        <v>98605</v>
      </c>
      <c r="N474" s="19">
        <f t="shared" si="53"/>
        <v>-2.7229856498149182E-2</v>
      </c>
      <c r="O474" s="19">
        <f t="shared" si="54"/>
        <v>-0.10755032706252218</v>
      </c>
      <c r="P474" s="19"/>
      <c r="Q474" s="19"/>
    </row>
    <row r="475" spans="1:17" ht="15" x14ac:dyDescent="0.25">
      <c r="A475" s="1" t="s">
        <v>528</v>
      </c>
      <c r="B475">
        <v>1</v>
      </c>
      <c r="C475" s="38">
        <v>101001.17</v>
      </c>
      <c r="D475" s="37">
        <f t="shared" si="49"/>
        <v>10100.117000000013</v>
      </c>
      <c r="E475" s="37">
        <v>111101.28700000001</v>
      </c>
      <c r="F475" s="37">
        <f t="shared" si="50"/>
        <v>0</v>
      </c>
      <c r="G475" s="38">
        <v>111101.28700000001</v>
      </c>
      <c r="H475" s="37"/>
      <c r="I475" s="36">
        <v>109652</v>
      </c>
      <c r="J475" s="37">
        <f t="shared" si="51"/>
        <v>13008</v>
      </c>
      <c r="K475" s="36">
        <v>122660</v>
      </c>
      <c r="L475" s="37">
        <f t="shared" si="52"/>
        <v>2260</v>
      </c>
      <c r="M475" s="36">
        <v>124920</v>
      </c>
      <c r="N475" s="19">
        <f t="shared" si="53"/>
        <v>-0.11062050112071717</v>
      </c>
      <c r="O475" s="19">
        <f t="shared" si="54"/>
        <v>-0.1914731828370157</v>
      </c>
      <c r="P475" s="19"/>
      <c r="Q475" s="19"/>
    </row>
    <row r="476" spans="1:17" ht="15" x14ac:dyDescent="0.25">
      <c r="A476" s="1" t="s">
        <v>298</v>
      </c>
      <c r="B476">
        <v>2</v>
      </c>
      <c r="C476" s="38">
        <v>73559.05</v>
      </c>
      <c r="D476" s="37">
        <f t="shared" si="49"/>
        <v>5884.724000000002</v>
      </c>
      <c r="E476" s="37">
        <v>79443.774000000005</v>
      </c>
      <c r="F476" s="37">
        <f t="shared" si="50"/>
        <v>0</v>
      </c>
      <c r="G476" s="38">
        <v>79443.774000000005</v>
      </c>
      <c r="H476" s="37"/>
      <c r="I476" s="36">
        <v>76740</v>
      </c>
      <c r="J476" s="37">
        <f t="shared" si="51"/>
        <v>6459</v>
      </c>
      <c r="K476" s="36">
        <v>83199</v>
      </c>
      <c r="L476" s="37">
        <f t="shared" si="52"/>
        <v>0</v>
      </c>
      <c r="M476" s="36">
        <v>83199</v>
      </c>
      <c r="N476" s="19">
        <f t="shared" si="53"/>
        <v>-4.5135470378249679E-2</v>
      </c>
      <c r="O476" s="19">
        <f t="shared" si="54"/>
        <v>-0.11586617627615713</v>
      </c>
      <c r="P476" s="19"/>
      <c r="Q476" s="19"/>
    </row>
    <row r="477" spans="1:17" ht="15" x14ac:dyDescent="0.25">
      <c r="A477" s="1" t="s">
        <v>299</v>
      </c>
      <c r="B477">
        <v>2</v>
      </c>
      <c r="C477" s="38">
        <v>84171.945000000007</v>
      </c>
      <c r="D477" s="37">
        <f t="shared" si="49"/>
        <v>7575.4750500000082</v>
      </c>
      <c r="E477" s="37">
        <v>91747.420050000015</v>
      </c>
      <c r="F477" s="37">
        <f t="shared" si="50"/>
        <v>0</v>
      </c>
      <c r="G477" s="38">
        <v>91747.420050000015</v>
      </c>
      <c r="H477" s="37"/>
      <c r="I477" s="36">
        <v>89749</v>
      </c>
      <c r="J477" s="37">
        <f t="shared" si="51"/>
        <v>8057</v>
      </c>
      <c r="K477" s="36">
        <v>97806</v>
      </c>
      <c r="L477" s="37">
        <f t="shared" si="52"/>
        <v>799</v>
      </c>
      <c r="M477" s="36">
        <v>98605</v>
      </c>
      <c r="N477" s="19">
        <f t="shared" si="53"/>
        <v>-6.9545965721819231E-2</v>
      </c>
      <c r="O477" s="19">
        <f t="shared" si="54"/>
        <v>-0.14637244561634799</v>
      </c>
      <c r="P477" s="19"/>
      <c r="Q477" s="19"/>
    </row>
    <row r="478" spans="1:17" ht="15" x14ac:dyDescent="0.25">
      <c r="A478" s="1" t="s">
        <v>529</v>
      </c>
      <c r="B478">
        <v>1</v>
      </c>
      <c r="C478" s="38">
        <v>82352.179999999993</v>
      </c>
      <c r="D478" s="37">
        <f t="shared" si="49"/>
        <v>7411.6962000000058</v>
      </c>
      <c r="E478" s="37">
        <v>89763.876199999999</v>
      </c>
      <c r="F478" s="37">
        <f t="shared" si="50"/>
        <v>0</v>
      </c>
      <c r="G478" s="38">
        <v>89763.876199999999</v>
      </c>
      <c r="H478" s="37"/>
      <c r="I478" s="36">
        <v>84782</v>
      </c>
      <c r="J478" s="37">
        <f t="shared" si="51"/>
        <v>10461</v>
      </c>
      <c r="K478" s="36">
        <v>95243</v>
      </c>
      <c r="L478" s="37">
        <f t="shared" si="52"/>
        <v>449</v>
      </c>
      <c r="M478" s="36">
        <v>95692</v>
      </c>
      <c r="N478" s="19">
        <f t="shared" si="53"/>
        <v>-6.1950045980855253E-2</v>
      </c>
      <c r="O478" s="19">
        <f t="shared" si="54"/>
        <v>-0.13940371190904158</v>
      </c>
      <c r="P478" s="19"/>
      <c r="Q478" s="19"/>
    </row>
    <row r="479" spans="1:17" ht="15" x14ac:dyDescent="0.25">
      <c r="A479" s="1" t="s">
        <v>530</v>
      </c>
      <c r="B479">
        <v>1</v>
      </c>
      <c r="C479" s="38">
        <v>162317.70000000001</v>
      </c>
      <c r="D479" s="37">
        <f t="shared" si="49"/>
        <v>32463.540000000008</v>
      </c>
      <c r="E479" s="37">
        <v>194781.24000000002</v>
      </c>
      <c r="F479" s="37">
        <f t="shared" si="50"/>
        <v>7000</v>
      </c>
      <c r="G479" s="38">
        <v>201781.24000000002</v>
      </c>
      <c r="H479" s="37"/>
      <c r="I479" s="36">
        <v>165556</v>
      </c>
      <c r="J479" s="37">
        <f t="shared" si="51"/>
        <v>27264</v>
      </c>
      <c r="K479" s="36">
        <v>192820</v>
      </c>
      <c r="L479" s="37">
        <f t="shared" si="52"/>
        <v>4525</v>
      </c>
      <c r="M479" s="36">
        <v>197345</v>
      </c>
      <c r="N479" s="19">
        <f t="shared" si="53"/>
        <v>2.2479616914540625E-2</v>
      </c>
      <c r="O479" s="19">
        <f t="shared" si="54"/>
        <v>-0.17749271580227513</v>
      </c>
      <c r="P479" s="19"/>
      <c r="Q479" s="19"/>
    </row>
    <row r="480" spans="1:17" ht="15" x14ac:dyDescent="0.25">
      <c r="A480" s="1" t="s">
        <v>300</v>
      </c>
      <c r="B480">
        <v>5</v>
      </c>
      <c r="C480" s="38">
        <v>112495.432</v>
      </c>
      <c r="D480" s="37">
        <f t="shared" si="49"/>
        <v>11249.543200000015</v>
      </c>
      <c r="E480" s="37">
        <v>123744.97520000002</v>
      </c>
      <c r="F480" s="37">
        <f t="shared" si="50"/>
        <v>0</v>
      </c>
      <c r="G480" s="38">
        <v>123744.97520000002</v>
      </c>
      <c r="H480" s="37"/>
      <c r="I480" s="36">
        <v>136615</v>
      </c>
      <c r="J480" s="37">
        <f t="shared" si="51"/>
        <v>8652</v>
      </c>
      <c r="K480" s="36">
        <v>145267</v>
      </c>
      <c r="L480" s="37">
        <f t="shared" si="52"/>
        <v>338</v>
      </c>
      <c r="M480" s="36">
        <v>145605</v>
      </c>
      <c r="N480" s="19">
        <f t="shared" si="53"/>
        <v>-0.15013237732220724</v>
      </c>
      <c r="O480" s="19">
        <f t="shared" si="54"/>
        <v>-0.22739307029291575</v>
      </c>
      <c r="P480" s="19"/>
      <c r="Q480" s="19"/>
    </row>
    <row r="481" spans="1:17" ht="15" x14ac:dyDescent="0.25">
      <c r="A481" s="1" t="s">
        <v>301</v>
      </c>
      <c r="B481">
        <v>1</v>
      </c>
      <c r="C481" s="38">
        <v>108707.51</v>
      </c>
      <c r="D481" s="37">
        <f t="shared" si="49"/>
        <v>10870.751000000004</v>
      </c>
      <c r="E481" s="37">
        <v>119578.261</v>
      </c>
      <c r="F481" s="37">
        <f t="shared" si="50"/>
        <v>0</v>
      </c>
      <c r="G481" s="38">
        <v>119578.261</v>
      </c>
      <c r="H481" s="37"/>
      <c r="I481" s="36">
        <v>109752</v>
      </c>
      <c r="J481" s="37">
        <f t="shared" si="51"/>
        <v>4922</v>
      </c>
      <c r="K481" s="36">
        <v>114674</v>
      </c>
      <c r="L481" s="37">
        <f t="shared" si="52"/>
        <v>-164</v>
      </c>
      <c r="M481" s="36">
        <v>114510</v>
      </c>
      <c r="N481" s="19">
        <f t="shared" si="53"/>
        <v>4.4260422670509114E-2</v>
      </c>
      <c r="O481" s="19">
        <f t="shared" si="54"/>
        <v>-5.0672343026809931E-2</v>
      </c>
      <c r="P481" s="19"/>
      <c r="Q481" s="19"/>
    </row>
    <row r="482" spans="1:17" ht="15" x14ac:dyDescent="0.25">
      <c r="A482" s="1" t="s">
        <v>302</v>
      </c>
      <c r="B482">
        <v>1</v>
      </c>
      <c r="C482" s="38">
        <v>85642.4</v>
      </c>
      <c r="D482" s="37">
        <f t="shared" si="49"/>
        <v>7707.8160000000062</v>
      </c>
      <c r="E482" s="37">
        <v>93350.216</v>
      </c>
      <c r="F482" s="37">
        <f t="shared" si="50"/>
        <v>0</v>
      </c>
      <c r="G482" s="38">
        <v>93350.216</v>
      </c>
      <c r="H482" s="37"/>
      <c r="I482" s="36">
        <v>87724</v>
      </c>
      <c r="J482" s="37">
        <f t="shared" si="51"/>
        <v>4870</v>
      </c>
      <c r="K482" s="36">
        <v>92594</v>
      </c>
      <c r="L482" s="37">
        <f t="shared" si="52"/>
        <v>0</v>
      </c>
      <c r="M482" s="36">
        <v>92594</v>
      </c>
      <c r="N482" s="19">
        <f t="shared" si="53"/>
        <v>8.1670086614683488E-3</v>
      </c>
      <c r="O482" s="19">
        <f t="shared" si="54"/>
        <v>-7.5076138842689655E-2</v>
      </c>
      <c r="P482" s="19"/>
      <c r="Q482" s="19"/>
    </row>
    <row r="483" spans="1:17" ht="15" x14ac:dyDescent="0.25">
      <c r="A483" s="1" t="s">
        <v>303</v>
      </c>
      <c r="B483">
        <v>7</v>
      </c>
      <c r="C483" s="38">
        <v>105152.46571428572</v>
      </c>
      <c r="D483" s="37">
        <f t="shared" si="49"/>
        <v>10515.246571428594</v>
      </c>
      <c r="E483" s="37">
        <v>115667.71228571431</v>
      </c>
      <c r="F483" s="37">
        <f t="shared" si="50"/>
        <v>0</v>
      </c>
      <c r="G483" s="38">
        <v>115667.71228571431</v>
      </c>
      <c r="H483" s="37"/>
      <c r="I483" s="36">
        <v>104495</v>
      </c>
      <c r="J483" s="37">
        <f t="shared" si="51"/>
        <v>5440</v>
      </c>
      <c r="K483" s="36">
        <v>109935</v>
      </c>
      <c r="L483" s="37">
        <f t="shared" si="52"/>
        <v>0</v>
      </c>
      <c r="M483" s="36">
        <v>109935</v>
      </c>
      <c r="N483" s="19">
        <f t="shared" si="53"/>
        <v>5.2146380003768693E-2</v>
      </c>
      <c r="O483" s="19">
        <f t="shared" si="54"/>
        <v>-4.3503290905665008E-2</v>
      </c>
      <c r="P483" s="19"/>
      <c r="Q483" s="19"/>
    </row>
    <row r="484" spans="1:17" ht="15" x14ac:dyDescent="0.25">
      <c r="A484" s="1" t="s">
        <v>304</v>
      </c>
      <c r="B484">
        <v>1</v>
      </c>
      <c r="C484" s="38">
        <v>91500</v>
      </c>
      <c r="D484" s="37">
        <f t="shared" si="49"/>
        <v>8235.0000000000146</v>
      </c>
      <c r="E484" s="37">
        <v>99735.000000000015</v>
      </c>
      <c r="F484" s="37">
        <f t="shared" si="50"/>
        <v>0</v>
      </c>
      <c r="G484" s="38">
        <v>99735.000000000015</v>
      </c>
      <c r="H484" s="37"/>
      <c r="I484" s="36">
        <v>81667</v>
      </c>
      <c r="J484" s="37">
        <f t="shared" si="51"/>
        <v>7427</v>
      </c>
      <c r="K484" s="36">
        <v>89094</v>
      </c>
      <c r="L484" s="37">
        <f t="shared" si="52"/>
        <v>0</v>
      </c>
      <c r="M484" s="36">
        <v>89094</v>
      </c>
      <c r="N484" s="19">
        <f t="shared" si="53"/>
        <v>0.11943565223247372</v>
      </c>
      <c r="O484" s="19">
        <f t="shared" si="54"/>
        <v>2.700518553437942E-2</v>
      </c>
      <c r="P484" s="19"/>
      <c r="Q484" s="19"/>
    </row>
    <row r="485" spans="1:17" ht="15" x14ac:dyDescent="0.25">
      <c r="A485" s="1" t="s">
        <v>305</v>
      </c>
      <c r="B485">
        <v>9</v>
      </c>
      <c r="C485" s="38">
        <v>136718.39888888889</v>
      </c>
      <c r="D485" s="37">
        <f t="shared" si="49"/>
        <v>20507.759833333315</v>
      </c>
      <c r="E485" s="37">
        <v>157226.1587222222</v>
      </c>
      <c r="F485" s="37">
        <f t="shared" si="50"/>
        <v>0</v>
      </c>
      <c r="G485" s="38">
        <v>157226.1587222222</v>
      </c>
      <c r="H485" s="37"/>
      <c r="I485" s="36">
        <v>151698</v>
      </c>
      <c r="J485" s="37">
        <f t="shared" si="51"/>
        <v>16324</v>
      </c>
      <c r="K485" s="36">
        <v>168022</v>
      </c>
      <c r="L485" s="37">
        <f t="shared" si="52"/>
        <v>0</v>
      </c>
      <c r="M485" s="36">
        <v>168022</v>
      </c>
      <c r="N485" s="19">
        <f t="shared" si="53"/>
        <v>-6.4252545962896521E-2</v>
      </c>
      <c r="O485" s="19">
        <f t="shared" si="54"/>
        <v>-0.18630656170686646</v>
      </c>
      <c r="P485" s="19"/>
      <c r="Q485" s="19"/>
    </row>
    <row r="486" spans="1:17" ht="15" x14ac:dyDescent="0.25">
      <c r="A486" s="1" t="s">
        <v>306</v>
      </c>
      <c r="B486">
        <v>20</v>
      </c>
      <c r="C486" s="38">
        <v>121195.0125</v>
      </c>
      <c r="D486" s="37">
        <f t="shared" si="49"/>
        <v>12119.501249999987</v>
      </c>
      <c r="E486" s="37">
        <v>133314.51374999998</v>
      </c>
      <c r="F486" s="37">
        <f t="shared" si="50"/>
        <v>0</v>
      </c>
      <c r="G486" s="38">
        <v>133314.51374999998</v>
      </c>
      <c r="H486" s="37"/>
      <c r="I486" s="36">
        <v>145885</v>
      </c>
      <c r="J486" s="37">
        <f t="shared" si="51"/>
        <v>10144</v>
      </c>
      <c r="K486" s="36">
        <v>156029</v>
      </c>
      <c r="L486" s="37">
        <f t="shared" si="52"/>
        <v>0</v>
      </c>
      <c r="M486" s="36">
        <v>156029</v>
      </c>
      <c r="N486" s="19">
        <f t="shared" si="53"/>
        <v>-0.14557861839786204</v>
      </c>
      <c r="O486" s="19">
        <f t="shared" si="54"/>
        <v>-0.22325328945260178</v>
      </c>
      <c r="P486" s="19"/>
      <c r="Q486" s="19"/>
    </row>
    <row r="487" spans="1:17" ht="15" x14ac:dyDescent="0.25">
      <c r="A487" s="1" t="s">
        <v>531</v>
      </c>
      <c r="B487">
        <v>3</v>
      </c>
      <c r="C487" s="38">
        <v>142652.75666666668</v>
      </c>
      <c r="D487" s="37">
        <f t="shared" si="49"/>
        <v>21397.913499999966</v>
      </c>
      <c r="E487" s="37">
        <v>164050.67016666665</v>
      </c>
      <c r="F487" s="37">
        <f t="shared" si="50"/>
        <v>0</v>
      </c>
      <c r="G487" s="38">
        <v>164050.67016666665</v>
      </c>
      <c r="H487" s="37"/>
      <c r="I487" s="36">
        <v>151698</v>
      </c>
      <c r="J487" s="37">
        <f t="shared" si="51"/>
        <v>16324</v>
      </c>
      <c r="K487" s="36">
        <v>168022</v>
      </c>
      <c r="L487" s="37">
        <f t="shared" si="52"/>
        <v>0</v>
      </c>
      <c r="M487" s="36">
        <v>168022</v>
      </c>
      <c r="N487" s="19">
        <f t="shared" si="53"/>
        <v>-2.3635772894819437E-2</v>
      </c>
      <c r="O487" s="19">
        <f t="shared" si="54"/>
        <v>-0.15098762860419063</v>
      </c>
      <c r="P487" s="19"/>
      <c r="Q487" s="19"/>
    </row>
    <row r="488" spans="1:17" ht="15" x14ac:dyDescent="0.25">
      <c r="A488" s="1" t="s">
        <v>532</v>
      </c>
      <c r="B488">
        <v>2</v>
      </c>
      <c r="C488" s="38">
        <v>125936.345</v>
      </c>
      <c r="D488" s="37">
        <f t="shared" si="49"/>
        <v>12593.634500000015</v>
      </c>
      <c r="E488" s="37">
        <v>138529.97950000002</v>
      </c>
      <c r="F488" s="37">
        <f t="shared" si="50"/>
        <v>0</v>
      </c>
      <c r="G488" s="38">
        <v>138529.97950000002</v>
      </c>
      <c r="H488" s="37"/>
      <c r="I488" s="36">
        <v>128684</v>
      </c>
      <c r="J488" s="37">
        <f t="shared" si="51"/>
        <v>14039</v>
      </c>
      <c r="K488" s="36">
        <v>142723</v>
      </c>
      <c r="L488" s="37">
        <f t="shared" si="52"/>
        <v>0</v>
      </c>
      <c r="M488" s="36">
        <v>142723</v>
      </c>
      <c r="N488" s="19">
        <f t="shared" si="53"/>
        <v>-2.9378730127589694E-2</v>
      </c>
      <c r="O488" s="19">
        <f t="shared" si="54"/>
        <v>-0.117617027388718</v>
      </c>
      <c r="P488" s="19"/>
      <c r="Q488" s="19"/>
    </row>
    <row r="489" spans="1:17" ht="15" x14ac:dyDescent="0.25">
      <c r="A489" s="1" t="s">
        <v>533</v>
      </c>
      <c r="B489">
        <v>1</v>
      </c>
      <c r="C489" s="38">
        <v>169618.04</v>
      </c>
      <c r="D489" s="37">
        <f t="shared" si="49"/>
        <v>25442.705999999976</v>
      </c>
      <c r="E489" s="37">
        <v>195060.74599999998</v>
      </c>
      <c r="F489" s="37">
        <f t="shared" si="50"/>
        <v>0</v>
      </c>
      <c r="G489" s="38">
        <v>195060.74599999998</v>
      </c>
      <c r="H489" s="37"/>
      <c r="I489" s="36">
        <v>134231</v>
      </c>
      <c r="J489" s="37">
        <f t="shared" si="51"/>
        <v>9346</v>
      </c>
      <c r="K489" s="36">
        <v>143577</v>
      </c>
      <c r="L489" s="37">
        <f t="shared" si="52"/>
        <v>2062</v>
      </c>
      <c r="M489" s="36">
        <v>145639</v>
      </c>
      <c r="N489" s="19">
        <f t="shared" si="53"/>
        <v>0.33934417292071484</v>
      </c>
      <c r="O489" s="19">
        <f t="shared" si="54"/>
        <v>0.16464710688757825</v>
      </c>
      <c r="P489" s="19"/>
      <c r="Q489" s="19"/>
    </row>
    <row r="490" spans="1:17" ht="15" x14ac:dyDescent="0.25">
      <c r="A490" s="1" t="s">
        <v>307</v>
      </c>
      <c r="B490">
        <v>2</v>
      </c>
      <c r="C490" s="38">
        <v>158013.13500000001</v>
      </c>
      <c r="D490" s="37">
        <f t="shared" si="49"/>
        <v>31602.626999999979</v>
      </c>
      <c r="E490" s="37">
        <v>189615.76199999999</v>
      </c>
      <c r="F490" s="37">
        <f t="shared" si="50"/>
        <v>7000</v>
      </c>
      <c r="G490" s="38">
        <v>196615.76199999999</v>
      </c>
      <c r="H490" s="37"/>
      <c r="I490" s="36">
        <v>196730</v>
      </c>
      <c r="J490" s="37">
        <f t="shared" si="51"/>
        <v>40634</v>
      </c>
      <c r="K490" s="36">
        <v>237364</v>
      </c>
      <c r="L490" s="37">
        <f t="shared" si="52"/>
        <v>6508</v>
      </c>
      <c r="M490" s="36">
        <v>243872</v>
      </c>
      <c r="N490" s="19">
        <f t="shared" si="53"/>
        <v>-0.1937747588899095</v>
      </c>
      <c r="O490" s="19">
        <f t="shared" si="54"/>
        <v>-0.35206528424747402</v>
      </c>
      <c r="P490" s="19"/>
      <c r="Q490" s="19"/>
    </row>
    <row r="491" spans="1:17" ht="15" x14ac:dyDescent="0.25">
      <c r="A491" s="1" t="s">
        <v>308</v>
      </c>
      <c r="B491">
        <v>12</v>
      </c>
      <c r="C491" s="38">
        <v>158827.91666666666</v>
      </c>
      <c r="D491" s="37">
        <f t="shared" si="49"/>
        <v>31765.583333333343</v>
      </c>
      <c r="E491" s="37">
        <v>190593.5</v>
      </c>
      <c r="F491" s="37">
        <f t="shared" si="50"/>
        <v>7000</v>
      </c>
      <c r="G491" s="38">
        <v>197593.5</v>
      </c>
      <c r="H491" s="37"/>
      <c r="I491" s="36">
        <v>193775</v>
      </c>
      <c r="J491" s="37">
        <f t="shared" si="51"/>
        <v>36507</v>
      </c>
      <c r="K491" s="36">
        <v>230282</v>
      </c>
      <c r="L491" s="37">
        <f t="shared" si="52"/>
        <v>20801</v>
      </c>
      <c r="M491" s="36">
        <v>251083</v>
      </c>
      <c r="N491" s="19">
        <f t="shared" si="53"/>
        <v>-0.21303513180900341</v>
      </c>
      <c r="O491" s="19">
        <f t="shared" si="54"/>
        <v>-0.36742863249735486</v>
      </c>
      <c r="P491" s="19"/>
      <c r="Q491" s="19"/>
    </row>
    <row r="492" spans="1:17" ht="15" x14ac:dyDescent="0.25">
      <c r="A492" s="1" t="s">
        <v>309</v>
      </c>
      <c r="B492">
        <v>6</v>
      </c>
      <c r="C492" s="38">
        <v>152226.66666666666</v>
      </c>
      <c r="D492" s="37">
        <f t="shared" si="49"/>
        <v>30445.333333333343</v>
      </c>
      <c r="E492" s="37">
        <v>182672</v>
      </c>
      <c r="F492" s="37">
        <f t="shared" si="50"/>
        <v>7000</v>
      </c>
      <c r="G492" s="38">
        <v>189672</v>
      </c>
      <c r="H492" s="37"/>
      <c r="I492" s="36">
        <v>190212</v>
      </c>
      <c r="J492" s="37">
        <f t="shared" si="51"/>
        <v>44680</v>
      </c>
      <c r="K492" s="36">
        <v>234892</v>
      </c>
      <c r="L492" s="37">
        <f t="shared" si="52"/>
        <v>6597</v>
      </c>
      <c r="M492" s="36">
        <v>241489</v>
      </c>
      <c r="N492" s="19">
        <f t="shared" si="53"/>
        <v>-0.2145729205056959</v>
      </c>
      <c r="O492" s="19">
        <f t="shared" si="54"/>
        <v>-0.36963312338588233</v>
      </c>
      <c r="P492" s="19"/>
      <c r="Q492" s="19"/>
    </row>
    <row r="493" spans="1:17" ht="15" x14ac:dyDescent="0.25">
      <c r="A493" s="1" t="s">
        <v>310</v>
      </c>
      <c r="B493">
        <v>17</v>
      </c>
      <c r="C493" s="38">
        <v>139467.95941176472</v>
      </c>
      <c r="D493" s="37">
        <f t="shared" si="49"/>
        <v>20920.193911764713</v>
      </c>
      <c r="E493" s="37">
        <v>160388.15332352943</v>
      </c>
      <c r="F493" s="37">
        <f t="shared" si="50"/>
        <v>0</v>
      </c>
      <c r="G493" s="38">
        <v>160388.15332352943</v>
      </c>
      <c r="H493" s="37"/>
      <c r="I493" s="36">
        <v>138730</v>
      </c>
      <c r="J493" s="37">
        <f t="shared" si="51"/>
        <v>19114</v>
      </c>
      <c r="K493" s="36">
        <v>157844</v>
      </c>
      <c r="L493" s="37">
        <f t="shared" si="52"/>
        <v>192</v>
      </c>
      <c r="M493" s="36">
        <v>158036</v>
      </c>
      <c r="N493" s="19">
        <f t="shared" si="53"/>
        <v>1.4883655138888821E-2</v>
      </c>
      <c r="O493" s="19">
        <f t="shared" si="54"/>
        <v>-0.11749247379227061</v>
      </c>
      <c r="P493" s="19"/>
      <c r="Q493" s="19"/>
    </row>
    <row r="494" spans="1:17" ht="15" x14ac:dyDescent="0.25">
      <c r="A494" s="1" t="s">
        <v>311</v>
      </c>
      <c r="B494">
        <v>2</v>
      </c>
      <c r="C494" s="38">
        <v>134276.49</v>
      </c>
      <c r="D494" s="37">
        <f t="shared" si="49"/>
        <v>20141.473500000022</v>
      </c>
      <c r="E494" s="37">
        <v>154417.96350000001</v>
      </c>
      <c r="F494" s="37">
        <f t="shared" si="50"/>
        <v>0</v>
      </c>
      <c r="G494" s="38">
        <v>154417.96350000001</v>
      </c>
      <c r="H494" s="37"/>
      <c r="I494" s="36">
        <v>135433</v>
      </c>
      <c r="J494" s="37">
        <f t="shared" si="51"/>
        <v>11259</v>
      </c>
      <c r="K494" s="36">
        <v>146692</v>
      </c>
      <c r="L494" s="37">
        <f t="shared" si="52"/>
        <v>0</v>
      </c>
      <c r="M494" s="36">
        <v>146692</v>
      </c>
      <c r="N494" s="19">
        <f t="shared" si="53"/>
        <v>5.2667926676301449E-2</v>
      </c>
      <c r="O494" s="19">
        <f t="shared" si="54"/>
        <v>-8.4636585498868447E-2</v>
      </c>
      <c r="P494" s="19"/>
      <c r="Q494" s="19"/>
    </row>
    <row r="495" spans="1:17" ht="15" x14ac:dyDescent="0.25">
      <c r="A495" s="1" t="s">
        <v>534</v>
      </c>
      <c r="B495">
        <v>2</v>
      </c>
      <c r="C495" s="38">
        <v>153656.76500000001</v>
      </c>
      <c r="D495" s="37">
        <f t="shared" si="49"/>
        <v>23048.514749999973</v>
      </c>
      <c r="E495" s="37">
        <v>176705.27974999999</v>
      </c>
      <c r="F495" s="37">
        <f t="shared" si="50"/>
        <v>0</v>
      </c>
      <c r="G495" s="38">
        <v>176705.27974999999</v>
      </c>
      <c r="H495" s="37"/>
      <c r="I495" s="36">
        <v>135433</v>
      </c>
      <c r="J495" s="37">
        <f t="shared" si="51"/>
        <v>11259</v>
      </c>
      <c r="K495" s="36">
        <v>146692</v>
      </c>
      <c r="L495" s="37">
        <f t="shared" si="52"/>
        <v>0</v>
      </c>
      <c r="M495" s="36">
        <v>146692</v>
      </c>
      <c r="N495" s="19">
        <f t="shared" si="53"/>
        <v>0.20460065818176851</v>
      </c>
      <c r="O495" s="19">
        <f t="shared" si="54"/>
        <v>4.7478833201538014E-2</v>
      </c>
      <c r="P495" s="19"/>
      <c r="Q495" s="19"/>
    </row>
    <row r="496" spans="1:17" ht="15" x14ac:dyDescent="0.25">
      <c r="A496" s="1" t="s">
        <v>535</v>
      </c>
      <c r="B496">
        <v>3</v>
      </c>
      <c r="C496" s="38">
        <v>93251.739999999991</v>
      </c>
      <c r="D496" s="37">
        <f t="shared" si="49"/>
        <v>8392.6566000000312</v>
      </c>
      <c r="E496" s="37">
        <v>101644.39660000002</v>
      </c>
      <c r="F496" s="37">
        <f t="shared" si="50"/>
        <v>0</v>
      </c>
      <c r="G496" s="38">
        <v>101644.39660000002</v>
      </c>
      <c r="H496" s="37"/>
      <c r="I496" s="36">
        <v>81626</v>
      </c>
      <c r="J496" s="37">
        <f t="shared" si="51"/>
        <v>4356</v>
      </c>
      <c r="K496" s="36">
        <v>85982</v>
      </c>
      <c r="L496" s="37">
        <f t="shared" si="52"/>
        <v>110</v>
      </c>
      <c r="M496" s="36">
        <v>86092</v>
      </c>
      <c r="N496" s="19">
        <f t="shared" si="53"/>
        <v>0.1806485689727271</v>
      </c>
      <c r="O496" s="19">
        <f t="shared" si="54"/>
        <v>8.3163824745620854E-2</v>
      </c>
      <c r="P496" s="19"/>
      <c r="Q496" s="19"/>
    </row>
    <row r="497" spans="1:17" ht="15" x14ac:dyDescent="0.25">
      <c r="A497" s="1" t="s">
        <v>536</v>
      </c>
      <c r="B497">
        <v>1</v>
      </c>
      <c r="C497" s="38">
        <v>91724.38</v>
      </c>
      <c r="D497" s="37">
        <f t="shared" si="49"/>
        <v>9172.4380000000092</v>
      </c>
      <c r="E497" s="37">
        <v>100896.81800000001</v>
      </c>
      <c r="F497" s="37">
        <f t="shared" si="50"/>
        <v>0</v>
      </c>
      <c r="G497" s="38">
        <v>100896.81800000001</v>
      </c>
      <c r="H497" s="37"/>
      <c r="I497" s="36">
        <v>103185</v>
      </c>
      <c r="J497" s="37">
        <f t="shared" si="51"/>
        <v>6555</v>
      </c>
      <c r="K497" s="36">
        <v>109740</v>
      </c>
      <c r="L497" s="37">
        <f t="shared" si="52"/>
        <v>891</v>
      </c>
      <c r="M497" s="36">
        <v>110631</v>
      </c>
      <c r="N497" s="19">
        <f t="shared" si="53"/>
        <v>-8.7987833428243317E-2</v>
      </c>
      <c r="O497" s="19">
        <f t="shared" si="54"/>
        <v>-0.17089803038931217</v>
      </c>
      <c r="P497" s="19"/>
      <c r="Q497" s="19"/>
    </row>
    <row r="498" spans="1:17" ht="15" x14ac:dyDescent="0.25">
      <c r="A498" s="1" t="s">
        <v>537</v>
      </c>
      <c r="B498">
        <v>2</v>
      </c>
      <c r="C498" s="38">
        <v>171289.67499999999</v>
      </c>
      <c r="D498" s="37">
        <f t="shared" si="49"/>
        <v>34257.934999999998</v>
      </c>
      <c r="E498" s="37">
        <v>205547.61</v>
      </c>
      <c r="F498" s="37">
        <f t="shared" si="50"/>
        <v>7000</v>
      </c>
      <c r="G498" s="38">
        <v>212547.61</v>
      </c>
      <c r="H498" s="37"/>
      <c r="I498" s="36">
        <v>161507</v>
      </c>
      <c r="J498" s="37">
        <f t="shared" si="51"/>
        <v>20497</v>
      </c>
      <c r="K498" s="36">
        <v>182004</v>
      </c>
      <c r="L498" s="37">
        <f t="shared" si="52"/>
        <v>4983</v>
      </c>
      <c r="M498" s="36">
        <v>186987</v>
      </c>
      <c r="N498" s="19">
        <f t="shared" si="53"/>
        <v>0.13669725702856342</v>
      </c>
      <c r="O498" s="19">
        <f t="shared" si="54"/>
        <v>-8.3948750447892156E-2</v>
      </c>
      <c r="P498" s="19"/>
      <c r="Q498" s="19"/>
    </row>
    <row r="499" spans="1:17" ht="15" x14ac:dyDescent="0.25">
      <c r="A499" s="1" t="s">
        <v>538</v>
      </c>
      <c r="B499">
        <v>1</v>
      </c>
      <c r="C499" s="38">
        <v>140689.57</v>
      </c>
      <c r="D499" s="37">
        <f t="shared" si="49"/>
        <v>21103.435499999992</v>
      </c>
      <c r="E499" s="37">
        <v>161793.0055</v>
      </c>
      <c r="F499" s="37">
        <f t="shared" si="50"/>
        <v>0</v>
      </c>
      <c r="G499" s="38">
        <v>161793.0055</v>
      </c>
      <c r="H499" s="37"/>
      <c r="I499" s="36">
        <v>163179</v>
      </c>
      <c r="J499" s="37">
        <f t="shared" si="51"/>
        <v>15686</v>
      </c>
      <c r="K499" s="36">
        <v>178865</v>
      </c>
      <c r="L499" s="37">
        <f t="shared" si="52"/>
        <v>7776</v>
      </c>
      <c r="M499" s="36">
        <v>186641</v>
      </c>
      <c r="N499" s="19">
        <f t="shared" si="53"/>
        <v>-0.13313256197727188</v>
      </c>
      <c r="O499" s="19">
        <f t="shared" si="54"/>
        <v>-0.24620222780632334</v>
      </c>
      <c r="P499" s="19"/>
      <c r="Q499" s="19"/>
    </row>
    <row r="500" spans="1:17" ht="15" x14ac:dyDescent="0.25">
      <c r="A500" s="1" t="s">
        <v>539</v>
      </c>
      <c r="B500">
        <v>2</v>
      </c>
      <c r="C500" s="38">
        <v>76739.37</v>
      </c>
      <c r="D500" s="37">
        <f t="shared" si="49"/>
        <v>6139.1496000000043</v>
      </c>
      <c r="E500" s="37">
        <v>82878.5196</v>
      </c>
      <c r="F500" s="37">
        <f t="shared" si="50"/>
        <v>0</v>
      </c>
      <c r="G500" s="38">
        <v>82878.5196</v>
      </c>
      <c r="H500" s="37"/>
      <c r="I500" s="36">
        <v>79925</v>
      </c>
      <c r="J500" s="37">
        <f t="shared" si="51"/>
        <v>2330</v>
      </c>
      <c r="K500" s="36">
        <v>82255</v>
      </c>
      <c r="L500" s="37">
        <f t="shared" si="52"/>
        <v>35</v>
      </c>
      <c r="M500" s="36">
        <v>82290</v>
      </c>
      <c r="N500" s="19">
        <f t="shared" si="53"/>
        <v>7.1517754283631019E-3</v>
      </c>
      <c r="O500" s="19">
        <f t="shared" si="54"/>
        <v>-6.7452059788552732E-2</v>
      </c>
      <c r="P500" s="19"/>
      <c r="Q500" s="19"/>
    </row>
    <row r="501" spans="1:17" ht="15" x14ac:dyDescent="0.25">
      <c r="A501" s="1" t="s">
        <v>540</v>
      </c>
      <c r="B501">
        <v>1</v>
      </c>
      <c r="C501" s="38">
        <v>111935.25</v>
      </c>
      <c r="D501" s="37">
        <f t="shared" si="49"/>
        <v>11193.525000000009</v>
      </c>
      <c r="E501" s="37">
        <v>123128.77500000001</v>
      </c>
      <c r="F501" s="37">
        <f t="shared" si="50"/>
        <v>0</v>
      </c>
      <c r="G501" s="38">
        <v>123128.77500000001</v>
      </c>
      <c r="H501" s="37"/>
      <c r="I501" s="36">
        <v>135068</v>
      </c>
      <c r="J501" s="37">
        <f t="shared" si="51"/>
        <v>8888</v>
      </c>
      <c r="K501" s="36">
        <v>143956</v>
      </c>
      <c r="L501" s="37">
        <f t="shared" si="52"/>
        <v>1222</v>
      </c>
      <c r="M501" s="36">
        <v>145178</v>
      </c>
      <c r="N501" s="19">
        <f t="shared" si="53"/>
        <v>-0.15187717836035758</v>
      </c>
      <c r="O501" s="19">
        <f t="shared" si="54"/>
        <v>-0.22897925305487057</v>
      </c>
      <c r="P501" s="19"/>
      <c r="Q501" s="19"/>
    </row>
    <row r="502" spans="1:17" ht="15" x14ac:dyDescent="0.25">
      <c r="A502" s="1" t="s">
        <v>541</v>
      </c>
      <c r="B502">
        <v>12</v>
      </c>
      <c r="C502" s="38">
        <v>98202.550833333327</v>
      </c>
      <c r="D502" s="37">
        <f t="shared" si="49"/>
        <v>9820.2550833333225</v>
      </c>
      <c r="E502" s="37">
        <v>108022.80591666665</v>
      </c>
      <c r="F502" s="37">
        <f t="shared" si="50"/>
        <v>0</v>
      </c>
      <c r="G502" s="38">
        <v>108022.80591666665</v>
      </c>
      <c r="H502" s="37"/>
      <c r="I502" s="36">
        <v>103966</v>
      </c>
      <c r="J502" s="37">
        <f t="shared" si="51"/>
        <v>5336</v>
      </c>
      <c r="K502" s="36">
        <v>109302</v>
      </c>
      <c r="L502" s="37">
        <f t="shared" si="52"/>
        <v>35</v>
      </c>
      <c r="M502" s="36">
        <v>109337</v>
      </c>
      <c r="N502" s="19">
        <f t="shared" si="53"/>
        <v>-1.2019664736853491E-2</v>
      </c>
      <c r="O502" s="19">
        <f t="shared" si="54"/>
        <v>-0.10183605885168491</v>
      </c>
      <c r="P502" s="19"/>
      <c r="Q502" s="19"/>
    </row>
    <row r="503" spans="1:17" ht="15" x14ac:dyDescent="0.25">
      <c r="A503" s="1" t="s">
        <v>542</v>
      </c>
      <c r="B503">
        <v>4</v>
      </c>
      <c r="C503" s="38">
        <v>99413.095000000001</v>
      </c>
      <c r="D503" s="37">
        <f t="shared" si="49"/>
        <v>9941.309500000003</v>
      </c>
      <c r="E503" s="37">
        <v>109354.4045</v>
      </c>
      <c r="F503" s="37">
        <f t="shared" si="50"/>
        <v>0</v>
      </c>
      <c r="G503" s="38">
        <v>109354.4045</v>
      </c>
      <c r="H503" s="37"/>
      <c r="I503" s="36">
        <v>100746</v>
      </c>
      <c r="J503" s="37">
        <f t="shared" si="51"/>
        <v>4897</v>
      </c>
      <c r="K503" s="36">
        <v>105643</v>
      </c>
      <c r="L503" s="37">
        <f t="shared" si="52"/>
        <v>508</v>
      </c>
      <c r="M503" s="36">
        <v>106151</v>
      </c>
      <c r="N503" s="19">
        <f t="shared" si="53"/>
        <v>3.0177808028186301E-2</v>
      </c>
      <c r="O503" s="19">
        <f t="shared" si="54"/>
        <v>-6.347471997437612E-2</v>
      </c>
      <c r="P503" s="19"/>
      <c r="Q503" s="19"/>
    </row>
    <row r="504" spans="1:17" ht="15" x14ac:dyDescent="0.25">
      <c r="A504" s="1" t="s">
        <v>312</v>
      </c>
      <c r="B504">
        <v>2</v>
      </c>
      <c r="C504" s="38">
        <v>87994.625</v>
      </c>
      <c r="D504" s="37">
        <f t="shared" si="49"/>
        <v>7919.5162500000006</v>
      </c>
      <c r="E504" s="37">
        <v>95914.141250000001</v>
      </c>
      <c r="F504" s="37">
        <f t="shared" si="50"/>
        <v>0</v>
      </c>
      <c r="G504" s="38">
        <v>95914.141250000001</v>
      </c>
      <c r="H504" s="37"/>
      <c r="I504" s="36">
        <v>77807</v>
      </c>
      <c r="J504" s="37">
        <f t="shared" si="51"/>
        <v>3373</v>
      </c>
      <c r="K504" s="36">
        <v>81180</v>
      </c>
      <c r="L504" s="37">
        <f t="shared" si="52"/>
        <v>-7</v>
      </c>
      <c r="M504" s="36">
        <v>81173</v>
      </c>
      <c r="N504" s="19">
        <f t="shared" si="53"/>
        <v>0.18160153314525768</v>
      </c>
      <c r="O504" s="19">
        <f t="shared" si="54"/>
        <v>8.4038103802988678E-2</v>
      </c>
      <c r="P504" s="19"/>
      <c r="Q504" s="19"/>
    </row>
    <row r="505" spans="1:17" ht="15" x14ac:dyDescent="0.25">
      <c r="A505" s="1" t="s">
        <v>543</v>
      </c>
      <c r="B505">
        <v>24</v>
      </c>
      <c r="C505" s="38">
        <v>148393.10541666663</v>
      </c>
      <c r="D505" s="37">
        <f t="shared" si="49"/>
        <v>22258.965812500042</v>
      </c>
      <c r="E505" s="37">
        <v>170652.07122916667</v>
      </c>
      <c r="F505" s="37">
        <f t="shared" si="50"/>
        <v>0</v>
      </c>
      <c r="G505" s="38">
        <v>170652.07122916667</v>
      </c>
      <c r="H505" s="37"/>
      <c r="I505" s="36">
        <v>160089</v>
      </c>
      <c r="J505" s="37">
        <f t="shared" si="51"/>
        <v>12891</v>
      </c>
      <c r="K505" s="36">
        <v>172980</v>
      </c>
      <c r="L505" s="37">
        <f t="shared" si="52"/>
        <v>10422</v>
      </c>
      <c r="M505" s="36">
        <v>183402</v>
      </c>
      <c r="N505" s="19">
        <f t="shared" si="53"/>
        <v>-6.9519027986790383E-2</v>
      </c>
      <c r="O505" s="19">
        <f t="shared" si="54"/>
        <v>-0.19088611129286143</v>
      </c>
      <c r="P505" s="19"/>
      <c r="Q505" s="19"/>
    </row>
    <row r="506" spans="1:17" ht="15" x14ac:dyDescent="0.25">
      <c r="A506" s="1" t="s">
        <v>544</v>
      </c>
      <c r="B506">
        <v>27</v>
      </c>
      <c r="C506" s="38">
        <v>126834.90925925925</v>
      </c>
      <c r="D506" s="37">
        <f t="shared" si="49"/>
        <v>12683.490925925944</v>
      </c>
      <c r="E506" s="37">
        <v>139518.40018518519</v>
      </c>
      <c r="F506" s="37">
        <f t="shared" si="50"/>
        <v>0</v>
      </c>
      <c r="G506" s="38">
        <v>139518.40018518519</v>
      </c>
      <c r="H506" s="37"/>
      <c r="I506" s="36">
        <v>131855</v>
      </c>
      <c r="J506" s="37">
        <f t="shared" si="51"/>
        <v>6593</v>
      </c>
      <c r="K506" s="36">
        <v>138448</v>
      </c>
      <c r="L506" s="37">
        <f t="shared" si="52"/>
        <v>3527</v>
      </c>
      <c r="M506" s="36">
        <v>141975</v>
      </c>
      <c r="N506" s="19">
        <f t="shared" si="53"/>
        <v>-1.730304500661952E-2</v>
      </c>
      <c r="O506" s="19">
        <f t="shared" si="54"/>
        <v>-0.10663913182419968</v>
      </c>
      <c r="P506" s="19"/>
      <c r="Q506" s="19"/>
    </row>
    <row r="507" spans="1:17" ht="15" x14ac:dyDescent="0.25">
      <c r="A507" s="1" t="s">
        <v>545</v>
      </c>
      <c r="B507">
        <v>4</v>
      </c>
      <c r="C507" s="38">
        <v>164830.46</v>
      </c>
      <c r="D507" s="37">
        <f t="shared" ref="D507:D537" si="55">E507-C507</f>
        <v>32966.092000000033</v>
      </c>
      <c r="E507" s="37">
        <v>197796.55200000003</v>
      </c>
      <c r="F507" s="37">
        <f t="shared" ref="F507:F537" si="56">G507-E507</f>
        <v>7000</v>
      </c>
      <c r="G507" s="38">
        <v>204796.55200000003</v>
      </c>
      <c r="H507" s="37"/>
      <c r="I507" s="36">
        <v>184201</v>
      </c>
      <c r="J507" s="37">
        <f t="shared" ref="J507:J537" si="57">K507-I507</f>
        <v>21077</v>
      </c>
      <c r="K507" s="36">
        <v>205278</v>
      </c>
      <c r="L507" s="37">
        <f t="shared" ref="L507:L537" si="58">M507-K507</f>
        <v>15316</v>
      </c>
      <c r="M507" s="36">
        <v>220594</v>
      </c>
      <c r="N507" s="19">
        <f t="shared" si="53"/>
        <v>-7.1613226107690942E-2</v>
      </c>
      <c r="O507" s="19">
        <f t="shared" si="54"/>
        <v>-0.25278810847076533</v>
      </c>
      <c r="P507" s="19"/>
      <c r="Q507" s="19"/>
    </row>
    <row r="508" spans="1:17" ht="15" x14ac:dyDescent="0.25">
      <c r="A508" s="1" t="s">
        <v>546</v>
      </c>
      <c r="B508">
        <v>1</v>
      </c>
      <c r="C508" s="38">
        <v>111316.94</v>
      </c>
      <c r="D508" s="37">
        <f t="shared" si="55"/>
        <v>11131.694000000003</v>
      </c>
      <c r="E508" s="37">
        <v>122448.63400000001</v>
      </c>
      <c r="F508" s="37">
        <f t="shared" si="56"/>
        <v>0</v>
      </c>
      <c r="G508" s="38">
        <v>122448.63400000001</v>
      </c>
      <c r="H508" s="37"/>
      <c r="I508" s="36">
        <v>124881</v>
      </c>
      <c r="J508" s="37">
        <f t="shared" si="57"/>
        <v>8833</v>
      </c>
      <c r="K508" s="36">
        <v>133714</v>
      </c>
      <c r="L508" s="37">
        <f t="shared" si="58"/>
        <v>723</v>
      </c>
      <c r="M508" s="36">
        <v>134437</v>
      </c>
      <c r="N508" s="19">
        <f t="shared" si="53"/>
        <v>-8.9174602230040798E-2</v>
      </c>
      <c r="O508" s="19">
        <f t="shared" si="54"/>
        <v>-0.17197691111821892</v>
      </c>
      <c r="P508" s="19"/>
      <c r="Q508" s="19"/>
    </row>
    <row r="509" spans="1:17" ht="15" x14ac:dyDescent="0.25">
      <c r="A509" s="1" t="s">
        <v>547</v>
      </c>
      <c r="B509">
        <v>1</v>
      </c>
      <c r="C509" s="38">
        <v>123600</v>
      </c>
      <c r="D509" s="37">
        <f t="shared" si="55"/>
        <v>18540</v>
      </c>
      <c r="E509" s="37">
        <v>142140</v>
      </c>
      <c r="F509" s="37">
        <f t="shared" si="56"/>
        <v>0</v>
      </c>
      <c r="G509" s="38">
        <v>142140</v>
      </c>
      <c r="H509" s="37"/>
      <c r="I509" s="36">
        <v>134738</v>
      </c>
      <c r="J509" s="37">
        <f t="shared" si="57"/>
        <v>10735</v>
      </c>
      <c r="K509" s="36">
        <v>145473</v>
      </c>
      <c r="L509" s="37">
        <f t="shared" si="58"/>
        <v>354</v>
      </c>
      <c r="M509" s="36">
        <v>145827</v>
      </c>
      <c r="N509" s="19">
        <f t="shared" si="53"/>
        <v>-2.5283383735522229E-2</v>
      </c>
      <c r="O509" s="19">
        <f t="shared" si="54"/>
        <v>-0.15242033368306282</v>
      </c>
      <c r="P509" s="19"/>
      <c r="Q509" s="19"/>
    </row>
    <row r="510" spans="1:17" ht="15" x14ac:dyDescent="0.25">
      <c r="A510" s="1" t="s">
        <v>548</v>
      </c>
      <c r="B510">
        <v>6</v>
      </c>
      <c r="C510" s="38">
        <v>82172.723333333328</v>
      </c>
      <c r="D510" s="37">
        <f t="shared" si="55"/>
        <v>7395.545100000003</v>
      </c>
      <c r="E510" s="37">
        <v>89568.268433333331</v>
      </c>
      <c r="F510" s="37">
        <f t="shared" si="56"/>
        <v>0</v>
      </c>
      <c r="G510" s="38">
        <v>89568.268433333331</v>
      </c>
      <c r="H510" s="37"/>
      <c r="I510" s="36">
        <v>82630</v>
      </c>
      <c r="J510" s="37">
        <f t="shared" si="57"/>
        <v>1145</v>
      </c>
      <c r="K510" s="36">
        <v>83775</v>
      </c>
      <c r="L510" s="37">
        <f t="shared" si="58"/>
        <v>0</v>
      </c>
      <c r="M510" s="36">
        <v>83775</v>
      </c>
      <c r="N510" s="19">
        <f t="shared" si="53"/>
        <v>6.9152711827315194E-2</v>
      </c>
      <c r="O510" s="19">
        <f t="shared" si="54"/>
        <v>-1.9125952452004442E-2</v>
      </c>
      <c r="P510" s="19"/>
      <c r="Q510" s="19"/>
    </row>
    <row r="511" spans="1:17" ht="15" x14ac:dyDescent="0.25">
      <c r="A511" s="1" t="s">
        <v>549</v>
      </c>
      <c r="B511">
        <v>5</v>
      </c>
      <c r="C511" s="38">
        <v>154931.69600000003</v>
      </c>
      <c r="D511" s="37">
        <f t="shared" si="55"/>
        <v>30986.339199999959</v>
      </c>
      <c r="E511" s="37">
        <v>185918.03519999998</v>
      </c>
      <c r="F511" s="37">
        <f t="shared" si="56"/>
        <v>7000</v>
      </c>
      <c r="G511" s="38">
        <v>192918.03519999998</v>
      </c>
      <c r="H511" s="37"/>
      <c r="I511" s="36">
        <v>190212</v>
      </c>
      <c r="J511" s="37">
        <f t="shared" si="57"/>
        <v>44680</v>
      </c>
      <c r="K511" s="36">
        <v>234892</v>
      </c>
      <c r="L511" s="37">
        <f t="shared" si="58"/>
        <v>6597</v>
      </c>
      <c r="M511" s="36">
        <v>241489</v>
      </c>
      <c r="N511" s="19">
        <f t="shared" si="53"/>
        <v>-0.20113116870747744</v>
      </c>
      <c r="O511" s="19">
        <f t="shared" si="54"/>
        <v>-0.35843166355403339</v>
      </c>
      <c r="P511" s="19"/>
      <c r="Q511" s="19"/>
    </row>
    <row r="512" spans="1:17" ht="15" x14ac:dyDescent="0.25">
      <c r="A512" s="1" t="s">
        <v>550</v>
      </c>
      <c r="B512">
        <v>26</v>
      </c>
      <c r="C512" s="38">
        <v>100124.02961538461</v>
      </c>
      <c r="D512" s="37">
        <f t="shared" si="55"/>
        <v>10012.402961538464</v>
      </c>
      <c r="E512" s="37">
        <v>110136.43257692308</v>
      </c>
      <c r="F512" s="37">
        <f t="shared" si="56"/>
        <v>0</v>
      </c>
      <c r="G512" s="38">
        <v>110136.43257692308</v>
      </c>
      <c r="H512" s="37"/>
      <c r="I512" s="36">
        <v>112537</v>
      </c>
      <c r="J512" s="37">
        <f t="shared" si="57"/>
        <v>12995</v>
      </c>
      <c r="K512" s="36">
        <v>125532</v>
      </c>
      <c r="L512" s="37">
        <f t="shared" si="58"/>
        <v>0</v>
      </c>
      <c r="M512" s="36">
        <v>125532</v>
      </c>
      <c r="N512" s="19">
        <f t="shared" si="53"/>
        <v>-0.1226425725956483</v>
      </c>
      <c r="O512" s="19">
        <f t="shared" si="54"/>
        <v>-0.20240233872331664</v>
      </c>
      <c r="P512" s="19"/>
      <c r="Q512" s="19"/>
    </row>
    <row r="513" spans="1:17" ht="15" x14ac:dyDescent="0.25">
      <c r="A513" s="1" t="s">
        <v>551</v>
      </c>
      <c r="B513">
        <v>1</v>
      </c>
      <c r="C513" s="38">
        <v>161150.96</v>
      </c>
      <c r="D513" s="37">
        <f t="shared" si="55"/>
        <v>24172.643999999971</v>
      </c>
      <c r="E513" s="37">
        <v>185323.60399999996</v>
      </c>
      <c r="F513" s="37">
        <f t="shared" si="56"/>
        <v>0</v>
      </c>
      <c r="G513" s="38">
        <v>185323.60399999996</v>
      </c>
      <c r="H513" s="37"/>
      <c r="I513" s="36">
        <v>159569</v>
      </c>
      <c r="J513" s="37">
        <f t="shared" si="57"/>
        <v>26642</v>
      </c>
      <c r="K513" s="36">
        <v>186211</v>
      </c>
      <c r="L513" s="37">
        <f t="shared" si="58"/>
        <v>4196</v>
      </c>
      <c r="M513" s="36">
        <v>190407</v>
      </c>
      <c r="N513" s="19">
        <f t="shared" si="53"/>
        <v>-2.6697526876638133E-2</v>
      </c>
      <c r="O513" s="19">
        <f t="shared" si="54"/>
        <v>-0.15365002337098954</v>
      </c>
      <c r="P513" s="19"/>
      <c r="Q513" s="19"/>
    </row>
    <row r="514" spans="1:17" ht="15" x14ac:dyDescent="0.25">
      <c r="A514" s="1" t="s">
        <v>552</v>
      </c>
      <c r="B514">
        <v>13</v>
      </c>
      <c r="C514" s="38">
        <v>106239.23</v>
      </c>
      <c r="D514" s="37">
        <f t="shared" si="55"/>
        <v>10623.92300000001</v>
      </c>
      <c r="E514" s="37">
        <v>116863.15300000001</v>
      </c>
      <c r="F514" s="37">
        <f t="shared" si="56"/>
        <v>0</v>
      </c>
      <c r="G514" s="38">
        <v>116863.15300000001</v>
      </c>
      <c r="H514" s="37"/>
      <c r="I514" s="36">
        <v>112537</v>
      </c>
      <c r="J514" s="37">
        <f t="shared" si="57"/>
        <v>12995</v>
      </c>
      <c r="K514" s="36">
        <v>125532</v>
      </c>
      <c r="L514" s="37">
        <f t="shared" si="58"/>
        <v>0</v>
      </c>
      <c r="M514" s="36">
        <v>125532</v>
      </c>
      <c r="N514" s="19">
        <f t="shared" si="53"/>
        <v>-6.9056869961444042E-2</v>
      </c>
      <c r="O514" s="19">
        <f t="shared" si="54"/>
        <v>-0.15368806360131285</v>
      </c>
      <c r="P514" s="19"/>
      <c r="Q514" s="19"/>
    </row>
    <row r="515" spans="1:17" ht="15" x14ac:dyDescent="0.25">
      <c r="A515" s="1" t="s">
        <v>553</v>
      </c>
      <c r="B515">
        <v>12</v>
      </c>
      <c r="C515" s="38">
        <v>131284.49583333332</v>
      </c>
      <c r="D515" s="37">
        <f t="shared" si="55"/>
        <v>19692.674375000002</v>
      </c>
      <c r="E515" s="37">
        <v>150977.17020833332</v>
      </c>
      <c r="F515" s="37">
        <f t="shared" si="56"/>
        <v>0</v>
      </c>
      <c r="G515" s="38">
        <v>150977.17020833332</v>
      </c>
      <c r="H515" s="37"/>
      <c r="I515" s="36">
        <v>138730</v>
      </c>
      <c r="J515" s="37">
        <f t="shared" si="57"/>
        <v>19114</v>
      </c>
      <c r="K515" s="36">
        <v>157844</v>
      </c>
      <c r="L515" s="37">
        <f t="shared" si="58"/>
        <v>192</v>
      </c>
      <c r="M515" s="36">
        <v>158036</v>
      </c>
      <c r="N515" s="19">
        <f t="shared" ref="N515:N537" si="59">(G515-M515)/M515</f>
        <v>-4.4665960867566114E-2</v>
      </c>
      <c r="O515" s="19">
        <f t="shared" ref="O515:O537" si="60">(C515-M515)/M515</f>
        <v>-0.1692747485804923</v>
      </c>
      <c r="P515" s="19"/>
      <c r="Q515" s="19"/>
    </row>
    <row r="516" spans="1:17" ht="15" x14ac:dyDescent="0.25">
      <c r="A516" s="1" t="s">
        <v>554</v>
      </c>
      <c r="B516">
        <v>10</v>
      </c>
      <c r="C516" s="38">
        <v>154100.704</v>
      </c>
      <c r="D516" s="37">
        <f t="shared" si="55"/>
        <v>30820.140799999994</v>
      </c>
      <c r="E516" s="37">
        <v>184920.84479999999</v>
      </c>
      <c r="F516" s="37">
        <f t="shared" si="56"/>
        <v>7000</v>
      </c>
      <c r="G516" s="38">
        <v>191920.84479999999</v>
      </c>
      <c r="H516" s="37"/>
      <c r="I516" s="36">
        <v>183723</v>
      </c>
      <c r="J516" s="37">
        <f t="shared" si="57"/>
        <v>36559</v>
      </c>
      <c r="K516" s="36">
        <v>220282</v>
      </c>
      <c r="L516" s="37">
        <f t="shared" si="58"/>
        <v>22470</v>
      </c>
      <c r="M516" s="36">
        <v>242752</v>
      </c>
      <c r="N516" s="19">
        <f t="shared" si="59"/>
        <v>-0.20939541260216191</v>
      </c>
      <c r="O516" s="19">
        <f t="shared" si="60"/>
        <v>-0.36519285525968892</v>
      </c>
      <c r="P516" s="19"/>
      <c r="Q516" s="19"/>
    </row>
    <row r="517" spans="1:17" ht="15" x14ac:dyDescent="0.25">
      <c r="A517" s="1" t="s">
        <v>555</v>
      </c>
      <c r="B517">
        <v>7</v>
      </c>
      <c r="C517" s="38">
        <v>157972.59857142856</v>
      </c>
      <c r="D517" s="37">
        <f t="shared" si="55"/>
        <v>31594.519714285707</v>
      </c>
      <c r="E517" s="37">
        <v>189567.11828571427</v>
      </c>
      <c r="F517" s="37">
        <f t="shared" si="56"/>
        <v>7000</v>
      </c>
      <c r="G517" s="38">
        <v>196567.11828571427</v>
      </c>
      <c r="H517" s="37"/>
      <c r="I517" s="36">
        <v>190212</v>
      </c>
      <c r="J517" s="37">
        <f t="shared" si="57"/>
        <v>44680</v>
      </c>
      <c r="K517" s="36">
        <v>234892</v>
      </c>
      <c r="L517" s="37">
        <f t="shared" si="58"/>
        <v>6597</v>
      </c>
      <c r="M517" s="36">
        <v>241489</v>
      </c>
      <c r="N517" s="19">
        <f t="shared" si="59"/>
        <v>-0.18602040554346463</v>
      </c>
      <c r="O517" s="19">
        <f t="shared" si="60"/>
        <v>-0.34583936091735623</v>
      </c>
      <c r="P517" s="19"/>
      <c r="Q517" s="19"/>
    </row>
    <row r="518" spans="1:17" ht="15" x14ac:dyDescent="0.25">
      <c r="A518" s="1" t="s">
        <v>556</v>
      </c>
      <c r="B518">
        <v>2</v>
      </c>
      <c r="C518" s="38">
        <v>150000</v>
      </c>
      <c r="D518" s="37">
        <f t="shared" si="55"/>
        <v>30000</v>
      </c>
      <c r="E518" s="37">
        <v>180000</v>
      </c>
      <c r="F518" s="37">
        <f t="shared" si="56"/>
        <v>7000</v>
      </c>
      <c r="G518" s="38">
        <v>187000</v>
      </c>
      <c r="H518" s="37"/>
      <c r="I518" s="36">
        <v>196730</v>
      </c>
      <c r="J518" s="37">
        <f t="shared" si="57"/>
        <v>40634</v>
      </c>
      <c r="K518" s="36">
        <v>237364</v>
      </c>
      <c r="L518" s="37">
        <f t="shared" si="58"/>
        <v>6508</v>
      </c>
      <c r="M518" s="36">
        <v>243872</v>
      </c>
      <c r="N518" s="19">
        <f t="shared" si="59"/>
        <v>-0.23320430389712637</v>
      </c>
      <c r="O518" s="19">
        <f t="shared" si="60"/>
        <v>-0.38492323842015486</v>
      </c>
      <c r="P518" s="19"/>
      <c r="Q518" s="19"/>
    </row>
    <row r="519" spans="1:17" ht="15" x14ac:dyDescent="0.25">
      <c r="A519" s="1" t="s">
        <v>557</v>
      </c>
      <c r="B519">
        <v>3</v>
      </c>
      <c r="C519" s="38">
        <v>173369.37333333332</v>
      </c>
      <c r="D519" s="37">
        <f t="shared" si="55"/>
        <v>43342.343333333352</v>
      </c>
      <c r="E519" s="37">
        <v>216711.71666666667</v>
      </c>
      <c r="F519" s="37">
        <f t="shared" si="56"/>
        <v>25000</v>
      </c>
      <c r="G519" s="38">
        <v>241711.71666666667</v>
      </c>
      <c r="H519" s="37"/>
      <c r="I519" s="36">
        <v>198071</v>
      </c>
      <c r="J519" s="37">
        <f t="shared" si="57"/>
        <v>49518</v>
      </c>
      <c r="K519" s="36">
        <v>247589</v>
      </c>
      <c r="L519" s="37">
        <f t="shared" si="58"/>
        <v>21947</v>
      </c>
      <c r="M519" s="36">
        <v>269536</v>
      </c>
      <c r="N519" s="19">
        <f t="shared" si="59"/>
        <v>-0.1032303044243935</v>
      </c>
      <c r="O519" s="19">
        <f t="shared" si="60"/>
        <v>-0.35678583442162337</v>
      </c>
      <c r="P519" s="19"/>
      <c r="Q519" s="19"/>
    </row>
    <row r="520" spans="1:17" ht="15" x14ac:dyDescent="0.25">
      <c r="A520" s="1" t="s">
        <v>558</v>
      </c>
      <c r="B520">
        <v>5</v>
      </c>
      <c r="C520" s="38">
        <v>152740.386</v>
      </c>
      <c r="D520" s="37">
        <f t="shared" si="55"/>
        <v>30548.0772</v>
      </c>
      <c r="E520" s="37">
        <v>183288.4632</v>
      </c>
      <c r="F520" s="37">
        <f t="shared" si="56"/>
        <v>7000</v>
      </c>
      <c r="G520" s="38">
        <v>190288.4632</v>
      </c>
      <c r="H520" s="37"/>
      <c r="I520" s="36">
        <v>177237</v>
      </c>
      <c r="J520" s="37">
        <f t="shared" si="57"/>
        <v>25641</v>
      </c>
      <c r="K520" s="36">
        <v>202878</v>
      </c>
      <c r="L520" s="37">
        <f t="shared" si="58"/>
        <v>1369</v>
      </c>
      <c r="M520" s="36">
        <v>204247</v>
      </c>
      <c r="N520" s="19">
        <f t="shared" si="59"/>
        <v>-6.8341453240439276E-2</v>
      </c>
      <c r="O520" s="19">
        <f t="shared" si="60"/>
        <v>-0.25217806871092352</v>
      </c>
      <c r="P520" s="19"/>
      <c r="Q520" s="19"/>
    </row>
    <row r="521" spans="1:17" ht="15" x14ac:dyDescent="0.25">
      <c r="A521" s="1" t="s">
        <v>559</v>
      </c>
      <c r="B521">
        <v>5</v>
      </c>
      <c r="C521" s="38">
        <v>173364.34399999998</v>
      </c>
      <c r="D521" s="37">
        <f t="shared" si="55"/>
        <v>43341.08600000001</v>
      </c>
      <c r="E521" s="37">
        <v>216705.43</v>
      </c>
      <c r="F521" s="37">
        <f t="shared" si="56"/>
        <v>25000</v>
      </c>
      <c r="G521" s="38">
        <v>241705.43</v>
      </c>
      <c r="H521" s="37"/>
      <c r="I521" s="36">
        <v>193775</v>
      </c>
      <c r="J521" s="37">
        <f t="shared" si="57"/>
        <v>36507</v>
      </c>
      <c r="K521" s="36">
        <v>230282</v>
      </c>
      <c r="L521" s="37">
        <f t="shared" si="58"/>
        <v>20801</v>
      </c>
      <c r="M521" s="36">
        <v>251083</v>
      </c>
      <c r="N521" s="19">
        <f t="shared" si="59"/>
        <v>-3.7348486357101064E-2</v>
      </c>
      <c r="O521" s="19">
        <f t="shared" si="60"/>
        <v>-0.30953372390803047</v>
      </c>
      <c r="P521" s="19"/>
      <c r="Q521" s="19"/>
    </row>
    <row r="522" spans="1:17" ht="15" x14ac:dyDescent="0.25">
      <c r="A522" s="1" t="s">
        <v>560</v>
      </c>
      <c r="B522">
        <v>12</v>
      </c>
      <c r="C522" s="38">
        <v>155244.80833333332</v>
      </c>
      <c r="D522" s="37">
        <f t="shared" si="55"/>
        <v>31048.961666666699</v>
      </c>
      <c r="E522" s="37">
        <v>186293.77000000002</v>
      </c>
      <c r="F522" s="37">
        <f t="shared" si="56"/>
        <v>7000</v>
      </c>
      <c r="G522" s="38">
        <v>193293.77000000002</v>
      </c>
      <c r="H522" s="37"/>
      <c r="I522" s="36">
        <v>158966</v>
      </c>
      <c r="J522" s="37">
        <f t="shared" si="57"/>
        <v>21671</v>
      </c>
      <c r="K522" s="36">
        <v>180637</v>
      </c>
      <c r="L522" s="37">
        <f t="shared" si="58"/>
        <v>2226</v>
      </c>
      <c r="M522" s="36">
        <v>182863</v>
      </c>
      <c r="N522" s="19">
        <f t="shared" si="59"/>
        <v>5.7041446328672384E-2</v>
      </c>
      <c r="O522" s="19">
        <f t="shared" si="60"/>
        <v>-0.15103214792859507</v>
      </c>
      <c r="P522" s="19"/>
      <c r="Q522" s="19"/>
    </row>
    <row r="523" spans="1:17" ht="15" x14ac:dyDescent="0.25">
      <c r="A523" s="1" t="s">
        <v>561</v>
      </c>
      <c r="B523">
        <v>1</v>
      </c>
      <c r="C523" s="38">
        <v>126116.66</v>
      </c>
      <c r="D523" s="37">
        <f t="shared" si="55"/>
        <v>12611.665999999997</v>
      </c>
      <c r="E523" s="37">
        <v>138728.326</v>
      </c>
      <c r="F523" s="37">
        <f t="shared" si="56"/>
        <v>0</v>
      </c>
      <c r="G523" s="38">
        <v>138728.326</v>
      </c>
      <c r="H523" s="37"/>
      <c r="I523" s="36">
        <v>146729</v>
      </c>
      <c r="J523" s="37">
        <f t="shared" si="57"/>
        <v>19655</v>
      </c>
      <c r="K523" s="36">
        <v>166384</v>
      </c>
      <c r="L523" s="37">
        <f t="shared" si="58"/>
        <v>-201</v>
      </c>
      <c r="M523" s="36">
        <v>166183</v>
      </c>
      <c r="N523" s="19">
        <f t="shared" si="59"/>
        <v>-0.16520747609562952</v>
      </c>
      <c r="O523" s="19">
        <f t="shared" si="60"/>
        <v>-0.24109770554148136</v>
      </c>
      <c r="P523" s="19"/>
      <c r="Q523" s="19"/>
    </row>
    <row r="524" spans="1:17" ht="15" x14ac:dyDescent="0.25">
      <c r="A524" s="1" t="s">
        <v>313</v>
      </c>
      <c r="B524">
        <v>19</v>
      </c>
      <c r="C524" s="38">
        <v>88162.926315789489</v>
      </c>
      <c r="D524" s="37">
        <f t="shared" si="55"/>
        <v>7934.6633684210537</v>
      </c>
      <c r="E524" s="37">
        <v>96097.589684210543</v>
      </c>
      <c r="F524" s="37">
        <f t="shared" si="56"/>
        <v>0</v>
      </c>
      <c r="G524" s="38">
        <v>96097.589684210543</v>
      </c>
      <c r="H524" s="37"/>
      <c r="I524" s="36">
        <v>89749</v>
      </c>
      <c r="J524" s="37">
        <f t="shared" si="57"/>
        <v>8057</v>
      </c>
      <c r="K524" s="36">
        <v>97806</v>
      </c>
      <c r="L524" s="37">
        <f t="shared" si="58"/>
        <v>799</v>
      </c>
      <c r="M524" s="36">
        <v>98605</v>
      </c>
      <c r="N524" s="19">
        <f t="shared" si="59"/>
        <v>-2.5428835411890442E-2</v>
      </c>
      <c r="O524" s="19">
        <f t="shared" si="60"/>
        <v>-0.10589801413934903</v>
      </c>
      <c r="P524" s="19"/>
      <c r="Q524" s="19"/>
    </row>
    <row r="525" spans="1:17" ht="15" x14ac:dyDescent="0.25">
      <c r="A525" s="1" t="s">
        <v>314</v>
      </c>
      <c r="B525">
        <v>2</v>
      </c>
      <c r="C525" s="38">
        <v>79968</v>
      </c>
      <c r="D525" s="37">
        <f t="shared" si="55"/>
        <v>6397.4400000000023</v>
      </c>
      <c r="E525" s="37">
        <v>86365.440000000002</v>
      </c>
      <c r="F525" s="37">
        <f t="shared" si="56"/>
        <v>0</v>
      </c>
      <c r="G525" s="38">
        <v>86365.440000000002</v>
      </c>
      <c r="H525" s="37"/>
      <c r="I525" s="36">
        <v>76740</v>
      </c>
      <c r="J525" s="37">
        <f t="shared" si="57"/>
        <v>6459</v>
      </c>
      <c r="K525" s="36">
        <v>83199</v>
      </c>
      <c r="L525" s="37">
        <f t="shared" si="58"/>
        <v>0</v>
      </c>
      <c r="M525" s="36">
        <v>83199</v>
      </c>
      <c r="N525" s="19">
        <f t="shared" si="59"/>
        <v>3.8058630512385991E-2</v>
      </c>
      <c r="O525" s="19">
        <f t="shared" si="60"/>
        <v>-3.8834601377420404E-2</v>
      </c>
      <c r="P525" s="19"/>
      <c r="Q525" s="19"/>
    </row>
    <row r="526" spans="1:17" ht="15" x14ac:dyDescent="0.25">
      <c r="A526" s="1" t="s">
        <v>315</v>
      </c>
      <c r="B526">
        <v>2</v>
      </c>
      <c r="C526" s="38">
        <v>130834.265</v>
      </c>
      <c r="D526" s="37">
        <f t="shared" si="55"/>
        <v>13083.426500000016</v>
      </c>
      <c r="E526" s="37">
        <v>143917.69150000002</v>
      </c>
      <c r="F526" s="37">
        <f t="shared" si="56"/>
        <v>0</v>
      </c>
      <c r="G526" s="38">
        <v>143917.69150000002</v>
      </c>
      <c r="H526" s="37"/>
      <c r="I526" s="36">
        <v>129783</v>
      </c>
      <c r="J526" s="37">
        <f t="shared" si="57"/>
        <v>19058</v>
      </c>
      <c r="K526" s="36">
        <v>148841</v>
      </c>
      <c r="L526" s="37">
        <f t="shared" si="58"/>
        <v>3359</v>
      </c>
      <c r="M526" s="36">
        <v>152200</v>
      </c>
      <c r="N526" s="19">
        <f t="shared" si="59"/>
        <v>-5.4417270039421713E-2</v>
      </c>
      <c r="O526" s="19">
        <f t="shared" si="60"/>
        <v>-0.14037933639947439</v>
      </c>
      <c r="P526" s="19"/>
      <c r="Q526" s="19"/>
    </row>
    <row r="527" spans="1:17" ht="15" x14ac:dyDescent="0.25">
      <c r="A527" s="1" t="s">
        <v>316</v>
      </c>
      <c r="B527">
        <v>5</v>
      </c>
      <c r="C527" s="38">
        <v>99378.024000000005</v>
      </c>
      <c r="D527" s="37">
        <f t="shared" si="55"/>
        <v>9937.802400000015</v>
      </c>
      <c r="E527" s="37">
        <v>109315.82640000002</v>
      </c>
      <c r="F527" s="37">
        <f t="shared" si="56"/>
        <v>0</v>
      </c>
      <c r="G527" s="38">
        <v>109315.82640000002</v>
      </c>
      <c r="H527" s="37"/>
      <c r="I527" s="36">
        <v>109652</v>
      </c>
      <c r="J527" s="37">
        <f t="shared" si="57"/>
        <v>13008</v>
      </c>
      <c r="K527" s="36">
        <v>122660</v>
      </c>
      <c r="L527" s="37">
        <f t="shared" si="58"/>
        <v>2260</v>
      </c>
      <c r="M527" s="36">
        <v>124920</v>
      </c>
      <c r="N527" s="19">
        <f t="shared" si="59"/>
        <v>-0.12491333333333317</v>
      </c>
      <c r="O527" s="19">
        <f t="shared" si="60"/>
        <v>-0.20446666666666663</v>
      </c>
      <c r="P527" s="19"/>
      <c r="Q527" s="19"/>
    </row>
    <row r="528" spans="1:17" ht="15" x14ac:dyDescent="0.25">
      <c r="A528" s="1" t="s">
        <v>317</v>
      </c>
      <c r="B528">
        <v>7</v>
      </c>
      <c r="C528" s="38">
        <v>126943.56571428571</v>
      </c>
      <c r="D528" s="37">
        <f t="shared" si="55"/>
        <v>19041.534857142862</v>
      </c>
      <c r="E528" s="37">
        <v>145985.10057142857</v>
      </c>
      <c r="F528" s="37">
        <f t="shared" si="56"/>
        <v>0</v>
      </c>
      <c r="G528" s="38">
        <v>145985.10057142857</v>
      </c>
      <c r="H528" s="37"/>
      <c r="I528" s="36">
        <v>150865</v>
      </c>
      <c r="J528" s="37">
        <f t="shared" si="57"/>
        <v>24645</v>
      </c>
      <c r="K528" s="36">
        <v>175510</v>
      </c>
      <c r="L528" s="37">
        <f t="shared" si="58"/>
        <v>868</v>
      </c>
      <c r="M528" s="36">
        <v>176378</v>
      </c>
      <c r="N528" s="19">
        <f t="shared" si="59"/>
        <v>-0.17231683899676506</v>
      </c>
      <c r="O528" s="19">
        <f t="shared" si="60"/>
        <v>-0.28027551217110008</v>
      </c>
      <c r="P528" s="19"/>
      <c r="Q528" s="19"/>
    </row>
    <row r="529" spans="1:17" ht="15" x14ac:dyDescent="0.25">
      <c r="A529" s="1" t="s">
        <v>562</v>
      </c>
      <c r="B529">
        <v>2</v>
      </c>
      <c r="C529" s="38">
        <v>157609</v>
      </c>
      <c r="D529" s="37">
        <f t="shared" si="55"/>
        <v>31521.799999999988</v>
      </c>
      <c r="E529" s="37">
        <v>189130.8</v>
      </c>
      <c r="F529" s="37">
        <f t="shared" si="56"/>
        <v>7000</v>
      </c>
      <c r="G529" s="38">
        <v>196130.8</v>
      </c>
      <c r="H529" s="37"/>
      <c r="I529" s="36">
        <v>196730</v>
      </c>
      <c r="J529" s="37">
        <f t="shared" si="57"/>
        <v>40634</v>
      </c>
      <c r="K529" s="36">
        <v>237364</v>
      </c>
      <c r="L529" s="37">
        <f t="shared" si="58"/>
        <v>6508</v>
      </c>
      <c r="M529" s="36">
        <v>243872</v>
      </c>
      <c r="N529" s="19">
        <f t="shared" si="59"/>
        <v>-0.19576335126623806</v>
      </c>
      <c r="O529" s="19">
        <f t="shared" si="60"/>
        <v>-0.35372244456108121</v>
      </c>
      <c r="P529" s="19"/>
      <c r="Q529" s="19"/>
    </row>
    <row r="530" spans="1:17" ht="15" x14ac:dyDescent="0.25">
      <c r="A530" s="1" t="s">
        <v>563</v>
      </c>
      <c r="B530">
        <v>1</v>
      </c>
      <c r="C530" s="38">
        <v>143916.75</v>
      </c>
      <c r="D530" s="37">
        <f t="shared" si="55"/>
        <v>28783.350000000006</v>
      </c>
      <c r="E530" s="37">
        <v>172700.1</v>
      </c>
      <c r="F530" s="37">
        <f t="shared" si="56"/>
        <v>7000</v>
      </c>
      <c r="G530" s="38">
        <v>179700.1</v>
      </c>
      <c r="H530" s="37"/>
      <c r="I530" s="36">
        <v>142659</v>
      </c>
      <c r="J530" s="37">
        <f t="shared" si="57"/>
        <v>26483</v>
      </c>
      <c r="K530" s="36">
        <v>169142</v>
      </c>
      <c r="L530" s="37">
        <f t="shared" si="58"/>
        <v>0</v>
      </c>
      <c r="M530" s="36">
        <v>169142</v>
      </c>
      <c r="N530" s="19">
        <f t="shared" si="59"/>
        <v>6.242151564957258E-2</v>
      </c>
      <c r="O530" s="19">
        <f t="shared" si="60"/>
        <v>-0.14913652434049496</v>
      </c>
      <c r="P530" s="19"/>
      <c r="Q530" s="19"/>
    </row>
    <row r="531" spans="1:17" ht="15" x14ac:dyDescent="0.25">
      <c r="A531" s="1" t="s">
        <v>564</v>
      </c>
      <c r="B531">
        <v>7</v>
      </c>
      <c r="C531" s="38">
        <v>68175.592857142867</v>
      </c>
      <c r="D531" s="37">
        <f t="shared" si="55"/>
        <v>5454.0474285714154</v>
      </c>
      <c r="E531" s="37">
        <v>73629.640285714282</v>
      </c>
      <c r="F531" s="37">
        <f t="shared" si="56"/>
        <v>0</v>
      </c>
      <c r="G531" s="38">
        <v>73629.640285714282</v>
      </c>
      <c r="H531" s="37"/>
      <c r="I531" s="36">
        <v>77277</v>
      </c>
      <c r="J531" s="37">
        <f t="shared" si="57"/>
        <v>4619</v>
      </c>
      <c r="K531" s="36">
        <v>81896</v>
      </c>
      <c r="L531" s="37">
        <f t="shared" si="58"/>
        <v>40</v>
      </c>
      <c r="M531" s="36">
        <v>81936</v>
      </c>
      <c r="N531" s="19">
        <f t="shared" si="59"/>
        <v>-0.10137619256841582</v>
      </c>
      <c r="O531" s="19">
        <f t="shared" si="60"/>
        <v>-0.1679409190448293</v>
      </c>
      <c r="P531" s="19"/>
      <c r="Q531" s="19"/>
    </row>
    <row r="532" spans="1:17" ht="15" x14ac:dyDescent="0.25">
      <c r="A532" s="1" t="s">
        <v>565</v>
      </c>
      <c r="B532">
        <v>1</v>
      </c>
      <c r="C532" s="38">
        <v>55000</v>
      </c>
      <c r="D532" s="37">
        <f t="shared" si="55"/>
        <v>3300</v>
      </c>
      <c r="E532" s="37">
        <v>58300</v>
      </c>
      <c r="F532" s="37">
        <f t="shared" si="56"/>
        <v>0</v>
      </c>
      <c r="G532" s="38">
        <v>58300</v>
      </c>
      <c r="H532" s="37"/>
      <c r="I532" s="36">
        <v>64678</v>
      </c>
      <c r="J532" s="37">
        <f t="shared" si="57"/>
        <v>4179</v>
      </c>
      <c r="K532" s="36">
        <v>68857</v>
      </c>
      <c r="L532" s="37">
        <f t="shared" si="58"/>
        <v>0</v>
      </c>
      <c r="M532" s="36">
        <v>68857</v>
      </c>
      <c r="N532" s="19">
        <f t="shared" si="59"/>
        <v>-0.15331774547250099</v>
      </c>
      <c r="O532" s="19">
        <f t="shared" si="60"/>
        <v>-0.201243156106133</v>
      </c>
      <c r="P532" s="19"/>
      <c r="Q532" s="19"/>
    </row>
    <row r="533" spans="1:17" ht="15" x14ac:dyDescent="0.25">
      <c r="A533" s="1" t="s">
        <v>566</v>
      </c>
      <c r="B533">
        <v>1</v>
      </c>
      <c r="C533" s="38">
        <v>93209.26</v>
      </c>
      <c r="D533" s="37">
        <f t="shared" si="55"/>
        <v>9320.9260000000068</v>
      </c>
      <c r="E533" s="37">
        <v>102530.186</v>
      </c>
      <c r="F533" s="37">
        <f t="shared" si="56"/>
        <v>0</v>
      </c>
      <c r="G533" s="38">
        <v>102530.186</v>
      </c>
      <c r="H533" s="37"/>
      <c r="I533" s="36">
        <v>118720</v>
      </c>
      <c r="J533" s="37">
        <f t="shared" si="57"/>
        <v>7804</v>
      </c>
      <c r="K533" s="36">
        <v>126524</v>
      </c>
      <c r="L533" s="37">
        <f t="shared" si="58"/>
        <v>0</v>
      </c>
      <c r="M533" s="36">
        <v>126524</v>
      </c>
      <c r="N533" s="19">
        <f t="shared" si="59"/>
        <v>-0.18963844013783945</v>
      </c>
      <c r="O533" s="19">
        <f t="shared" si="60"/>
        <v>-0.26330767285258139</v>
      </c>
      <c r="P533" s="19"/>
      <c r="Q533" s="19"/>
    </row>
    <row r="534" spans="1:17" ht="15" x14ac:dyDescent="0.25">
      <c r="A534" s="1" t="s">
        <v>567</v>
      </c>
      <c r="B534">
        <v>9</v>
      </c>
      <c r="C534" s="38">
        <v>86210.625555555554</v>
      </c>
      <c r="D534" s="37">
        <f t="shared" si="55"/>
        <v>7758.9563000000198</v>
      </c>
      <c r="E534" s="37">
        <v>93969.581855555574</v>
      </c>
      <c r="F534" s="37">
        <f t="shared" si="56"/>
        <v>0</v>
      </c>
      <c r="G534" s="38">
        <v>93969.581855555574</v>
      </c>
      <c r="H534" s="37"/>
      <c r="I534" s="36">
        <v>101002</v>
      </c>
      <c r="J534" s="37">
        <f t="shared" si="57"/>
        <v>9938</v>
      </c>
      <c r="K534" s="36">
        <v>110940</v>
      </c>
      <c r="L534" s="37">
        <f t="shared" si="58"/>
        <v>1830</v>
      </c>
      <c r="M534" s="36">
        <v>112770</v>
      </c>
      <c r="N534" s="19">
        <f t="shared" si="59"/>
        <v>-0.16671471264028045</v>
      </c>
      <c r="O534" s="19">
        <f t="shared" si="60"/>
        <v>-0.23551808499108315</v>
      </c>
      <c r="P534" s="19"/>
      <c r="Q534" s="19"/>
    </row>
    <row r="535" spans="1:17" ht="15" x14ac:dyDescent="0.25">
      <c r="A535" s="1" t="s">
        <v>568</v>
      </c>
      <c r="B535">
        <v>1</v>
      </c>
      <c r="C535" s="38">
        <v>177475.63</v>
      </c>
      <c r="D535" s="37">
        <f t="shared" si="55"/>
        <v>35495.125999999989</v>
      </c>
      <c r="E535" s="37">
        <v>212970.75599999999</v>
      </c>
      <c r="F535" s="37">
        <f t="shared" si="56"/>
        <v>7000</v>
      </c>
      <c r="G535" s="38">
        <v>219970.75599999999</v>
      </c>
      <c r="H535" s="37"/>
      <c r="I535" s="36">
        <v>172025</v>
      </c>
      <c r="J535" s="37">
        <f t="shared" si="57"/>
        <v>25825</v>
      </c>
      <c r="K535" s="36">
        <v>197850</v>
      </c>
      <c r="L535" s="37">
        <f t="shared" si="58"/>
        <v>5603</v>
      </c>
      <c r="M535" s="36">
        <v>203453</v>
      </c>
      <c r="N535" s="19">
        <f t="shared" si="59"/>
        <v>8.118708497785726E-2</v>
      </c>
      <c r="O535" s="19">
        <f t="shared" si="60"/>
        <v>-0.12768241313718645</v>
      </c>
      <c r="P535" s="19"/>
      <c r="Q535" s="19"/>
    </row>
    <row r="536" spans="1:17" ht="15" x14ac:dyDescent="0.25">
      <c r="A536" s="1" t="s">
        <v>318</v>
      </c>
      <c r="B536">
        <v>1</v>
      </c>
      <c r="C536" s="38">
        <v>125000</v>
      </c>
      <c r="D536" s="37">
        <f t="shared" si="55"/>
        <v>12500</v>
      </c>
      <c r="E536" s="37">
        <v>137500</v>
      </c>
      <c r="F536" s="37">
        <f t="shared" si="56"/>
        <v>0</v>
      </c>
      <c r="G536" s="38">
        <v>137500</v>
      </c>
      <c r="H536" s="37"/>
      <c r="I536" s="36">
        <v>124882</v>
      </c>
      <c r="J536" s="37">
        <f t="shared" si="57"/>
        <v>7862</v>
      </c>
      <c r="K536" s="36">
        <v>132744</v>
      </c>
      <c r="L536" s="37">
        <f t="shared" si="58"/>
        <v>359</v>
      </c>
      <c r="M536" s="36">
        <v>133103</v>
      </c>
      <c r="N536" s="19">
        <f t="shared" si="59"/>
        <v>3.3034567214863676E-2</v>
      </c>
      <c r="O536" s="19">
        <f t="shared" si="60"/>
        <v>-6.0877666168305748E-2</v>
      </c>
      <c r="P536" s="19"/>
      <c r="Q536" s="19"/>
    </row>
    <row r="537" spans="1:17" ht="15" x14ac:dyDescent="0.25">
      <c r="A537" s="1" t="s">
        <v>569</v>
      </c>
      <c r="B537">
        <v>1</v>
      </c>
      <c r="C537" s="38">
        <v>140929</v>
      </c>
      <c r="D537" s="37">
        <f t="shared" si="55"/>
        <v>21139.349999999977</v>
      </c>
      <c r="E537" s="37">
        <v>162068.34999999998</v>
      </c>
      <c r="F537" s="37">
        <f t="shared" si="56"/>
        <v>0</v>
      </c>
      <c r="G537" s="38">
        <v>162068.34999999998</v>
      </c>
      <c r="H537" s="37"/>
      <c r="I537" s="36">
        <v>142040</v>
      </c>
      <c r="J537" s="37">
        <f t="shared" si="57"/>
        <v>9455</v>
      </c>
      <c r="K537" s="36">
        <v>151495</v>
      </c>
      <c r="L537" s="37">
        <f t="shared" si="58"/>
        <v>756</v>
      </c>
      <c r="M537" s="36">
        <v>152251</v>
      </c>
      <c r="N537" s="19">
        <f t="shared" si="59"/>
        <v>6.4481349876191141E-2</v>
      </c>
      <c r="O537" s="19">
        <f t="shared" si="60"/>
        <v>-7.4364043585920622E-2</v>
      </c>
      <c r="P537" s="19"/>
      <c r="Q537" s="19"/>
    </row>
    <row r="538" spans="1:17" ht="15" x14ac:dyDescent="0.25">
      <c r="A538" s="30" t="s">
        <v>18</v>
      </c>
      <c r="B538" s="33">
        <f>SUM(B59:B537)</f>
        <v>2683</v>
      </c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19"/>
      <c r="O538" s="19"/>
    </row>
    <row r="539" spans="1:17" x14ac:dyDescent="0.2">
      <c r="A539" s="30" t="s">
        <v>19</v>
      </c>
      <c r="B539" s="33">
        <f>COUNTA(A59:A537)</f>
        <v>479</v>
      </c>
      <c r="I539" s="32" t="s">
        <v>33</v>
      </c>
      <c r="J539" s="34">
        <f>COUNTIF(J$6:J$537,"&gt;=100")</f>
        <v>521</v>
      </c>
      <c r="M539" s="32" t="s">
        <v>24</v>
      </c>
      <c r="N539" s="20">
        <f>AVERAGE(N59:N537)</f>
        <v>-1.9478320141356781E-2</v>
      </c>
      <c r="O539" s="20">
        <f>AVERAGE(O59:O537)</f>
        <v>-0.15854304817649778</v>
      </c>
    </row>
    <row r="540" spans="1:17" x14ac:dyDescent="0.2">
      <c r="H540" s="7"/>
      <c r="I540" s="32" t="s">
        <v>34</v>
      </c>
      <c r="J540" s="34">
        <f>COUNTIF(J$6:J$537,"&lt;100")</f>
        <v>7</v>
      </c>
      <c r="K540" s="6"/>
      <c r="L540" s="6"/>
      <c r="M540" s="32" t="s">
        <v>23</v>
      </c>
      <c r="N540" s="20">
        <f>AVERAGE(N59:N537,N6:N54)</f>
        <v>-2.358315509963951E-2</v>
      </c>
      <c r="O540" s="20">
        <f>AVERAGE(O59:O537,O6:O54)</f>
        <v>-0.15956991671120127</v>
      </c>
    </row>
    <row r="541" spans="1:17" x14ac:dyDescent="0.2">
      <c r="H541" s="7"/>
      <c r="I541" s="6"/>
      <c r="J541" s="6"/>
      <c r="K541" s="6"/>
      <c r="L541" s="6"/>
      <c r="M541" s="1"/>
      <c r="N541" s="1"/>
      <c r="O541" s="1"/>
    </row>
    <row r="542" spans="1:17" s="7" customFormat="1" ht="14.25" x14ac:dyDescent="0.2">
      <c r="A542" s="31" t="s">
        <v>21</v>
      </c>
      <c r="B542" s="40">
        <f>B538+B55</f>
        <v>2754</v>
      </c>
      <c r="C542" s="6"/>
      <c r="D542" s="6"/>
      <c r="E542" s="6"/>
      <c r="F542" s="6"/>
      <c r="G542" s="6"/>
      <c r="I542" s="2"/>
      <c r="J542" s="2"/>
      <c r="K542" s="2"/>
      <c r="L542" s="2"/>
      <c r="M542" s="29" t="s">
        <v>7</v>
      </c>
      <c r="N542" s="22">
        <f>(COUNTIF(N6:N54,"&lt;-.15")+COUNTIF(N59:N537,"&lt;-.15"))/$B$543</f>
        <v>0.14583333333333334</v>
      </c>
      <c r="O542" s="22">
        <f>(COUNTIF(O$6:O$54,"&lt;-.15")+COUNTIF(O$59:O$537,"&lt;-.15"))/$B$543</f>
        <v>0.55871212121212122</v>
      </c>
    </row>
    <row r="543" spans="1:17" ht="14.25" x14ac:dyDescent="0.2">
      <c r="A543" s="31" t="s">
        <v>20</v>
      </c>
      <c r="B543" s="40">
        <f>B539+B56</f>
        <v>528</v>
      </c>
      <c r="M543" s="29" t="s">
        <v>8</v>
      </c>
      <c r="N543" s="39">
        <f>(COUNTIF(N$6:N$54,"&gt;.15")+COUNTIF(N$59:N$537,"&gt;.15"))/$B$543</f>
        <v>9.8484848484848481E-2</v>
      </c>
      <c r="O543" s="39">
        <f>(COUNTIF(O$6:O$54,"&gt;.15")+COUNTIF(O$59:O$537,"&gt;.15"))/$B$543</f>
        <v>1.7045454545454544E-2</v>
      </c>
    </row>
    <row r="545" spans="1:15" x14ac:dyDescent="0.2">
      <c r="A545" s="8" t="s">
        <v>2</v>
      </c>
      <c r="B545" s="8"/>
      <c r="C545" s="1"/>
      <c r="D545" s="1"/>
      <c r="E545" s="1"/>
      <c r="F545" s="1"/>
      <c r="G545" s="1"/>
      <c r="I545" s="1"/>
      <c r="J545" s="1"/>
      <c r="K545" s="1"/>
      <c r="L545" s="1"/>
      <c r="N545" s="21"/>
      <c r="O545" s="21"/>
    </row>
    <row r="546" spans="1:15" ht="27.95" customHeight="1" x14ac:dyDescent="0.2">
      <c r="A546" s="43" t="s">
        <v>325</v>
      </c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</row>
    <row r="547" spans="1:15" x14ac:dyDescent="0.2">
      <c r="A547" s="42" t="s">
        <v>570</v>
      </c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</row>
    <row r="548" spans="1:15" ht="14.25" x14ac:dyDescent="0.2">
      <c r="A548" s="10" t="s">
        <v>25</v>
      </c>
      <c r="C548" s="1"/>
      <c r="D548" s="1"/>
      <c r="E548" s="1"/>
      <c r="F548" s="1"/>
      <c r="G548" s="1"/>
      <c r="I548" s="1"/>
      <c r="J548" s="1"/>
      <c r="K548" s="1"/>
      <c r="L548" s="1"/>
      <c r="N548" s="21"/>
      <c r="O548" s="21"/>
    </row>
  </sheetData>
  <mergeCells count="6">
    <mergeCell ref="A547:O547"/>
    <mergeCell ref="A546:O546"/>
    <mergeCell ref="C3:G3"/>
    <mergeCell ref="I3:M3"/>
    <mergeCell ref="N3:O3"/>
    <mergeCell ref="A1:O1"/>
  </mergeCells>
  <conditionalFormatting sqref="N6:O54 P59:Q537 N59:O538">
    <cfRule type="cellIs" dxfId="5" priority="11" operator="greaterThan">
      <formula>0.15</formula>
    </cfRule>
    <cfRule type="cellIs" dxfId="4" priority="12" operator="lessThan">
      <formula>-0.15</formula>
    </cfRule>
  </conditionalFormatting>
  <conditionalFormatting sqref="N543:O543">
    <cfRule type="cellIs" dxfId="3" priority="1" operator="greaterThan">
      <formula>0.15</formula>
    </cfRule>
    <cfRule type="cellIs" dxfId="2" priority="2" operator="lessThan">
      <formula>-0.15</formula>
    </cfRule>
  </conditionalFormatting>
  <conditionalFormatting sqref="O56">
    <cfRule type="cellIs" dxfId="1" priority="3" operator="greaterThan">
      <formula>0.15</formula>
    </cfRule>
    <cfRule type="cellIs" dxfId="0" priority="4" operator="lessThan">
      <formula>-0.15</formula>
    </cfRule>
  </conditionalFormatting>
  <printOptions horizontalCentered="1"/>
  <pageMargins left="0.25" right="0.25" top="0.75" bottom="0.75" header="0.3" footer="0.3"/>
  <pageSetup fitToHeight="0" orientation="portrait" r:id="rId1"/>
  <headerFooter>
    <oddHeader>&amp;RExhibit ARC-4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1:G529"/>
  <sheetViews>
    <sheetView workbookViewId="0">
      <selection activeCell="C554" sqref="C554"/>
    </sheetView>
  </sheetViews>
  <sheetFormatPr defaultColWidth="9.140625" defaultRowHeight="12.75" x14ac:dyDescent="0.2"/>
  <cols>
    <col min="1" max="1" width="19.42578125" style="14" customWidth="1"/>
    <col min="2" max="2" width="13.5703125" style="14" bestFit="1" customWidth="1"/>
    <col min="3" max="3" width="13.7109375" style="14" bestFit="1" customWidth="1"/>
    <col min="4" max="4" width="9.140625" style="14"/>
    <col min="5" max="5" width="13.5703125" style="14" bestFit="1" customWidth="1"/>
    <col min="6" max="6" width="11" style="14" bestFit="1" customWidth="1"/>
    <col min="7" max="16384" width="9.140625" style="14"/>
  </cols>
  <sheetData>
    <row r="1" spans="1:7" ht="63.75" x14ac:dyDescent="0.2">
      <c r="A1" s="11" t="s">
        <v>319</v>
      </c>
      <c r="B1" s="12" t="s">
        <v>9</v>
      </c>
      <c r="C1" s="13" t="s">
        <v>10</v>
      </c>
      <c r="D1" s="12" t="s">
        <v>11</v>
      </c>
      <c r="E1" s="12" t="s">
        <v>12</v>
      </c>
      <c r="F1" s="17" t="s">
        <v>14</v>
      </c>
      <c r="G1" s="12" t="s">
        <v>13</v>
      </c>
    </row>
    <row r="2" spans="1:7" x14ac:dyDescent="0.2">
      <c r="A2" s="1" t="s">
        <v>210</v>
      </c>
      <c r="B2" s="16">
        <f>VLOOKUP($A2,Analysis!$A:$O,14,FALSE)+1</f>
        <v>1.8112168228841217</v>
      </c>
      <c r="C2" s="16">
        <f>VLOOKUP($A2,Analysis!$A:$O,15,FALSE)+1</f>
        <v>1.2205588881945892</v>
      </c>
      <c r="D2" s="15">
        <v>0.85</v>
      </c>
      <c r="E2" s="15">
        <v>1</v>
      </c>
      <c r="F2" s="15">
        <v>0.3</v>
      </c>
      <c r="G2" s="15">
        <v>0.75</v>
      </c>
    </row>
    <row r="3" spans="1:7" x14ac:dyDescent="0.2">
      <c r="A3" s="1" t="s">
        <v>396</v>
      </c>
      <c r="B3" s="16">
        <f>VLOOKUP($A3,Analysis!$A:$O,14,FALSE)+1</f>
        <v>1.8062146440250662</v>
      </c>
      <c r="C3" s="16">
        <f>VLOOKUP($A3,Analysis!$A:$O,15,FALSE)+1</f>
        <v>1.1966580047218793</v>
      </c>
      <c r="D3" s="15">
        <v>0.85</v>
      </c>
      <c r="E3" s="15">
        <v>1</v>
      </c>
      <c r="F3" s="15">
        <v>0.3</v>
      </c>
      <c r="G3" s="15">
        <v>0.75</v>
      </c>
    </row>
    <row r="4" spans="1:7" x14ac:dyDescent="0.2">
      <c r="A4" s="1" t="s">
        <v>281</v>
      </c>
      <c r="B4" s="16">
        <f>VLOOKUP($A4,Analysis!$A:$O,14,FALSE)+1</f>
        <v>1.6706586782094597</v>
      </c>
      <c r="C4" s="16">
        <f>VLOOKUP($A4,Analysis!$A:$O,15,FALSE)+1</f>
        <v>1.5187806165540541</v>
      </c>
      <c r="D4" s="15">
        <v>0.85</v>
      </c>
      <c r="E4" s="15">
        <v>1</v>
      </c>
      <c r="F4" s="15">
        <v>0.3</v>
      </c>
      <c r="G4" s="15">
        <v>0.75</v>
      </c>
    </row>
    <row r="5" spans="1:7" x14ac:dyDescent="0.2">
      <c r="A5" s="1" t="s">
        <v>439</v>
      </c>
      <c r="B5" s="16">
        <f>VLOOKUP($A5,Analysis!$A:$O,14,FALSE)+1</f>
        <v>1.6637624590506728</v>
      </c>
      <c r="C5" s="16">
        <f>VLOOKUP($A5,Analysis!$A:$O,15,FALSE)+1</f>
        <v>1.5125113264097023</v>
      </c>
      <c r="D5" s="15">
        <v>0.85</v>
      </c>
      <c r="E5" s="15">
        <v>1</v>
      </c>
      <c r="F5" s="15">
        <v>0.3</v>
      </c>
      <c r="G5" s="15">
        <v>0.75</v>
      </c>
    </row>
    <row r="6" spans="1:7" x14ac:dyDescent="0.2">
      <c r="A6" s="1" t="s">
        <v>388</v>
      </c>
      <c r="B6" s="16">
        <f>VLOOKUP($A6,Analysis!$A:$O,14,FALSE)+1</f>
        <v>1.5397722689753448</v>
      </c>
      <c r="C6" s="16">
        <f>VLOOKUP($A6,Analysis!$A:$O,15,FALSE)+1</f>
        <v>1.1242706960987283</v>
      </c>
      <c r="D6" s="15">
        <v>0.85</v>
      </c>
      <c r="E6" s="15">
        <v>1</v>
      </c>
      <c r="F6" s="15">
        <v>0.3</v>
      </c>
      <c r="G6" s="15">
        <v>0.75</v>
      </c>
    </row>
    <row r="7" spans="1:7" x14ac:dyDescent="0.2">
      <c r="A7" s="1" t="s">
        <v>378</v>
      </c>
      <c r="B7" s="16">
        <f>VLOOKUP($A7,Analysis!$A:$O,14,FALSE)+1</f>
        <v>1.375394412117104</v>
      </c>
      <c r="C7" s="16">
        <f>VLOOKUP($A7,Analysis!$A:$O,15,FALSE)+1</f>
        <v>1.0048451231329569</v>
      </c>
      <c r="D7" s="15">
        <v>0.85</v>
      </c>
      <c r="E7" s="15">
        <v>1</v>
      </c>
      <c r="F7" s="15">
        <v>0.3</v>
      </c>
      <c r="G7" s="15">
        <v>0.75</v>
      </c>
    </row>
    <row r="8" spans="1:7" x14ac:dyDescent="0.2">
      <c r="A8" s="1" t="s">
        <v>455</v>
      </c>
      <c r="B8" s="16">
        <f>VLOOKUP($A8,Analysis!$A:$O,14,FALSE)+1</f>
        <v>1.3616890727758346</v>
      </c>
      <c r="C8" s="16">
        <f>VLOOKUP($A8,Analysis!$A:$O,15,FALSE)+1</f>
        <v>0.98602786115401908</v>
      </c>
      <c r="D8" s="15">
        <v>0.85</v>
      </c>
      <c r="E8" s="15">
        <v>1</v>
      </c>
      <c r="F8" s="15">
        <v>0.3</v>
      </c>
      <c r="G8" s="15">
        <v>0.75</v>
      </c>
    </row>
    <row r="9" spans="1:7" x14ac:dyDescent="0.2">
      <c r="A9" s="1" t="s">
        <v>272</v>
      </c>
      <c r="B9" s="16">
        <f>VLOOKUP($A9,Analysis!$A:$O,14,FALSE)+1</f>
        <v>1.347739900498155</v>
      </c>
      <c r="C9" s="16">
        <f>VLOOKUP($A9,Analysis!$A:$O,15,FALSE)+1</f>
        <v>0.91627575118727456</v>
      </c>
      <c r="D9" s="15">
        <v>0.85</v>
      </c>
      <c r="E9" s="15">
        <v>1</v>
      </c>
      <c r="F9" s="15">
        <v>0.3</v>
      </c>
      <c r="G9" s="15">
        <v>0.75</v>
      </c>
    </row>
    <row r="10" spans="1:7" x14ac:dyDescent="0.2">
      <c r="A10" s="1" t="s">
        <v>533</v>
      </c>
      <c r="B10" s="16">
        <f>VLOOKUP($A10,Analysis!$A:$O,14,FALSE)+1</f>
        <v>1.3393441729207147</v>
      </c>
      <c r="C10" s="16">
        <f>VLOOKUP($A10,Analysis!$A:$O,15,FALSE)+1</f>
        <v>1.1646471068875783</v>
      </c>
      <c r="D10" s="15">
        <v>0.85</v>
      </c>
      <c r="E10" s="15">
        <v>1</v>
      </c>
      <c r="F10" s="15">
        <v>0.3</v>
      </c>
      <c r="G10" s="15">
        <v>0.75</v>
      </c>
    </row>
    <row r="11" spans="1:7" x14ac:dyDescent="0.2">
      <c r="A11" s="1" t="s">
        <v>163</v>
      </c>
      <c r="B11" s="16">
        <f>VLOOKUP($A11,Analysis!$A:$O,14,FALSE)+1</f>
        <v>1.3200896524374699</v>
      </c>
      <c r="C11" s="16">
        <f>VLOOKUP($A11,Analysis!$A:$O,15,FALSE)+1</f>
        <v>0.96165104004381119</v>
      </c>
      <c r="D11" s="15">
        <v>0.85</v>
      </c>
      <c r="E11" s="15">
        <v>1</v>
      </c>
      <c r="F11" s="15">
        <v>0.3</v>
      </c>
      <c r="G11" s="15">
        <v>0.75</v>
      </c>
    </row>
    <row r="12" spans="1:7" x14ac:dyDescent="0.2">
      <c r="A12" s="1" t="s">
        <v>483</v>
      </c>
      <c r="B12" s="16">
        <f>VLOOKUP($A12,Analysis!$A:$O,14,FALSE)+1</f>
        <v>1.3121889665118149</v>
      </c>
      <c r="C12" s="16">
        <f>VLOOKUP($A12,Analysis!$A:$O,15,FALSE)+1</f>
        <v>1.0590136175041669</v>
      </c>
      <c r="D12" s="15">
        <v>0.85</v>
      </c>
      <c r="E12" s="15">
        <v>1</v>
      </c>
      <c r="F12" s="15">
        <v>0.3</v>
      </c>
      <c r="G12" s="15">
        <v>0.75</v>
      </c>
    </row>
    <row r="13" spans="1:7" x14ac:dyDescent="0.2">
      <c r="A13" s="1" t="s">
        <v>76</v>
      </c>
      <c r="B13" s="16">
        <f>VLOOKUP($A13,Analysis!$A:$O,14,FALSE)+1</f>
        <v>1.3091716510047322</v>
      </c>
      <c r="C13" s="16">
        <f>VLOOKUP($A13,Analysis!$A:$O,15,FALSE)+1</f>
        <v>1.2010749091786532</v>
      </c>
      <c r="D13" s="15">
        <v>0.85</v>
      </c>
      <c r="E13" s="15">
        <v>1</v>
      </c>
      <c r="F13" s="15">
        <v>0.3</v>
      </c>
      <c r="G13" s="15">
        <v>0.75</v>
      </c>
    </row>
    <row r="14" spans="1:7" x14ac:dyDescent="0.2">
      <c r="A14" s="1" t="s">
        <v>294</v>
      </c>
      <c r="B14" s="16">
        <f>VLOOKUP($A14,Analysis!$A:$O,14,FALSE)+1</f>
        <v>1.2983295388725369</v>
      </c>
      <c r="C14" s="16">
        <f>VLOOKUP($A14,Analysis!$A:$O,15,FALSE)+1</f>
        <v>1.0474640944714353</v>
      </c>
      <c r="D14" s="15">
        <v>0.85</v>
      </c>
      <c r="E14" s="15">
        <v>1</v>
      </c>
      <c r="F14" s="15">
        <v>0.3</v>
      </c>
      <c r="G14" s="15">
        <v>0.75</v>
      </c>
    </row>
    <row r="15" spans="1:7" x14ac:dyDescent="0.2">
      <c r="A15" s="1" t="s">
        <v>458</v>
      </c>
      <c r="B15" s="16">
        <f>VLOOKUP($A15,Analysis!$A:$O,14,FALSE)+1</f>
        <v>1.2956460153049392</v>
      </c>
      <c r="C15" s="16">
        <f>VLOOKUP($A15,Analysis!$A:$O,15,FALSE)+1</f>
        <v>0.95921913890391897</v>
      </c>
      <c r="D15" s="15">
        <v>0.85</v>
      </c>
      <c r="E15" s="15">
        <v>1</v>
      </c>
      <c r="F15" s="15">
        <v>0.3</v>
      </c>
      <c r="G15" s="15">
        <v>0.75</v>
      </c>
    </row>
    <row r="16" spans="1:7" x14ac:dyDescent="0.2">
      <c r="A16" s="1" t="s">
        <v>126</v>
      </c>
      <c r="B16" s="16">
        <f>VLOOKUP($A16,Analysis!$A:$O,14,FALSE)+1</f>
        <v>1.2950667798965489</v>
      </c>
      <c r="C16" s="16">
        <f>VLOOKUP($A16,Analysis!$A:$O,15,FALSE)+1</f>
        <v>1.17733343626959</v>
      </c>
      <c r="D16" s="15">
        <v>0.85</v>
      </c>
      <c r="E16" s="15">
        <v>1</v>
      </c>
      <c r="F16" s="15">
        <v>0.3</v>
      </c>
      <c r="G16" s="15">
        <v>0.75</v>
      </c>
    </row>
    <row r="17" spans="1:7" x14ac:dyDescent="0.2">
      <c r="A17" s="1" t="s">
        <v>144</v>
      </c>
      <c r="B17" s="16">
        <f>VLOOKUP($A17,Analysis!$A:$O,14,FALSE)+1</f>
        <v>1.2938847394875883</v>
      </c>
      <c r="C17" s="16">
        <f>VLOOKUP($A17,Analysis!$A:$O,15,FALSE)+1</f>
        <v>1.1762588540796257</v>
      </c>
      <c r="D17" s="15">
        <v>0.85</v>
      </c>
      <c r="E17" s="15">
        <v>1</v>
      </c>
      <c r="F17" s="15">
        <v>0.3</v>
      </c>
      <c r="G17" s="15">
        <v>0.75</v>
      </c>
    </row>
    <row r="18" spans="1:7" x14ac:dyDescent="0.2">
      <c r="A18" s="1" t="s">
        <v>336</v>
      </c>
      <c r="B18" s="16">
        <f>VLOOKUP($A18,Analysis!$A:$O,14,FALSE)+1</f>
        <v>1.2831740597388002</v>
      </c>
      <c r="C18" s="16">
        <f>VLOOKUP($A18,Analysis!$A:$O,15,FALSE)+1</f>
        <v>0.9296550437916602</v>
      </c>
      <c r="D18" s="15">
        <v>0.85</v>
      </c>
      <c r="E18" s="15">
        <v>1</v>
      </c>
      <c r="F18" s="15">
        <v>0.3</v>
      </c>
      <c r="G18" s="15">
        <v>0.75</v>
      </c>
    </row>
    <row r="19" spans="1:7" x14ac:dyDescent="0.2">
      <c r="A19" s="1" t="s">
        <v>415</v>
      </c>
      <c r="B19" s="16">
        <f>VLOOKUP($A19,Analysis!$A:$O,14,FALSE)+1</f>
        <v>1.280097782953227</v>
      </c>
      <c r="C19" s="16">
        <f>VLOOKUP($A19,Analysis!$A:$O,15,FALSE)+1</f>
        <v>0.94149127262366361</v>
      </c>
      <c r="D19" s="15">
        <v>0.85</v>
      </c>
      <c r="E19" s="15">
        <v>1</v>
      </c>
      <c r="F19" s="15">
        <v>0.3</v>
      </c>
      <c r="G19" s="15">
        <v>0.75</v>
      </c>
    </row>
    <row r="20" spans="1:7" x14ac:dyDescent="0.2">
      <c r="A20" s="1" t="s">
        <v>80</v>
      </c>
      <c r="B20" s="16">
        <f>VLOOKUP($A20,Analysis!$A:$O,14,FALSE)+1</f>
        <v>1.2700051618148893</v>
      </c>
      <c r="C20" s="16">
        <f>VLOOKUP($A20,Analysis!$A:$O,15,FALSE)+1</f>
        <v>1.1651423502888894</v>
      </c>
      <c r="D20" s="15">
        <v>0.85</v>
      </c>
      <c r="E20" s="15">
        <v>1</v>
      </c>
      <c r="F20" s="15">
        <v>0.3</v>
      </c>
      <c r="G20" s="15">
        <v>0.75</v>
      </c>
    </row>
    <row r="21" spans="1:7" x14ac:dyDescent="0.2">
      <c r="A21" s="1" t="s">
        <v>489</v>
      </c>
      <c r="B21" s="16">
        <f>VLOOKUP($A21,Analysis!$A:$O,14,FALSE)+1</f>
        <v>1.2697967049094552</v>
      </c>
      <c r="C21" s="16">
        <f>VLOOKUP($A21,Analysis!$A:$O,15,FALSE)+1</f>
        <v>1.0209420742990594</v>
      </c>
      <c r="D21" s="15">
        <v>0.85</v>
      </c>
      <c r="E21" s="15">
        <v>1</v>
      </c>
      <c r="F21" s="15">
        <v>0.3</v>
      </c>
      <c r="G21" s="15">
        <v>0.75</v>
      </c>
    </row>
    <row r="22" spans="1:7" x14ac:dyDescent="0.2">
      <c r="A22" s="1" t="s">
        <v>354</v>
      </c>
      <c r="B22" s="16">
        <f>VLOOKUP($A22,Analysis!$A:$O,14,FALSE)+1</f>
        <v>1.2649368943374197</v>
      </c>
      <c r="C22" s="16">
        <f>VLOOKUP($A22,Analysis!$A:$O,15,FALSE)+1</f>
        <v>1.0999451255107999</v>
      </c>
      <c r="D22" s="15">
        <v>0.85</v>
      </c>
      <c r="E22" s="15">
        <v>1</v>
      </c>
      <c r="F22" s="15">
        <v>0.3</v>
      </c>
      <c r="G22" s="15">
        <v>0.75</v>
      </c>
    </row>
    <row r="23" spans="1:7" x14ac:dyDescent="0.2">
      <c r="A23" s="1" t="s">
        <v>500</v>
      </c>
      <c r="B23" s="16">
        <f>VLOOKUP($A23,Analysis!$A:$O,14,FALSE)+1</f>
        <v>1.247746581526646</v>
      </c>
      <c r="C23" s="16">
        <f>VLOOKUP($A23,Analysis!$A:$O,15,FALSE)+1</f>
        <v>1.0080607438510993</v>
      </c>
      <c r="D23" s="15">
        <v>0.85</v>
      </c>
      <c r="E23" s="15">
        <v>1</v>
      </c>
      <c r="F23" s="15">
        <v>0.3</v>
      </c>
      <c r="G23" s="15">
        <v>0.75</v>
      </c>
    </row>
    <row r="24" spans="1:7" x14ac:dyDescent="0.2">
      <c r="A24" s="1" t="s">
        <v>456</v>
      </c>
      <c r="B24" s="16">
        <f>VLOOKUP($A24,Analysis!$A:$O,14,FALSE)+1</f>
        <v>1.2408157728176719</v>
      </c>
      <c r="C24" s="16">
        <f>VLOOKUP($A24,Analysis!$A:$O,15,FALSE)+1</f>
        <v>0.84256324035384011</v>
      </c>
      <c r="D24" s="15">
        <v>0.85</v>
      </c>
      <c r="E24" s="15">
        <v>1</v>
      </c>
      <c r="F24" s="15">
        <v>0.3</v>
      </c>
      <c r="G24" s="15">
        <v>0.75</v>
      </c>
    </row>
    <row r="25" spans="1:7" x14ac:dyDescent="0.2">
      <c r="A25" s="1" t="s">
        <v>48</v>
      </c>
      <c r="B25" s="16">
        <f>VLOOKUP($A25,Analysis!$A:$O,14,FALSE)+1</f>
        <v>1.2406653549311244</v>
      </c>
      <c r="C25" s="16">
        <f>VLOOKUP($A25,Analysis!$A:$O,15,FALSE)+1</f>
        <v>1.1382250962670866</v>
      </c>
      <c r="D25" s="15">
        <v>0.85</v>
      </c>
      <c r="E25" s="15">
        <v>1</v>
      </c>
      <c r="F25" s="15">
        <v>0.3</v>
      </c>
      <c r="G25" s="15">
        <v>0.75</v>
      </c>
    </row>
    <row r="26" spans="1:7" x14ac:dyDescent="0.2">
      <c r="A26" s="1" t="s">
        <v>510</v>
      </c>
      <c r="B26" s="16">
        <f>VLOOKUP($A26,Analysis!$A:$O,14,FALSE)+1</f>
        <v>1.2383711681562963</v>
      </c>
      <c r="C26" s="16">
        <f>VLOOKUP($A26,Analysis!$A:$O,15,FALSE)+1</f>
        <v>0.71437409046185385</v>
      </c>
      <c r="D26" s="15">
        <v>0.85</v>
      </c>
      <c r="E26" s="15">
        <v>1</v>
      </c>
      <c r="F26" s="15">
        <v>0.3</v>
      </c>
      <c r="G26" s="15">
        <v>0.75</v>
      </c>
    </row>
    <row r="27" spans="1:7" x14ac:dyDescent="0.2">
      <c r="A27" s="1" t="s">
        <v>368</v>
      </c>
      <c r="B27" s="16">
        <f>VLOOKUP($A27,Analysis!$A:$O,14,FALSE)+1</f>
        <v>1.2306333207623199</v>
      </c>
      <c r="C27" s="16">
        <f>VLOOKUP($A27,Analysis!$A:$O,15,FALSE)+1</f>
        <v>0.88118325954320731</v>
      </c>
      <c r="D27" s="15">
        <v>0.85</v>
      </c>
      <c r="E27" s="15">
        <v>1</v>
      </c>
      <c r="F27" s="15">
        <v>0.3</v>
      </c>
      <c r="G27" s="15">
        <v>0.75</v>
      </c>
    </row>
    <row r="28" spans="1:7" x14ac:dyDescent="0.2">
      <c r="A28" s="1" t="s">
        <v>83</v>
      </c>
      <c r="B28" s="16">
        <f>VLOOKUP($A28,Analysis!$A:$O,14,FALSE)+1</f>
        <v>1.2239632058405481</v>
      </c>
      <c r="C28" s="16">
        <f>VLOOKUP($A28,Analysis!$A:$O,15,FALSE)+1</f>
        <v>1.1126938234914072</v>
      </c>
      <c r="D28" s="15">
        <v>0.85</v>
      </c>
      <c r="E28" s="15">
        <v>1</v>
      </c>
      <c r="F28" s="15">
        <v>0.3</v>
      </c>
      <c r="G28" s="15">
        <v>0.75</v>
      </c>
    </row>
    <row r="29" spans="1:7" x14ac:dyDescent="0.2">
      <c r="A29" s="1" t="s">
        <v>205</v>
      </c>
      <c r="B29" s="16">
        <f>VLOOKUP($A29,Analysis!$A:$O,14,FALSE)+1</f>
        <v>1.2152508910046482</v>
      </c>
      <c r="C29" s="16">
        <f>VLOOKUP($A29,Analysis!$A:$O,15,FALSE)+1</f>
        <v>0.57236692764247032</v>
      </c>
      <c r="D29" s="15">
        <v>0.85</v>
      </c>
      <c r="E29" s="15">
        <v>1</v>
      </c>
      <c r="F29" s="15">
        <v>0.3</v>
      </c>
      <c r="G29" s="15">
        <v>0.75</v>
      </c>
    </row>
    <row r="30" spans="1:7" x14ac:dyDescent="0.2">
      <c r="A30" s="1" t="s">
        <v>534</v>
      </c>
      <c r="B30" s="16">
        <f>VLOOKUP($A30,Analysis!$A:$O,14,FALSE)+1</f>
        <v>1.2046006581817685</v>
      </c>
      <c r="C30" s="16">
        <f>VLOOKUP($A30,Analysis!$A:$O,15,FALSE)+1</f>
        <v>1.0474788332015381</v>
      </c>
      <c r="D30" s="15">
        <v>0.85</v>
      </c>
      <c r="E30" s="15">
        <v>1</v>
      </c>
      <c r="F30" s="15">
        <v>0.3</v>
      </c>
      <c r="G30" s="15">
        <v>0.75</v>
      </c>
    </row>
    <row r="31" spans="1:7" x14ac:dyDescent="0.2">
      <c r="A31" s="1" t="s">
        <v>97</v>
      </c>
      <c r="B31" s="16">
        <f>VLOOKUP($A31,Analysis!$A:$O,14,FALSE)+1</f>
        <v>1.197352129772677</v>
      </c>
      <c r="C31" s="16">
        <f>VLOOKUP($A31,Analysis!$A:$O,15,FALSE)+1</f>
        <v>1.0984881924519974</v>
      </c>
      <c r="D31" s="15">
        <v>0.85</v>
      </c>
      <c r="E31" s="15">
        <v>1</v>
      </c>
      <c r="F31" s="15">
        <v>0.3</v>
      </c>
      <c r="G31" s="15">
        <v>0.75</v>
      </c>
    </row>
    <row r="32" spans="1:7" x14ac:dyDescent="0.2">
      <c r="A32" s="1" t="s">
        <v>59</v>
      </c>
      <c r="B32" s="16">
        <f>VLOOKUP($A32,Analysis!$A:$O,14,FALSE)+1</f>
        <v>1.1957051912907739</v>
      </c>
      <c r="C32" s="16">
        <f>VLOOKUP($A32,Analysis!$A:$O,15,FALSE)+1</f>
        <v>0.96491279430907917</v>
      </c>
      <c r="D32" s="15">
        <v>0.85</v>
      </c>
      <c r="E32" s="15">
        <v>1</v>
      </c>
      <c r="F32" s="15">
        <v>0.3</v>
      </c>
      <c r="G32" s="15">
        <v>0.75</v>
      </c>
    </row>
    <row r="33" spans="1:7" x14ac:dyDescent="0.2">
      <c r="A33" s="1" t="s">
        <v>428</v>
      </c>
      <c r="B33" s="16">
        <f>VLOOKUP($A33,Analysis!$A:$O,14,FALSE)+1</f>
        <v>1.1948075587794804</v>
      </c>
      <c r="C33" s="16">
        <f>VLOOKUP($A33,Analysis!$A:$O,15,FALSE)+1</f>
        <v>1.0861886897995274</v>
      </c>
      <c r="D33" s="15">
        <v>0.85</v>
      </c>
      <c r="E33" s="15">
        <v>1</v>
      </c>
      <c r="F33" s="15">
        <v>0.3</v>
      </c>
      <c r="G33" s="15">
        <v>0.75</v>
      </c>
    </row>
    <row r="34" spans="1:7" x14ac:dyDescent="0.2">
      <c r="A34" s="1" t="s">
        <v>55</v>
      </c>
      <c r="B34" s="16">
        <f>VLOOKUP($A34,Analysis!$A:$O,14,FALSE)+1</f>
        <v>1.1934827398360917</v>
      </c>
      <c r="C34" s="16">
        <f>VLOOKUP($A34,Analysis!$A:$O,15,FALSE)+1</f>
        <v>1.1050766109593446</v>
      </c>
      <c r="D34" s="15">
        <v>0.85</v>
      </c>
      <c r="E34" s="15">
        <v>1</v>
      </c>
      <c r="F34" s="15">
        <v>0.3</v>
      </c>
      <c r="G34" s="15">
        <v>0.75</v>
      </c>
    </row>
    <row r="35" spans="1:7" x14ac:dyDescent="0.2">
      <c r="A35" s="1" t="s">
        <v>56</v>
      </c>
      <c r="B35" s="16">
        <f>VLOOKUP($A35,Analysis!$A:$O,14,FALSE)+1</f>
        <v>1.1931719792929174</v>
      </c>
      <c r="C35" s="16">
        <f>VLOOKUP($A35,Analysis!$A:$O,15,FALSE)+1</f>
        <v>1.0946531920118505</v>
      </c>
      <c r="D35" s="15">
        <v>0.85</v>
      </c>
      <c r="E35" s="15">
        <v>1</v>
      </c>
      <c r="F35" s="15">
        <v>0.3</v>
      </c>
      <c r="G35" s="15">
        <v>0.75</v>
      </c>
    </row>
    <row r="36" spans="1:7" x14ac:dyDescent="0.2">
      <c r="A36" s="1" t="s">
        <v>180</v>
      </c>
      <c r="B36" s="16">
        <f>VLOOKUP($A36,Analysis!$A:$O,14,FALSE)+1</f>
        <v>1.1901072643898025</v>
      </c>
      <c r="C36" s="16">
        <f>VLOOKUP($A36,Analysis!$A:$O,15,FALSE)+1</f>
        <v>0.86669272578999279</v>
      </c>
      <c r="D36" s="15">
        <v>0.85</v>
      </c>
      <c r="E36" s="15">
        <v>1</v>
      </c>
      <c r="F36" s="15">
        <v>0.3</v>
      </c>
      <c r="G36" s="15">
        <v>0.75</v>
      </c>
    </row>
    <row r="37" spans="1:7" x14ac:dyDescent="0.2">
      <c r="A37" s="1" t="s">
        <v>417</v>
      </c>
      <c r="B37" s="16">
        <f>VLOOKUP($A37,Analysis!$A:$O,14,FALSE)+1</f>
        <v>1.1897526812077341</v>
      </c>
      <c r="C37" s="16">
        <f>VLOOKUP($A37,Analysis!$A:$O,15,FALSE)+1</f>
        <v>1.1016228529701242</v>
      </c>
      <c r="D37" s="15">
        <v>0.85</v>
      </c>
      <c r="E37" s="15">
        <v>1</v>
      </c>
      <c r="F37" s="15">
        <v>0.3</v>
      </c>
      <c r="G37" s="15">
        <v>0.75</v>
      </c>
    </row>
    <row r="38" spans="1:7" x14ac:dyDescent="0.2">
      <c r="A38" s="1" t="s">
        <v>442</v>
      </c>
      <c r="B38" s="16">
        <f>VLOOKUP($A38,Analysis!$A:$O,14,FALSE)+1</f>
        <v>1.1875674017119471</v>
      </c>
      <c r="C38" s="16">
        <f>VLOOKUP($A38,Analysis!$A:$O,15,FALSE)+1</f>
        <v>0.85980895139857139</v>
      </c>
      <c r="D38" s="15">
        <v>0.85</v>
      </c>
      <c r="E38" s="15">
        <v>1</v>
      </c>
      <c r="F38" s="15">
        <v>0.3</v>
      </c>
      <c r="G38" s="15">
        <v>0.75</v>
      </c>
    </row>
    <row r="39" spans="1:7" x14ac:dyDescent="0.2">
      <c r="A39" s="1" t="s">
        <v>211</v>
      </c>
      <c r="B39" s="16">
        <f>VLOOKUP($A39,Analysis!$A:$O,14,FALSE)+1</f>
        <v>1.1872785737828422</v>
      </c>
      <c r="C39" s="16">
        <f>VLOOKUP($A39,Analysis!$A:$O,15,FALSE)+1</f>
        <v>1.0892463979659102</v>
      </c>
      <c r="D39" s="15">
        <v>0.85</v>
      </c>
      <c r="E39" s="15">
        <v>1</v>
      </c>
      <c r="F39" s="15">
        <v>0.3</v>
      </c>
      <c r="G39" s="15">
        <v>0.75</v>
      </c>
    </row>
    <row r="40" spans="1:7" x14ac:dyDescent="0.2">
      <c r="A40" s="1" t="s">
        <v>234</v>
      </c>
      <c r="B40" s="16">
        <f>VLOOKUP($A40,Analysis!$A:$O,14,FALSE)+1</f>
        <v>1.1840790192844883</v>
      </c>
      <c r="C40" s="16">
        <f>VLOOKUP($A40,Analysis!$A:$O,15,FALSE)+1</f>
        <v>0.78526984821458623</v>
      </c>
      <c r="D40" s="15">
        <v>0.85</v>
      </c>
      <c r="E40" s="15">
        <v>1</v>
      </c>
      <c r="F40" s="15">
        <v>0.3</v>
      </c>
      <c r="G40" s="15">
        <v>0.75</v>
      </c>
    </row>
    <row r="41" spans="1:7" x14ac:dyDescent="0.2">
      <c r="A41" s="1" t="s">
        <v>169</v>
      </c>
      <c r="B41" s="16">
        <f>VLOOKUP($A41,Analysis!$A:$O,14,FALSE)+1</f>
        <v>1.1837106505170227</v>
      </c>
      <c r="C41" s="16">
        <f>VLOOKUP($A41,Analysis!$A:$O,15,FALSE)+1</f>
        <v>1.1167081608651159</v>
      </c>
      <c r="D41" s="15">
        <v>0.85</v>
      </c>
      <c r="E41" s="15">
        <v>1</v>
      </c>
      <c r="F41" s="15">
        <v>0.3</v>
      </c>
      <c r="G41" s="15">
        <v>0.75</v>
      </c>
    </row>
    <row r="42" spans="1:7" x14ac:dyDescent="0.2">
      <c r="A42" s="1" t="s">
        <v>312</v>
      </c>
      <c r="B42" s="16">
        <f>VLOOKUP($A42,Analysis!$A:$O,14,FALSE)+1</f>
        <v>1.1816015331452576</v>
      </c>
      <c r="C42" s="16">
        <f>VLOOKUP($A42,Analysis!$A:$O,15,FALSE)+1</f>
        <v>1.0840381038029887</v>
      </c>
      <c r="D42" s="15">
        <v>0.85</v>
      </c>
      <c r="E42" s="15">
        <v>1</v>
      </c>
      <c r="F42" s="15">
        <v>0.3</v>
      </c>
      <c r="G42" s="15">
        <v>0.75</v>
      </c>
    </row>
    <row r="43" spans="1:7" x14ac:dyDescent="0.2">
      <c r="A43" s="1" t="s">
        <v>535</v>
      </c>
      <c r="B43" s="16">
        <f>VLOOKUP($A43,Analysis!$A:$O,14,FALSE)+1</f>
        <v>1.1806485689727271</v>
      </c>
      <c r="C43" s="16">
        <f>VLOOKUP($A43,Analysis!$A:$O,15,FALSE)+1</f>
        <v>1.0831638247456208</v>
      </c>
      <c r="D43" s="15">
        <v>0.85</v>
      </c>
      <c r="E43" s="15">
        <v>1</v>
      </c>
      <c r="F43" s="15">
        <v>0.3</v>
      </c>
      <c r="G43" s="15">
        <v>0.75</v>
      </c>
    </row>
    <row r="44" spans="1:7" x14ac:dyDescent="0.2">
      <c r="A44" s="1" t="s">
        <v>411</v>
      </c>
      <c r="B44" s="16">
        <f>VLOOKUP($A44,Analysis!$A:$O,14,FALSE)+1</f>
        <v>1.1802769366692103</v>
      </c>
      <c r="C44" s="16">
        <f>VLOOKUP($A44,Analysis!$A:$O,15,FALSE)+1</f>
        <v>1.0928490154344537</v>
      </c>
      <c r="D44" s="15">
        <v>0.85</v>
      </c>
      <c r="E44" s="15">
        <v>1</v>
      </c>
      <c r="F44" s="15">
        <v>0.3</v>
      </c>
      <c r="G44" s="15">
        <v>0.75</v>
      </c>
    </row>
    <row r="45" spans="1:7" x14ac:dyDescent="0.2">
      <c r="A45" s="1" t="s">
        <v>440</v>
      </c>
      <c r="B45" s="16">
        <f>VLOOKUP($A45,Analysis!$A:$O,14,FALSE)+1</f>
        <v>1.1720238325432082</v>
      </c>
      <c r="C45" s="16">
        <f>VLOOKUP($A45,Analysis!$A:$O,15,FALSE)+1</f>
        <v>1.0752512225167046</v>
      </c>
      <c r="D45" s="15">
        <v>0.85</v>
      </c>
      <c r="E45" s="15">
        <v>1</v>
      </c>
      <c r="F45" s="15">
        <v>0.3</v>
      </c>
      <c r="G45" s="15">
        <v>0.75</v>
      </c>
    </row>
    <row r="46" spans="1:7" x14ac:dyDescent="0.2">
      <c r="A46" s="1" t="s">
        <v>422</v>
      </c>
      <c r="B46" s="16">
        <f>VLOOKUP($A46,Analysis!$A:$O,14,FALSE)+1</f>
        <v>1.1718465755182137</v>
      </c>
      <c r="C46" s="16">
        <f>VLOOKUP($A46,Analysis!$A:$O,15,FALSE)+1</f>
        <v>1.0653150686529216</v>
      </c>
      <c r="D46" s="15">
        <v>0.85</v>
      </c>
      <c r="E46" s="15">
        <v>1</v>
      </c>
      <c r="F46" s="15">
        <v>0.3</v>
      </c>
      <c r="G46" s="15">
        <v>0.75</v>
      </c>
    </row>
    <row r="47" spans="1:7" x14ac:dyDescent="0.2">
      <c r="A47" s="1" t="s">
        <v>420</v>
      </c>
      <c r="B47" s="16">
        <f>VLOOKUP($A47,Analysis!$A:$O,14,FALSE)+1</f>
        <v>1.1711707532274542</v>
      </c>
      <c r="C47" s="16">
        <f>VLOOKUP($A47,Analysis!$A:$O,15,FALSE)+1</f>
        <v>0.94211444692114799</v>
      </c>
      <c r="D47" s="15">
        <v>0.85</v>
      </c>
      <c r="E47" s="15">
        <v>1</v>
      </c>
      <c r="F47" s="15">
        <v>0.3</v>
      </c>
      <c r="G47" s="15">
        <v>0.75</v>
      </c>
    </row>
    <row r="48" spans="1:7" x14ac:dyDescent="0.2">
      <c r="A48" s="1" t="s">
        <v>218</v>
      </c>
      <c r="B48" s="16">
        <f>VLOOKUP($A48,Analysis!$A:$O,14,FALSE)+1</f>
        <v>1.1650467392912838</v>
      </c>
      <c r="C48" s="16">
        <f>VLOOKUP($A48,Analysis!$A:$O,15,FALSE)+1</f>
        <v>1.0591333993557126</v>
      </c>
      <c r="D48" s="15">
        <v>0.85</v>
      </c>
      <c r="E48" s="15">
        <v>1</v>
      </c>
      <c r="F48" s="15">
        <v>0.3</v>
      </c>
      <c r="G48" s="15">
        <v>0.75</v>
      </c>
    </row>
    <row r="49" spans="1:7" x14ac:dyDescent="0.2">
      <c r="A49" s="1" t="s">
        <v>402</v>
      </c>
      <c r="B49" s="16">
        <f>VLOOKUP($A49,Analysis!$A:$O,14,FALSE)+1</f>
        <v>1.1639598792578736</v>
      </c>
      <c r="C49" s="16">
        <f>VLOOKUP($A49,Analysis!$A:$O,15,FALSE)+1</f>
        <v>0.84858094966738107</v>
      </c>
      <c r="D49" s="15">
        <v>0.85</v>
      </c>
      <c r="E49" s="15">
        <v>1</v>
      </c>
      <c r="F49" s="15">
        <v>0.3</v>
      </c>
      <c r="G49" s="15">
        <v>0.75</v>
      </c>
    </row>
    <row r="50" spans="1:7" x14ac:dyDescent="0.2">
      <c r="A50" s="1" t="s">
        <v>243</v>
      </c>
      <c r="B50" s="16">
        <f>VLOOKUP($A50,Analysis!$A:$O,14,FALSE)+1</f>
        <v>1.15863684225331</v>
      </c>
      <c r="C50" s="16">
        <f>VLOOKUP($A50,Analysis!$A:$O,15,FALSE)+1</f>
        <v>1.0533062202302816</v>
      </c>
      <c r="D50" s="15">
        <v>0.85</v>
      </c>
      <c r="E50" s="15">
        <v>1</v>
      </c>
      <c r="F50" s="15">
        <v>0.3</v>
      </c>
      <c r="G50" s="15">
        <v>0.75</v>
      </c>
    </row>
    <row r="51" spans="1:7" x14ac:dyDescent="0.2">
      <c r="A51" s="1" t="s">
        <v>498</v>
      </c>
      <c r="B51" s="16">
        <f>VLOOKUP($A51,Analysis!$A:$O,14,FALSE)+1</f>
        <v>1.1574338717349493</v>
      </c>
      <c r="C51" s="16">
        <f>VLOOKUP($A51,Analysis!$A:$O,15,FALSE)+1</f>
        <v>0.93436808471035926</v>
      </c>
      <c r="D51" s="15">
        <v>0.85</v>
      </c>
      <c r="E51" s="15">
        <v>1</v>
      </c>
      <c r="F51" s="15">
        <v>0.3</v>
      </c>
      <c r="G51" s="15">
        <v>0.75</v>
      </c>
    </row>
    <row r="52" spans="1:7" x14ac:dyDescent="0.2">
      <c r="A52" s="1" t="s">
        <v>259</v>
      </c>
      <c r="B52" s="16">
        <f>VLOOKUP($A52,Analysis!$A:$O,14,FALSE)+1</f>
        <v>1.1507119386637461</v>
      </c>
      <c r="C52" s="16">
        <f>VLOOKUP($A52,Analysis!$A:$O,15,FALSE)+1</f>
        <v>1.0461017624215871</v>
      </c>
      <c r="D52" s="15">
        <v>0.85</v>
      </c>
      <c r="E52" s="15">
        <v>1</v>
      </c>
      <c r="F52" s="15">
        <v>0.3</v>
      </c>
      <c r="G52" s="15">
        <v>0.75</v>
      </c>
    </row>
    <row r="53" spans="1:7" x14ac:dyDescent="0.2">
      <c r="A53" s="1" t="s">
        <v>209</v>
      </c>
      <c r="B53" s="16">
        <f>VLOOKUP($A53,Analysis!$A:$O,14,FALSE)+1</f>
        <v>1.1505330336331738</v>
      </c>
      <c r="C53" s="16">
        <f>VLOOKUP($A53,Analysis!$A:$O,15,FALSE)+1</f>
        <v>0.83628038303279195</v>
      </c>
      <c r="D53" s="15">
        <v>0.85</v>
      </c>
      <c r="E53" s="15">
        <v>1</v>
      </c>
      <c r="F53" s="15">
        <v>0.3</v>
      </c>
      <c r="G53" s="15">
        <v>0.75</v>
      </c>
    </row>
    <row r="54" spans="1:7" x14ac:dyDescent="0.2">
      <c r="A54" s="1" t="s">
        <v>391</v>
      </c>
      <c r="B54" s="16">
        <f>VLOOKUP($A54,Analysis!$A:$O,14,FALSE)+1</f>
        <v>1.1433224392365953</v>
      </c>
      <c r="C54" s="16">
        <f>VLOOKUP($A54,Analysis!$A:$O,15,FALSE)+1</f>
        <v>0.92023513401969859</v>
      </c>
      <c r="D54" s="15">
        <v>0.85</v>
      </c>
      <c r="E54" s="15">
        <v>1</v>
      </c>
      <c r="F54" s="15">
        <v>0.3</v>
      </c>
      <c r="G54" s="15">
        <v>0.75</v>
      </c>
    </row>
    <row r="55" spans="1:7" x14ac:dyDescent="0.2">
      <c r="A55" s="1" t="s">
        <v>511</v>
      </c>
      <c r="B55" s="16">
        <f>VLOOKUP($A55,Analysis!$A:$O,14,FALSE)+1</f>
        <v>1.1426030615378453</v>
      </c>
      <c r="C55" s="16">
        <f>VLOOKUP($A55,Analysis!$A:$O,15,FALSE)+1</f>
        <v>0.75439543639932172</v>
      </c>
      <c r="D55" s="15">
        <v>0.85</v>
      </c>
      <c r="E55" s="15">
        <v>1</v>
      </c>
      <c r="F55" s="15">
        <v>0.3</v>
      </c>
      <c r="G55" s="15">
        <v>0.75</v>
      </c>
    </row>
    <row r="56" spans="1:7" x14ac:dyDescent="0.2">
      <c r="A56" s="1" t="s">
        <v>131</v>
      </c>
      <c r="B56" s="16">
        <f>VLOOKUP($A56,Analysis!$A:$O,14,FALSE)+1</f>
        <v>1.1393849061025987</v>
      </c>
      <c r="C56" s="16">
        <f>VLOOKUP($A56,Analysis!$A:$O,15,FALSE)+1</f>
        <v>0.83826502211935661</v>
      </c>
      <c r="D56" s="15">
        <v>0.85</v>
      </c>
      <c r="E56" s="15">
        <v>1</v>
      </c>
      <c r="F56" s="15">
        <v>0.3</v>
      </c>
      <c r="G56" s="15">
        <v>0.75</v>
      </c>
    </row>
    <row r="57" spans="1:7" x14ac:dyDescent="0.2">
      <c r="A57" s="1" t="s">
        <v>239</v>
      </c>
      <c r="B57" s="16">
        <f>VLOOKUP($A57,Analysis!$A:$O,14,FALSE)+1</f>
        <v>1.1389335719211997</v>
      </c>
      <c r="C57" s="16">
        <f>VLOOKUP($A57,Analysis!$A:$O,15,FALSE)+1</f>
        <v>0.82272640058003821</v>
      </c>
      <c r="D57" s="15">
        <v>0.85</v>
      </c>
      <c r="E57" s="15">
        <v>1</v>
      </c>
      <c r="F57" s="15">
        <v>0.3</v>
      </c>
      <c r="G57" s="15">
        <v>0.75</v>
      </c>
    </row>
    <row r="58" spans="1:7" x14ac:dyDescent="0.2">
      <c r="A58" s="1" t="s">
        <v>537</v>
      </c>
      <c r="B58" s="16">
        <f>VLOOKUP($A58,Analysis!$A:$O,14,FALSE)+1</f>
        <v>1.1366972570285634</v>
      </c>
      <c r="C58" s="16">
        <f>VLOOKUP($A58,Analysis!$A:$O,15,FALSE)+1</f>
        <v>0.91605124955210782</v>
      </c>
      <c r="D58" s="15">
        <v>0.85</v>
      </c>
      <c r="E58" s="15">
        <v>1</v>
      </c>
      <c r="F58" s="15">
        <v>0.3</v>
      </c>
      <c r="G58" s="15">
        <v>0.75</v>
      </c>
    </row>
    <row r="59" spans="1:7" x14ac:dyDescent="0.2">
      <c r="A59" s="1" t="s">
        <v>103</v>
      </c>
      <c r="B59" s="16">
        <f>VLOOKUP($A59,Analysis!$A:$O,14,FALSE)+1</f>
        <v>1.1344028271624025</v>
      </c>
      <c r="C59" s="16">
        <f>VLOOKUP($A59,Analysis!$A:$O,15,FALSE)+1</f>
        <v>0.83022458838988944</v>
      </c>
      <c r="D59" s="15">
        <v>0.85</v>
      </c>
      <c r="E59" s="15">
        <v>1</v>
      </c>
      <c r="F59" s="15">
        <v>0.3</v>
      </c>
      <c r="G59" s="15">
        <v>0.75</v>
      </c>
    </row>
    <row r="60" spans="1:7" x14ac:dyDescent="0.2">
      <c r="A60" s="1" t="s">
        <v>165</v>
      </c>
      <c r="B60" s="16">
        <f>VLOOKUP($A60,Analysis!$A:$O,14,FALSE)+1</f>
        <v>1.1321783573709432</v>
      </c>
      <c r="C60" s="16">
        <f>VLOOKUP($A60,Analysis!$A:$O,15,FALSE)+1</f>
        <v>0.81331996284606534</v>
      </c>
      <c r="D60" s="15">
        <v>0.85</v>
      </c>
      <c r="E60" s="15">
        <v>1</v>
      </c>
      <c r="F60" s="15">
        <v>0.3</v>
      </c>
      <c r="G60" s="15">
        <v>0.75</v>
      </c>
    </row>
    <row r="61" spans="1:7" x14ac:dyDescent="0.2">
      <c r="A61" s="1" t="s">
        <v>421</v>
      </c>
      <c r="B61" s="16">
        <f>VLOOKUP($A61,Analysis!$A:$O,14,FALSE)+1</f>
        <v>1.1310078859060404</v>
      </c>
      <c r="C61" s="16">
        <f>VLOOKUP($A61,Analysis!$A:$O,15,FALSE)+1</f>
        <v>0.91192072147651015</v>
      </c>
      <c r="D61" s="15">
        <v>0.85</v>
      </c>
      <c r="E61" s="15">
        <v>1</v>
      </c>
      <c r="F61" s="15">
        <v>0.3</v>
      </c>
      <c r="G61" s="15">
        <v>0.75</v>
      </c>
    </row>
    <row r="62" spans="1:7" x14ac:dyDescent="0.2">
      <c r="A62" s="1" t="s">
        <v>503</v>
      </c>
      <c r="B62" s="16">
        <f>VLOOKUP($A62,Analysis!$A:$O,14,FALSE)+1</f>
        <v>1.128973477340192</v>
      </c>
      <c r="C62" s="16">
        <f>VLOOKUP($A62,Analysis!$A:$O,15,FALSE)+1</f>
        <v>1.02633952485472</v>
      </c>
      <c r="D62" s="15">
        <v>0.85</v>
      </c>
      <c r="E62" s="15">
        <v>1</v>
      </c>
      <c r="F62" s="15">
        <v>0.3</v>
      </c>
      <c r="G62" s="15">
        <v>0.75</v>
      </c>
    </row>
    <row r="63" spans="1:7" x14ac:dyDescent="0.2">
      <c r="A63" s="1" t="s">
        <v>295</v>
      </c>
      <c r="B63" s="16">
        <f>VLOOKUP($A63,Analysis!$A:$O,14,FALSE)+1</f>
        <v>1.127157074159467</v>
      </c>
      <c r="C63" s="16">
        <f>VLOOKUP($A63,Analysis!$A:$O,15,FALSE)+1</f>
        <v>0.90973849856849676</v>
      </c>
      <c r="D63" s="15">
        <v>0.85</v>
      </c>
      <c r="E63" s="15">
        <v>1</v>
      </c>
      <c r="F63" s="15">
        <v>0.3</v>
      </c>
      <c r="G63" s="15">
        <v>0.75</v>
      </c>
    </row>
    <row r="64" spans="1:7" x14ac:dyDescent="0.2">
      <c r="A64" s="1" t="s">
        <v>464</v>
      </c>
      <c r="B64" s="16">
        <f>VLOOKUP($A64,Analysis!$A:$O,14,FALSE)+1</f>
        <v>1.1265339837850039</v>
      </c>
      <c r="C64" s="16">
        <f>VLOOKUP($A64,Analysis!$A:$O,15,FALSE)+1</f>
        <v>1.0241218034409125</v>
      </c>
      <c r="D64" s="15">
        <v>0.85</v>
      </c>
      <c r="E64" s="15">
        <v>1</v>
      </c>
      <c r="F64" s="15">
        <v>0.3</v>
      </c>
      <c r="G64" s="15">
        <v>0.75</v>
      </c>
    </row>
    <row r="65" spans="1:7" x14ac:dyDescent="0.2">
      <c r="A65" s="1" t="s">
        <v>390</v>
      </c>
      <c r="B65" s="16">
        <f>VLOOKUP($A65,Analysis!$A:$O,14,FALSE)+1</f>
        <v>1.1228392975604871</v>
      </c>
      <c r="C65" s="16">
        <f>VLOOKUP($A65,Analysis!$A:$O,15,FALSE)+1</f>
        <v>1.0301277959270525</v>
      </c>
      <c r="D65" s="15">
        <v>0.85</v>
      </c>
      <c r="E65" s="15">
        <v>1</v>
      </c>
      <c r="F65" s="15">
        <v>0.3</v>
      </c>
      <c r="G65" s="15">
        <v>0.75</v>
      </c>
    </row>
    <row r="66" spans="1:7" x14ac:dyDescent="0.2">
      <c r="A66" s="1" t="s">
        <v>188</v>
      </c>
      <c r="B66" s="16">
        <f>VLOOKUP($A66,Analysis!$A:$O,14,FALSE)+1</f>
        <v>1.1214755841886876</v>
      </c>
      <c r="C66" s="16">
        <f>VLOOKUP($A66,Analysis!$A:$O,15,FALSE)+1</f>
        <v>1.0195232583533522</v>
      </c>
      <c r="D66" s="15">
        <v>0.85</v>
      </c>
      <c r="E66" s="15">
        <v>1</v>
      </c>
      <c r="F66" s="15">
        <v>0.3</v>
      </c>
      <c r="G66" s="15">
        <v>0.75</v>
      </c>
    </row>
    <row r="67" spans="1:7" x14ac:dyDescent="0.2">
      <c r="A67" s="1" t="s">
        <v>342</v>
      </c>
      <c r="B67" s="16">
        <f>VLOOKUP($A67,Analysis!$A:$O,14,FALSE)+1</f>
        <v>1.1197514817190508</v>
      </c>
      <c r="C67" s="16">
        <f>VLOOKUP($A67,Analysis!$A:$O,15,FALSE)+1</f>
        <v>1.0368069275176395</v>
      </c>
      <c r="D67" s="15">
        <v>0.85</v>
      </c>
      <c r="E67" s="15">
        <v>1</v>
      </c>
      <c r="F67" s="15">
        <v>0.3</v>
      </c>
      <c r="G67" s="15">
        <v>0.75</v>
      </c>
    </row>
    <row r="68" spans="1:7" x14ac:dyDescent="0.2">
      <c r="A68" s="1" t="s">
        <v>304</v>
      </c>
      <c r="B68" s="16">
        <f>VLOOKUP($A68,Analysis!$A:$O,14,FALSE)+1</f>
        <v>1.1194356522324738</v>
      </c>
      <c r="C68" s="16">
        <f>VLOOKUP($A68,Analysis!$A:$O,15,FALSE)+1</f>
        <v>1.0270051855343794</v>
      </c>
      <c r="D68" s="15">
        <v>0.85</v>
      </c>
      <c r="E68" s="15">
        <v>1</v>
      </c>
      <c r="F68" s="15">
        <v>0.3</v>
      </c>
      <c r="G68" s="15">
        <v>0.75</v>
      </c>
    </row>
    <row r="69" spans="1:7" x14ac:dyDescent="0.2">
      <c r="A69" s="1" t="s">
        <v>203</v>
      </c>
      <c r="B69" s="16">
        <f>VLOOKUP($A69,Analysis!$A:$O,14,FALSE)+1</f>
        <v>1.1191955516014234</v>
      </c>
      <c r="C69" s="16">
        <f>VLOOKUP($A69,Analysis!$A:$O,15,FALSE)+1</f>
        <v>0.97321352313167253</v>
      </c>
      <c r="D69" s="15">
        <v>0.85</v>
      </c>
      <c r="E69" s="15">
        <v>1</v>
      </c>
      <c r="F69" s="15">
        <v>0.3</v>
      </c>
      <c r="G69" s="15">
        <v>0.75</v>
      </c>
    </row>
    <row r="70" spans="1:7" x14ac:dyDescent="0.2">
      <c r="A70" s="1" t="s">
        <v>501</v>
      </c>
      <c r="B70" s="16">
        <f>VLOOKUP($A70,Analysis!$A:$O,14,FALSE)+1</f>
        <v>1.1182787743776135</v>
      </c>
      <c r="C70" s="16">
        <f>VLOOKUP($A70,Analysis!$A:$O,15,FALSE)+1</f>
        <v>0.90340143432211673</v>
      </c>
      <c r="D70" s="15">
        <v>0.85</v>
      </c>
      <c r="E70" s="15">
        <v>1</v>
      </c>
      <c r="F70" s="15">
        <v>0.3</v>
      </c>
      <c r="G70" s="15">
        <v>0.75</v>
      </c>
    </row>
    <row r="71" spans="1:7" x14ac:dyDescent="0.2">
      <c r="A71" s="1" t="s">
        <v>265</v>
      </c>
      <c r="B71" s="16">
        <f>VLOOKUP($A71,Analysis!$A:$O,14,FALSE)+1</f>
        <v>1.1161874222449393</v>
      </c>
      <c r="C71" s="16">
        <f>VLOOKUP($A71,Analysis!$A:$O,15,FALSE)+1</f>
        <v>1.0147158384044903</v>
      </c>
      <c r="D71" s="15">
        <v>0.85</v>
      </c>
      <c r="E71" s="15">
        <v>1</v>
      </c>
      <c r="F71" s="15">
        <v>0.3</v>
      </c>
      <c r="G71" s="15">
        <v>0.75</v>
      </c>
    </row>
    <row r="72" spans="1:7" x14ac:dyDescent="0.2">
      <c r="A72" s="1" t="s">
        <v>443</v>
      </c>
      <c r="B72" s="16">
        <f>VLOOKUP($A72,Analysis!$A:$O,14,FALSE)+1</f>
        <v>1.1145976459166191</v>
      </c>
      <c r="C72" s="16">
        <f>VLOOKUP($A72,Analysis!$A:$O,15,FALSE)+1</f>
        <v>1.0225666476299258</v>
      </c>
      <c r="D72" s="15">
        <v>0.85</v>
      </c>
      <c r="E72" s="15">
        <v>1</v>
      </c>
      <c r="F72" s="15">
        <v>0.3</v>
      </c>
      <c r="G72" s="15">
        <v>0.75</v>
      </c>
    </row>
    <row r="73" spans="1:7" x14ac:dyDescent="0.2">
      <c r="A73" s="1" t="s">
        <v>433</v>
      </c>
      <c r="B73" s="16">
        <f>VLOOKUP($A73,Analysis!$A:$O,14,FALSE)+1</f>
        <v>1.1138671848992048</v>
      </c>
      <c r="C73" s="16">
        <f>VLOOKUP($A73,Analysis!$A:$O,15,FALSE)+1</f>
        <v>1.0218964999075273</v>
      </c>
      <c r="D73" s="15">
        <v>0.85</v>
      </c>
      <c r="E73" s="15">
        <v>1</v>
      </c>
      <c r="F73" s="15">
        <v>0.3</v>
      </c>
      <c r="G73" s="15">
        <v>0.75</v>
      </c>
    </row>
    <row r="74" spans="1:7" x14ac:dyDescent="0.2">
      <c r="A74" s="1" t="s">
        <v>373</v>
      </c>
      <c r="B74" s="16">
        <f>VLOOKUP($A74,Analysis!$A:$O,14,FALSE)+1</f>
        <v>1.1127411802953184</v>
      </c>
      <c r="C74" s="16">
        <f>VLOOKUP($A74,Analysis!$A:$O,15,FALSE)+1</f>
        <v>0.96760102634375522</v>
      </c>
      <c r="D74" s="15">
        <v>0.85</v>
      </c>
      <c r="E74" s="15">
        <v>1</v>
      </c>
      <c r="F74" s="15">
        <v>0.3</v>
      </c>
      <c r="G74" s="15">
        <v>0.75</v>
      </c>
    </row>
    <row r="75" spans="1:7" x14ac:dyDescent="0.2">
      <c r="A75" s="1" t="s">
        <v>444</v>
      </c>
      <c r="B75" s="16">
        <f>VLOOKUP($A75,Analysis!$A:$O,14,FALSE)+1</f>
        <v>1.1107291704860729</v>
      </c>
      <c r="C75" s="16">
        <f>VLOOKUP($A75,Analysis!$A:$O,15,FALSE)+1</f>
        <v>0.96585145259658511</v>
      </c>
      <c r="D75" s="15">
        <v>0.85</v>
      </c>
      <c r="E75" s="15">
        <v>1</v>
      </c>
      <c r="F75" s="15">
        <v>0.3</v>
      </c>
      <c r="G75" s="15">
        <v>0.75</v>
      </c>
    </row>
    <row r="76" spans="1:7" x14ac:dyDescent="0.2">
      <c r="A76" s="1" t="s">
        <v>225</v>
      </c>
      <c r="B76" s="16">
        <f>VLOOKUP($A76,Analysis!$A:$O,14,FALSE)+1</f>
        <v>1.1066321152912661</v>
      </c>
      <c r="C76" s="16">
        <f>VLOOKUP($A76,Analysis!$A:$O,15,FALSE)+1</f>
        <v>1.0060291957193328</v>
      </c>
      <c r="D76" s="15">
        <v>0.85</v>
      </c>
      <c r="E76" s="15">
        <v>1</v>
      </c>
      <c r="F76" s="15">
        <v>0.3</v>
      </c>
      <c r="G76" s="15">
        <v>0.75</v>
      </c>
    </row>
    <row r="77" spans="1:7" x14ac:dyDescent="0.2">
      <c r="A77" s="1" t="s">
        <v>233</v>
      </c>
      <c r="B77" s="16">
        <f>VLOOKUP($A77,Analysis!$A:$O,14,FALSE)+1</f>
        <v>1.1037359956965422</v>
      </c>
      <c r="C77" s="16">
        <f>VLOOKUP($A77,Analysis!$A:$O,15,FALSE)+1</f>
        <v>1.0033963597241291</v>
      </c>
      <c r="D77" s="15">
        <v>0.85</v>
      </c>
      <c r="E77" s="15">
        <v>1</v>
      </c>
      <c r="F77" s="15">
        <v>0.3</v>
      </c>
      <c r="G77" s="15">
        <v>0.75</v>
      </c>
    </row>
    <row r="78" spans="1:7" x14ac:dyDescent="0.2">
      <c r="A78" s="1" t="s">
        <v>448</v>
      </c>
      <c r="B78" s="16">
        <f>VLOOKUP($A78,Analysis!$A:$O,14,FALSE)+1</f>
        <v>1.103448275862069</v>
      </c>
      <c r="C78" s="16">
        <f>VLOOKUP($A78,Analysis!$A:$O,15,FALSE)+1</f>
        <v>0.88281402479333637</v>
      </c>
      <c r="D78" s="15">
        <v>0.85</v>
      </c>
      <c r="E78" s="15">
        <v>1</v>
      </c>
      <c r="F78" s="15">
        <v>0.3</v>
      </c>
      <c r="G78" s="15">
        <v>0.75</v>
      </c>
    </row>
    <row r="79" spans="1:7" x14ac:dyDescent="0.2">
      <c r="A79" s="1" t="s">
        <v>416</v>
      </c>
      <c r="B79" s="16">
        <f>VLOOKUP($A79,Analysis!$A:$O,14,FALSE)+1</f>
        <v>1.1028619888515023</v>
      </c>
      <c r="C79" s="16">
        <f>VLOOKUP($A79,Analysis!$A:$O,15,FALSE)+1</f>
        <v>1.0026018080468202</v>
      </c>
      <c r="D79" s="15">
        <v>0.85</v>
      </c>
      <c r="E79" s="15">
        <v>1</v>
      </c>
      <c r="F79" s="15">
        <v>0.3</v>
      </c>
      <c r="G79" s="15">
        <v>0.75</v>
      </c>
    </row>
    <row r="80" spans="1:7" x14ac:dyDescent="0.2">
      <c r="A80" s="1" t="s">
        <v>506</v>
      </c>
      <c r="B80" s="16">
        <f>VLOOKUP($A80,Analysis!$A:$O,14,FALSE)+1</f>
        <v>1.0997303992606486</v>
      </c>
      <c r="C80" s="16">
        <f>VLOOKUP($A80,Analysis!$A:$O,15,FALSE)+1</f>
        <v>0.88454197951471869</v>
      </c>
      <c r="D80" s="15">
        <v>0.85</v>
      </c>
      <c r="E80" s="15">
        <v>1</v>
      </c>
      <c r="F80" s="15">
        <v>0.3</v>
      </c>
      <c r="G80" s="15">
        <v>0.75</v>
      </c>
    </row>
    <row r="81" spans="1:7" x14ac:dyDescent="0.2">
      <c r="A81" s="1" t="s">
        <v>114</v>
      </c>
      <c r="B81" s="16">
        <f>VLOOKUP($A81,Analysis!$A:$O,14,FALSE)+1</f>
        <v>1.0991689425806586</v>
      </c>
      <c r="C81" s="16">
        <f>VLOOKUP($A81,Analysis!$A:$O,15,FALSE)+1</f>
        <v>0.99924449325514408</v>
      </c>
      <c r="D81" s="15">
        <v>0.85</v>
      </c>
      <c r="E81" s="15">
        <v>1</v>
      </c>
      <c r="F81" s="15">
        <v>0.3</v>
      </c>
      <c r="G81" s="15">
        <v>0.75</v>
      </c>
    </row>
    <row r="82" spans="1:7" x14ac:dyDescent="0.2">
      <c r="A82" s="1" t="s">
        <v>379</v>
      </c>
      <c r="B82" s="16">
        <f>VLOOKUP($A82,Analysis!$A:$O,14,FALSE)+1</f>
        <v>1.0983187545441599</v>
      </c>
      <c r="C82" s="16">
        <f>VLOOKUP($A82,Analysis!$A:$O,15,FALSE)+1</f>
        <v>0.80369978937584796</v>
      </c>
      <c r="D82" s="15">
        <v>0.85</v>
      </c>
      <c r="E82" s="15">
        <v>1</v>
      </c>
      <c r="F82" s="15">
        <v>0.3</v>
      </c>
      <c r="G82" s="15">
        <v>0.75</v>
      </c>
    </row>
    <row r="83" spans="1:7" x14ac:dyDescent="0.2">
      <c r="A83" s="1" t="s">
        <v>291</v>
      </c>
      <c r="B83" s="16">
        <f>VLOOKUP($A83,Analysis!$A:$O,14,FALSE)+1</f>
        <v>1.0949730833356883</v>
      </c>
      <c r="C83" s="16">
        <f>VLOOKUP($A83,Analysis!$A:$O,15,FALSE)+1</f>
        <v>0.95215050724842454</v>
      </c>
      <c r="D83" s="15">
        <v>0.85</v>
      </c>
      <c r="E83" s="15">
        <v>1</v>
      </c>
      <c r="F83" s="15">
        <v>0.3</v>
      </c>
      <c r="G83" s="15">
        <v>0.75</v>
      </c>
    </row>
    <row r="84" spans="1:7" x14ac:dyDescent="0.2">
      <c r="A84" s="1" t="s">
        <v>264</v>
      </c>
      <c r="B84" s="16">
        <f>VLOOKUP($A84,Analysis!$A:$O,14,FALSE)+1</f>
        <v>1.0947949822896479</v>
      </c>
      <c r="C84" s="16">
        <f>VLOOKUP($A84,Analysis!$A:$O,15,FALSE)+1</f>
        <v>1.0136990576755998</v>
      </c>
      <c r="D84" s="15">
        <v>0.85</v>
      </c>
      <c r="E84" s="15">
        <v>1</v>
      </c>
      <c r="F84" s="15">
        <v>0.3</v>
      </c>
      <c r="G84" s="15">
        <v>0.75</v>
      </c>
    </row>
    <row r="85" spans="1:7" x14ac:dyDescent="0.2">
      <c r="A85" s="1" t="s">
        <v>345</v>
      </c>
      <c r="B85" s="16">
        <f>VLOOKUP($A85,Analysis!$A:$O,14,FALSE)+1</f>
        <v>1.0926139160871158</v>
      </c>
      <c r="C85" s="16">
        <f>VLOOKUP($A85,Analysis!$A:$O,15,FALSE)+1</f>
        <v>0.95009905746705714</v>
      </c>
      <c r="D85" s="15">
        <v>0.85</v>
      </c>
      <c r="E85" s="15">
        <v>1</v>
      </c>
      <c r="F85" s="15">
        <v>0.3</v>
      </c>
      <c r="G85" s="15">
        <v>0.75</v>
      </c>
    </row>
    <row r="86" spans="1:7" x14ac:dyDescent="0.2">
      <c r="A86" s="1" t="s">
        <v>200</v>
      </c>
      <c r="B86" s="16">
        <f>VLOOKUP($A86,Analysis!$A:$O,14,FALSE)+1</f>
        <v>1.0909643998935301</v>
      </c>
      <c r="C86" s="16">
        <f>VLOOKUP($A86,Analysis!$A:$O,15,FALSE)+1</f>
        <v>0.73007859459870539</v>
      </c>
      <c r="D86" s="15">
        <v>0.85</v>
      </c>
      <c r="E86" s="15">
        <v>1</v>
      </c>
      <c r="F86" s="15">
        <v>0.3</v>
      </c>
      <c r="G86" s="15">
        <v>0.75</v>
      </c>
    </row>
    <row r="87" spans="1:7" x14ac:dyDescent="0.2">
      <c r="A87" s="1" t="s">
        <v>123</v>
      </c>
      <c r="B87" s="16">
        <f>VLOOKUP($A87,Analysis!$A:$O,14,FALSE)+1</f>
        <v>1.0906656485758379</v>
      </c>
      <c r="C87" s="16">
        <f>VLOOKUP($A87,Analysis!$A:$O,15,FALSE)+1</f>
        <v>0.62268442589894013</v>
      </c>
      <c r="D87" s="15">
        <v>0.85</v>
      </c>
      <c r="E87" s="15">
        <v>1</v>
      </c>
      <c r="F87" s="15">
        <v>0.3</v>
      </c>
      <c r="G87" s="15">
        <v>0.75</v>
      </c>
    </row>
    <row r="88" spans="1:7" x14ac:dyDescent="0.2">
      <c r="A88" s="1" t="s">
        <v>526</v>
      </c>
      <c r="B88" s="16">
        <f>VLOOKUP($A88,Analysis!$A:$O,14,FALSE)+1</f>
        <v>1.0883992852188655</v>
      </c>
      <c r="C88" s="16">
        <f>VLOOKUP($A88,Analysis!$A:$O,15,FALSE)+1</f>
        <v>0.98945389565351416</v>
      </c>
      <c r="D88" s="15">
        <v>0.85</v>
      </c>
      <c r="E88" s="15">
        <v>1</v>
      </c>
      <c r="F88" s="15">
        <v>0.3</v>
      </c>
      <c r="G88" s="15">
        <v>0.75</v>
      </c>
    </row>
    <row r="89" spans="1:7" x14ac:dyDescent="0.2">
      <c r="A89" s="1" t="s">
        <v>487</v>
      </c>
      <c r="B89" s="16">
        <f>VLOOKUP($A89,Analysis!$A:$O,14,FALSE)+1</f>
        <v>1.0869181635317784</v>
      </c>
      <c r="C89" s="16">
        <f>VLOOKUP($A89,Analysis!$A:$O,15,FALSE)+1</f>
        <v>0.98810742139252572</v>
      </c>
      <c r="D89" s="15">
        <v>0.85</v>
      </c>
      <c r="E89" s="15">
        <v>1</v>
      </c>
      <c r="F89" s="15">
        <v>0.3</v>
      </c>
      <c r="G89" s="15">
        <v>0.75</v>
      </c>
    </row>
    <row r="90" spans="1:7" x14ac:dyDescent="0.2">
      <c r="A90" s="1" t="s">
        <v>252</v>
      </c>
      <c r="B90" s="16">
        <f>VLOOKUP($A90,Analysis!$A:$O,14,FALSE)+1</f>
        <v>1.0863395156517428</v>
      </c>
      <c r="C90" s="16">
        <f>VLOOKUP($A90,Analysis!$A:$O,15,FALSE)+1</f>
        <v>0.98758137786522071</v>
      </c>
      <c r="D90" s="15">
        <v>0.85</v>
      </c>
      <c r="E90" s="15">
        <v>1</v>
      </c>
      <c r="F90" s="15">
        <v>0.3</v>
      </c>
      <c r="G90" s="15">
        <v>0.75</v>
      </c>
    </row>
    <row r="91" spans="1:7" x14ac:dyDescent="0.2">
      <c r="A91" s="1" t="s">
        <v>58</v>
      </c>
      <c r="B91" s="16">
        <f>VLOOKUP($A91,Analysis!$A:$O,14,FALSE)+1</f>
        <v>1.0860414254952389</v>
      </c>
      <c r="C91" s="16">
        <f>VLOOKUP($A91,Analysis!$A:$O,15,FALSE)+1</f>
        <v>0.87290892669306475</v>
      </c>
      <c r="D91" s="15">
        <v>0.85</v>
      </c>
      <c r="E91" s="15">
        <v>1</v>
      </c>
      <c r="F91" s="15">
        <v>0.3</v>
      </c>
      <c r="G91" s="15">
        <v>0.75</v>
      </c>
    </row>
    <row r="92" spans="1:7" x14ac:dyDescent="0.2">
      <c r="A92" s="1" t="s">
        <v>127</v>
      </c>
      <c r="B92" s="16">
        <f>VLOOKUP($A92,Analysis!$A:$O,14,FALSE)+1</f>
        <v>1.0847545124613682</v>
      </c>
      <c r="C92" s="16">
        <f>VLOOKUP($A92,Analysis!$A:$O,15,FALSE)+1</f>
        <v>0.94326479344466807</v>
      </c>
      <c r="D92" s="15">
        <v>0.85</v>
      </c>
      <c r="E92" s="15">
        <v>1</v>
      </c>
      <c r="F92" s="15">
        <v>0.3</v>
      </c>
      <c r="G92" s="15">
        <v>0.75</v>
      </c>
    </row>
    <row r="93" spans="1:7" x14ac:dyDescent="0.2">
      <c r="A93" s="1" t="s">
        <v>69</v>
      </c>
      <c r="B93" s="16">
        <f>VLOOKUP($A93,Analysis!$A:$O,14,FALSE)+1</f>
        <v>1.0838160426444667</v>
      </c>
      <c r="C93" s="16">
        <f>VLOOKUP($A93,Analysis!$A:$O,15,FALSE)+1</f>
        <v>0.87220899611357705</v>
      </c>
      <c r="D93" s="15">
        <v>0.85</v>
      </c>
      <c r="E93" s="15">
        <v>1</v>
      </c>
      <c r="F93" s="15">
        <v>0.3</v>
      </c>
      <c r="G93" s="15">
        <v>0.75</v>
      </c>
    </row>
    <row r="94" spans="1:7" x14ac:dyDescent="0.2">
      <c r="A94" s="1" t="s">
        <v>394</v>
      </c>
      <c r="B94" s="16">
        <f>VLOOKUP($A94,Analysis!$A:$O,14,FALSE)+1</f>
        <v>1.0834003631098752</v>
      </c>
      <c r="C94" s="16">
        <f>VLOOKUP($A94,Analysis!$A:$O,15,FALSE)+1</f>
        <v>1.0031484843609955</v>
      </c>
      <c r="D94" s="15">
        <v>0.85</v>
      </c>
      <c r="E94" s="15">
        <v>1</v>
      </c>
      <c r="F94" s="15">
        <v>0.3</v>
      </c>
      <c r="G94" s="15">
        <v>0.75</v>
      </c>
    </row>
    <row r="95" spans="1:7" x14ac:dyDescent="0.2">
      <c r="A95" s="1" t="s">
        <v>568</v>
      </c>
      <c r="B95" s="16">
        <f>VLOOKUP($A95,Analysis!$A:$O,14,FALSE)+1</f>
        <v>1.0811870849778573</v>
      </c>
      <c r="C95" s="16">
        <f>VLOOKUP($A95,Analysis!$A:$O,15,FALSE)+1</f>
        <v>0.87231758686281358</v>
      </c>
      <c r="D95" s="15">
        <v>0.85</v>
      </c>
      <c r="E95" s="15">
        <v>1</v>
      </c>
      <c r="F95" s="15">
        <v>0.3</v>
      </c>
      <c r="G95" s="15">
        <v>0.75</v>
      </c>
    </row>
    <row r="96" spans="1:7" x14ac:dyDescent="0.2">
      <c r="A96" s="1" t="s">
        <v>398</v>
      </c>
      <c r="B96" s="16">
        <f>VLOOKUP($A96,Analysis!$A:$O,14,FALSE)+1</f>
        <v>1.0800988982279507</v>
      </c>
      <c r="C96" s="16">
        <f>VLOOKUP($A96,Analysis!$A:$O,15,FALSE)+1</f>
        <v>0.99091642039261518</v>
      </c>
      <c r="D96" s="15">
        <v>0.85</v>
      </c>
      <c r="E96" s="15">
        <v>1</v>
      </c>
      <c r="F96" s="15">
        <v>0.3</v>
      </c>
      <c r="G96" s="15">
        <v>0.75</v>
      </c>
    </row>
    <row r="97" spans="1:7" x14ac:dyDescent="0.2">
      <c r="A97" s="1" t="s">
        <v>85</v>
      </c>
      <c r="B97" s="16">
        <f>VLOOKUP($A97,Analysis!$A:$O,14,FALSE)+1</f>
        <v>1.0770386489888237</v>
      </c>
      <c r="C97" s="16">
        <f>VLOOKUP($A97,Analysis!$A:$O,15,FALSE)+1</f>
        <v>0.97912604453529417</v>
      </c>
      <c r="D97" s="15">
        <v>0.85</v>
      </c>
      <c r="E97" s="15">
        <v>1</v>
      </c>
      <c r="F97" s="15">
        <v>0.3</v>
      </c>
      <c r="G97" s="15">
        <v>0.75</v>
      </c>
    </row>
    <row r="98" spans="1:7" x14ac:dyDescent="0.2">
      <c r="A98" s="1" t="s">
        <v>172</v>
      </c>
      <c r="B98" s="16">
        <f>VLOOKUP($A98,Analysis!$A:$O,14,FALSE)+1</f>
        <v>1.0742001006926964</v>
      </c>
      <c r="C98" s="16">
        <f>VLOOKUP($A98,Analysis!$A:$O,15,FALSE)+1</f>
        <v>0.97654554608426936</v>
      </c>
      <c r="D98" s="15">
        <v>0.85</v>
      </c>
      <c r="E98" s="15">
        <v>1</v>
      </c>
      <c r="F98" s="15">
        <v>0.3</v>
      </c>
      <c r="G98" s="15">
        <v>0.75</v>
      </c>
    </row>
    <row r="99" spans="1:7" x14ac:dyDescent="0.2">
      <c r="A99" s="1" t="s">
        <v>68</v>
      </c>
      <c r="B99" s="16">
        <f>VLOOKUP($A99,Analysis!$A:$O,14,FALSE)+1</f>
        <v>1.073373661046243</v>
      </c>
      <c r="C99" s="16">
        <f>VLOOKUP($A99,Analysis!$A:$O,15,FALSE)+1</f>
        <v>0.984746478024076</v>
      </c>
      <c r="D99" s="15">
        <v>0.85</v>
      </c>
      <c r="E99" s="15">
        <v>1</v>
      </c>
      <c r="F99" s="15">
        <v>0.3</v>
      </c>
      <c r="G99" s="15">
        <v>0.75</v>
      </c>
    </row>
    <row r="100" spans="1:7" x14ac:dyDescent="0.2">
      <c r="A100" s="1" t="s">
        <v>212</v>
      </c>
      <c r="B100" s="16">
        <f>VLOOKUP($A100,Analysis!$A:$O,14,FALSE)+1</f>
        <v>1.0733424372544282</v>
      </c>
      <c r="C100" s="16">
        <f>VLOOKUP($A100,Analysis!$A:$O,15,FALSE)+1</f>
        <v>0.86569415755042078</v>
      </c>
      <c r="D100" s="15">
        <v>0.85</v>
      </c>
      <c r="E100" s="15">
        <v>1</v>
      </c>
      <c r="F100" s="15">
        <v>0.3</v>
      </c>
      <c r="G100" s="15">
        <v>0.75</v>
      </c>
    </row>
    <row r="101" spans="1:7" x14ac:dyDescent="0.2">
      <c r="A101" s="1" t="s">
        <v>484</v>
      </c>
      <c r="B101" s="16">
        <f>VLOOKUP($A101,Analysis!$A:$O,14,FALSE)+1</f>
        <v>1.0705473042872446</v>
      </c>
      <c r="C101" s="16">
        <f>VLOOKUP($A101,Analysis!$A:$O,15,FALSE)+1</f>
        <v>0.93091069938021309</v>
      </c>
      <c r="D101" s="15">
        <v>0.85</v>
      </c>
      <c r="E101" s="15">
        <v>1</v>
      </c>
      <c r="F101" s="15">
        <v>0.3</v>
      </c>
      <c r="G101" s="15">
        <v>0.75</v>
      </c>
    </row>
    <row r="102" spans="1:7" x14ac:dyDescent="0.2">
      <c r="A102" s="1" t="s">
        <v>414</v>
      </c>
      <c r="B102" s="16">
        <f>VLOOKUP($A102,Analysis!$A:$O,14,FALSE)+1</f>
        <v>1.0700480617777839</v>
      </c>
      <c r="C102" s="16">
        <f>VLOOKUP($A102,Analysis!$A:$O,15,FALSE)+1</f>
        <v>0.93047657545894269</v>
      </c>
      <c r="D102" s="15">
        <v>0.85</v>
      </c>
      <c r="E102" s="15">
        <v>1</v>
      </c>
      <c r="F102" s="15">
        <v>0.3</v>
      </c>
      <c r="G102" s="15">
        <v>0.75</v>
      </c>
    </row>
    <row r="103" spans="1:7" x14ac:dyDescent="0.2">
      <c r="A103" s="1" t="s">
        <v>380</v>
      </c>
      <c r="B103" s="16">
        <f>VLOOKUP($A103,Analysis!$A:$O,14,FALSE)+1</f>
        <v>1.069742126964524</v>
      </c>
      <c r="C103" s="16">
        <f>VLOOKUP($A103,Analysis!$A:$O,15,FALSE)+1</f>
        <v>0.93021054518654256</v>
      </c>
      <c r="D103" s="15">
        <v>0.85</v>
      </c>
      <c r="E103" s="15">
        <v>1</v>
      </c>
      <c r="F103" s="15">
        <v>0.3</v>
      </c>
      <c r="G103" s="15">
        <v>0.75</v>
      </c>
    </row>
    <row r="104" spans="1:7" x14ac:dyDescent="0.2">
      <c r="A104" s="1" t="s">
        <v>548</v>
      </c>
      <c r="B104" s="16">
        <f>VLOOKUP($A104,Analysis!$A:$O,14,FALSE)+1</f>
        <v>1.0691527118273152</v>
      </c>
      <c r="C104" s="16">
        <f>VLOOKUP($A104,Analysis!$A:$O,15,FALSE)+1</f>
        <v>0.98087404754799556</v>
      </c>
      <c r="D104" s="15">
        <v>0.85</v>
      </c>
      <c r="E104" s="15">
        <v>1</v>
      </c>
      <c r="F104" s="15">
        <v>0.3</v>
      </c>
      <c r="G104" s="15">
        <v>0.75</v>
      </c>
    </row>
    <row r="105" spans="1:7" x14ac:dyDescent="0.2">
      <c r="A105" s="1" t="s">
        <v>230</v>
      </c>
      <c r="B105" s="16">
        <f>VLOOKUP($A105,Analysis!$A:$O,14,FALSE)+1</f>
        <v>1.068620868276434</v>
      </c>
      <c r="C105" s="16">
        <f>VLOOKUP($A105,Analysis!$A:$O,15,FALSE)+1</f>
        <v>0.97147351661493997</v>
      </c>
      <c r="D105" s="15">
        <v>0.85</v>
      </c>
      <c r="E105" s="15">
        <v>1</v>
      </c>
      <c r="F105" s="15">
        <v>0.3</v>
      </c>
      <c r="G105" s="15">
        <v>0.75</v>
      </c>
    </row>
    <row r="106" spans="1:7" x14ac:dyDescent="0.2">
      <c r="A106" s="1" t="s">
        <v>418</v>
      </c>
      <c r="B106" s="16">
        <f>VLOOKUP($A106,Analysis!$A:$O,14,FALSE)+1</f>
        <v>1.0671431250381402</v>
      </c>
      <c r="C106" s="16">
        <f>VLOOKUP($A106,Analysis!$A:$O,15,FALSE)+1</f>
        <v>0.97903038994324787</v>
      </c>
      <c r="D106" s="15">
        <v>0.85</v>
      </c>
      <c r="E106" s="15">
        <v>1</v>
      </c>
      <c r="F106" s="15">
        <v>0.3</v>
      </c>
      <c r="G106" s="15">
        <v>0.75</v>
      </c>
    </row>
    <row r="107" spans="1:7" x14ac:dyDescent="0.2">
      <c r="A107" s="1" t="s">
        <v>459</v>
      </c>
      <c r="B107" s="16">
        <f>VLOOKUP($A107,Analysis!$A:$O,14,FALSE)+1</f>
        <v>1.0646805768756988</v>
      </c>
      <c r="C107" s="16">
        <f>VLOOKUP($A107,Analysis!$A:$O,15,FALSE)+1</f>
        <v>0.71798120578608382</v>
      </c>
      <c r="D107" s="15">
        <v>0.85</v>
      </c>
      <c r="E107" s="15">
        <v>1</v>
      </c>
      <c r="F107" s="15">
        <v>0.3</v>
      </c>
      <c r="G107" s="15">
        <v>0.75</v>
      </c>
    </row>
    <row r="108" spans="1:7" x14ac:dyDescent="0.2">
      <c r="A108" s="1" t="s">
        <v>569</v>
      </c>
      <c r="B108" s="16">
        <f>VLOOKUP($A108,Analysis!$A:$O,14,FALSE)+1</f>
        <v>1.0644813498761911</v>
      </c>
      <c r="C108" s="16">
        <f>VLOOKUP($A108,Analysis!$A:$O,15,FALSE)+1</f>
        <v>0.92563595641407936</v>
      </c>
      <c r="D108" s="15">
        <v>0.85</v>
      </c>
      <c r="E108" s="15">
        <v>1</v>
      </c>
      <c r="F108" s="15">
        <v>0.3</v>
      </c>
      <c r="G108" s="15">
        <v>0.75</v>
      </c>
    </row>
    <row r="109" spans="1:7" x14ac:dyDescent="0.2">
      <c r="A109" s="1" t="s">
        <v>471</v>
      </c>
      <c r="B109" s="16">
        <f>VLOOKUP($A109,Analysis!$A:$O,14,FALSE)+1</f>
        <v>1.0639075904380195</v>
      </c>
      <c r="C109" s="16">
        <f>VLOOKUP($A109,Analysis!$A:$O,15,FALSE)+1</f>
        <v>0.92513703516349521</v>
      </c>
      <c r="D109" s="15">
        <v>0.85</v>
      </c>
      <c r="E109" s="15">
        <v>1</v>
      </c>
      <c r="F109" s="15">
        <v>0.3</v>
      </c>
      <c r="G109" s="15">
        <v>0.75</v>
      </c>
    </row>
    <row r="110" spans="1:7" x14ac:dyDescent="0.2">
      <c r="A110" s="1" t="s">
        <v>60</v>
      </c>
      <c r="B110" s="16">
        <f>VLOOKUP($A110,Analysis!$A:$O,14,FALSE)+1</f>
        <v>1.0634720937525621</v>
      </c>
      <c r="C110" s="16">
        <f>VLOOKUP($A110,Analysis!$A:$O,15,FALSE)+1</f>
        <v>0.96679281250232907</v>
      </c>
      <c r="D110" s="15">
        <v>0.85</v>
      </c>
      <c r="E110" s="15">
        <v>1</v>
      </c>
      <c r="F110" s="15">
        <v>0.3</v>
      </c>
      <c r="G110" s="15">
        <v>0.75</v>
      </c>
    </row>
    <row r="111" spans="1:7" x14ac:dyDescent="0.2">
      <c r="A111" s="1" t="s">
        <v>563</v>
      </c>
      <c r="B111" s="16">
        <f>VLOOKUP($A111,Analysis!$A:$O,14,FALSE)+1</f>
        <v>1.0624215156495727</v>
      </c>
      <c r="C111" s="16">
        <f>VLOOKUP($A111,Analysis!$A:$O,15,FALSE)+1</f>
        <v>0.85086347565950504</v>
      </c>
      <c r="D111" s="15">
        <v>0.85</v>
      </c>
      <c r="E111" s="15">
        <v>1</v>
      </c>
      <c r="F111" s="15">
        <v>0.3</v>
      </c>
      <c r="G111" s="15">
        <v>0.75</v>
      </c>
    </row>
    <row r="112" spans="1:7" x14ac:dyDescent="0.2">
      <c r="A112" s="1" t="s">
        <v>485</v>
      </c>
      <c r="B112" s="16">
        <f>VLOOKUP($A112,Analysis!$A:$O,14,FALSE)+1</f>
        <v>1.0614997324512332</v>
      </c>
      <c r="C112" s="16">
        <f>VLOOKUP($A112,Analysis!$A:$O,15,FALSE)+1</f>
        <v>0.96499975677384831</v>
      </c>
      <c r="D112" s="15">
        <v>0.85</v>
      </c>
      <c r="E112" s="15">
        <v>1</v>
      </c>
      <c r="F112" s="15">
        <v>0.3</v>
      </c>
      <c r="G112" s="15">
        <v>0.75</v>
      </c>
    </row>
    <row r="113" spans="1:7" x14ac:dyDescent="0.2">
      <c r="A113" s="1" t="s">
        <v>269</v>
      </c>
      <c r="B113" s="16">
        <f>VLOOKUP($A113,Analysis!$A:$O,14,FALSE)+1</f>
        <v>1.0611169927229869</v>
      </c>
      <c r="C113" s="16">
        <f>VLOOKUP($A113,Analysis!$A:$O,15,FALSE)+1</f>
        <v>0.96465181156635149</v>
      </c>
      <c r="D113" s="15">
        <v>0.85</v>
      </c>
      <c r="E113" s="15">
        <v>1</v>
      </c>
      <c r="F113" s="15">
        <v>0.3</v>
      </c>
      <c r="G113" s="15">
        <v>0.75</v>
      </c>
    </row>
    <row r="114" spans="1:7" x14ac:dyDescent="0.2">
      <c r="A114" s="1" t="s">
        <v>246</v>
      </c>
      <c r="B114" s="16">
        <f>VLOOKUP($A114,Analysis!$A:$O,14,FALSE)+1</f>
        <v>1.0592782412352457</v>
      </c>
      <c r="C114" s="16">
        <f>VLOOKUP($A114,Analysis!$A:$O,15,FALSE)+1</f>
        <v>0.96298021930476863</v>
      </c>
      <c r="D114" s="15">
        <v>0.85</v>
      </c>
      <c r="E114" s="15">
        <v>1</v>
      </c>
      <c r="F114" s="15">
        <v>0.3</v>
      </c>
      <c r="G114" s="15">
        <v>0.75</v>
      </c>
    </row>
    <row r="115" spans="1:7" x14ac:dyDescent="0.2">
      <c r="A115" s="1" t="s">
        <v>329</v>
      </c>
      <c r="B115" s="16">
        <f>VLOOKUP($A115,Analysis!$A:$O,14,FALSE)+1</f>
        <v>1.0589252810890084</v>
      </c>
      <c r="C115" s="16">
        <f>VLOOKUP($A115,Analysis!$A:$O,15,FALSE)+1</f>
        <v>0.96265934644455309</v>
      </c>
      <c r="D115" s="15">
        <v>0.85</v>
      </c>
      <c r="E115" s="15">
        <v>1</v>
      </c>
      <c r="F115" s="15">
        <v>0.3</v>
      </c>
      <c r="G115" s="15">
        <v>0.75</v>
      </c>
    </row>
    <row r="116" spans="1:7" x14ac:dyDescent="0.2">
      <c r="A116" s="1" t="s">
        <v>262</v>
      </c>
      <c r="B116" s="16">
        <f>VLOOKUP($A116,Analysis!$A:$O,14,FALSE)+1</f>
        <v>1.0573501119399025</v>
      </c>
      <c r="C116" s="16">
        <f>VLOOKUP($A116,Analysis!$A:$O,15,FALSE)+1</f>
        <v>0.85017804280242337</v>
      </c>
      <c r="D116" s="15">
        <v>0.85</v>
      </c>
      <c r="E116" s="15">
        <v>1</v>
      </c>
      <c r="F116" s="15">
        <v>0.3</v>
      </c>
      <c r="G116" s="15">
        <v>0.75</v>
      </c>
    </row>
    <row r="117" spans="1:7" x14ac:dyDescent="0.2">
      <c r="A117" s="1" t="s">
        <v>560</v>
      </c>
      <c r="B117" s="16">
        <f>VLOOKUP($A117,Analysis!$A:$O,14,FALSE)+1</f>
        <v>1.0570414463286724</v>
      </c>
      <c r="C117" s="16">
        <f>VLOOKUP($A117,Analysis!$A:$O,15,FALSE)+1</f>
        <v>0.8489678520714049</v>
      </c>
      <c r="D117" s="15">
        <v>0.85</v>
      </c>
      <c r="E117" s="15">
        <v>1</v>
      </c>
      <c r="F117" s="15">
        <v>0.3</v>
      </c>
      <c r="G117" s="15">
        <v>0.75</v>
      </c>
    </row>
    <row r="118" spans="1:7" x14ac:dyDescent="0.2">
      <c r="A118" s="1" t="s">
        <v>232</v>
      </c>
      <c r="B118" s="16">
        <f>VLOOKUP($A118,Analysis!$A:$O,14,FALSE)+1</f>
        <v>1.0569952376995209</v>
      </c>
      <c r="C118" s="16">
        <f>VLOOKUP($A118,Analysis!$A:$O,15,FALSE)+1</f>
        <v>0.91912629365175746</v>
      </c>
      <c r="D118" s="15">
        <v>0.85</v>
      </c>
      <c r="E118" s="15">
        <v>1</v>
      </c>
      <c r="F118" s="15">
        <v>0.3</v>
      </c>
      <c r="G118" s="15">
        <v>0.75</v>
      </c>
    </row>
    <row r="119" spans="1:7" x14ac:dyDescent="0.2">
      <c r="A119" s="1" t="s">
        <v>311</v>
      </c>
      <c r="B119" s="16">
        <f>VLOOKUP($A119,Analysis!$A:$O,14,FALSE)+1</f>
        <v>1.0526679266763015</v>
      </c>
      <c r="C119" s="16">
        <f>VLOOKUP($A119,Analysis!$A:$O,15,FALSE)+1</f>
        <v>0.91536341450113157</v>
      </c>
      <c r="D119" s="15">
        <v>0.85</v>
      </c>
      <c r="E119" s="15">
        <v>1</v>
      </c>
      <c r="F119" s="15">
        <v>0.3</v>
      </c>
      <c r="G119" s="15">
        <v>0.75</v>
      </c>
    </row>
    <row r="120" spans="1:7" x14ac:dyDescent="0.2">
      <c r="A120" s="1" t="s">
        <v>303</v>
      </c>
      <c r="B120" s="16">
        <f>VLOOKUP($A120,Analysis!$A:$O,14,FALSE)+1</f>
        <v>1.0521463800037687</v>
      </c>
      <c r="C120" s="16">
        <f>VLOOKUP($A120,Analysis!$A:$O,15,FALSE)+1</f>
        <v>0.95649670909433504</v>
      </c>
      <c r="D120" s="15">
        <v>0.85</v>
      </c>
      <c r="E120" s="15">
        <v>1</v>
      </c>
      <c r="F120" s="15">
        <v>0.3</v>
      </c>
      <c r="G120" s="15">
        <v>0.75</v>
      </c>
    </row>
    <row r="121" spans="1:7" x14ac:dyDescent="0.2">
      <c r="A121" s="1" t="s">
        <v>124</v>
      </c>
      <c r="B121" s="16">
        <f>VLOOKUP($A121,Analysis!$A:$O,14,FALSE)+1</f>
        <v>1.0519702693823916</v>
      </c>
      <c r="C121" s="16">
        <f>VLOOKUP($A121,Analysis!$A:$O,15,FALSE)+1</f>
        <v>0.76427854216588076</v>
      </c>
      <c r="D121" s="15">
        <v>0.85</v>
      </c>
      <c r="E121" s="15">
        <v>1</v>
      </c>
      <c r="F121" s="15">
        <v>0.3</v>
      </c>
      <c r="G121" s="15">
        <v>0.75</v>
      </c>
    </row>
    <row r="122" spans="1:7" x14ac:dyDescent="0.2">
      <c r="A122" s="1" t="s">
        <v>170</v>
      </c>
      <c r="B122" s="16">
        <f>VLOOKUP($A122,Analysis!$A:$O,14,FALSE)+1</f>
        <v>1.0517877590022131</v>
      </c>
      <c r="C122" s="16">
        <f>VLOOKUP($A122,Analysis!$A:$O,15,FALSE)+1</f>
        <v>0.95617069000201171</v>
      </c>
      <c r="D122" s="15">
        <v>0.85</v>
      </c>
      <c r="E122" s="15">
        <v>1</v>
      </c>
      <c r="F122" s="15">
        <v>0.3</v>
      </c>
      <c r="G122" s="15">
        <v>0.75</v>
      </c>
    </row>
    <row r="123" spans="1:7" x14ac:dyDescent="0.2">
      <c r="A123" s="1" t="s">
        <v>460</v>
      </c>
      <c r="B123" s="16">
        <f>VLOOKUP($A123,Analysis!$A:$O,14,FALSE)+1</f>
        <v>1.0505122297159208</v>
      </c>
      <c r="C123" s="16">
        <f>VLOOKUP($A123,Analysis!$A:$O,15,FALSE)+1</f>
        <v>0.9550111179235643</v>
      </c>
      <c r="D123" s="15">
        <v>0.85</v>
      </c>
      <c r="E123" s="15">
        <v>1</v>
      </c>
      <c r="F123" s="15">
        <v>0.3</v>
      </c>
      <c r="G123" s="15">
        <v>0.75</v>
      </c>
    </row>
    <row r="124" spans="1:7" x14ac:dyDescent="0.2">
      <c r="A124" s="1" t="s">
        <v>111</v>
      </c>
      <c r="B124" s="16">
        <f>VLOOKUP($A124,Analysis!$A:$O,14,FALSE)+1</f>
        <v>1.0504057365963202</v>
      </c>
      <c r="C124" s="16">
        <f>VLOOKUP($A124,Analysis!$A:$O,15,FALSE)+1</f>
        <v>0.84556633577461915</v>
      </c>
      <c r="D124" s="15">
        <v>0.85</v>
      </c>
      <c r="E124" s="15">
        <v>1</v>
      </c>
      <c r="F124" s="15">
        <v>0.3</v>
      </c>
      <c r="G124" s="15">
        <v>0.75</v>
      </c>
    </row>
    <row r="125" spans="1:7" x14ac:dyDescent="0.2">
      <c r="A125" s="1" t="s">
        <v>292</v>
      </c>
      <c r="B125" s="16">
        <f>VLOOKUP($A125,Analysis!$A:$O,14,FALSE)+1</f>
        <v>1.0501135026652793</v>
      </c>
      <c r="C125" s="16">
        <f>VLOOKUP($A125,Analysis!$A:$O,15,FALSE)+1</f>
        <v>0.84412354613092078</v>
      </c>
      <c r="D125" s="15">
        <v>0.85</v>
      </c>
      <c r="E125" s="15">
        <v>1</v>
      </c>
      <c r="F125" s="15">
        <v>0.3</v>
      </c>
      <c r="G125" s="15">
        <v>0.75</v>
      </c>
    </row>
    <row r="126" spans="1:7" x14ac:dyDescent="0.2">
      <c r="A126" s="1" t="s">
        <v>486</v>
      </c>
      <c r="B126" s="16">
        <f>VLOOKUP($A126,Analysis!$A:$O,14,FALSE)+1</f>
        <v>1.0471538382323762</v>
      </c>
      <c r="C126" s="16">
        <f>VLOOKUP($A126,Analysis!$A:$O,15,FALSE)+1</f>
        <v>0.9519580347567056</v>
      </c>
      <c r="D126" s="15">
        <v>0.85</v>
      </c>
      <c r="E126" s="15">
        <v>1</v>
      </c>
      <c r="F126" s="15">
        <v>0.3</v>
      </c>
      <c r="G126" s="15">
        <v>0.75</v>
      </c>
    </row>
    <row r="127" spans="1:7" x14ac:dyDescent="0.2">
      <c r="A127" s="1" t="s">
        <v>136</v>
      </c>
      <c r="B127" s="16">
        <f>VLOOKUP($A127,Analysis!$A:$O,14,FALSE)+1</f>
        <v>1.0470491191883824</v>
      </c>
      <c r="C127" s="16">
        <f>VLOOKUP($A127,Analysis!$A:$O,15,FALSE)+1</f>
        <v>0.96059552219117639</v>
      </c>
      <c r="D127" s="15">
        <v>0.85</v>
      </c>
      <c r="E127" s="15">
        <v>1</v>
      </c>
      <c r="F127" s="15">
        <v>0.3</v>
      </c>
      <c r="G127" s="15">
        <v>0.75</v>
      </c>
    </row>
    <row r="128" spans="1:7" x14ac:dyDescent="0.2">
      <c r="A128" s="1" t="s">
        <v>341</v>
      </c>
      <c r="B128" s="16">
        <f>VLOOKUP($A128,Analysis!$A:$O,14,FALSE)+1</f>
        <v>1.0454958565922632</v>
      </c>
      <c r="C128" s="16">
        <f>VLOOKUP($A128,Analysis!$A:$O,15,FALSE)+1</f>
        <v>0.95045077872023931</v>
      </c>
      <c r="D128" s="15">
        <v>0.85</v>
      </c>
      <c r="E128" s="15">
        <v>1</v>
      </c>
      <c r="F128" s="15">
        <v>0.3</v>
      </c>
      <c r="G128" s="15">
        <v>0.75</v>
      </c>
    </row>
    <row r="129" spans="1:7" x14ac:dyDescent="0.2">
      <c r="A129" s="1" t="s">
        <v>282</v>
      </c>
      <c r="B129" s="16">
        <f>VLOOKUP($A129,Analysis!$A:$O,14,FALSE)+1</f>
        <v>1.0452716111045524</v>
      </c>
      <c r="C129" s="16">
        <f>VLOOKUP($A129,Analysis!$A:$O,15,FALSE)+1</f>
        <v>0.95024691918595672</v>
      </c>
      <c r="D129" s="15">
        <v>0.85</v>
      </c>
      <c r="E129" s="15">
        <v>1</v>
      </c>
      <c r="F129" s="15">
        <v>0.3</v>
      </c>
      <c r="G129" s="15">
        <v>0.75</v>
      </c>
    </row>
    <row r="130" spans="1:7" x14ac:dyDescent="0.2">
      <c r="A130" s="1" t="s">
        <v>301</v>
      </c>
      <c r="B130" s="16">
        <f>VLOOKUP($A130,Analysis!$A:$O,14,FALSE)+1</f>
        <v>1.0442604226705092</v>
      </c>
      <c r="C130" s="16">
        <f>VLOOKUP($A130,Analysis!$A:$O,15,FALSE)+1</f>
        <v>0.9493276569731901</v>
      </c>
      <c r="D130" s="15">
        <v>0.85</v>
      </c>
      <c r="E130" s="15">
        <v>1</v>
      </c>
      <c r="F130" s="15">
        <v>0.3</v>
      </c>
      <c r="G130" s="15">
        <v>0.75</v>
      </c>
    </row>
    <row r="131" spans="1:7" x14ac:dyDescent="0.2">
      <c r="A131" s="1" t="s">
        <v>507</v>
      </c>
      <c r="B131" s="16">
        <f>VLOOKUP($A131,Analysis!$A:$O,14,FALSE)+1</f>
        <v>1.044252816044269</v>
      </c>
      <c r="C131" s="16">
        <f>VLOOKUP($A131,Analysis!$A:$O,15,FALSE)+1</f>
        <v>0.68282414776120848</v>
      </c>
      <c r="D131" s="15">
        <v>0.85</v>
      </c>
      <c r="E131" s="15">
        <v>1</v>
      </c>
      <c r="F131" s="15">
        <v>0.3</v>
      </c>
      <c r="G131" s="15">
        <v>0.75</v>
      </c>
    </row>
    <row r="132" spans="1:7" x14ac:dyDescent="0.2">
      <c r="A132" s="1" t="s">
        <v>190</v>
      </c>
      <c r="B132" s="16">
        <f>VLOOKUP($A132,Analysis!$A:$O,14,FALSE)+1</f>
        <v>1.0436359356495002</v>
      </c>
      <c r="C132" s="16">
        <f>VLOOKUP($A132,Analysis!$A:$O,15,FALSE)+1</f>
        <v>0.76134850635928297</v>
      </c>
      <c r="D132" s="15">
        <v>0.85</v>
      </c>
      <c r="E132" s="15">
        <v>1</v>
      </c>
      <c r="F132" s="15">
        <v>0.3</v>
      </c>
      <c r="G132" s="15">
        <v>0.75</v>
      </c>
    </row>
    <row r="133" spans="1:7" x14ac:dyDescent="0.2">
      <c r="A133" s="1" t="s">
        <v>521</v>
      </c>
      <c r="B133" s="16">
        <f>VLOOKUP($A133,Analysis!$A:$O,14,FALSE)+1</f>
        <v>1.0434791360243447</v>
      </c>
      <c r="C133" s="16">
        <f>VLOOKUP($A133,Analysis!$A:$O,15,FALSE)+1</f>
        <v>0.95732030827921544</v>
      </c>
      <c r="D133" s="15">
        <v>0.85</v>
      </c>
      <c r="E133" s="15">
        <v>1</v>
      </c>
      <c r="F133" s="15">
        <v>0.3</v>
      </c>
      <c r="G133" s="15">
        <v>0.75</v>
      </c>
    </row>
    <row r="134" spans="1:7" x14ac:dyDescent="0.2">
      <c r="A134" s="1" t="s">
        <v>509</v>
      </c>
      <c r="B134" s="16">
        <f>VLOOKUP($A134,Analysis!$A:$O,14,FALSE)+1</f>
        <v>1.0429937076866951</v>
      </c>
      <c r="C134" s="16">
        <f>VLOOKUP($A134,Analysis!$A:$O,15,FALSE)+1</f>
        <v>0.68185560287076707</v>
      </c>
      <c r="D134" s="15">
        <v>0.85</v>
      </c>
      <c r="E134" s="15">
        <v>1</v>
      </c>
      <c r="F134" s="15">
        <v>0.3</v>
      </c>
      <c r="G134" s="15">
        <v>0.75</v>
      </c>
    </row>
    <row r="135" spans="1:7" x14ac:dyDescent="0.2">
      <c r="A135" s="1" t="s">
        <v>240</v>
      </c>
      <c r="B135" s="16">
        <f>VLOOKUP($A135,Analysis!$A:$O,14,FALSE)+1</f>
        <v>1.0424909585030122</v>
      </c>
      <c r="C135" s="16">
        <f>VLOOKUP($A135,Analysis!$A:$O,15,FALSE)+1</f>
        <v>0.67635595530575832</v>
      </c>
      <c r="D135" s="15">
        <v>0.85</v>
      </c>
      <c r="E135" s="15">
        <v>1</v>
      </c>
      <c r="F135" s="15">
        <v>0.3</v>
      </c>
      <c r="G135" s="15">
        <v>0.75</v>
      </c>
    </row>
    <row r="136" spans="1:7" x14ac:dyDescent="0.2">
      <c r="A136" s="1" t="s">
        <v>125</v>
      </c>
      <c r="B136" s="16">
        <f>VLOOKUP($A136,Analysis!$A:$O,14,FALSE)+1</f>
        <v>1.04204501479665</v>
      </c>
      <c r="C136" s="16">
        <f>VLOOKUP($A136,Analysis!$A:$O,15,FALSE)+1</f>
        <v>0.61732495866136883</v>
      </c>
      <c r="D136" s="15">
        <v>0.85</v>
      </c>
      <c r="E136" s="15">
        <v>1</v>
      </c>
      <c r="F136" s="15">
        <v>0.3</v>
      </c>
      <c r="G136" s="15">
        <v>0.75</v>
      </c>
    </row>
    <row r="137" spans="1:7" x14ac:dyDescent="0.2">
      <c r="A137" s="1" t="s">
        <v>355</v>
      </c>
      <c r="B137" s="16">
        <f>VLOOKUP($A137,Analysis!$A:$O,14,FALSE)+1</f>
        <v>1.0407961575408262</v>
      </c>
      <c r="C137" s="16">
        <f>VLOOKUP($A137,Analysis!$A:$O,15,FALSE)+1</f>
        <v>0.94617832503711474</v>
      </c>
      <c r="D137" s="15">
        <v>0.85</v>
      </c>
      <c r="E137" s="15">
        <v>1</v>
      </c>
      <c r="F137" s="15">
        <v>0.3</v>
      </c>
      <c r="G137" s="15">
        <v>0.75</v>
      </c>
    </row>
    <row r="138" spans="1:7" x14ac:dyDescent="0.2">
      <c r="A138" s="1" t="s">
        <v>328</v>
      </c>
      <c r="B138" s="16">
        <f>VLOOKUP($A138,Analysis!$A:$O,14,FALSE)+1</f>
        <v>1.0406615425556895</v>
      </c>
      <c r="C138" s="16">
        <f>VLOOKUP($A138,Analysis!$A:$O,15,FALSE)+1</f>
        <v>0.94605594777789959</v>
      </c>
      <c r="D138" s="15">
        <v>0.85</v>
      </c>
      <c r="E138" s="15">
        <v>1</v>
      </c>
      <c r="F138" s="15">
        <v>0.3</v>
      </c>
      <c r="G138" s="15">
        <v>0.75</v>
      </c>
    </row>
    <row r="139" spans="1:7" x14ac:dyDescent="0.2">
      <c r="A139" s="1" t="s">
        <v>102</v>
      </c>
      <c r="B139" s="16">
        <f>VLOOKUP($A139,Analysis!$A:$O,14,FALSE)+1</f>
        <v>1.0388099540078843</v>
      </c>
      <c r="C139" s="16">
        <f>VLOOKUP($A139,Analysis!$A:$O,15,FALSE)+1</f>
        <v>0.75375028986627501</v>
      </c>
      <c r="D139" s="15">
        <v>0.85</v>
      </c>
      <c r="E139" s="15">
        <v>1</v>
      </c>
      <c r="F139" s="15">
        <v>0.3</v>
      </c>
      <c r="G139" s="15">
        <v>0.75</v>
      </c>
    </row>
    <row r="140" spans="1:7" x14ac:dyDescent="0.2">
      <c r="A140" s="1" t="s">
        <v>314</v>
      </c>
      <c r="B140" s="16">
        <f>VLOOKUP($A140,Analysis!$A:$O,14,FALSE)+1</f>
        <v>1.038058630512386</v>
      </c>
      <c r="C140" s="16">
        <f>VLOOKUP($A140,Analysis!$A:$O,15,FALSE)+1</f>
        <v>0.96116539862257955</v>
      </c>
      <c r="D140" s="15">
        <v>0.85</v>
      </c>
      <c r="E140" s="15">
        <v>1</v>
      </c>
      <c r="F140" s="15">
        <v>0.3</v>
      </c>
      <c r="G140" s="15">
        <v>0.75</v>
      </c>
    </row>
    <row r="141" spans="1:7" x14ac:dyDescent="0.2">
      <c r="A141" s="1" t="s">
        <v>195</v>
      </c>
      <c r="B141" s="16">
        <f>VLOOKUP($A141,Analysis!$A:$O,14,FALSE)+1</f>
        <v>1.0376665034597177</v>
      </c>
      <c r="C141" s="16">
        <f>VLOOKUP($A141,Analysis!$A:$O,15,FALSE)+1</f>
        <v>0.94333318496337959</v>
      </c>
      <c r="D141" s="15">
        <v>0.85</v>
      </c>
      <c r="E141" s="15">
        <v>1</v>
      </c>
      <c r="F141" s="15">
        <v>0.3</v>
      </c>
      <c r="G141" s="15">
        <v>0.75</v>
      </c>
    </row>
    <row r="142" spans="1:7" x14ac:dyDescent="0.2">
      <c r="A142" s="1" t="s">
        <v>44</v>
      </c>
      <c r="B142" s="16">
        <f>VLOOKUP($A142,Analysis!$A:$O,14,FALSE)+1</f>
        <v>1.0373368942123793</v>
      </c>
      <c r="C142" s="16">
        <f>VLOOKUP($A142,Analysis!$A:$O,15,FALSE)+1</f>
        <v>0.83437604820181854</v>
      </c>
      <c r="D142" s="15">
        <v>0.85</v>
      </c>
      <c r="E142" s="15">
        <v>1</v>
      </c>
      <c r="F142" s="15">
        <v>0.3</v>
      </c>
      <c r="G142" s="15">
        <v>0.75</v>
      </c>
    </row>
    <row r="143" spans="1:7" x14ac:dyDescent="0.2">
      <c r="A143" s="1" t="s">
        <v>226</v>
      </c>
      <c r="B143" s="16">
        <f>VLOOKUP($A143,Analysis!$A:$O,14,FALSE)+1</f>
        <v>1.0370445580344232</v>
      </c>
      <c r="C143" s="16">
        <f>VLOOKUP($A143,Analysis!$A:$O,15,FALSE)+1</f>
        <v>0.90177787655167241</v>
      </c>
      <c r="D143" s="15">
        <v>0.85</v>
      </c>
      <c r="E143" s="15">
        <v>1</v>
      </c>
      <c r="F143" s="15">
        <v>0.3</v>
      </c>
      <c r="G143" s="15">
        <v>0.75</v>
      </c>
    </row>
    <row r="144" spans="1:7" x14ac:dyDescent="0.2">
      <c r="A144" s="1" t="s">
        <v>517</v>
      </c>
      <c r="B144" s="16">
        <f>VLOOKUP($A144,Analysis!$A:$O,14,FALSE)+1</f>
        <v>1.0363198843622381</v>
      </c>
      <c r="C144" s="16">
        <f>VLOOKUP($A144,Analysis!$A:$O,15,FALSE)+1</f>
        <v>0.94210898578385283</v>
      </c>
      <c r="D144" s="15">
        <v>0.85</v>
      </c>
      <c r="E144" s="15">
        <v>1</v>
      </c>
      <c r="F144" s="15">
        <v>0.3</v>
      </c>
      <c r="G144" s="15">
        <v>0.75</v>
      </c>
    </row>
    <row r="145" spans="1:7" x14ac:dyDescent="0.2">
      <c r="A145" s="1" t="s">
        <v>86</v>
      </c>
      <c r="B145" s="16">
        <f>VLOOKUP($A145,Analysis!$A:$O,14,FALSE)+1</f>
        <v>1.0362596678316738</v>
      </c>
      <c r="C145" s="16">
        <f>VLOOKUP($A145,Analysis!$A:$O,15,FALSE)+1</f>
        <v>0.94205424348333977</v>
      </c>
      <c r="D145" s="15">
        <v>0.85</v>
      </c>
      <c r="E145" s="15">
        <v>1</v>
      </c>
      <c r="F145" s="15">
        <v>0.3</v>
      </c>
      <c r="G145" s="15">
        <v>0.75</v>
      </c>
    </row>
    <row r="146" spans="1:7" x14ac:dyDescent="0.2">
      <c r="A146" s="1" t="s">
        <v>104</v>
      </c>
      <c r="B146" s="16">
        <f>VLOOKUP($A146,Analysis!$A:$O,14,FALSE)+1</f>
        <v>1.0356059315991211</v>
      </c>
      <c r="C146" s="16">
        <f>VLOOKUP($A146,Analysis!$A:$O,15,FALSE)+1</f>
        <v>0.83344587976820861</v>
      </c>
      <c r="D146" s="15">
        <v>0.85</v>
      </c>
      <c r="E146" s="15">
        <v>1</v>
      </c>
      <c r="F146" s="15">
        <v>0.3</v>
      </c>
      <c r="G146" s="15">
        <v>0.75</v>
      </c>
    </row>
    <row r="147" spans="1:7" x14ac:dyDescent="0.2">
      <c r="A147" s="1" t="s">
        <v>512</v>
      </c>
      <c r="B147" s="16">
        <f>VLOOKUP($A147,Analysis!$A:$O,14,FALSE)+1</f>
        <v>1.0344612724739948</v>
      </c>
      <c r="C147" s="16">
        <f>VLOOKUP($A147,Analysis!$A:$O,15,FALSE)+1</f>
        <v>0.95783451154999499</v>
      </c>
      <c r="D147" s="15">
        <v>0.85</v>
      </c>
      <c r="E147" s="15">
        <v>1</v>
      </c>
      <c r="F147" s="15">
        <v>0.3</v>
      </c>
      <c r="G147" s="15">
        <v>0.75</v>
      </c>
    </row>
    <row r="148" spans="1:7" x14ac:dyDescent="0.2">
      <c r="A148" s="1" t="s">
        <v>113</v>
      </c>
      <c r="B148" s="16">
        <f>VLOOKUP($A148,Analysis!$A:$O,14,FALSE)+1</f>
        <v>1.034400510373338</v>
      </c>
      <c r="C148" s="16">
        <f>VLOOKUP($A148,Analysis!$A:$O,15,FALSE)+1</f>
        <v>0.83222864725546741</v>
      </c>
      <c r="D148" s="15">
        <v>0.85</v>
      </c>
      <c r="E148" s="15">
        <v>1</v>
      </c>
      <c r="F148" s="15">
        <v>0.3</v>
      </c>
      <c r="G148" s="15">
        <v>0.75</v>
      </c>
    </row>
    <row r="149" spans="1:7" x14ac:dyDescent="0.2">
      <c r="A149" s="1" t="s">
        <v>330</v>
      </c>
      <c r="B149" s="16">
        <f>VLOOKUP($A149,Analysis!$A:$O,14,FALSE)+1</f>
        <v>1.034021946006749</v>
      </c>
      <c r="C149" s="16">
        <f>VLOOKUP($A149,Analysis!$A:$O,15,FALSE)+1</f>
        <v>0.95742772778402696</v>
      </c>
      <c r="D149" s="15">
        <v>0.85</v>
      </c>
      <c r="E149" s="15">
        <v>1</v>
      </c>
      <c r="F149" s="15">
        <v>0.3</v>
      </c>
      <c r="G149" s="15">
        <v>0.75</v>
      </c>
    </row>
    <row r="150" spans="1:7" x14ac:dyDescent="0.2">
      <c r="A150" s="1" t="s">
        <v>318</v>
      </c>
      <c r="B150" s="16">
        <f>VLOOKUP($A150,Analysis!$A:$O,14,FALSE)+1</f>
        <v>1.0330345672148638</v>
      </c>
      <c r="C150" s="16">
        <f>VLOOKUP($A150,Analysis!$A:$O,15,FALSE)+1</f>
        <v>0.9391223338316943</v>
      </c>
      <c r="D150" s="15">
        <v>0.85</v>
      </c>
      <c r="E150" s="15">
        <v>1</v>
      </c>
      <c r="F150" s="15">
        <v>0.3</v>
      </c>
      <c r="G150" s="15">
        <v>0.75</v>
      </c>
    </row>
    <row r="151" spans="1:7" x14ac:dyDescent="0.2">
      <c r="A151" s="1" t="s">
        <v>496</v>
      </c>
      <c r="B151" s="16">
        <f>VLOOKUP($A151,Analysis!$A:$O,14,FALSE)+1</f>
        <v>1.0328719950830598</v>
      </c>
      <c r="C151" s="16">
        <f>VLOOKUP($A151,Analysis!$A:$O,15,FALSE)+1</f>
        <v>0.93897454098459987</v>
      </c>
      <c r="D151" s="15">
        <v>0.85</v>
      </c>
      <c r="E151" s="15">
        <v>1</v>
      </c>
      <c r="F151" s="15">
        <v>0.3</v>
      </c>
      <c r="G151" s="15">
        <v>0.75</v>
      </c>
    </row>
    <row r="152" spans="1:7" x14ac:dyDescent="0.2">
      <c r="A152" s="1" t="s">
        <v>473</v>
      </c>
      <c r="B152" s="16">
        <f>VLOOKUP($A152,Analysis!$A:$O,14,FALSE)+1</f>
        <v>1.0324327396545399</v>
      </c>
      <c r="C152" s="16">
        <f>VLOOKUP($A152,Analysis!$A:$O,15,FALSE)+1</f>
        <v>0.83022026568288565</v>
      </c>
      <c r="D152" s="15">
        <v>0.85</v>
      </c>
      <c r="E152" s="15">
        <v>1</v>
      </c>
      <c r="F152" s="15">
        <v>0.3</v>
      </c>
      <c r="G152" s="15">
        <v>0.75</v>
      </c>
    </row>
    <row r="153" spans="1:7" x14ac:dyDescent="0.2">
      <c r="A153" s="1" t="s">
        <v>424</v>
      </c>
      <c r="B153" s="16">
        <f>VLOOKUP($A153,Analysis!$A:$O,14,FALSE)+1</f>
        <v>1.0323924343899729</v>
      </c>
      <c r="C153" s="16">
        <f>VLOOKUP($A153,Analysis!$A:$O,15,FALSE)+1</f>
        <v>0.89773255164345467</v>
      </c>
      <c r="D153" s="15">
        <v>0.85</v>
      </c>
      <c r="E153" s="15">
        <v>1</v>
      </c>
      <c r="F153" s="15">
        <v>0.3</v>
      </c>
      <c r="G153" s="15">
        <v>0.75</v>
      </c>
    </row>
    <row r="154" spans="1:7" x14ac:dyDescent="0.2">
      <c r="A154" s="1" t="s">
        <v>542</v>
      </c>
      <c r="B154" s="16">
        <f>VLOOKUP($A154,Analysis!$A:$O,14,FALSE)+1</f>
        <v>1.0301778080281863</v>
      </c>
      <c r="C154" s="16">
        <f>VLOOKUP($A154,Analysis!$A:$O,15,FALSE)+1</f>
        <v>0.93652528002562385</v>
      </c>
      <c r="D154" s="15">
        <v>0.85</v>
      </c>
      <c r="E154" s="15">
        <v>1</v>
      </c>
      <c r="F154" s="15">
        <v>0.3</v>
      </c>
      <c r="G154" s="15">
        <v>0.75</v>
      </c>
    </row>
    <row r="155" spans="1:7" x14ac:dyDescent="0.2">
      <c r="A155" s="1" t="s">
        <v>138</v>
      </c>
      <c r="B155" s="16">
        <f>VLOOKUP($A155,Analysis!$A:$O,14,FALSE)+1</f>
        <v>1.0285842056274017</v>
      </c>
      <c r="C155" s="16">
        <f>VLOOKUP($A155,Analysis!$A:$O,15,FALSE)+1</f>
        <v>0.82682037762143223</v>
      </c>
      <c r="D155" s="15">
        <v>0.85</v>
      </c>
      <c r="E155" s="15">
        <v>1</v>
      </c>
      <c r="F155" s="15">
        <v>0.3</v>
      </c>
      <c r="G155" s="15">
        <v>0.75</v>
      </c>
    </row>
    <row r="156" spans="1:7" x14ac:dyDescent="0.2">
      <c r="A156" s="1" t="s">
        <v>223</v>
      </c>
      <c r="B156" s="16">
        <f>VLOOKUP($A156,Analysis!$A:$O,14,FALSE)+1</f>
        <v>1.0278284490057732</v>
      </c>
      <c r="C156" s="16">
        <f>VLOOKUP($A156,Analysis!$A:$O,15,FALSE)+1</f>
        <v>0.95169300833867865</v>
      </c>
      <c r="D156" s="15">
        <v>0.85</v>
      </c>
      <c r="E156" s="15">
        <v>1</v>
      </c>
      <c r="F156" s="15">
        <v>0.3</v>
      </c>
      <c r="G156" s="15">
        <v>0.75</v>
      </c>
    </row>
    <row r="157" spans="1:7" x14ac:dyDescent="0.2">
      <c r="A157" s="1" t="s">
        <v>116</v>
      </c>
      <c r="B157" s="16">
        <f>VLOOKUP($A157,Analysis!$A:$O,14,FALSE)+1</f>
        <v>1.027203898065975</v>
      </c>
      <c r="C157" s="16">
        <f>VLOOKUP($A157,Analysis!$A:$O,15,FALSE)+1</f>
        <v>0.93382172551452258</v>
      </c>
      <c r="D157" s="15">
        <v>0.85</v>
      </c>
      <c r="E157" s="15">
        <v>1</v>
      </c>
      <c r="F157" s="15">
        <v>0.3</v>
      </c>
      <c r="G157" s="15">
        <v>0.75</v>
      </c>
    </row>
    <row r="158" spans="1:7" x14ac:dyDescent="0.2">
      <c r="A158" s="1" t="s">
        <v>224</v>
      </c>
      <c r="B158" s="16">
        <f>VLOOKUP($A158,Analysis!$A:$O,14,FALSE)+1</f>
        <v>1.0270330672532999</v>
      </c>
      <c r="C158" s="16">
        <f>VLOOKUP($A158,Analysis!$A:$O,15,FALSE)+1</f>
        <v>0.96889912005028278</v>
      </c>
      <c r="D158" s="15">
        <v>0.85</v>
      </c>
      <c r="E158" s="15">
        <v>1</v>
      </c>
      <c r="F158" s="15">
        <v>0.3</v>
      </c>
      <c r="G158" s="15">
        <v>0.75</v>
      </c>
    </row>
    <row r="159" spans="1:7" x14ac:dyDescent="0.2">
      <c r="A159" s="1" t="s">
        <v>162</v>
      </c>
      <c r="B159" s="16">
        <f>VLOOKUP($A159,Analysis!$A:$O,14,FALSE)+1</f>
        <v>1.0268827529590423</v>
      </c>
      <c r="C159" s="16">
        <f>VLOOKUP($A159,Analysis!$A:$O,15,FALSE)+1</f>
        <v>0.82612284421959692</v>
      </c>
      <c r="D159" s="15">
        <v>0.85</v>
      </c>
      <c r="E159" s="15">
        <v>1</v>
      </c>
      <c r="F159" s="15">
        <v>0.3</v>
      </c>
      <c r="G159" s="15">
        <v>0.75</v>
      </c>
    </row>
    <row r="160" spans="1:7" x14ac:dyDescent="0.2">
      <c r="A160" s="1" t="s">
        <v>37</v>
      </c>
      <c r="B160" s="16">
        <f>VLOOKUP($A160,Analysis!$A:$O,14,FALSE)+1</f>
        <v>1.0265300478879547</v>
      </c>
      <c r="C160" s="16">
        <f>VLOOKUP($A160,Analysis!$A:$O,15,FALSE)+1</f>
        <v>0.9332091344435951</v>
      </c>
      <c r="D160" s="15">
        <v>0.85</v>
      </c>
      <c r="E160" s="15">
        <v>1</v>
      </c>
      <c r="F160" s="15">
        <v>0.3</v>
      </c>
      <c r="G160" s="15">
        <v>0.75</v>
      </c>
    </row>
    <row r="161" spans="1:7" x14ac:dyDescent="0.2">
      <c r="A161" s="1" t="s">
        <v>179</v>
      </c>
      <c r="B161" s="16">
        <f>VLOOKUP($A161,Analysis!$A:$O,14,FALSE)+1</f>
        <v>1.0241634694389921</v>
      </c>
      <c r="C161" s="16">
        <f>VLOOKUP($A161,Analysis!$A:$O,15,FALSE)+1</f>
        <v>0.82018491520975045</v>
      </c>
      <c r="D161" s="15">
        <v>0.85</v>
      </c>
      <c r="E161" s="15">
        <v>1</v>
      </c>
      <c r="F161" s="15">
        <v>0.3</v>
      </c>
      <c r="G161" s="15">
        <v>0.75</v>
      </c>
    </row>
    <row r="162" spans="1:7" x14ac:dyDescent="0.2">
      <c r="A162" s="1" t="s">
        <v>399</v>
      </c>
      <c r="B162" s="16">
        <f>VLOOKUP($A162,Analysis!$A:$O,14,FALSE)+1</f>
        <v>1.0234178185350367</v>
      </c>
      <c r="C162" s="16">
        <f>VLOOKUP($A162,Analysis!$A:$O,15,FALSE)+1</f>
        <v>0.93891542984865739</v>
      </c>
      <c r="D162" s="15">
        <v>0.85</v>
      </c>
      <c r="E162" s="15">
        <v>1</v>
      </c>
      <c r="F162" s="15">
        <v>0.3</v>
      </c>
      <c r="G162" s="15">
        <v>0.75</v>
      </c>
    </row>
    <row r="163" spans="1:7" x14ac:dyDescent="0.2">
      <c r="A163" s="1" t="s">
        <v>530</v>
      </c>
      <c r="B163" s="16">
        <f>VLOOKUP($A163,Analysis!$A:$O,14,FALSE)+1</f>
        <v>1.0224796169145407</v>
      </c>
      <c r="C163" s="16">
        <f>VLOOKUP($A163,Analysis!$A:$O,15,FALSE)+1</f>
        <v>0.8225072841977249</v>
      </c>
      <c r="D163" s="15">
        <v>0.85</v>
      </c>
      <c r="E163" s="15">
        <v>1</v>
      </c>
      <c r="F163" s="15">
        <v>0.3</v>
      </c>
      <c r="G163" s="15">
        <v>0.75</v>
      </c>
    </row>
    <row r="164" spans="1:7" x14ac:dyDescent="0.2">
      <c r="A164" s="1" t="s">
        <v>410</v>
      </c>
      <c r="B164" s="16">
        <f>VLOOKUP($A164,Analysis!$A:$O,14,FALSE)+1</f>
        <v>1.0218424829854809</v>
      </c>
      <c r="C164" s="16">
        <f>VLOOKUP($A164,Analysis!$A:$O,15,FALSE)+1</f>
        <v>0.93747016787658799</v>
      </c>
      <c r="D164" s="15">
        <v>0.85</v>
      </c>
      <c r="E164" s="15">
        <v>1</v>
      </c>
      <c r="F164" s="15">
        <v>0.3</v>
      </c>
      <c r="G164" s="15">
        <v>0.75</v>
      </c>
    </row>
    <row r="165" spans="1:7" x14ac:dyDescent="0.2">
      <c r="A165" s="1" t="s">
        <v>174</v>
      </c>
      <c r="B165" s="16">
        <f>VLOOKUP($A165,Analysis!$A:$O,14,FALSE)+1</f>
        <v>1.0213667561921815</v>
      </c>
      <c r="C165" s="16">
        <f>VLOOKUP($A165,Analysis!$A:$O,15,FALSE)+1</f>
        <v>0.93703372127723072</v>
      </c>
      <c r="D165" s="15">
        <v>0.85</v>
      </c>
      <c r="E165" s="15">
        <v>1</v>
      </c>
      <c r="F165" s="15">
        <v>0.3</v>
      </c>
      <c r="G165" s="15">
        <v>0.75</v>
      </c>
    </row>
    <row r="166" spans="1:7" x14ac:dyDescent="0.2">
      <c r="A166" s="1" t="s">
        <v>261</v>
      </c>
      <c r="B166" s="16">
        <f>VLOOKUP($A166,Analysis!$A:$O,14,FALSE)+1</f>
        <v>1.0209528011702302</v>
      </c>
      <c r="C166" s="16">
        <f>VLOOKUP($A166,Analysis!$A:$O,15,FALSE)+1</f>
        <v>0.9281389101547548</v>
      </c>
      <c r="D166" s="15">
        <v>0.85</v>
      </c>
      <c r="E166" s="15">
        <v>1</v>
      </c>
      <c r="F166" s="15">
        <v>0.3</v>
      </c>
      <c r="G166" s="15">
        <v>0.75</v>
      </c>
    </row>
    <row r="167" spans="1:7" x14ac:dyDescent="0.2">
      <c r="A167" s="1" t="s">
        <v>96</v>
      </c>
      <c r="B167" s="16">
        <f>VLOOKUP($A167,Analysis!$A:$O,14,FALSE)+1</f>
        <v>1.0205180694681977</v>
      </c>
      <c r="C167" s="16">
        <f>VLOOKUP($A167,Analysis!$A:$O,15,FALSE)+1</f>
        <v>0.82074011014740622</v>
      </c>
      <c r="D167" s="15">
        <v>0.85</v>
      </c>
      <c r="E167" s="15">
        <v>1</v>
      </c>
      <c r="F167" s="15">
        <v>0.3</v>
      </c>
      <c r="G167" s="15">
        <v>0.75</v>
      </c>
    </row>
    <row r="168" spans="1:7" x14ac:dyDescent="0.2">
      <c r="A168" s="1" t="s">
        <v>159</v>
      </c>
      <c r="B168" s="16">
        <f>VLOOKUP($A168,Analysis!$A:$O,14,FALSE)+1</f>
        <v>1.0204539795664296</v>
      </c>
      <c r="C168" s="16">
        <f>VLOOKUP($A168,Analysis!$A:$O,15,FALSE)+1</f>
        <v>0.73472686528782927</v>
      </c>
      <c r="D168" s="15">
        <v>0.85</v>
      </c>
      <c r="E168" s="15">
        <v>1</v>
      </c>
      <c r="F168" s="15">
        <v>0.3</v>
      </c>
      <c r="G168" s="15">
        <v>0.75</v>
      </c>
    </row>
    <row r="169" spans="1:7" x14ac:dyDescent="0.2">
      <c r="A169" s="1" t="s">
        <v>412</v>
      </c>
      <c r="B169" s="16">
        <f>VLOOKUP($A169,Analysis!$A:$O,14,FALSE)+1</f>
        <v>1.020163317664718</v>
      </c>
      <c r="C169" s="16">
        <f>VLOOKUP($A169,Analysis!$A:$O,15,FALSE)+1</f>
        <v>0.93592964923368627</v>
      </c>
      <c r="D169" s="15">
        <v>0.85</v>
      </c>
      <c r="E169" s="15">
        <v>1</v>
      </c>
      <c r="F169" s="15">
        <v>0.3</v>
      </c>
      <c r="G169" s="15">
        <v>0.75</v>
      </c>
    </row>
    <row r="170" spans="1:7" x14ac:dyDescent="0.2">
      <c r="A170" s="1" t="s">
        <v>182</v>
      </c>
      <c r="B170" s="16">
        <f>VLOOKUP($A170,Analysis!$A:$O,14,FALSE)+1</f>
        <v>1.0198172530833081</v>
      </c>
      <c r="C170" s="16">
        <f>VLOOKUP($A170,Analysis!$A:$O,15,FALSE)+1</f>
        <v>0.92710659371209836</v>
      </c>
      <c r="D170" s="15">
        <v>0.85</v>
      </c>
      <c r="E170" s="15">
        <v>1</v>
      </c>
      <c r="F170" s="15">
        <v>0.3</v>
      </c>
      <c r="G170" s="15">
        <v>0.75</v>
      </c>
    </row>
    <row r="171" spans="1:7" x14ac:dyDescent="0.2">
      <c r="A171" s="1" t="s">
        <v>236</v>
      </c>
      <c r="B171" s="16">
        <f>VLOOKUP($A171,Analysis!$A:$O,14,FALSE)+1</f>
        <v>1.0194918138163118</v>
      </c>
      <c r="C171" s="16">
        <f>VLOOKUP($A171,Analysis!$A:$O,15,FALSE)+1</f>
        <v>0.73997050705183953</v>
      </c>
      <c r="D171" s="15">
        <v>0.85</v>
      </c>
      <c r="E171" s="15">
        <v>1</v>
      </c>
      <c r="F171" s="15">
        <v>0.3</v>
      </c>
      <c r="G171" s="15">
        <v>0.75</v>
      </c>
    </row>
    <row r="172" spans="1:7" x14ac:dyDescent="0.2">
      <c r="A172" s="1" t="s">
        <v>293</v>
      </c>
      <c r="B172" s="16">
        <f>VLOOKUP($A172,Analysis!$A:$O,14,FALSE)+1</f>
        <v>1.0185606531969136</v>
      </c>
      <c r="C172" s="16">
        <f>VLOOKUP($A172,Analysis!$A:$O,15,FALSE)+1</f>
        <v>0.88570491582340316</v>
      </c>
      <c r="D172" s="15">
        <v>0.85</v>
      </c>
      <c r="E172" s="15">
        <v>1</v>
      </c>
      <c r="F172" s="15">
        <v>0.3</v>
      </c>
      <c r="G172" s="15">
        <v>0.75</v>
      </c>
    </row>
    <row r="173" spans="1:7" x14ac:dyDescent="0.2">
      <c r="A173" s="1" t="s">
        <v>79</v>
      </c>
      <c r="B173" s="16">
        <f>VLOOKUP($A173,Analysis!$A:$O,14,FALSE)+1</f>
        <v>1.0169832635850309</v>
      </c>
      <c r="C173" s="16">
        <f>VLOOKUP($A173,Analysis!$A:$O,15,FALSE)+1</f>
        <v>0.92453023962275549</v>
      </c>
      <c r="D173" s="15">
        <v>0.85</v>
      </c>
      <c r="E173" s="15">
        <v>1</v>
      </c>
      <c r="F173" s="15">
        <v>0.3</v>
      </c>
      <c r="G173" s="15">
        <v>0.75</v>
      </c>
    </row>
    <row r="174" spans="1:7" x14ac:dyDescent="0.2">
      <c r="A174" s="1" t="s">
        <v>310</v>
      </c>
      <c r="B174" s="16">
        <f>VLOOKUP($A174,Analysis!$A:$O,14,FALSE)+1</f>
        <v>1.0148836551388889</v>
      </c>
      <c r="C174" s="16">
        <f>VLOOKUP($A174,Analysis!$A:$O,15,FALSE)+1</f>
        <v>0.88250752620772943</v>
      </c>
      <c r="D174" s="15">
        <v>0.85</v>
      </c>
      <c r="E174" s="15">
        <v>1</v>
      </c>
      <c r="F174" s="15">
        <v>0.3</v>
      </c>
      <c r="G174" s="15">
        <v>0.75</v>
      </c>
    </row>
    <row r="175" spans="1:7" x14ac:dyDescent="0.2">
      <c r="A175" s="1" t="s">
        <v>461</v>
      </c>
      <c r="B175" s="16">
        <f>VLOOKUP($A175,Analysis!$A:$O,14,FALSE)+1</f>
        <v>1.0147495435684648</v>
      </c>
      <c r="C175" s="16">
        <f>VLOOKUP($A175,Analysis!$A:$O,15,FALSE)+1</f>
        <v>0.92249958506224061</v>
      </c>
      <c r="D175" s="15">
        <v>0.85</v>
      </c>
      <c r="E175" s="15">
        <v>1</v>
      </c>
      <c r="F175" s="15">
        <v>0.3</v>
      </c>
      <c r="G175" s="15">
        <v>0.75</v>
      </c>
    </row>
    <row r="176" spans="1:7" x14ac:dyDescent="0.2">
      <c r="A176" s="1" t="s">
        <v>494</v>
      </c>
      <c r="B176" s="16">
        <f>VLOOKUP($A176,Analysis!$A:$O,14,FALSE)+1</f>
        <v>1.0132451881280673</v>
      </c>
      <c r="C176" s="16">
        <f>VLOOKUP($A176,Analysis!$A:$O,15,FALSE)+1</f>
        <v>0.81710605281607851</v>
      </c>
      <c r="D176" s="15">
        <v>0.85</v>
      </c>
      <c r="E176" s="15">
        <v>1</v>
      </c>
      <c r="F176" s="15">
        <v>0.3</v>
      </c>
      <c r="G176" s="15">
        <v>0.75</v>
      </c>
    </row>
    <row r="177" spans="1:7" x14ac:dyDescent="0.2">
      <c r="A177" s="1" t="s">
        <v>221</v>
      </c>
      <c r="B177" s="16">
        <f>VLOOKUP($A177,Analysis!$A:$O,14,FALSE)+1</f>
        <v>1.0131252587471193</v>
      </c>
      <c r="C177" s="16">
        <f>VLOOKUP($A177,Analysis!$A:$O,15,FALSE)+1</f>
        <v>0.95577854598784828</v>
      </c>
      <c r="D177" s="15">
        <v>0.85</v>
      </c>
      <c r="E177" s="15">
        <v>1</v>
      </c>
      <c r="F177" s="15">
        <v>0.3</v>
      </c>
      <c r="G177" s="15">
        <v>0.75</v>
      </c>
    </row>
    <row r="178" spans="1:7" x14ac:dyDescent="0.2">
      <c r="A178" s="1" t="s">
        <v>63</v>
      </c>
      <c r="B178" s="16">
        <f>VLOOKUP($A178,Analysis!$A:$O,14,FALSE)+1</f>
        <v>1.0131014235066196</v>
      </c>
      <c r="C178" s="16">
        <f>VLOOKUP($A178,Analysis!$A:$O,15,FALSE)+1</f>
        <v>0.9210012940969271</v>
      </c>
      <c r="D178" s="15">
        <v>0.85</v>
      </c>
      <c r="E178" s="15">
        <v>1</v>
      </c>
      <c r="F178" s="15">
        <v>0.3</v>
      </c>
      <c r="G178" s="15">
        <v>0.75</v>
      </c>
    </row>
    <row r="179" spans="1:7" x14ac:dyDescent="0.2">
      <c r="A179" s="1" t="s">
        <v>467</v>
      </c>
      <c r="B179" s="16">
        <f>VLOOKUP($A179,Analysis!$A:$O,14,FALSE)+1</f>
        <v>1.0129586643444841</v>
      </c>
      <c r="C179" s="16">
        <f>VLOOKUP($A179,Analysis!$A:$O,15,FALSE)+1</f>
        <v>0.93792468920785554</v>
      </c>
      <c r="D179" s="15">
        <v>0.85</v>
      </c>
      <c r="E179" s="15">
        <v>1</v>
      </c>
      <c r="F179" s="15">
        <v>0.3</v>
      </c>
      <c r="G179" s="15">
        <v>0.75</v>
      </c>
    </row>
    <row r="180" spans="1:7" x14ac:dyDescent="0.2">
      <c r="A180" s="1" t="s">
        <v>357</v>
      </c>
      <c r="B180" s="16">
        <f>VLOOKUP($A180,Analysis!$A:$O,14,FALSE)+1</f>
        <v>1.0123766118754995</v>
      </c>
      <c r="C180" s="16">
        <f>VLOOKUP($A180,Analysis!$A:$O,15,FALSE)+1</f>
        <v>0.92878588245458671</v>
      </c>
      <c r="D180" s="15">
        <v>0.85</v>
      </c>
      <c r="E180" s="15">
        <v>1</v>
      </c>
      <c r="F180" s="15">
        <v>0.3</v>
      </c>
      <c r="G180" s="15">
        <v>0.75</v>
      </c>
    </row>
    <row r="181" spans="1:7" x14ac:dyDescent="0.2">
      <c r="A181" s="1" t="s">
        <v>515</v>
      </c>
      <c r="B181" s="16">
        <f>VLOOKUP($A181,Analysis!$A:$O,14,FALSE)+1</f>
        <v>1.0118107156824405</v>
      </c>
      <c r="C181" s="16">
        <f>VLOOKUP($A181,Analysis!$A:$O,15,FALSE)+1</f>
        <v>0.91982792334767305</v>
      </c>
      <c r="D181" s="15">
        <v>0.85</v>
      </c>
      <c r="E181" s="15">
        <v>1</v>
      </c>
      <c r="F181" s="15">
        <v>0.3</v>
      </c>
      <c r="G181" s="15">
        <v>0.75</v>
      </c>
    </row>
    <row r="182" spans="1:7" x14ac:dyDescent="0.2">
      <c r="A182" s="1" t="s">
        <v>381</v>
      </c>
      <c r="B182" s="16">
        <f>VLOOKUP($A182,Analysis!$A:$O,14,FALSE)+1</f>
        <v>1.011716877069003</v>
      </c>
      <c r="C182" s="16">
        <f>VLOOKUP($A182,Analysis!$A:$O,15,FALSE)+1</f>
        <v>0.81337249726331096</v>
      </c>
      <c r="D182" s="15">
        <v>0.85</v>
      </c>
      <c r="E182" s="15">
        <v>1</v>
      </c>
      <c r="F182" s="15">
        <v>0.3</v>
      </c>
      <c r="G182" s="15">
        <v>0.75</v>
      </c>
    </row>
    <row r="183" spans="1:7" x14ac:dyDescent="0.2">
      <c r="A183" s="1" t="s">
        <v>241</v>
      </c>
      <c r="B183" s="16">
        <f>VLOOKUP($A183,Analysis!$A:$O,14,FALSE)+1</f>
        <v>1.0115736166816731</v>
      </c>
      <c r="C183" s="16">
        <f>VLOOKUP($A183,Analysis!$A:$O,15,FALSE)+1</f>
        <v>0.81313571764754045</v>
      </c>
      <c r="D183" s="15">
        <v>0.85</v>
      </c>
      <c r="E183" s="15">
        <v>1</v>
      </c>
      <c r="F183" s="15">
        <v>0.3</v>
      </c>
      <c r="G183" s="15">
        <v>0.75</v>
      </c>
    </row>
    <row r="184" spans="1:7" x14ac:dyDescent="0.2">
      <c r="A184" s="1" t="s">
        <v>453</v>
      </c>
      <c r="B184" s="16">
        <f>VLOOKUP($A184,Analysis!$A:$O,14,FALSE)+1</f>
        <v>1.0113452809478847</v>
      </c>
      <c r="C184" s="16">
        <f>VLOOKUP($A184,Analysis!$A:$O,15,FALSE)+1</f>
        <v>0.81482795147459897</v>
      </c>
      <c r="D184" s="15">
        <v>0.85</v>
      </c>
      <c r="E184" s="15">
        <v>1</v>
      </c>
      <c r="F184" s="15">
        <v>0.3</v>
      </c>
      <c r="G184" s="15">
        <v>0.75</v>
      </c>
    </row>
    <row r="185" spans="1:7" x14ac:dyDescent="0.2">
      <c r="A185" s="1" t="s">
        <v>302</v>
      </c>
      <c r="B185" s="16">
        <f>VLOOKUP($A185,Analysis!$A:$O,14,FALSE)+1</f>
        <v>1.0081670086614682</v>
      </c>
      <c r="C185" s="16">
        <f>VLOOKUP($A185,Analysis!$A:$O,15,FALSE)+1</f>
        <v>0.92492386115731029</v>
      </c>
      <c r="D185" s="15">
        <v>0.85</v>
      </c>
      <c r="E185" s="15">
        <v>1</v>
      </c>
      <c r="F185" s="15">
        <v>0.3</v>
      </c>
      <c r="G185" s="15">
        <v>0.75</v>
      </c>
    </row>
    <row r="186" spans="1:7" x14ac:dyDescent="0.2">
      <c r="A186" s="1" t="s">
        <v>331</v>
      </c>
      <c r="B186" s="16">
        <f>VLOOKUP($A186,Analysis!$A:$O,14,FALSE)+1</f>
        <v>1.0077678040603102</v>
      </c>
      <c r="C186" s="16">
        <f>VLOOKUP($A186,Analysis!$A:$O,15,FALSE)+1</f>
        <v>0.91615254914573652</v>
      </c>
      <c r="D186" s="15">
        <v>0.85</v>
      </c>
      <c r="E186" s="15">
        <v>1</v>
      </c>
      <c r="F186" s="15">
        <v>0.3</v>
      </c>
      <c r="G186" s="15">
        <v>0.75</v>
      </c>
    </row>
    <row r="187" spans="1:7" x14ac:dyDescent="0.2">
      <c r="A187" s="1" t="s">
        <v>81</v>
      </c>
      <c r="B187" s="16">
        <f>VLOOKUP($A187,Analysis!$A:$O,14,FALSE)+1</f>
        <v>1.0071773536135771</v>
      </c>
      <c r="C187" s="16">
        <f>VLOOKUP($A187,Analysis!$A:$O,15,FALSE)+1</f>
        <v>0.92401592074640093</v>
      </c>
      <c r="D187" s="15">
        <v>0.85</v>
      </c>
      <c r="E187" s="15">
        <v>1</v>
      </c>
      <c r="F187" s="15">
        <v>0.3</v>
      </c>
      <c r="G187" s="15">
        <v>0.75</v>
      </c>
    </row>
    <row r="188" spans="1:7" x14ac:dyDescent="0.2">
      <c r="A188" s="1" t="s">
        <v>539</v>
      </c>
      <c r="B188" s="16">
        <f>VLOOKUP($A188,Analysis!$A:$O,14,FALSE)+1</f>
        <v>1.0071517754283632</v>
      </c>
      <c r="C188" s="16">
        <f>VLOOKUP($A188,Analysis!$A:$O,15,FALSE)+1</f>
        <v>0.93254794021144727</v>
      </c>
      <c r="D188" s="15">
        <v>0.85</v>
      </c>
      <c r="E188" s="15">
        <v>1</v>
      </c>
      <c r="F188" s="15">
        <v>0.3</v>
      </c>
      <c r="G188" s="15">
        <v>0.75</v>
      </c>
    </row>
    <row r="189" spans="1:7" x14ac:dyDescent="0.2">
      <c r="A189" s="1" t="s">
        <v>175</v>
      </c>
      <c r="B189" s="16">
        <f>VLOOKUP($A189,Analysis!$A:$O,14,FALSE)+1</f>
        <v>1.0065284986930614</v>
      </c>
      <c r="C189" s="16">
        <f>VLOOKUP($A189,Analysis!$A:$O,15,FALSE)+1</f>
        <v>0.72263584521553126</v>
      </c>
      <c r="D189" s="15">
        <v>0.85</v>
      </c>
      <c r="E189" s="15">
        <v>1</v>
      </c>
      <c r="F189" s="15">
        <v>0.3</v>
      </c>
      <c r="G189" s="15">
        <v>0.75</v>
      </c>
    </row>
    <row r="190" spans="1:7" x14ac:dyDescent="0.2">
      <c r="A190" s="1" t="s">
        <v>457</v>
      </c>
      <c r="B190" s="16">
        <f>VLOOKUP($A190,Analysis!$A:$O,14,FALSE)+1</f>
        <v>1.0062875805023961</v>
      </c>
      <c r="C190" s="16">
        <f>VLOOKUP($A190,Analysis!$A:$O,15,FALSE)+1</f>
        <v>0.6601959527515795</v>
      </c>
      <c r="D190" s="15">
        <v>0.85</v>
      </c>
      <c r="E190" s="15">
        <v>1</v>
      </c>
      <c r="F190" s="15">
        <v>0.3</v>
      </c>
      <c r="G190" s="15">
        <v>0.75</v>
      </c>
    </row>
    <row r="191" spans="1:7" x14ac:dyDescent="0.2">
      <c r="A191" s="1" t="s">
        <v>128</v>
      </c>
      <c r="B191" s="16">
        <f>VLOOKUP($A191,Analysis!$A:$O,14,FALSE)+1</f>
        <v>1.0061946660888734</v>
      </c>
      <c r="C191" s="16">
        <f>VLOOKUP($A191,Analysis!$A:$O,15,FALSE)+1</f>
        <v>0.91472242371715762</v>
      </c>
      <c r="D191" s="15">
        <v>0.85</v>
      </c>
      <c r="E191" s="15">
        <v>1</v>
      </c>
      <c r="F191" s="15">
        <v>0.3</v>
      </c>
      <c r="G191" s="15">
        <v>0.75</v>
      </c>
    </row>
    <row r="192" spans="1:7" x14ac:dyDescent="0.2">
      <c r="A192" s="1" t="s">
        <v>276</v>
      </c>
      <c r="B192" s="16">
        <f>VLOOKUP($A192,Analysis!$A:$O,14,FALSE)+1</f>
        <v>1.0055355168204503</v>
      </c>
      <c r="C192" s="16">
        <f>VLOOKUP($A192,Analysis!$A:$O,15,FALSE)+1</f>
        <v>0.66186805131703341</v>
      </c>
      <c r="D192" s="15">
        <v>0.85</v>
      </c>
      <c r="E192" s="15">
        <v>1</v>
      </c>
      <c r="F192" s="15">
        <v>0.3</v>
      </c>
      <c r="G192" s="15">
        <v>0.75</v>
      </c>
    </row>
    <row r="193" spans="1:7" x14ac:dyDescent="0.2">
      <c r="A193" s="1" t="s">
        <v>431</v>
      </c>
      <c r="B193" s="16">
        <f>VLOOKUP($A193,Analysis!$A:$O,14,FALSE)+1</f>
        <v>1.0051462725328444</v>
      </c>
      <c r="C193" s="16">
        <f>VLOOKUP($A193,Analysis!$A:$O,15,FALSE)+1</f>
        <v>0.72773449434769333</v>
      </c>
      <c r="D193" s="15">
        <v>0.85</v>
      </c>
      <c r="E193" s="15">
        <v>1</v>
      </c>
      <c r="F193" s="15">
        <v>0.3</v>
      </c>
      <c r="G193" s="15">
        <v>0.75</v>
      </c>
    </row>
    <row r="194" spans="1:7" x14ac:dyDescent="0.2">
      <c r="A194" s="1" t="s">
        <v>43</v>
      </c>
      <c r="B194" s="16">
        <f>VLOOKUP($A194,Analysis!$A:$O,14,FALSE)+1</f>
        <v>1.0046343756249243</v>
      </c>
      <c r="C194" s="16">
        <f>VLOOKUP($A194,Analysis!$A:$O,15,FALSE)+1</f>
        <v>0.91330397784084028</v>
      </c>
      <c r="D194" s="15">
        <v>0.85</v>
      </c>
      <c r="E194" s="15">
        <v>1</v>
      </c>
      <c r="F194" s="15">
        <v>0.3</v>
      </c>
      <c r="G194" s="15">
        <v>0.75</v>
      </c>
    </row>
    <row r="195" spans="1:7" x14ac:dyDescent="0.2">
      <c r="A195" s="1" t="s">
        <v>173</v>
      </c>
      <c r="B195" s="16">
        <f>VLOOKUP($A195,Analysis!$A:$O,14,FALSE)+1</f>
        <v>1.0043347827343714</v>
      </c>
      <c r="C195" s="16">
        <f>VLOOKUP($A195,Analysis!$A:$O,15,FALSE)+1</f>
        <v>0.72088087244857935</v>
      </c>
      <c r="D195" s="15">
        <v>0.85</v>
      </c>
      <c r="E195" s="15">
        <v>1</v>
      </c>
      <c r="F195" s="15">
        <v>0.3</v>
      </c>
      <c r="G195" s="15">
        <v>0.75</v>
      </c>
    </row>
    <row r="196" spans="1:7" x14ac:dyDescent="0.2">
      <c r="A196" s="1" t="s">
        <v>73</v>
      </c>
      <c r="B196" s="16">
        <f>VLOOKUP($A196,Analysis!$A:$O,14,FALSE)+1</f>
        <v>1.0038954733470584</v>
      </c>
      <c r="C196" s="16">
        <f>VLOOKUP($A196,Analysis!$A:$O,15,FALSE)+1</f>
        <v>0.72784153139149321</v>
      </c>
      <c r="D196" s="15">
        <v>0.85</v>
      </c>
      <c r="E196" s="15">
        <v>1</v>
      </c>
      <c r="F196" s="15">
        <v>0.3</v>
      </c>
      <c r="G196" s="15">
        <v>0.75</v>
      </c>
    </row>
    <row r="197" spans="1:7" x14ac:dyDescent="0.2">
      <c r="A197" s="1" t="s">
        <v>227</v>
      </c>
      <c r="B197" s="16">
        <f>VLOOKUP($A197,Analysis!$A:$O,14,FALSE)+1</f>
        <v>1.0037988638443192</v>
      </c>
      <c r="C197" s="16">
        <f>VLOOKUP($A197,Analysis!$A:$O,15,FALSE)+1</f>
        <v>0.87286857725592981</v>
      </c>
      <c r="D197" s="15">
        <v>0.85</v>
      </c>
      <c r="E197" s="15">
        <v>1</v>
      </c>
      <c r="F197" s="15">
        <v>0.3</v>
      </c>
      <c r="G197" s="15">
        <v>0.75</v>
      </c>
    </row>
    <row r="198" spans="1:7" x14ac:dyDescent="0.2">
      <c r="A198" s="1" t="s">
        <v>171</v>
      </c>
      <c r="B198" s="16">
        <f>VLOOKUP($A198,Analysis!$A:$O,14,FALSE)+1</f>
        <v>1.0022712581278281</v>
      </c>
      <c r="C198" s="16">
        <f>VLOOKUP($A198,Analysis!$A:$O,15,FALSE)+1</f>
        <v>0.66185310093278071</v>
      </c>
      <c r="D198" s="15">
        <v>0.85</v>
      </c>
      <c r="E198" s="15">
        <v>1</v>
      </c>
      <c r="F198" s="15">
        <v>0.3</v>
      </c>
      <c r="G198" s="15">
        <v>0.75</v>
      </c>
    </row>
    <row r="199" spans="1:7" x14ac:dyDescent="0.2">
      <c r="A199" s="1" t="s">
        <v>263</v>
      </c>
      <c r="B199" s="16">
        <f>VLOOKUP($A199,Analysis!$A:$O,14,FALSE)+1</f>
        <v>1.0022242292415358</v>
      </c>
      <c r="C199" s="16">
        <f>VLOOKUP($A199,Analysis!$A:$O,15,FALSE)+1</f>
        <v>0.91111293567412355</v>
      </c>
      <c r="D199" s="15">
        <v>0.85</v>
      </c>
      <c r="E199" s="15">
        <v>1</v>
      </c>
      <c r="F199" s="15">
        <v>0.3</v>
      </c>
      <c r="G199" s="15">
        <v>0.75</v>
      </c>
    </row>
    <row r="200" spans="1:7" x14ac:dyDescent="0.2">
      <c r="A200" s="1" t="s">
        <v>251</v>
      </c>
      <c r="B200" s="16">
        <f>VLOOKUP($A200,Analysis!$A:$O,14,FALSE)+1</f>
        <v>1.000684778072841</v>
      </c>
      <c r="C200" s="16">
        <f>VLOOKUP($A200,Analysis!$A:$O,15,FALSE)+1</f>
        <v>0.90971343461167353</v>
      </c>
      <c r="D200" s="15">
        <v>0.85</v>
      </c>
      <c r="E200" s="15">
        <v>1</v>
      </c>
      <c r="F200" s="15">
        <v>0.3</v>
      </c>
      <c r="G200" s="15">
        <v>0.75</v>
      </c>
    </row>
    <row r="201" spans="1:7" x14ac:dyDescent="0.2">
      <c r="A201" s="1" t="s">
        <v>408</v>
      </c>
      <c r="B201" s="16">
        <f>VLOOKUP($A201,Analysis!$A:$O,14,FALSE)+1</f>
        <v>0.99788319387034985</v>
      </c>
      <c r="C201" s="16">
        <f>VLOOKUP($A201,Analysis!$A:$O,15,FALSE)+1</f>
        <v>0.90716653988213625</v>
      </c>
      <c r="D201" s="15">
        <v>0.85</v>
      </c>
      <c r="E201" s="15">
        <v>1</v>
      </c>
      <c r="F201" s="15">
        <v>0.3</v>
      </c>
      <c r="G201" s="15">
        <v>0.75</v>
      </c>
    </row>
    <row r="202" spans="1:7" x14ac:dyDescent="0.2">
      <c r="A202" s="1" t="s">
        <v>153</v>
      </c>
      <c r="B202" s="16">
        <f>VLOOKUP($A202,Analysis!$A:$O,14,FALSE)+1</f>
        <v>0.99650957666570306</v>
      </c>
      <c r="C202" s="16">
        <f>VLOOKUP($A202,Analysis!$A:$O,15,FALSE)+1</f>
        <v>0.9059177969688208</v>
      </c>
      <c r="D202" s="15">
        <v>0.85</v>
      </c>
      <c r="E202" s="15">
        <v>1</v>
      </c>
      <c r="F202" s="15">
        <v>0.3</v>
      </c>
      <c r="G202" s="15">
        <v>0.75</v>
      </c>
    </row>
    <row r="203" spans="1:7" x14ac:dyDescent="0.2">
      <c r="A203" s="1" t="s">
        <v>470</v>
      </c>
      <c r="B203" s="16">
        <f>VLOOKUP($A203,Analysis!$A:$O,14,FALSE)+1</f>
        <v>0.99537323978579928</v>
      </c>
      <c r="C203" s="16">
        <f>VLOOKUP($A203,Analysis!$A:$O,15,FALSE)+1</f>
        <v>0.8655419476398255</v>
      </c>
      <c r="D203" s="15">
        <v>0.85</v>
      </c>
      <c r="E203" s="15">
        <v>1</v>
      </c>
      <c r="F203" s="15">
        <v>0.3</v>
      </c>
      <c r="G203" s="15">
        <v>0.75</v>
      </c>
    </row>
    <row r="204" spans="1:7" x14ac:dyDescent="0.2">
      <c r="A204" s="1" t="s">
        <v>185</v>
      </c>
      <c r="B204" s="16">
        <f>VLOOKUP($A204,Analysis!$A:$O,14,FALSE)+1</f>
        <v>0.99502259159545814</v>
      </c>
      <c r="C204" s="16">
        <f>VLOOKUP($A204,Analysis!$A:$O,15,FALSE)+1</f>
        <v>0.86523703616996372</v>
      </c>
      <c r="D204" s="15">
        <v>0.85</v>
      </c>
      <c r="E204" s="15">
        <v>1</v>
      </c>
      <c r="F204" s="15">
        <v>0.3</v>
      </c>
      <c r="G204" s="15">
        <v>0.75</v>
      </c>
    </row>
    <row r="205" spans="1:7" x14ac:dyDescent="0.2">
      <c r="A205" s="1" t="s">
        <v>70</v>
      </c>
      <c r="B205" s="16">
        <f>VLOOKUP($A205,Analysis!$A:$O,14,FALSE)+1</f>
        <v>0.99377302145057522</v>
      </c>
      <c r="C205" s="16">
        <f>VLOOKUP($A205,Analysis!$A:$O,15,FALSE)+1</f>
        <v>0.90343001950052282</v>
      </c>
      <c r="D205" s="15">
        <v>0.85</v>
      </c>
      <c r="E205" s="15">
        <v>1</v>
      </c>
      <c r="F205" s="15">
        <v>0.3</v>
      </c>
      <c r="G205" s="15">
        <v>0.75</v>
      </c>
    </row>
    <row r="206" spans="1:7" x14ac:dyDescent="0.2">
      <c r="A206" s="1" t="s">
        <v>446</v>
      </c>
      <c r="B206" s="16">
        <f>VLOOKUP($A206,Analysis!$A:$O,14,FALSE)+1</f>
        <v>0.99253897553822568</v>
      </c>
      <c r="C206" s="16">
        <f>VLOOKUP($A206,Analysis!$A:$O,15,FALSE)+1</f>
        <v>0.91058621609011525</v>
      </c>
      <c r="D206" s="15">
        <v>0.85</v>
      </c>
      <c r="E206" s="15">
        <v>1</v>
      </c>
      <c r="F206" s="15">
        <v>0.3</v>
      </c>
      <c r="G206" s="15">
        <v>0.75</v>
      </c>
    </row>
    <row r="207" spans="1:7" x14ac:dyDescent="0.2">
      <c r="A207" s="1" t="s">
        <v>146</v>
      </c>
      <c r="B207" s="16">
        <f>VLOOKUP($A207,Analysis!$A:$O,14,FALSE)+1</f>
        <v>0.99068125709132704</v>
      </c>
      <c r="C207" s="16">
        <f>VLOOKUP($A207,Analysis!$A:$O,15,FALSE)+1</f>
        <v>0.7186288930692557</v>
      </c>
      <c r="D207" s="15">
        <v>0.85</v>
      </c>
      <c r="E207" s="15">
        <v>1</v>
      </c>
      <c r="F207" s="15">
        <v>0.3</v>
      </c>
      <c r="G207" s="15">
        <v>0.75</v>
      </c>
    </row>
    <row r="208" spans="1:7" x14ac:dyDescent="0.2">
      <c r="A208" s="1" t="s">
        <v>235</v>
      </c>
      <c r="B208" s="16">
        <f>VLOOKUP($A208,Analysis!$A:$O,14,FALSE)+1</f>
        <v>0.99059803769445332</v>
      </c>
      <c r="C208" s="16">
        <f>VLOOKUP($A208,Analysis!$A:$O,15,FALSE)+1</f>
        <v>0.72030831075010016</v>
      </c>
      <c r="D208" s="15">
        <v>0.85</v>
      </c>
      <c r="E208" s="15">
        <v>1</v>
      </c>
      <c r="F208" s="15">
        <v>0.3</v>
      </c>
      <c r="G208" s="15">
        <v>0.75</v>
      </c>
    </row>
    <row r="209" spans="1:7" x14ac:dyDescent="0.2">
      <c r="A209" s="1" t="s">
        <v>426</v>
      </c>
      <c r="B209" s="16">
        <f>VLOOKUP($A209,Analysis!$A:$O,14,FALSE)+1</f>
        <v>0.99055015813564851</v>
      </c>
      <c r="C209" s="16">
        <f>VLOOKUP($A209,Analysis!$A:$O,15,FALSE)+1</f>
        <v>0.7191443450472208</v>
      </c>
      <c r="D209" s="15">
        <v>0.85</v>
      </c>
      <c r="E209" s="15">
        <v>1</v>
      </c>
      <c r="F209" s="15">
        <v>0.3</v>
      </c>
      <c r="G209" s="15">
        <v>0.75</v>
      </c>
    </row>
    <row r="210" spans="1:7" x14ac:dyDescent="0.2">
      <c r="A210" s="1" t="s">
        <v>207</v>
      </c>
      <c r="B210" s="16">
        <f>VLOOKUP($A210,Analysis!$A:$O,14,FALSE)+1</f>
        <v>0.99039726181987642</v>
      </c>
      <c r="C210" s="16">
        <f>VLOOKUP($A210,Analysis!$A:$O,15,FALSE)+1</f>
        <v>0.65711246919056099</v>
      </c>
      <c r="D210" s="15">
        <v>0.85</v>
      </c>
      <c r="E210" s="15">
        <v>1</v>
      </c>
      <c r="F210" s="15">
        <v>0.3</v>
      </c>
      <c r="G210" s="15">
        <v>0.75</v>
      </c>
    </row>
    <row r="211" spans="1:7" x14ac:dyDescent="0.2">
      <c r="A211" s="1" t="s">
        <v>287</v>
      </c>
      <c r="B211" s="16">
        <f>VLOOKUP($A211,Analysis!$A:$O,14,FALSE)+1</f>
        <v>0.98922262851938192</v>
      </c>
      <c r="C211" s="16">
        <f>VLOOKUP($A211,Analysis!$A:$O,15,FALSE)+1</f>
        <v>0.89929329865398333</v>
      </c>
      <c r="D211" s="15">
        <v>0.85</v>
      </c>
      <c r="E211" s="15">
        <v>1</v>
      </c>
      <c r="F211" s="15">
        <v>0.3</v>
      </c>
      <c r="G211" s="15">
        <v>0.75</v>
      </c>
    </row>
    <row r="212" spans="1:7" x14ac:dyDescent="0.2">
      <c r="A212" s="1" t="s">
        <v>386</v>
      </c>
      <c r="B212" s="16">
        <f>VLOOKUP($A212,Analysis!$A:$O,14,FALSE)+1</f>
        <v>0.9891162641035488</v>
      </c>
      <c r="C212" s="16">
        <f>VLOOKUP($A212,Analysis!$A:$O,15,FALSE)+1</f>
        <v>0.89919660373049892</v>
      </c>
      <c r="D212" s="15">
        <v>0.85</v>
      </c>
      <c r="E212" s="15">
        <v>1</v>
      </c>
      <c r="F212" s="15">
        <v>0.3</v>
      </c>
      <c r="G212" s="15">
        <v>0.75</v>
      </c>
    </row>
    <row r="213" spans="1:7" x14ac:dyDescent="0.2">
      <c r="A213" s="1" t="s">
        <v>541</v>
      </c>
      <c r="B213" s="16">
        <f>VLOOKUP($A213,Analysis!$A:$O,14,FALSE)+1</f>
        <v>0.98798033526314655</v>
      </c>
      <c r="C213" s="16">
        <f>VLOOKUP($A213,Analysis!$A:$O,15,FALSE)+1</f>
        <v>0.8981639411483151</v>
      </c>
      <c r="D213" s="15">
        <v>0.85</v>
      </c>
      <c r="E213" s="15">
        <v>1</v>
      </c>
      <c r="F213" s="15">
        <v>0.3</v>
      </c>
      <c r="G213" s="15">
        <v>0.75</v>
      </c>
    </row>
    <row r="214" spans="1:7" x14ac:dyDescent="0.2">
      <c r="A214" s="1" t="s">
        <v>505</v>
      </c>
      <c r="B214" s="16">
        <f>VLOOKUP($A214,Analysis!$A:$O,14,FALSE)+1</f>
        <v>0.98732213990033479</v>
      </c>
      <c r="C214" s="16">
        <f>VLOOKUP($A214,Analysis!$A:$O,15,FALSE)+1</f>
        <v>0.91418716657438426</v>
      </c>
      <c r="D214" s="15">
        <v>0.85</v>
      </c>
      <c r="E214" s="15">
        <v>1</v>
      </c>
      <c r="F214" s="15">
        <v>0.3</v>
      </c>
      <c r="G214" s="15">
        <v>0.75</v>
      </c>
    </row>
    <row r="215" spans="1:7" x14ac:dyDescent="0.2">
      <c r="A215" s="1" t="s">
        <v>201</v>
      </c>
      <c r="B215" s="16">
        <f>VLOOKUP($A215,Analysis!$A:$O,14,FALSE)+1</f>
        <v>0.98628548330912447</v>
      </c>
      <c r="C215" s="16">
        <f>VLOOKUP($A215,Analysis!$A:$O,15,FALSE)+1</f>
        <v>0.85763955070358655</v>
      </c>
      <c r="D215" s="15">
        <v>0.85</v>
      </c>
      <c r="E215" s="15">
        <v>1</v>
      </c>
      <c r="F215" s="15">
        <v>0.3</v>
      </c>
      <c r="G215" s="15">
        <v>0.75</v>
      </c>
    </row>
    <row r="216" spans="1:7" x14ac:dyDescent="0.2">
      <c r="A216" s="1" t="s">
        <v>214</v>
      </c>
      <c r="B216" s="16">
        <f>VLOOKUP($A216,Analysis!$A:$O,14,FALSE)+1</f>
        <v>0.98610881677847728</v>
      </c>
      <c r="C216" s="16">
        <f>VLOOKUP($A216,Analysis!$A:$O,15,FALSE)+1</f>
        <v>0.89646256070770658</v>
      </c>
      <c r="D216" s="15">
        <v>0.85</v>
      </c>
      <c r="E216" s="15">
        <v>1</v>
      </c>
      <c r="F216" s="15">
        <v>0.3</v>
      </c>
      <c r="G216" s="15">
        <v>0.75</v>
      </c>
    </row>
    <row r="217" spans="1:7" x14ac:dyDescent="0.2">
      <c r="A217" s="1" t="s">
        <v>476</v>
      </c>
      <c r="B217" s="16">
        <f>VLOOKUP($A217,Analysis!$A:$O,14,FALSE)+1</f>
        <v>0.9856915147291494</v>
      </c>
      <c r="C217" s="16">
        <f>VLOOKUP($A217,Analysis!$A:$O,15,FALSE)+1</f>
        <v>0.8960831952083177</v>
      </c>
      <c r="D217" s="15">
        <v>0.85</v>
      </c>
      <c r="E217" s="15">
        <v>1</v>
      </c>
      <c r="F217" s="15">
        <v>0.3</v>
      </c>
      <c r="G217" s="15">
        <v>0.75</v>
      </c>
    </row>
    <row r="218" spans="1:7" x14ac:dyDescent="0.2">
      <c r="A218" s="1" t="s">
        <v>192</v>
      </c>
      <c r="B218" s="16">
        <f>VLOOKUP($A218,Analysis!$A:$O,14,FALSE)+1</f>
        <v>0.98492420653718615</v>
      </c>
      <c r="C218" s="16">
        <f>VLOOKUP($A218,Analysis!$A:$O,15,FALSE)+1</f>
        <v>0.90360018948365706</v>
      </c>
      <c r="D218" s="15">
        <v>0.85</v>
      </c>
      <c r="E218" s="15">
        <v>1</v>
      </c>
      <c r="F218" s="15">
        <v>0.3</v>
      </c>
      <c r="G218" s="15">
        <v>0.75</v>
      </c>
    </row>
    <row r="219" spans="1:7" x14ac:dyDescent="0.2">
      <c r="A219" s="1" t="s">
        <v>346</v>
      </c>
      <c r="B219" s="16">
        <f>VLOOKUP($A219,Analysis!$A:$O,14,FALSE)+1</f>
        <v>0.98348600770805461</v>
      </c>
      <c r="C219" s="16">
        <f>VLOOKUP($A219,Analysis!$A:$O,15,FALSE)+1</f>
        <v>0.85520522409396049</v>
      </c>
      <c r="D219" s="15">
        <v>0.85</v>
      </c>
      <c r="E219" s="15">
        <v>1</v>
      </c>
      <c r="F219" s="15">
        <v>0.3</v>
      </c>
      <c r="G219" s="15">
        <v>0.75</v>
      </c>
    </row>
    <row r="220" spans="1:7" x14ac:dyDescent="0.2">
      <c r="A220" s="1" t="s">
        <v>544</v>
      </c>
      <c r="B220" s="16">
        <f>VLOOKUP($A220,Analysis!$A:$O,14,FALSE)+1</f>
        <v>0.9826969549933805</v>
      </c>
      <c r="C220" s="16">
        <f>VLOOKUP($A220,Analysis!$A:$O,15,FALSE)+1</f>
        <v>0.89336086817580029</v>
      </c>
      <c r="D220" s="15">
        <v>0.85</v>
      </c>
      <c r="E220" s="15">
        <v>1</v>
      </c>
      <c r="F220" s="15">
        <v>0.3</v>
      </c>
      <c r="G220" s="15">
        <v>0.75</v>
      </c>
    </row>
    <row r="221" spans="1:7" x14ac:dyDescent="0.2">
      <c r="A221" s="1" t="s">
        <v>497</v>
      </c>
      <c r="B221" s="16">
        <f>VLOOKUP($A221,Analysis!$A:$O,14,FALSE)+1</f>
        <v>0.98265092673682408</v>
      </c>
      <c r="C221" s="16">
        <f>VLOOKUP($A221,Analysis!$A:$O,15,FALSE)+1</f>
        <v>0.89331902430620358</v>
      </c>
      <c r="D221" s="15">
        <v>0.85</v>
      </c>
      <c r="E221" s="15">
        <v>1</v>
      </c>
      <c r="F221" s="15">
        <v>0.3</v>
      </c>
      <c r="G221" s="15">
        <v>0.75</v>
      </c>
    </row>
    <row r="222" spans="1:7" x14ac:dyDescent="0.2">
      <c r="A222" s="1" t="s">
        <v>245</v>
      </c>
      <c r="B222" s="16">
        <f>VLOOKUP($A222,Analysis!$A:$O,14,FALSE)+1</f>
        <v>0.9824739803443765</v>
      </c>
      <c r="C222" s="16">
        <f>VLOOKUP($A222,Analysis!$A:$O,15,FALSE)+1</f>
        <v>0.85432520029945791</v>
      </c>
      <c r="D222" s="15">
        <v>0.85</v>
      </c>
      <c r="E222" s="15">
        <v>1</v>
      </c>
      <c r="F222" s="15">
        <v>0.3</v>
      </c>
      <c r="G222" s="15">
        <v>0.75</v>
      </c>
    </row>
    <row r="223" spans="1:7" x14ac:dyDescent="0.2">
      <c r="A223" s="1" t="s">
        <v>231</v>
      </c>
      <c r="B223" s="16">
        <f>VLOOKUP($A223,Analysis!$A:$O,14,FALSE)+1</f>
        <v>0.98227360256982865</v>
      </c>
      <c r="C223" s="16">
        <f>VLOOKUP($A223,Analysis!$A:$O,15,FALSE)+1</f>
        <v>0.89297600233620766</v>
      </c>
      <c r="D223" s="15">
        <v>0.85</v>
      </c>
      <c r="E223" s="15">
        <v>1</v>
      </c>
      <c r="F223" s="15">
        <v>0.3</v>
      </c>
      <c r="G223" s="15">
        <v>0.75</v>
      </c>
    </row>
    <row r="224" spans="1:7" x14ac:dyDescent="0.2">
      <c r="A224" s="1" t="s">
        <v>46</v>
      </c>
      <c r="B224" s="16">
        <f>VLOOKUP($A224,Analysis!$A:$O,14,FALSE)+1</f>
        <v>0.98057828008651726</v>
      </c>
      <c r="C224" s="16">
        <f>VLOOKUP($A224,Analysis!$A:$O,15,FALSE)+1</f>
        <v>0.89143480007865183</v>
      </c>
      <c r="D224" s="15">
        <v>0.85</v>
      </c>
      <c r="E224" s="15">
        <v>1</v>
      </c>
      <c r="F224" s="15">
        <v>0.3</v>
      </c>
      <c r="G224" s="15">
        <v>0.75</v>
      </c>
    </row>
    <row r="225" spans="1:7" x14ac:dyDescent="0.2">
      <c r="A225" s="1" t="s">
        <v>407</v>
      </c>
      <c r="B225" s="16">
        <f>VLOOKUP($A225,Analysis!$A:$O,14,FALSE)+1</f>
        <v>0.98047350111967102</v>
      </c>
      <c r="C225" s="16">
        <f>VLOOKUP($A225,Analysis!$A:$O,15,FALSE)+1</f>
        <v>0.92497500105629338</v>
      </c>
      <c r="D225" s="15">
        <v>0.85</v>
      </c>
      <c r="E225" s="15">
        <v>1</v>
      </c>
      <c r="F225" s="15">
        <v>0.3</v>
      </c>
      <c r="G225" s="15">
        <v>0.75</v>
      </c>
    </row>
    <row r="226" spans="1:7" x14ac:dyDescent="0.2">
      <c r="A226" s="1" t="s">
        <v>367</v>
      </c>
      <c r="B226" s="16">
        <f>VLOOKUP($A226,Analysis!$A:$O,14,FALSE)+1</f>
        <v>0.977380768338873</v>
      </c>
      <c r="C226" s="16">
        <f>VLOOKUP($A226,Analysis!$A:$O,15,FALSE)+1</f>
        <v>0.70460694133106594</v>
      </c>
      <c r="D226" s="15">
        <v>0.85</v>
      </c>
      <c r="E226" s="15">
        <v>1</v>
      </c>
      <c r="F226" s="15">
        <v>0.3</v>
      </c>
      <c r="G226" s="15">
        <v>0.75</v>
      </c>
    </row>
    <row r="227" spans="1:7" x14ac:dyDescent="0.2">
      <c r="A227" s="1" t="s">
        <v>134</v>
      </c>
      <c r="B227" s="16">
        <f>VLOOKUP($A227,Analysis!$A:$O,14,FALSE)+1</f>
        <v>0.97693747163014977</v>
      </c>
      <c r="C227" s="16">
        <f>VLOOKUP($A227,Analysis!$A:$O,15,FALSE)+1</f>
        <v>0.78564302553164489</v>
      </c>
      <c r="D227" s="15">
        <v>0.85</v>
      </c>
      <c r="E227" s="15">
        <v>1</v>
      </c>
      <c r="F227" s="15">
        <v>0.3</v>
      </c>
      <c r="G227" s="15">
        <v>0.75</v>
      </c>
    </row>
    <row r="228" spans="1:7" x14ac:dyDescent="0.2">
      <c r="A228" s="1" t="s">
        <v>42</v>
      </c>
      <c r="B228" s="16">
        <f>VLOOKUP($A228,Analysis!$A:$O,14,FALSE)+1</f>
        <v>0.97683787604453509</v>
      </c>
      <c r="C228" s="16">
        <f>VLOOKUP($A228,Analysis!$A:$O,15,FALSE)+1</f>
        <v>0.84942424003872619</v>
      </c>
      <c r="D228" s="15">
        <v>0.85</v>
      </c>
      <c r="E228" s="15">
        <v>1</v>
      </c>
      <c r="F228" s="15">
        <v>0.3</v>
      </c>
      <c r="G228" s="15">
        <v>0.75</v>
      </c>
    </row>
    <row r="229" spans="1:7" x14ac:dyDescent="0.2">
      <c r="A229" s="1" t="s">
        <v>41</v>
      </c>
      <c r="B229" s="16">
        <f>VLOOKUP($A229,Analysis!$A:$O,14,FALSE)+1</f>
        <v>0.97678469698950021</v>
      </c>
      <c r="C229" s="16">
        <f>VLOOKUP($A229,Analysis!$A:$O,15,FALSE)+1</f>
        <v>0.90443027499027795</v>
      </c>
      <c r="D229" s="15">
        <v>0.85</v>
      </c>
      <c r="E229" s="15">
        <v>1</v>
      </c>
      <c r="F229" s="15">
        <v>0.3</v>
      </c>
      <c r="G229" s="15">
        <v>0.75</v>
      </c>
    </row>
    <row r="230" spans="1:7" x14ac:dyDescent="0.2">
      <c r="A230" s="1" t="s">
        <v>477</v>
      </c>
      <c r="B230" s="16">
        <f>VLOOKUP($A230,Analysis!$A:$O,14,FALSE)+1</f>
        <v>0.97649677455650152</v>
      </c>
      <c r="C230" s="16">
        <f>VLOOKUP($A230,Analysis!$A:$O,15,FALSE)+1</f>
        <v>0.84912763004913172</v>
      </c>
      <c r="D230" s="15">
        <v>0.85</v>
      </c>
      <c r="E230" s="15">
        <v>1</v>
      </c>
      <c r="F230" s="15">
        <v>0.3</v>
      </c>
      <c r="G230" s="15">
        <v>0.75</v>
      </c>
    </row>
    <row r="231" spans="1:7" x14ac:dyDescent="0.2">
      <c r="A231" s="1" t="s">
        <v>531</v>
      </c>
      <c r="B231" s="16">
        <f>VLOOKUP($A231,Analysis!$A:$O,14,FALSE)+1</f>
        <v>0.97636422710518056</v>
      </c>
      <c r="C231" s="16">
        <f>VLOOKUP($A231,Analysis!$A:$O,15,FALSE)+1</f>
        <v>0.84901237139580932</v>
      </c>
      <c r="D231" s="15">
        <v>0.85</v>
      </c>
      <c r="E231" s="15">
        <v>1</v>
      </c>
      <c r="F231" s="15">
        <v>0.3</v>
      </c>
      <c r="G231" s="15">
        <v>0.75</v>
      </c>
    </row>
    <row r="232" spans="1:7" x14ac:dyDescent="0.2">
      <c r="A232" s="1" t="s">
        <v>54</v>
      </c>
      <c r="B232" s="16">
        <f>VLOOKUP($A232,Analysis!$A:$O,14,FALSE)+1</f>
        <v>0.97583900862234452</v>
      </c>
      <c r="C232" s="16">
        <f>VLOOKUP($A232,Analysis!$A:$O,15,FALSE)+1</f>
        <v>0.88712637147485851</v>
      </c>
      <c r="D232" s="15">
        <v>0.85</v>
      </c>
      <c r="E232" s="15">
        <v>1</v>
      </c>
      <c r="F232" s="15">
        <v>0.3</v>
      </c>
      <c r="G232" s="15">
        <v>0.75</v>
      </c>
    </row>
    <row r="233" spans="1:7" x14ac:dyDescent="0.2">
      <c r="A233" s="1" t="s">
        <v>382</v>
      </c>
      <c r="B233" s="16">
        <f>VLOOKUP($A233,Analysis!$A:$O,14,FALSE)+1</f>
        <v>0.97564577559779275</v>
      </c>
      <c r="C233" s="16">
        <f>VLOOKUP($A233,Analysis!$A:$O,15,FALSE)+1</f>
        <v>0.8869507050889025</v>
      </c>
      <c r="D233" s="15">
        <v>0.85</v>
      </c>
      <c r="E233" s="15">
        <v>1</v>
      </c>
      <c r="F233" s="15">
        <v>0.3</v>
      </c>
      <c r="G233" s="15">
        <v>0.75</v>
      </c>
    </row>
    <row r="234" spans="1:7" x14ac:dyDescent="0.2">
      <c r="A234" s="1" t="s">
        <v>120</v>
      </c>
      <c r="B234" s="16">
        <f>VLOOKUP($A234,Analysis!$A:$O,14,FALSE)+1</f>
        <v>0.97516050969864265</v>
      </c>
      <c r="C234" s="16">
        <f>VLOOKUP($A234,Analysis!$A:$O,15,FALSE)+1</f>
        <v>0.70450546375770406</v>
      </c>
      <c r="D234" s="15">
        <v>0.85</v>
      </c>
      <c r="E234" s="15">
        <v>1</v>
      </c>
      <c r="F234" s="15">
        <v>0.3</v>
      </c>
      <c r="G234" s="15">
        <v>0.75</v>
      </c>
    </row>
    <row r="235" spans="1:7" x14ac:dyDescent="0.2">
      <c r="A235" s="1" t="s">
        <v>547</v>
      </c>
      <c r="B235" s="16">
        <f>VLOOKUP($A235,Analysis!$A:$O,14,FALSE)+1</f>
        <v>0.97471661626447781</v>
      </c>
      <c r="C235" s="16">
        <f>VLOOKUP($A235,Analysis!$A:$O,15,FALSE)+1</f>
        <v>0.84757966631693715</v>
      </c>
      <c r="D235" s="15">
        <v>0.85</v>
      </c>
      <c r="E235" s="15">
        <v>1</v>
      </c>
      <c r="F235" s="15">
        <v>0.3</v>
      </c>
      <c r="G235" s="15">
        <v>0.75</v>
      </c>
    </row>
    <row r="236" spans="1:7" x14ac:dyDescent="0.2">
      <c r="A236" s="1" t="s">
        <v>313</v>
      </c>
      <c r="B236" s="16">
        <f>VLOOKUP($A236,Analysis!$A:$O,14,FALSE)+1</f>
        <v>0.97457116458810955</v>
      </c>
      <c r="C236" s="16">
        <f>VLOOKUP($A236,Analysis!$A:$O,15,FALSE)+1</f>
        <v>0.89410198586065093</v>
      </c>
      <c r="D236" s="15">
        <v>0.85</v>
      </c>
      <c r="E236" s="15">
        <v>1</v>
      </c>
      <c r="F236" s="15">
        <v>0.3</v>
      </c>
      <c r="G236" s="15">
        <v>0.75</v>
      </c>
    </row>
    <row r="237" spans="1:7" x14ac:dyDescent="0.2">
      <c r="A237" s="1" t="s">
        <v>481</v>
      </c>
      <c r="B237" s="16">
        <f>VLOOKUP($A237,Analysis!$A:$O,14,FALSE)+1</f>
        <v>0.97398863792063139</v>
      </c>
      <c r="C237" s="16">
        <f>VLOOKUP($A237,Analysis!$A:$O,15,FALSE)+1</f>
        <v>0.70259835972797724</v>
      </c>
      <c r="D237" s="15">
        <v>0.85</v>
      </c>
      <c r="E237" s="15">
        <v>1</v>
      </c>
      <c r="F237" s="15">
        <v>0.3</v>
      </c>
      <c r="G237" s="15">
        <v>0.75</v>
      </c>
    </row>
    <row r="238" spans="1:7" x14ac:dyDescent="0.2">
      <c r="A238" s="1" t="s">
        <v>129</v>
      </c>
      <c r="B238" s="16">
        <f>VLOOKUP($A238,Analysis!$A:$O,14,FALSE)+1</f>
        <v>0.97359394259552734</v>
      </c>
      <c r="C238" s="16">
        <f>VLOOKUP($A238,Analysis!$A:$O,15,FALSE)+1</f>
        <v>0.88508540235957034</v>
      </c>
      <c r="D238" s="15">
        <v>0.85</v>
      </c>
      <c r="E238" s="15">
        <v>1</v>
      </c>
      <c r="F238" s="15">
        <v>0.3</v>
      </c>
      <c r="G238" s="15">
        <v>0.75</v>
      </c>
    </row>
    <row r="239" spans="1:7" x14ac:dyDescent="0.2">
      <c r="A239" s="1" t="s">
        <v>168</v>
      </c>
      <c r="B239" s="16">
        <f>VLOOKUP($A239,Analysis!$A:$O,14,FALSE)+1</f>
        <v>0.97343267545007328</v>
      </c>
      <c r="C239" s="16">
        <f>VLOOKUP($A239,Analysis!$A:$O,15,FALSE)+1</f>
        <v>0.84646319604354203</v>
      </c>
      <c r="D239" s="15">
        <v>0.85</v>
      </c>
      <c r="E239" s="15">
        <v>1</v>
      </c>
      <c r="F239" s="15">
        <v>0.3</v>
      </c>
      <c r="G239" s="15">
        <v>0.75</v>
      </c>
    </row>
    <row r="240" spans="1:7" x14ac:dyDescent="0.2">
      <c r="A240" s="1" t="s">
        <v>551</v>
      </c>
      <c r="B240" s="16">
        <f>VLOOKUP($A240,Analysis!$A:$O,14,FALSE)+1</f>
        <v>0.97330247312336182</v>
      </c>
      <c r="C240" s="16">
        <f>VLOOKUP($A240,Analysis!$A:$O,15,FALSE)+1</f>
        <v>0.84634997662901046</v>
      </c>
      <c r="D240" s="15">
        <v>0.85</v>
      </c>
      <c r="E240" s="15">
        <v>1</v>
      </c>
      <c r="F240" s="15">
        <v>0.3</v>
      </c>
      <c r="G240" s="15">
        <v>0.75</v>
      </c>
    </row>
    <row r="241" spans="1:7" x14ac:dyDescent="0.2">
      <c r="A241" s="1" t="s">
        <v>527</v>
      </c>
      <c r="B241" s="16">
        <f>VLOOKUP($A241,Analysis!$A:$O,14,FALSE)+1</f>
        <v>0.97277014350185087</v>
      </c>
      <c r="C241" s="16">
        <f>VLOOKUP($A241,Analysis!$A:$O,15,FALSE)+1</f>
        <v>0.89244967293747779</v>
      </c>
      <c r="D241" s="15">
        <v>0.85</v>
      </c>
      <c r="E241" s="15">
        <v>1</v>
      </c>
      <c r="F241" s="15">
        <v>0.3</v>
      </c>
      <c r="G241" s="15">
        <v>0.75</v>
      </c>
    </row>
    <row r="242" spans="1:7" x14ac:dyDescent="0.2">
      <c r="A242" s="1" t="s">
        <v>202</v>
      </c>
      <c r="B242" s="16">
        <f>VLOOKUP($A242,Analysis!$A:$O,14,FALSE)+1</f>
        <v>0.97250239644547942</v>
      </c>
      <c r="C242" s="16">
        <f>VLOOKUP($A242,Analysis!$A:$O,15,FALSE)+1</f>
        <v>0.89220403343621946</v>
      </c>
      <c r="D242" s="15">
        <v>0.85</v>
      </c>
      <c r="E242" s="15">
        <v>1</v>
      </c>
      <c r="F242" s="15">
        <v>0.3</v>
      </c>
      <c r="G242" s="15">
        <v>0.75</v>
      </c>
    </row>
    <row r="243" spans="1:7" x14ac:dyDescent="0.2">
      <c r="A243" s="1" t="s">
        <v>238</v>
      </c>
      <c r="B243" s="16">
        <f>VLOOKUP($A243,Analysis!$A:$O,14,FALSE)+1</f>
        <v>0.9714021636907062</v>
      </c>
      <c r="C243" s="16">
        <f>VLOOKUP($A243,Analysis!$A:$O,15,FALSE)+1</f>
        <v>0.69982405761253252</v>
      </c>
      <c r="D243" s="15">
        <v>0.85</v>
      </c>
      <c r="E243" s="15">
        <v>1</v>
      </c>
      <c r="F243" s="15">
        <v>0.3</v>
      </c>
      <c r="G243" s="15">
        <v>0.75</v>
      </c>
    </row>
    <row r="244" spans="1:7" x14ac:dyDescent="0.2">
      <c r="A244" s="1" t="s">
        <v>130</v>
      </c>
      <c r="B244" s="16">
        <f>VLOOKUP($A244,Analysis!$A:$O,14,FALSE)+1</f>
        <v>0.97099194200554528</v>
      </c>
      <c r="C244" s="16">
        <f>VLOOKUP($A244,Analysis!$A:$O,15,FALSE)+1</f>
        <v>0.69977568545902646</v>
      </c>
      <c r="D244" s="15">
        <v>0.85</v>
      </c>
      <c r="E244" s="15">
        <v>1</v>
      </c>
      <c r="F244" s="15">
        <v>0.3</v>
      </c>
      <c r="G244" s="15">
        <v>0.75</v>
      </c>
    </row>
    <row r="245" spans="1:7" x14ac:dyDescent="0.2">
      <c r="A245" s="1" t="s">
        <v>532</v>
      </c>
      <c r="B245" s="16">
        <f>VLOOKUP($A245,Analysis!$A:$O,14,FALSE)+1</f>
        <v>0.97062126987241026</v>
      </c>
      <c r="C245" s="16">
        <f>VLOOKUP($A245,Analysis!$A:$O,15,FALSE)+1</f>
        <v>0.88238297261128196</v>
      </c>
      <c r="D245" s="15">
        <v>0.85</v>
      </c>
      <c r="E245" s="15">
        <v>1</v>
      </c>
      <c r="F245" s="15">
        <v>0.3</v>
      </c>
      <c r="G245" s="15">
        <v>0.75</v>
      </c>
    </row>
    <row r="246" spans="1:7" x14ac:dyDescent="0.2">
      <c r="A246" s="1" t="s">
        <v>423</v>
      </c>
      <c r="B246" s="16">
        <f>VLOOKUP($A246,Analysis!$A:$O,14,FALSE)+1</f>
        <v>0.97061301497052488</v>
      </c>
      <c r="C246" s="16">
        <f>VLOOKUP($A246,Analysis!$A:$O,15,FALSE)+1</f>
        <v>0.84401131736567381</v>
      </c>
      <c r="D246" s="15">
        <v>0.85</v>
      </c>
      <c r="E246" s="15">
        <v>1</v>
      </c>
      <c r="F246" s="15">
        <v>0.3</v>
      </c>
      <c r="G246" s="15">
        <v>0.75</v>
      </c>
    </row>
    <row r="247" spans="1:7" x14ac:dyDescent="0.2">
      <c r="A247" s="1" t="s">
        <v>260</v>
      </c>
      <c r="B247" s="16">
        <f>VLOOKUP($A247,Analysis!$A:$O,14,FALSE)+1</f>
        <v>0.97022137668626784</v>
      </c>
      <c r="C247" s="16">
        <f>VLOOKUP($A247,Analysis!$A:$O,15,FALSE)+1</f>
        <v>0.89835312656135902</v>
      </c>
      <c r="D247" s="15">
        <v>0.85</v>
      </c>
      <c r="E247" s="15">
        <v>1</v>
      </c>
      <c r="F247" s="15">
        <v>0.3</v>
      </c>
      <c r="G247" s="15">
        <v>0.75</v>
      </c>
    </row>
    <row r="248" spans="1:7" x14ac:dyDescent="0.2">
      <c r="A248" s="1" t="s">
        <v>75</v>
      </c>
      <c r="B248" s="16">
        <f>VLOOKUP($A248,Analysis!$A:$O,14,FALSE)+1</f>
        <v>0.96900518805878466</v>
      </c>
      <c r="C248" s="16">
        <f>VLOOKUP($A248,Analysis!$A:$O,15,FALSE)+1</f>
        <v>0.70843376711825701</v>
      </c>
      <c r="D248" s="15">
        <v>0.85</v>
      </c>
      <c r="E248" s="15">
        <v>1</v>
      </c>
      <c r="F248" s="15">
        <v>0.3</v>
      </c>
      <c r="G248" s="15">
        <v>0.75</v>
      </c>
    </row>
    <row r="249" spans="1:7" x14ac:dyDescent="0.2">
      <c r="A249" s="1" t="s">
        <v>279</v>
      </c>
      <c r="B249" s="16">
        <f>VLOOKUP($A249,Analysis!$A:$O,14,FALSE)+1</f>
        <v>0.96893683646520778</v>
      </c>
      <c r="C249" s="16">
        <f>VLOOKUP($A249,Analysis!$A:$O,15,FALSE)+1</f>
        <v>0.84255377083931116</v>
      </c>
      <c r="D249" s="15">
        <v>0.85</v>
      </c>
      <c r="E249" s="15">
        <v>1</v>
      </c>
      <c r="F249" s="15">
        <v>0.3</v>
      </c>
      <c r="G249" s="15">
        <v>0.75</v>
      </c>
    </row>
    <row r="250" spans="1:7" x14ac:dyDescent="0.2">
      <c r="A250" s="1" t="s">
        <v>167</v>
      </c>
      <c r="B250" s="16">
        <f>VLOOKUP($A250,Analysis!$A:$O,14,FALSE)+1</f>
        <v>0.96846333843487953</v>
      </c>
      <c r="C250" s="16">
        <f>VLOOKUP($A250,Analysis!$A:$O,15,FALSE)+1</f>
        <v>0.89672531336562911</v>
      </c>
      <c r="D250" s="15">
        <v>0.85</v>
      </c>
      <c r="E250" s="15">
        <v>1</v>
      </c>
      <c r="F250" s="15">
        <v>0.3</v>
      </c>
      <c r="G250" s="15">
        <v>0.75</v>
      </c>
    </row>
    <row r="251" spans="1:7" x14ac:dyDescent="0.2">
      <c r="A251" s="1" t="s">
        <v>157</v>
      </c>
      <c r="B251" s="16">
        <f>VLOOKUP($A251,Analysis!$A:$O,14,FALSE)+1</f>
        <v>0.96816024721333183</v>
      </c>
      <c r="C251" s="16">
        <f>VLOOKUP($A251,Analysis!$A:$O,15,FALSE)+1</f>
        <v>0.8801456792848471</v>
      </c>
      <c r="D251" s="15">
        <v>0.85</v>
      </c>
      <c r="E251" s="15">
        <v>1</v>
      </c>
      <c r="F251" s="15">
        <v>0.3</v>
      </c>
      <c r="G251" s="15">
        <v>0.75</v>
      </c>
    </row>
    <row r="252" spans="1:7" x14ac:dyDescent="0.2">
      <c r="A252" s="1" t="s">
        <v>228</v>
      </c>
      <c r="B252" s="16">
        <f>VLOOKUP($A252,Analysis!$A:$O,14,FALSE)+1</f>
        <v>0.96792969836028286</v>
      </c>
      <c r="C252" s="16">
        <f>VLOOKUP($A252,Analysis!$A:$O,15,FALSE)+1</f>
        <v>0.77646305856575148</v>
      </c>
      <c r="D252" s="15">
        <v>0.85</v>
      </c>
      <c r="E252" s="15">
        <v>1</v>
      </c>
      <c r="F252" s="15">
        <v>0.3</v>
      </c>
      <c r="G252" s="15">
        <v>0.75</v>
      </c>
    </row>
    <row r="253" spans="1:7" x14ac:dyDescent="0.2">
      <c r="A253" s="1" t="s">
        <v>332</v>
      </c>
      <c r="B253" s="16">
        <f>VLOOKUP($A253,Analysis!$A:$O,14,FALSE)+1</f>
        <v>0.96768450939457218</v>
      </c>
      <c r="C253" s="16">
        <f>VLOOKUP($A253,Analysis!$A:$O,15,FALSE)+1</f>
        <v>0.89600417536534449</v>
      </c>
      <c r="D253" s="15">
        <v>0.85</v>
      </c>
      <c r="E253" s="15">
        <v>1</v>
      </c>
      <c r="F253" s="15">
        <v>0.3</v>
      </c>
      <c r="G253" s="15">
        <v>0.75</v>
      </c>
    </row>
    <row r="254" spans="1:7" x14ac:dyDescent="0.2">
      <c r="A254" s="1" t="s">
        <v>387</v>
      </c>
      <c r="B254" s="16">
        <f>VLOOKUP($A254,Analysis!$A:$O,14,FALSE)+1</f>
        <v>0.96753022452504345</v>
      </c>
      <c r="C254" s="16">
        <f>VLOOKUP($A254,Analysis!$A:$O,15,FALSE)+1</f>
        <v>0.87957293138640291</v>
      </c>
      <c r="D254" s="15">
        <v>0.85</v>
      </c>
      <c r="E254" s="15">
        <v>1</v>
      </c>
      <c r="F254" s="15">
        <v>0.3</v>
      </c>
      <c r="G254" s="15">
        <v>0.75</v>
      </c>
    </row>
    <row r="255" spans="1:7" x14ac:dyDescent="0.2">
      <c r="A255" s="1" t="s">
        <v>393</v>
      </c>
      <c r="B255" s="16">
        <f>VLOOKUP($A255,Analysis!$A:$O,14,FALSE)+1</f>
        <v>0.96749094145318171</v>
      </c>
      <c r="C255" s="16">
        <f>VLOOKUP($A255,Analysis!$A:$O,15,FALSE)+1</f>
        <v>0.87953721950289232</v>
      </c>
      <c r="D255" s="15">
        <v>0.85</v>
      </c>
      <c r="E255" s="15">
        <v>1</v>
      </c>
      <c r="F255" s="15">
        <v>0.3</v>
      </c>
      <c r="G255" s="15">
        <v>0.75</v>
      </c>
    </row>
    <row r="256" spans="1:7" x14ac:dyDescent="0.2">
      <c r="A256" s="1" t="s">
        <v>213</v>
      </c>
      <c r="B256" s="16">
        <f>VLOOKUP($A256,Analysis!$A:$O,14,FALSE)+1</f>
        <v>0.96645968526466386</v>
      </c>
      <c r="C256" s="16">
        <f>VLOOKUP($A256,Analysis!$A:$O,15,FALSE)+1</f>
        <v>0.878599713876967</v>
      </c>
      <c r="D256" s="15">
        <v>0.85</v>
      </c>
      <c r="E256" s="15">
        <v>1</v>
      </c>
      <c r="F256" s="15">
        <v>0.3</v>
      </c>
      <c r="G256" s="15">
        <v>0.75</v>
      </c>
    </row>
    <row r="257" spans="1:7" x14ac:dyDescent="0.2">
      <c r="A257" s="1" t="s">
        <v>296</v>
      </c>
      <c r="B257" s="16">
        <f>VLOOKUP($A257,Analysis!$A:$O,14,FALSE)+1</f>
        <v>0.96594084297765925</v>
      </c>
      <c r="C257" s="16">
        <f>VLOOKUP($A257,Analysis!$A:$O,15,FALSE)+1</f>
        <v>0.88618425961253122</v>
      </c>
      <c r="D257" s="15">
        <v>0.85</v>
      </c>
      <c r="E257" s="15">
        <v>1</v>
      </c>
      <c r="F257" s="15">
        <v>0.3</v>
      </c>
      <c r="G257" s="15">
        <v>0.75</v>
      </c>
    </row>
    <row r="258" spans="1:7" x14ac:dyDescent="0.2">
      <c r="A258" s="1" t="s">
        <v>435</v>
      </c>
      <c r="B258" s="16">
        <f>VLOOKUP($A258,Analysis!$A:$O,14,FALSE)+1</f>
        <v>0.96557035175879369</v>
      </c>
      <c r="C258" s="16">
        <f>VLOOKUP($A258,Analysis!$A:$O,15,FALSE)+1</f>
        <v>0.83962639283373375</v>
      </c>
      <c r="D258" s="15">
        <v>0.85</v>
      </c>
      <c r="E258" s="15">
        <v>1</v>
      </c>
      <c r="F258" s="15">
        <v>0.3</v>
      </c>
      <c r="G258" s="15">
        <v>0.75</v>
      </c>
    </row>
    <row r="259" spans="1:7" x14ac:dyDescent="0.2">
      <c r="A259" s="1" t="s">
        <v>65</v>
      </c>
      <c r="B259" s="16">
        <f>VLOOKUP($A259,Analysis!$A:$O,14,FALSE)+1</f>
        <v>0.96548122617369048</v>
      </c>
      <c r="C259" s="16">
        <f>VLOOKUP($A259,Analysis!$A:$O,15,FALSE)+1</f>
        <v>0.77410482705798389</v>
      </c>
      <c r="D259" s="15">
        <v>0.85</v>
      </c>
      <c r="E259" s="15">
        <v>1</v>
      </c>
      <c r="F259" s="15">
        <v>0.3</v>
      </c>
      <c r="G259" s="15">
        <v>0.75</v>
      </c>
    </row>
    <row r="260" spans="1:7" x14ac:dyDescent="0.2">
      <c r="A260" s="1" t="s">
        <v>256</v>
      </c>
      <c r="B260" s="16">
        <f>VLOOKUP($A260,Analysis!$A:$O,14,FALSE)+1</f>
        <v>0.96545350796109952</v>
      </c>
      <c r="C260" s="16">
        <f>VLOOKUP($A260,Analysis!$A:$O,15,FALSE)+1</f>
        <v>0.89393843329731415</v>
      </c>
      <c r="D260" s="15">
        <v>0.85</v>
      </c>
      <c r="E260" s="15">
        <v>1</v>
      </c>
      <c r="F260" s="15">
        <v>0.3</v>
      </c>
      <c r="G260" s="15">
        <v>0.75</v>
      </c>
    </row>
    <row r="261" spans="1:7" x14ac:dyDescent="0.2">
      <c r="A261" s="1" t="s">
        <v>400</v>
      </c>
      <c r="B261" s="16">
        <f>VLOOKUP($A261,Analysis!$A:$O,14,FALSE)+1</f>
        <v>0.96506286631153337</v>
      </c>
      <c r="C261" s="16">
        <f>VLOOKUP($A261,Analysis!$A:$O,15,FALSE)+1</f>
        <v>0.89357672806623456</v>
      </c>
      <c r="D261" s="15">
        <v>0.85</v>
      </c>
      <c r="E261" s="15">
        <v>1</v>
      </c>
      <c r="F261" s="15">
        <v>0.3</v>
      </c>
      <c r="G261" s="15">
        <v>0.75</v>
      </c>
    </row>
    <row r="262" spans="1:7" x14ac:dyDescent="0.2">
      <c r="A262" s="1" t="s">
        <v>419</v>
      </c>
      <c r="B262" s="16">
        <f>VLOOKUP($A262,Analysis!$A:$O,14,FALSE)+1</f>
        <v>0.96413464135854121</v>
      </c>
      <c r="C262" s="16">
        <f>VLOOKUP($A262,Analysis!$A:$O,15,FALSE)+1</f>
        <v>0.87648603759867394</v>
      </c>
      <c r="D262" s="15">
        <v>0.85</v>
      </c>
      <c r="E262" s="15">
        <v>1</v>
      </c>
      <c r="F262" s="15">
        <v>0.3</v>
      </c>
      <c r="G262" s="15">
        <v>0.75</v>
      </c>
    </row>
    <row r="263" spans="1:7" x14ac:dyDescent="0.2">
      <c r="A263" s="1" t="s">
        <v>450</v>
      </c>
      <c r="B263" s="16">
        <f>VLOOKUP($A263,Analysis!$A:$O,14,FALSE)+1</f>
        <v>0.96391682351694996</v>
      </c>
      <c r="C263" s="16">
        <f>VLOOKUP($A263,Analysis!$A:$O,15,FALSE)+1</f>
        <v>0.83818854218865224</v>
      </c>
      <c r="D263" s="15">
        <v>0.85</v>
      </c>
      <c r="E263" s="15">
        <v>1</v>
      </c>
      <c r="F263" s="15">
        <v>0.3</v>
      </c>
      <c r="G263" s="15">
        <v>0.75</v>
      </c>
    </row>
    <row r="264" spans="1:7" x14ac:dyDescent="0.2">
      <c r="A264" s="1" t="s">
        <v>474</v>
      </c>
      <c r="B264" s="16">
        <f>VLOOKUP($A264,Analysis!$A:$O,14,FALSE)+1</f>
        <v>0.963776463360143</v>
      </c>
      <c r="C264" s="16">
        <f>VLOOKUP($A264,Analysis!$A:$O,15,FALSE)+1</f>
        <v>0.90922307864164431</v>
      </c>
      <c r="D264" s="15">
        <v>0.85</v>
      </c>
      <c r="E264" s="15">
        <v>1</v>
      </c>
      <c r="F264" s="15">
        <v>0.3</v>
      </c>
      <c r="G264" s="15">
        <v>0.75</v>
      </c>
    </row>
    <row r="265" spans="1:7" x14ac:dyDescent="0.2">
      <c r="A265" s="1" t="s">
        <v>74</v>
      </c>
      <c r="B265" s="16">
        <f>VLOOKUP($A265,Analysis!$A:$O,14,FALSE)+1</f>
        <v>0.96341307637871954</v>
      </c>
      <c r="C265" s="16">
        <f>VLOOKUP($A265,Analysis!$A:$O,15,FALSE)+1</f>
        <v>0.8758300694351997</v>
      </c>
      <c r="D265" s="15">
        <v>0.85</v>
      </c>
      <c r="E265" s="15">
        <v>1</v>
      </c>
      <c r="F265" s="15">
        <v>0.3</v>
      </c>
      <c r="G265" s="15">
        <v>0.75</v>
      </c>
    </row>
    <row r="266" spans="1:7" x14ac:dyDescent="0.2">
      <c r="A266" s="1" t="s">
        <v>559</v>
      </c>
      <c r="B266" s="16">
        <f>VLOOKUP($A266,Analysis!$A:$O,14,FALSE)+1</f>
        <v>0.96265151364289892</v>
      </c>
      <c r="C266" s="16">
        <f>VLOOKUP($A266,Analysis!$A:$O,15,FALSE)+1</f>
        <v>0.69046627609196953</v>
      </c>
      <c r="D266" s="15">
        <v>0.85</v>
      </c>
      <c r="E266" s="15">
        <v>1</v>
      </c>
      <c r="F266" s="15">
        <v>0.3</v>
      </c>
      <c r="G266" s="15">
        <v>0.75</v>
      </c>
    </row>
    <row r="267" spans="1:7" x14ac:dyDescent="0.2">
      <c r="A267" s="1" t="s">
        <v>445</v>
      </c>
      <c r="B267" s="16">
        <f>VLOOKUP($A267,Analysis!$A:$O,14,FALSE)+1</f>
        <v>0.96213324746632445</v>
      </c>
      <c r="C267" s="16">
        <f>VLOOKUP($A267,Analysis!$A:$O,15,FALSE)+1</f>
        <v>0.89086411802437449</v>
      </c>
      <c r="D267" s="15">
        <v>0.85</v>
      </c>
      <c r="E267" s="15">
        <v>1</v>
      </c>
      <c r="F267" s="15">
        <v>0.3</v>
      </c>
      <c r="G267" s="15">
        <v>0.75</v>
      </c>
    </row>
    <row r="268" spans="1:7" x14ac:dyDescent="0.2">
      <c r="A268" s="1" t="s">
        <v>267</v>
      </c>
      <c r="B268" s="16">
        <f>VLOOKUP($A268,Analysis!$A:$O,14,FALSE)+1</f>
        <v>0.96109398948981839</v>
      </c>
      <c r="C268" s="16">
        <f>VLOOKUP($A268,Analysis!$A:$O,15,FALSE)+1</f>
        <v>0.87372180862710747</v>
      </c>
      <c r="D268" s="15">
        <v>0.85</v>
      </c>
      <c r="E268" s="15">
        <v>1</v>
      </c>
      <c r="F268" s="15">
        <v>0.3</v>
      </c>
      <c r="G268" s="15">
        <v>0.75</v>
      </c>
    </row>
    <row r="269" spans="1:7" x14ac:dyDescent="0.2">
      <c r="A269" s="1" t="s">
        <v>50</v>
      </c>
      <c r="B269" s="16">
        <f>VLOOKUP($A269,Analysis!$A:$O,14,FALSE)+1</f>
        <v>0.96072257521543059</v>
      </c>
      <c r="C269" s="16">
        <f>VLOOKUP($A269,Analysis!$A:$O,15,FALSE)+1</f>
        <v>0.8813968579958078</v>
      </c>
      <c r="D269" s="15">
        <v>0.85</v>
      </c>
      <c r="E269" s="15">
        <v>1</v>
      </c>
      <c r="F269" s="15">
        <v>0.3</v>
      </c>
      <c r="G269" s="15">
        <v>0.75</v>
      </c>
    </row>
    <row r="270" spans="1:7" x14ac:dyDescent="0.2">
      <c r="A270" s="1" t="s">
        <v>204</v>
      </c>
      <c r="B270" s="16">
        <f>VLOOKUP($A270,Analysis!$A:$O,14,FALSE)+1</f>
        <v>0.9602760263491259</v>
      </c>
      <c r="C270" s="16">
        <f>VLOOKUP($A270,Analysis!$A:$O,15,FALSE)+1</f>
        <v>0.88098718013681276</v>
      </c>
      <c r="D270" s="15">
        <v>0.85</v>
      </c>
      <c r="E270" s="15">
        <v>1</v>
      </c>
      <c r="F270" s="15">
        <v>0.3</v>
      </c>
      <c r="G270" s="15">
        <v>0.75</v>
      </c>
    </row>
    <row r="271" spans="1:7" x14ac:dyDescent="0.2">
      <c r="A271" s="1" t="s">
        <v>502</v>
      </c>
      <c r="B271" s="16">
        <f>VLOOKUP($A271,Analysis!$A:$O,14,FALSE)+1</f>
        <v>0.96021777760973959</v>
      </c>
      <c r="C271" s="16">
        <f>VLOOKUP($A271,Analysis!$A:$O,15,FALSE)+1</f>
        <v>0.87292525237249041</v>
      </c>
      <c r="D271" s="15">
        <v>0.85</v>
      </c>
      <c r="E271" s="15">
        <v>1</v>
      </c>
      <c r="F271" s="15">
        <v>0.3</v>
      </c>
      <c r="G271" s="15">
        <v>0.75</v>
      </c>
    </row>
    <row r="272" spans="1:7" x14ac:dyDescent="0.2">
      <c r="A272" s="1" t="s">
        <v>404</v>
      </c>
      <c r="B272" s="16">
        <f>VLOOKUP($A272,Analysis!$A:$O,14,FALSE)+1</f>
        <v>0.95949121398274817</v>
      </c>
      <c r="C272" s="16">
        <f>VLOOKUP($A272,Analysis!$A:$O,15,FALSE)+1</f>
        <v>0.77083938855034406</v>
      </c>
      <c r="D272" s="15">
        <v>0.85</v>
      </c>
      <c r="E272" s="15">
        <v>1</v>
      </c>
      <c r="F272" s="15">
        <v>0.3</v>
      </c>
      <c r="G272" s="15">
        <v>0.75</v>
      </c>
    </row>
    <row r="273" spans="1:7" x14ac:dyDescent="0.2">
      <c r="A273" s="1" t="s">
        <v>45</v>
      </c>
      <c r="B273" s="16">
        <f>VLOOKUP($A273,Analysis!$A:$O,14,FALSE)+1</f>
        <v>0.9585856924574736</v>
      </c>
      <c r="C273" s="16">
        <f>VLOOKUP($A273,Analysis!$A:$O,15,FALSE)+1</f>
        <v>0.83355277604997702</v>
      </c>
      <c r="D273" s="15">
        <v>0.85</v>
      </c>
      <c r="E273" s="15">
        <v>1</v>
      </c>
      <c r="F273" s="15">
        <v>0.3</v>
      </c>
      <c r="G273" s="15">
        <v>0.75</v>
      </c>
    </row>
    <row r="274" spans="1:7" x14ac:dyDescent="0.2">
      <c r="A274" s="1" t="s">
        <v>376</v>
      </c>
      <c r="B274" s="16">
        <f>VLOOKUP($A274,Analysis!$A:$O,14,FALSE)+1</f>
        <v>0.95818404907975463</v>
      </c>
      <c r="C274" s="16">
        <f>VLOOKUP($A274,Analysis!$A:$O,15,FALSE)+1</f>
        <v>0.83320352093891703</v>
      </c>
      <c r="D274" s="15">
        <v>0.85</v>
      </c>
      <c r="E274" s="15">
        <v>1</v>
      </c>
      <c r="F274" s="15">
        <v>0.3</v>
      </c>
      <c r="G274" s="15">
        <v>0.75</v>
      </c>
    </row>
    <row r="275" spans="1:7" x14ac:dyDescent="0.2">
      <c r="A275" s="1" t="s">
        <v>437</v>
      </c>
      <c r="B275" s="16">
        <f>VLOOKUP($A275,Analysis!$A:$O,14,FALSE)+1</f>
        <v>0.95787423918630132</v>
      </c>
      <c r="C275" s="16">
        <f>VLOOKUP($A275,Analysis!$A:$O,15,FALSE)+1</f>
        <v>0.87079476289663749</v>
      </c>
      <c r="D275" s="15">
        <v>0.85</v>
      </c>
      <c r="E275" s="15">
        <v>1</v>
      </c>
      <c r="F275" s="15">
        <v>0.3</v>
      </c>
      <c r="G275" s="15">
        <v>0.75</v>
      </c>
    </row>
    <row r="276" spans="1:7" x14ac:dyDescent="0.2">
      <c r="A276" s="1" t="s">
        <v>451</v>
      </c>
      <c r="B276" s="16">
        <f>VLOOKUP($A276,Analysis!$A:$O,14,FALSE)+1</f>
        <v>0.95778771738618562</v>
      </c>
      <c r="C276" s="16">
        <f>VLOOKUP($A276,Analysis!$A:$O,15,FALSE)+1</f>
        <v>0.8787043278772344</v>
      </c>
      <c r="D276" s="15">
        <v>0.85</v>
      </c>
      <c r="E276" s="15">
        <v>1</v>
      </c>
      <c r="F276" s="15">
        <v>0.3</v>
      </c>
      <c r="G276" s="15">
        <v>0.75</v>
      </c>
    </row>
    <row r="277" spans="1:7" x14ac:dyDescent="0.2">
      <c r="A277" s="1" t="s">
        <v>149</v>
      </c>
      <c r="B277" s="16">
        <f>VLOOKUP($A277,Analysis!$A:$O,14,FALSE)+1</f>
        <v>0.95711328661223893</v>
      </c>
      <c r="C277" s="16">
        <f>VLOOKUP($A277,Analysis!$A:$O,15,FALSE)+1</f>
        <v>0.87010298782930806</v>
      </c>
      <c r="D277" s="15">
        <v>0.85</v>
      </c>
      <c r="E277" s="15">
        <v>1</v>
      </c>
      <c r="F277" s="15">
        <v>0.3</v>
      </c>
      <c r="G277" s="15">
        <v>0.75</v>
      </c>
    </row>
    <row r="278" spans="1:7" x14ac:dyDescent="0.2">
      <c r="A278" s="1" t="s">
        <v>217</v>
      </c>
      <c r="B278" s="16">
        <f>VLOOKUP($A278,Analysis!$A:$O,14,FALSE)+1</f>
        <v>0.955426523297491</v>
      </c>
      <c r="C278" s="16">
        <f>VLOOKUP($A278,Analysis!$A:$O,15,FALSE)+1</f>
        <v>0.88465418823841757</v>
      </c>
      <c r="D278" s="15">
        <v>0.85</v>
      </c>
      <c r="E278" s="15">
        <v>1</v>
      </c>
      <c r="F278" s="15">
        <v>0.3</v>
      </c>
      <c r="G278" s="15">
        <v>0.75</v>
      </c>
    </row>
    <row r="279" spans="1:7" x14ac:dyDescent="0.2">
      <c r="A279" s="1" t="s">
        <v>553</v>
      </c>
      <c r="B279" s="16">
        <f>VLOOKUP($A279,Analysis!$A:$O,14,FALSE)+1</f>
        <v>0.95533403913243387</v>
      </c>
      <c r="C279" s="16">
        <f>VLOOKUP($A279,Analysis!$A:$O,15,FALSE)+1</f>
        <v>0.8307252514195077</v>
      </c>
      <c r="D279" s="15">
        <v>0.85</v>
      </c>
      <c r="E279" s="15">
        <v>1</v>
      </c>
      <c r="F279" s="15">
        <v>0.3</v>
      </c>
      <c r="G279" s="15">
        <v>0.75</v>
      </c>
    </row>
    <row r="280" spans="1:7" x14ac:dyDescent="0.2">
      <c r="A280" s="1" t="s">
        <v>298</v>
      </c>
      <c r="B280" s="16">
        <f>VLOOKUP($A280,Analysis!$A:$O,14,FALSE)+1</f>
        <v>0.95486452962175028</v>
      </c>
      <c r="C280" s="16">
        <f>VLOOKUP($A280,Analysis!$A:$O,15,FALSE)+1</f>
        <v>0.88413382372384286</v>
      </c>
      <c r="D280" s="15">
        <v>0.85</v>
      </c>
      <c r="E280" s="15">
        <v>1</v>
      </c>
      <c r="F280" s="15">
        <v>0.3</v>
      </c>
      <c r="G280" s="15">
        <v>0.75</v>
      </c>
    </row>
    <row r="281" spans="1:7" x14ac:dyDescent="0.2">
      <c r="A281" s="1" t="s">
        <v>288</v>
      </c>
      <c r="B281" s="16">
        <f>VLOOKUP($A281,Analysis!$A:$O,14,FALSE)+1</f>
        <v>0.95381809782744154</v>
      </c>
      <c r="C281" s="16">
        <f>VLOOKUP($A281,Analysis!$A:$O,15,FALSE)+1</f>
        <v>0.8294070415890793</v>
      </c>
      <c r="D281" s="15">
        <v>0.85</v>
      </c>
      <c r="E281" s="15">
        <v>1</v>
      </c>
      <c r="F281" s="15">
        <v>0.3</v>
      </c>
      <c r="G281" s="15">
        <v>0.75</v>
      </c>
    </row>
    <row r="282" spans="1:7" x14ac:dyDescent="0.2">
      <c r="A282" s="1" t="s">
        <v>135</v>
      </c>
      <c r="B282" s="16">
        <f>VLOOKUP($A282,Analysis!$A:$O,14,FALSE)+1</f>
        <v>0.95210200199987249</v>
      </c>
      <c r="C282" s="16">
        <f>VLOOKUP($A282,Analysis!$A:$O,15,FALSE)+1</f>
        <v>0.87348807522924066</v>
      </c>
      <c r="D282" s="15">
        <v>0.85</v>
      </c>
      <c r="E282" s="15">
        <v>1</v>
      </c>
      <c r="F282" s="15">
        <v>0.3</v>
      </c>
      <c r="G282" s="15">
        <v>0.75</v>
      </c>
    </row>
    <row r="283" spans="1:7" x14ac:dyDescent="0.2">
      <c r="A283" s="1" t="s">
        <v>160</v>
      </c>
      <c r="B283" s="16">
        <f>VLOOKUP($A283,Analysis!$A:$O,14,FALSE)+1</f>
        <v>0.95120864965180341</v>
      </c>
      <c r="C283" s="16">
        <f>VLOOKUP($A283,Analysis!$A:$O,15,FALSE)+1</f>
        <v>0.76614027027887577</v>
      </c>
      <c r="D283" s="15">
        <v>0.85</v>
      </c>
      <c r="E283" s="15">
        <v>1</v>
      </c>
      <c r="F283" s="15">
        <v>0.3</v>
      </c>
      <c r="G283" s="15">
        <v>0.75</v>
      </c>
    </row>
    <row r="284" spans="1:7" x14ac:dyDescent="0.2">
      <c r="A284" s="1" t="s">
        <v>523</v>
      </c>
      <c r="B284" s="16">
        <f>VLOOKUP($A284,Analysis!$A:$O,14,FALSE)+1</f>
        <v>0.95116566229226163</v>
      </c>
      <c r="C284" s="16">
        <f>VLOOKUP($A284,Analysis!$A:$O,15,FALSE)+1</f>
        <v>0.86469605662932869</v>
      </c>
      <c r="D284" s="15">
        <v>0.85</v>
      </c>
      <c r="E284" s="15">
        <v>1</v>
      </c>
      <c r="F284" s="15">
        <v>0.3</v>
      </c>
      <c r="G284" s="15">
        <v>0.75</v>
      </c>
    </row>
    <row r="285" spans="1:7" x14ac:dyDescent="0.2">
      <c r="A285" s="1" t="s">
        <v>286</v>
      </c>
      <c r="B285" s="16">
        <f>VLOOKUP($A285,Analysis!$A:$O,14,FALSE)+1</f>
        <v>0.95021488560014544</v>
      </c>
      <c r="C285" s="16">
        <f>VLOOKUP($A285,Analysis!$A:$O,15,FALSE)+1</f>
        <v>0.86383171418195026</v>
      </c>
      <c r="D285" s="15">
        <v>0.85</v>
      </c>
      <c r="E285" s="15">
        <v>1</v>
      </c>
      <c r="F285" s="15">
        <v>0.3</v>
      </c>
      <c r="G285" s="15">
        <v>0.75</v>
      </c>
    </row>
    <row r="286" spans="1:7" x14ac:dyDescent="0.2">
      <c r="A286" s="1" t="s">
        <v>178</v>
      </c>
      <c r="B286" s="16">
        <f>VLOOKUP($A286,Analysis!$A:$O,14,FALSE)+1</f>
        <v>0.94999220970044784</v>
      </c>
      <c r="C286" s="16">
        <f>VLOOKUP($A286,Analysis!$A:$O,15,FALSE)+1</f>
        <v>0.8636292815458616</v>
      </c>
      <c r="D286" s="15">
        <v>0.85</v>
      </c>
      <c r="E286" s="15">
        <v>1</v>
      </c>
      <c r="F286" s="15">
        <v>0.3</v>
      </c>
      <c r="G286" s="15">
        <v>0.75</v>
      </c>
    </row>
    <row r="287" spans="1:7" x14ac:dyDescent="0.2">
      <c r="A287" s="1" t="s">
        <v>361</v>
      </c>
      <c r="B287" s="16">
        <f>VLOOKUP($A287,Analysis!$A:$O,14,FALSE)+1</f>
        <v>0.94866706498236031</v>
      </c>
      <c r="C287" s="16">
        <f>VLOOKUP($A287,Analysis!$A:$O,15,FALSE)+1</f>
        <v>0.86242460452941849</v>
      </c>
      <c r="D287" s="15">
        <v>0.85</v>
      </c>
      <c r="E287" s="15">
        <v>1</v>
      </c>
      <c r="F287" s="15">
        <v>0.3</v>
      </c>
      <c r="G287" s="15">
        <v>0.75</v>
      </c>
    </row>
    <row r="288" spans="1:7" x14ac:dyDescent="0.2">
      <c r="A288" s="1" t="s">
        <v>148</v>
      </c>
      <c r="B288" s="16">
        <f>VLOOKUP($A288,Analysis!$A:$O,14,FALSE)+1</f>
        <v>0.94815895949220019</v>
      </c>
      <c r="C288" s="16">
        <f>VLOOKUP($A288,Analysis!$A:$O,15,FALSE)+1</f>
        <v>0.82448605173234812</v>
      </c>
      <c r="D288" s="15">
        <v>0.85</v>
      </c>
      <c r="E288" s="15">
        <v>1</v>
      </c>
      <c r="F288" s="15">
        <v>0.3</v>
      </c>
      <c r="G288" s="15">
        <v>0.75</v>
      </c>
    </row>
    <row r="289" spans="1:7" x14ac:dyDescent="0.2">
      <c r="A289" s="1" t="s">
        <v>194</v>
      </c>
      <c r="B289" s="16">
        <f>VLOOKUP($A289,Analysis!$A:$O,14,FALSE)+1</f>
        <v>0.94786634726581864</v>
      </c>
      <c r="C289" s="16">
        <f>VLOOKUP($A289,Analysis!$A:$O,15,FALSE)+1</f>
        <v>0.62640288562145496</v>
      </c>
      <c r="D289" s="15">
        <v>0.85</v>
      </c>
      <c r="E289" s="15">
        <v>1</v>
      </c>
      <c r="F289" s="15">
        <v>0.3</v>
      </c>
      <c r="G289" s="15">
        <v>0.75</v>
      </c>
    </row>
    <row r="290" spans="1:7" x14ac:dyDescent="0.2">
      <c r="A290" s="1" t="s">
        <v>344</v>
      </c>
      <c r="B290" s="16">
        <f>VLOOKUP($A290,Analysis!$A:$O,14,FALSE)+1</f>
        <v>0.94723598051979385</v>
      </c>
      <c r="C290" s="16">
        <f>VLOOKUP($A290,Analysis!$A:$O,15,FALSE)+1</f>
        <v>0.86112361865435783</v>
      </c>
      <c r="D290" s="15">
        <v>0.85</v>
      </c>
      <c r="E290" s="15">
        <v>1</v>
      </c>
      <c r="F290" s="15">
        <v>0.3</v>
      </c>
      <c r="G290" s="15">
        <v>0.75</v>
      </c>
    </row>
    <row r="291" spans="1:7" x14ac:dyDescent="0.2">
      <c r="A291" s="1" t="s">
        <v>365</v>
      </c>
      <c r="B291" s="16">
        <f>VLOOKUP($A291,Analysis!$A:$O,14,FALSE)+1</f>
        <v>0.94627954409118187</v>
      </c>
      <c r="C291" s="16">
        <f>VLOOKUP($A291,Analysis!$A:$O,15,FALSE)+1</f>
        <v>0.87618476304739057</v>
      </c>
      <c r="D291" s="15">
        <v>0.85</v>
      </c>
      <c r="E291" s="15">
        <v>1</v>
      </c>
      <c r="F291" s="15">
        <v>0.3</v>
      </c>
      <c r="G291" s="15">
        <v>0.75</v>
      </c>
    </row>
    <row r="292" spans="1:7" x14ac:dyDescent="0.2">
      <c r="A292" s="1" t="s">
        <v>158</v>
      </c>
      <c r="B292" s="16">
        <f>VLOOKUP($A292,Analysis!$A:$O,14,FALSE)+1</f>
        <v>0.94603204111656702</v>
      </c>
      <c r="C292" s="16">
        <f>VLOOKUP($A292,Analysis!$A:$O,15,FALSE)+1</f>
        <v>0.76049680926269136</v>
      </c>
      <c r="D292" s="15">
        <v>0.85</v>
      </c>
      <c r="E292" s="15">
        <v>1</v>
      </c>
      <c r="F292" s="15">
        <v>0.3</v>
      </c>
      <c r="G292" s="15">
        <v>0.75</v>
      </c>
    </row>
    <row r="293" spans="1:7" x14ac:dyDescent="0.2">
      <c r="A293" s="1" t="s">
        <v>326</v>
      </c>
      <c r="B293" s="16">
        <f>VLOOKUP($A293,Analysis!$A:$O,14,FALSE)+1</f>
        <v>0.94575904290106894</v>
      </c>
      <c r="C293" s="16">
        <f>VLOOKUP($A293,Analysis!$A:$O,15,FALSE)+1</f>
        <v>0.8676688466982283</v>
      </c>
      <c r="D293" s="15">
        <v>0.85</v>
      </c>
      <c r="E293" s="15">
        <v>1</v>
      </c>
      <c r="F293" s="15">
        <v>0.3</v>
      </c>
      <c r="G293" s="15">
        <v>0.75</v>
      </c>
    </row>
    <row r="294" spans="1:7" x14ac:dyDescent="0.2">
      <c r="A294" s="1" t="s">
        <v>289</v>
      </c>
      <c r="B294" s="16">
        <f>VLOOKUP($A294,Analysis!$A:$O,14,FALSE)+1</f>
        <v>0.94569468679657831</v>
      </c>
      <c r="C294" s="16">
        <f>VLOOKUP($A294,Analysis!$A:$O,15,FALSE)+1</f>
        <v>0.85972244254234353</v>
      </c>
      <c r="D294" s="15">
        <v>0.85</v>
      </c>
      <c r="E294" s="15">
        <v>1</v>
      </c>
      <c r="F294" s="15">
        <v>0.3</v>
      </c>
      <c r="G294" s="15">
        <v>0.75</v>
      </c>
    </row>
    <row r="295" spans="1:7" x14ac:dyDescent="0.2">
      <c r="A295" s="1" t="s">
        <v>315</v>
      </c>
      <c r="B295" s="16">
        <f>VLOOKUP($A295,Analysis!$A:$O,14,FALSE)+1</f>
        <v>0.94558272996057824</v>
      </c>
      <c r="C295" s="16">
        <f>VLOOKUP($A295,Analysis!$A:$O,15,FALSE)+1</f>
        <v>0.85962066360052558</v>
      </c>
      <c r="D295" s="15">
        <v>0.85</v>
      </c>
      <c r="E295" s="15">
        <v>1</v>
      </c>
      <c r="F295" s="15">
        <v>0.3</v>
      </c>
      <c r="G295" s="15">
        <v>0.75</v>
      </c>
    </row>
    <row r="296" spans="1:7" x14ac:dyDescent="0.2">
      <c r="A296" s="1" t="s">
        <v>493</v>
      </c>
      <c r="B296" s="16">
        <f>VLOOKUP($A296,Analysis!$A:$O,14,FALSE)+1</f>
        <v>0.9452445574331122</v>
      </c>
      <c r="C296" s="16">
        <f>VLOOKUP($A296,Analysis!$A:$O,15,FALSE)+1</f>
        <v>0.86719684168175426</v>
      </c>
      <c r="D296" s="15">
        <v>0.85</v>
      </c>
      <c r="E296" s="15">
        <v>1</v>
      </c>
      <c r="F296" s="15">
        <v>0.3</v>
      </c>
      <c r="G296" s="15">
        <v>0.75</v>
      </c>
    </row>
    <row r="297" spans="1:7" x14ac:dyDescent="0.2">
      <c r="A297" s="1" t="s">
        <v>198</v>
      </c>
      <c r="B297" s="16">
        <f>VLOOKUP($A297,Analysis!$A:$O,14,FALSE)+1</f>
        <v>0.9440440264354848</v>
      </c>
      <c r="C297" s="16">
        <f>VLOOKUP($A297,Analysis!$A:$O,15,FALSE)+1</f>
        <v>0.85822184221407705</v>
      </c>
      <c r="D297" s="15">
        <v>0.85</v>
      </c>
      <c r="E297" s="15">
        <v>1</v>
      </c>
      <c r="F297" s="15">
        <v>0.3</v>
      </c>
      <c r="G297" s="15">
        <v>0.75</v>
      </c>
    </row>
    <row r="298" spans="1:7" x14ac:dyDescent="0.2">
      <c r="A298" s="1" t="s">
        <v>100</v>
      </c>
      <c r="B298" s="16">
        <f>VLOOKUP($A298,Analysis!$A:$O,14,FALSE)+1</f>
        <v>0.94259326838952839</v>
      </c>
      <c r="C298" s="16">
        <f>VLOOKUP($A298,Analysis!$A:$O,15,FALSE)+1</f>
        <v>0.85690297126320747</v>
      </c>
      <c r="D298" s="15">
        <v>0.85</v>
      </c>
      <c r="E298" s="15">
        <v>1</v>
      </c>
      <c r="F298" s="15">
        <v>0.3</v>
      </c>
      <c r="G298" s="15">
        <v>0.75</v>
      </c>
    </row>
    <row r="299" spans="1:7" x14ac:dyDescent="0.2">
      <c r="A299" s="1" t="s">
        <v>106</v>
      </c>
      <c r="B299" s="16">
        <f>VLOOKUP($A299,Analysis!$A:$O,14,FALSE)+1</f>
        <v>0.94238449659712986</v>
      </c>
      <c r="C299" s="16">
        <f>VLOOKUP($A299,Analysis!$A:$O,15,FALSE)+1</f>
        <v>0.85671317872466335</v>
      </c>
      <c r="D299" s="15">
        <v>0.85</v>
      </c>
      <c r="E299" s="15">
        <v>1</v>
      </c>
      <c r="F299" s="15">
        <v>0.3</v>
      </c>
      <c r="G299" s="15">
        <v>0.75</v>
      </c>
    </row>
    <row r="300" spans="1:7" x14ac:dyDescent="0.2">
      <c r="A300" s="1" t="s">
        <v>469</v>
      </c>
      <c r="B300" s="16">
        <f>VLOOKUP($A300,Analysis!$A:$O,14,FALSE)+1</f>
        <v>0.94235508141040825</v>
      </c>
      <c r="C300" s="16">
        <f>VLOOKUP($A300,Analysis!$A:$O,15,FALSE)+1</f>
        <v>0.75589979792278739</v>
      </c>
      <c r="D300" s="15">
        <v>0.85</v>
      </c>
      <c r="E300" s="15">
        <v>1</v>
      </c>
      <c r="F300" s="15">
        <v>0.3</v>
      </c>
      <c r="G300" s="15">
        <v>0.75</v>
      </c>
    </row>
    <row r="301" spans="1:7" x14ac:dyDescent="0.2">
      <c r="A301" s="1" t="s">
        <v>449</v>
      </c>
      <c r="B301" s="16">
        <f>VLOOKUP($A301,Analysis!$A:$O,14,FALSE)+1</f>
        <v>0.9418368639511695</v>
      </c>
      <c r="C301" s="16">
        <f>VLOOKUP($A301,Analysis!$A:$O,15,FALSE)+1</f>
        <v>0.85621533086469936</v>
      </c>
      <c r="D301" s="15">
        <v>0.85</v>
      </c>
      <c r="E301" s="15">
        <v>1</v>
      </c>
      <c r="F301" s="15">
        <v>0.3</v>
      </c>
      <c r="G301" s="15">
        <v>0.75</v>
      </c>
    </row>
    <row r="302" spans="1:7" x14ac:dyDescent="0.2">
      <c r="A302" s="1" t="s">
        <v>441</v>
      </c>
      <c r="B302" s="16">
        <f>VLOOKUP($A302,Analysis!$A:$O,14,FALSE)+1</f>
        <v>0.94121951154505645</v>
      </c>
      <c r="C302" s="16">
        <f>VLOOKUP($A302,Analysis!$A:$O,15,FALSE)+1</f>
        <v>0.85565410140459675</v>
      </c>
      <c r="D302" s="15">
        <v>0.85</v>
      </c>
      <c r="E302" s="15">
        <v>1</v>
      </c>
      <c r="F302" s="15">
        <v>0.3</v>
      </c>
      <c r="G302" s="15">
        <v>0.75</v>
      </c>
    </row>
    <row r="303" spans="1:7" x14ac:dyDescent="0.2">
      <c r="A303" s="1" t="s">
        <v>488</v>
      </c>
      <c r="B303" s="16">
        <f>VLOOKUP($A303,Analysis!$A:$O,14,FALSE)+1</f>
        <v>0.93891897475325214</v>
      </c>
      <c r="C303" s="16">
        <f>VLOOKUP($A303,Analysis!$A:$O,15,FALSE)+1</f>
        <v>0.85356270432113812</v>
      </c>
      <c r="D303" s="15">
        <v>0.85</v>
      </c>
      <c r="E303" s="15">
        <v>1</v>
      </c>
      <c r="F303" s="15">
        <v>0.3</v>
      </c>
      <c r="G303" s="15">
        <v>0.75</v>
      </c>
    </row>
    <row r="304" spans="1:7" x14ac:dyDescent="0.2">
      <c r="A304" s="1" t="s">
        <v>529</v>
      </c>
      <c r="B304" s="16">
        <f>VLOOKUP($A304,Analysis!$A:$O,14,FALSE)+1</f>
        <v>0.9380499540191447</v>
      </c>
      <c r="C304" s="16">
        <f>VLOOKUP($A304,Analysis!$A:$O,15,FALSE)+1</f>
        <v>0.86059628809095845</v>
      </c>
      <c r="D304" s="15">
        <v>0.85</v>
      </c>
      <c r="E304" s="15">
        <v>1</v>
      </c>
      <c r="F304" s="15">
        <v>0.3</v>
      </c>
      <c r="G304" s="15">
        <v>0.75</v>
      </c>
    </row>
    <row r="305" spans="1:7" x14ac:dyDescent="0.2">
      <c r="A305" s="1" t="s">
        <v>141</v>
      </c>
      <c r="B305" s="16">
        <f>VLOOKUP($A305,Analysis!$A:$O,14,FALSE)+1</f>
        <v>0.93755319719798003</v>
      </c>
      <c r="C305" s="16">
        <f>VLOOKUP($A305,Analysis!$A:$O,15,FALSE)+1</f>
        <v>0.85232108836179998</v>
      </c>
      <c r="D305" s="15">
        <v>0.85</v>
      </c>
      <c r="E305" s="15">
        <v>1</v>
      </c>
      <c r="F305" s="15">
        <v>0.3</v>
      </c>
      <c r="G305" s="15">
        <v>0.75</v>
      </c>
    </row>
    <row r="306" spans="1:7" x14ac:dyDescent="0.2">
      <c r="A306" s="1" t="s">
        <v>351</v>
      </c>
      <c r="B306" s="16">
        <f>VLOOKUP($A306,Analysis!$A:$O,14,FALSE)+1</f>
        <v>0.9374771309314589</v>
      </c>
      <c r="C306" s="16">
        <f>VLOOKUP($A306,Analysis!$A:$O,15,FALSE)+1</f>
        <v>0.86803438049209158</v>
      </c>
      <c r="D306" s="15">
        <v>0.85</v>
      </c>
      <c r="E306" s="15">
        <v>1</v>
      </c>
      <c r="F306" s="15">
        <v>0.3</v>
      </c>
      <c r="G306" s="15">
        <v>0.75</v>
      </c>
    </row>
    <row r="307" spans="1:7" x14ac:dyDescent="0.2">
      <c r="A307" s="1" t="s">
        <v>389</v>
      </c>
      <c r="B307" s="16">
        <f>VLOOKUP($A307,Analysis!$A:$O,14,FALSE)+1</f>
        <v>0.93730257475959655</v>
      </c>
      <c r="C307" s="16">
        <f>VLOOKUP($A307,Analysis!$A:$O,15,FALSE)+1</f>
        <v>0.81504571718225771</v>
      </c>
      <c r="D307" s="15">
        <v>0.85</v>
      </c>
      <c r="E307" s="15">
        <v>1</v>
      </c>
      <c r="F307" s="15">
        <v>0.3</v>
      </c>
      <c r="G307" s="15">
        <v>0.75</v>
      </c>
    </row>
    <row r="308" spans="1:7" x14ac:dyDescent="0.2">
      <c r="A308" s="1" t="s">
        <v>305</v>
      </c>
      <c r="B308" s="16">
        <f>VLOOKUP($A308,Analysis!$A:$O,14,FALSE)+1</f>
        <v>0.93574745403710347</v>
      </c>
      <c r="C308" s="16">
        <f>VLOOKUP($A308,Analysis!$A:$O,15,FALSE)+1</f>
        <v>0.81369343829313356</v>
      </c>
      <c r="D308" s="15">
        <v>0.85</v>
      </c>
      <c r="E308" s="15">
        <v>1</v>
      </c>
      <c r="F308" s="15">
        <v>0.3</v>
      </c>
      <c r="G308" s="15">
        <v>0.75</v>
      </c>
    </row>
    <row r="309" spans="1:7" x14ac:dyDescent="0.2">
      <c r="A309" s="1" t="s">
        <v>270</v>
      </c>
      <c r="B309" s="16">
        <f>VLOOKUP($A309,Analysis!$A:$O,14,FALSE)+1</f>
        <v>0.93532073764298629</v>
      </c>
      <c r="C309" s="16">
        <f>VLOOKUP($A309,Analysis!$A:$O,15,FALSE)+1</f>
        <v>0.81332238055911865</v>
      </c>
      <c r="D309" s="15">
        <v>0.85</v>
      </c>
      <c r="E309" s="15">
        <v>1</v>
      </c>
      <c r="F309" s="15">
        <v>0.3</v>
      </c>
      <c r="G309" s="15">
        <v>0.75</v>
      </c>
    </row>
    <row r="310" spans="1:7" x14ac:dyDescent="0.2">
      <c r="A310" s="1" t="s">
        <v>518</v>
      </c>
      <c r="B310" s="16">
        <f>VLOOKUP($A310,Analysis!$A:$O,14,FALSE)+1</f>
        <v>0.93525083614120397</v>
      </c>
      <c r="C310" s="16">
        <f>VLOOKUP($A310,Analysis!$A:$O,15,FALSE)+1</f>
        <v>0.85022803285563975</v>
      </c>
      <c r="D310" s="15">
        <v>0.85</v>
      </c>
      <c r="E310" s="15">
        <v>1</v>
      </c>
      <c r="F310" s="15">
        <v>0.3</v>
      </c>
      <c r="G310" s="15">
        <v>0.75</v>
      </c>
    </row>
    <row r="311" spans="1:7" x14ac:dyDescent="0.2">
      <c r="A311" s="1" t="s">
        <v>53</v>
      </c>
      <c r="B311" s="16">
        <f>VLOOKUP($A311,Analysis!$A:$O,14,FALSE)+1</f>
        <v>0.93492578576312746</v>
      </c>
      <c r="C311" s="16">
        <f>VLOOKUP($A311,Analysis!$A:$O,15,FALSE)+1</f>
        <v>0.81297894414185001</v>
      </c>
      <c r="D311" s="15">
        <v>0.85</v>
      </c>
      <c r="E311" s="15">
        <v>1</v>
      </c>
      <c r="F311" s="15">
        <v>0.3</v>
      </c>
      <c r="G311" s="15">
        <v>0.75</v>
      </c>
    </row>
    <row r="312" spans="1:7" x14ac:dyDescent="0.2">
      <c r="A312" s="1" t="s">
        <v>89</v>
      </c>
      <c r="B312" s="16">
        <f>VLOOKUP($A312,Analysis!$A:$O,14,FALSE)+1</f>
        <v>0.93208206275201599</v>
      </c>
      <c r="C312" s="16">
        <f>VLOOKUP($A312,Analysis!$A:$O,15,FALSE)+1</f>
        <v>0.81050614152349232</v>
      </c>
      <c r="D312" s="15">
        <v>0.85</v>
      </c>
      <c r="E312" s="15">
        <v>1</v>
      </c>
      <c r="F312" s="15">
        <v>0.3</v>
      </c>
      <c r="G312" s="15">
        <v>0.75</v>
      </c>
    </row>
    <row r="313" spans="1:7" x14ac:dyDescent="0.2">
      <c r="A313" s="1" t="s">
        <v>208</v>
      </c>
      <c r="B313" s="16">
        <f>VLOOKUP($A313,Analysis!$A:$O,14,FALSE)+1</f>
        <v>0.93182060407486911</v>
      </c>
      <c r="C313" s="16">
        <f>VLOOKUP($A313,Analysis!$A:$O,15,FALSE)+1</f>
        <v>0.74905636839528489</v>
      </c>
      <c r="D313" s="15">
        <v>0.85</v>
      </c>
      <c r="E313" s="15">
        <v>1</v>
      </c>
      <c r="F313" s="15">
        <v>0.3</v>
      </c>
      <c r="G313" s="15">
        <v>0.75</v>
      </c>
    </row>
    <row r="314" spans="1:7" x14ac:dyDescent="0.2">
      <c r="A314" s="1" t="s">
        <v>558</v>
      </c>
      <c r="B314" s="16">
        <f>VLOOKUP($A314,Analysis!$A:$O,14,FALSE)+1</f>
        <v>0.93165854675956072</v>
      </c>
      <c r="C314" s="16">
        <f>VLOOKUP($A314,Analysis!$A:$O,15,FALSE)+1</f>
        <v>0.74782193128907648</v>
      </c>
      <c r="D314" s="15">
        <v>0.85</v>
      </c>
      <c r="E314" s="15">
        <v>1</v>
      </c>
      <c r="F314" s="15">
        <v>0.3</v>
      </c>
      <c r="G314" s="15">
        <v>0.75</v>
      </c>
    </row>
    <row r="315" spans="1:7" x14ac:dyDescent="0.2">
      <c r="A315" s="1" t="s">
        <v>358</v>
      </c>
      <c r="B315" s="16">
        <f>VLOOKUP($A315,Analysis!$A:$O,14,FALSE)+1</f>
        <v>0.93157208779333822</v>
      </c>
      <c r="C315" s="16">
        <f>VLOOKUP($A315,Analysis!$A:$O,15,FALSE)+1</f>
        <v>0.84688371617576186</v>
      </c>
      <c r="D315" s="15">
        <v>0.85</v>
      </c>
      <c r="E315" s="15">
        <v>1</v>
      </c>
      <c r="F315" s="15">
        <v>0.3</v>
      </c>
      <c r="G315" s="15">
        <v>0.75</v>
      </c>
    </row>
    <row r="316" spans="1:7" x14ac:dyDescent="0.2">
      <c r="A316" s="1" t="s">
        <v>147</v>
      </c>
      <c r="B316" s="16">
        <f>VLOOKUP($A316,Analysis!$A:$O,14,FALSE)+1</f>
        <v>0.93150041657199123</v>
      </c>
      <c r="C316" s="16">
        <f>VLOOKUP($A316,Analysis!$A:$O,15,FALSE)+1</f>
        <v>0.81000036223651417</v>
      </c>
      <c r="D316" s="15">
        <v>0.85</v>
      </c>
      <c r="E316" s="15">
        <v>1</v>
      </c>
      <c r="F316" s="15">
        <v>0.3</v>
      </c>
      <c r="G316" s="15">
        <v>0.75</v>
      </c>
    </row>
    <row r="317" spans="1:7" x14ac:dyDescent="0.2">
      <c r="A317" s="1" t="s">
        <v>249</v>
      </c>
      <c r="B317" s="16">
        <f>VLOOKUP($A317,Analysis!$A:$O,14,FALSE)+1</f>
        <v>0.93095360578786934</v>
      </c>
      <c r="C317" s="16">
        <f>VLOOKUP($A317,Analysis!$A:$O,15,FALSE)+1</f>
        <v>0.80952487459814759</v>
      </c>
      <c r="D317" s="15">
        <v>0.85</v>
      </c>
      <c r="E317" s="15">
        <v>1</v>
      </c>
      <c r="F317" s="15">
        <v>0.3</v>
      </c>
      <c r="G317" s="15">
        <v>0.75</v>
      </c>
    </row>
    <row r="318" spans="1:7" x14ac:dyDescent="0.2">
      <c r="A318" s="1" t="s">
        <v>552</v>
      </c>
      <c r="B318" s="16">
        <f>VLOOKUP($A318,Analysis!$A:$O,14,FALSE)+1</f>
        <v>0.930943130038556</v>
      </c>
      <c r="C318" s="16">
        <f>VLOOKUP($A318,Analysis!$A:$O,15,FALSE)+1</f>
        <v>0.84631193639868718</v>
      </c>
      <c r="D318" s="15">
        <v>0.85</v>
      </c>
      <c r="E318" s="15">
        <v>1</v>
      </c>
      <c r="F318" s="15">
        <v>0.3</v>
      </c>
      <c r="G318" s="15">
        <v>0.75</v>
      </c>
    </row>
    <row r="319" spans="1:7" x14ac:dyDescent="0.2">
      <c r="A319" s="1" t="s">
        <v>57</v>
      </c>
      <c r="B319" s="16">
        <f>VLOOKUP($A319,Analysis!$A:$O,14,FALSE)+1</f>
        <v>0.93089378861194816</v>
      </c>
      <c r="C319" s="16">
        <f>VLOOKUP($A319,Analysis!$A:$O,15,FALSE)+1</f>
        <v>0.84626708055631639</v>
      </c>
      <c r="D319" s="15">
        <v>0.85</v>
      </c>
      <c r="E319" s="15">
        <v>1</v>
      </c>
      <c r="F319" s="15">
        <v>0.3</v>
      </c>
      <c r="G319" s="15">
        <v>0.75</v>
      </c>
    </row>
    <row r="320" spans="1:7" x14ac:dyDescent="0.2">
      <c r="A320" s="1" t="s">
        <v>327</v>
      </c>
      <c r="B320" s="16">
        <f>VLOOKUP($A320,Analysis!$A:$O,14,FALSE)+1</f>
        <v>0.93059002624350784</v>
      </c>
      <c r="C320" s="16">
        <f>VLOOKUP($A320,Analysis!$A:$O,15,FALSE)+1</f>
        <v>0.80920871847261566</v>
      </c>
      <c r="D320" s="15">
        <v>0.85</v>
      </c>
      <c r="E320" s="15">
        <v>1</v>
      </c>
      <c r="F320" s="15">
        <v>0.3</v>
      </c>
      <c r="G320" s="15">
        <v>0.75</v>
      </c>
    </row>
    <row r="321" spans="1:7" x14ac:dyDescent="0.2">
      <c r="A321" s="1" t="s">
        <v>543</v>
      </c>
      <c r="B321" s="16">
        <f>VLOOKUP($A321,Analysis!$A:$O,14,FALSE)+1</f>
        <v>0.93048097201320967</v>
      </c>
      <c r="C321" s="16">
        <f>VLOOKUP($A321,Analysis!$A:$O,15,FALSE)+1</f>
        <v>0.80911388870713852</v>
      </c>
      <c r="D321" s="15">
        <v>0.85</v>
      </c>
      <c r="E321" s="15">
        <v>1</v>
      </c>
      <c r="F321" s="15">
        <v>0.3</v>
      </c>
      <c r="G321" s="15">
        <v>0.75</v>
      </c>
    </row>
    <row r="322" spans="1:7" x14ac:dyDescent="0.2">
      <c r="A322" s="1" t="s">
        <v>299</v>
      </c>
      <c r="B322" s="16">
        <f>VLOOKUP($A322,Analysis!$A:$O,14,FALSE)+1</f>
        <v>0.93045403427818074</v>
      </c>
      <c r="C322" s="16">
        <f>VLOOKUP($A322,Analysis!$A:$O,15,FALSE)+1</f>
        <v>0.85362755438365201</v>
      </c>
      <c r="D322" s="15">
        <v>0.85</v>
      </c>
      <c r="E322" s="15">
        <v>1</v>
      </c>
      <c r="F322" s="15">
        <v>0.3</v>
      </c>
      <c r="G322" s="15">
        <v>0.75</v>
      </c>
    </row>
    <row r="323" spans="1:7" x14ac:dyDescent="0.2">
      <c r="A323" s="1" t="s">
        <v>250</v>
      </c>
      <c r="B323" s="16">
        <f>VLOOKUP($A323,Analysis!$A:$O,14,FALSE)+1</f>
        <v>0.92996392309173259</v>
      </c>
      <c r="C323" s="16">
        <f>VLOOKUP($A323,Analysis!$A:$O,15,FALSE)+1</f>
        <v>0.84542174826521133</v>
      </c>
      <c r="D323" s="15">
        <v>0.85</v>
      </c>
      <c r="E323" s="15">
        <v>1</v>
      </c>
      <c r="F323" s="15">
        <v>0.3</v>
      </c>
      <c r="G323" s="15">
        <v>0.75</v>
      </c>
    </row>
    <row r="324" spans="1:7" x14ac:dyDescent="0.2">
      <c r="A324" s="1" t="s">
        <v>155</v>
      </c>
      <c r="B324" s="16">
        <f>VLOOKUP($A324,Analysis!$A:$O,14,FALSE)+1</f>
        <v>0.92988636244947409</v>
      </c>
      <c r="C324" s="16">
        <f>VLOOKUP($A324,Analysis!$A:$O,15,FALSE)+1</f>
        <v>0.85310675454080198</v>
      </c>
      <c r="D324" s="15">
        <v>0.85</v>
      </c>
      <c r="E324" s="15">
        <v>1</v>
      </c>
      <c r="F324" s="15">
        <v>0.3</v>
      </c>
      <c r="G324" s="15">
        <v>0.75</v>
      </c>
    </row>
    <row r="325" spans="1:7" x14ac:dyDescent="0.2">
      <c r="A325" s="1" t="s">
        <v>495</v>
      </c>
      <c r="B325" s="16">
        <f>VLOOKUP($A325,Analysis!$A:$O,14,FALSE)+1</f>
        <v>0.9289723052948794</v>
      </c>
      <c r="C325" s="16">
        <f>VLOOKUP($A325,Analysis!$A:$O,15,FALSE)+1</f>
        <v>0.85226816999530208</v>
      </c>
      <c r="D325" s="15">
        <v>0.85</v>
      </c>
      <c r="E325" s="15">
        <v>1</v>
      </c>
      <c r="F325" s="15">
        <v>0.3</v>
      </c>
      <c r="G325" s="15">
        <v>0.75</v>
      </c>
    </row>
    <row r="326" spans="1:7" x14ac:dyDescent="0.2">
      <c r="A326" s="1" t="s">
        <v>49</v>
      </c>
      <c r="B326" s="16">
        <f>VLOOKUP($A326,Analysis!$A:$O,14,FALSE)+1</f>
        <v>0.92869110213016126</v>
      </c>
      <c r="C326" s="16">
        <f>VLOOKUP($A326,Analysis!$A:$O,15,FALSE)+1</f>
        <v>0.84426463830014598</v>
      </c>
      <c r="D326" s="15">
        <v>0.85</v>
      </c>
      <c r="E326" s="15">
        <v>1</v>
      </c>
      <c r="F326" s="15">
        <v>0.3</v>
      </c>
      <c r="G326" s="15">
        <v>0.75</v>
      </c>
    </row>
    <row r="327" spans="1:7" x14ac:dyDescent="0.2">
      <c r="A327" s="1" t="s">
        <v>413</v>
      </c>
      <c r="B327" s="16">
        <f>VLOOKUP($A327,Analysis!$A:$O,14,FALSE)+1</f>
        <v>0.92842865579430334</v>
      </c>
      <c r="C327" s="16">
        <f>VLOOKUP($A327,Analysis!$A:$O,15,FALSE)+1</f>
        <v>0.85176940898559939</v>
      </c>
      <c r="D327" s="15">
        <v>0.85</v>
      </c>
      <c r="E327" s="15">
        <v>1</v>
      </c>
      <c r="F327" s="15">
        <v>0.3</v>
      </c>
      <c r="G327" s="15">
        <v>0.75</v>
      </c>
    </row>
    <row r="328" spans="1:7" x14ac:dyDescent="0.2">
      <c r="A328" s="1" t="s">
        <v>545</v>
      </c>
      <c r="B328" s="16">
        <f>VLOOKUP($A328,Analysis!$A:$O,14,FALSE)+1</f>
        <v>0.92838677389230906</v>
      </c>
      <c r="C328" s="16">
        <f>VLOOKUP($A328,Analysis!$A:$O,15,FALSE)+1</f>
        <v>0.74721189152923473</v>
      </c>
      <c r="D328" s="15">
        <v>0.85</v>
      </c>
      <c r="E328" s="15">
        <v>1</v>
      </c>
      <c r="F328" s="15">
        <v>0.3</v>
      </c>
      <c r="G328" s="15">
        <v>0.75</v>
      </c>
    </row>
    <row r="329" spans="1:7" x14ac:dyDescent="0.2">
      <c r="A329" s="1" t="s">
        <v>395</v>
      </c>
      <c r="B329" s="16">
        <f>VLOOKUP($A329,Analysis!$A:$O,14,FALSE)+1</f>
        <v>0.92738711095143889</v>
      </c>
      <c r="C329" s="16">
        <f>VLOOKUP($A329,Analysis!$A:$O,15,FALSE)+1</f>
        <v>0.80642357474038173</v>
      </c>
      <c r="D329" s="15">
        <v>0.85</v>
      </c>
      <c r="E329" s="15">
        <v>1</v>
      </c>
      <c r="F329" s="15">
        <v>0.3</v>
      </c>
      <c r="G329" s="15">
        <v>0.75</v>
      </c>
    </row>
    <row r="330" spans="1:7" x14ac:dyDescent="0.2">
      <c r="A330" s="1" t="s">
        <v>465</v>
      </c>
      <c r="B330" s="16">
        <f>VLOOKUP($A330,Analysis!$A:$O,14,FALSE)+1</f>
        <v>0.92738161107344874</v>
      </c>
      <c r="C330" s="16">
        <f>VLOOKUP($A330,Analysis!$A:$O,15,FALSE)+1</f>
        <v>0.80641879223778146</v>
      </c>
      <c r="D330" s="15">
        <v>0.85</v>
      </c>
      <c r="E330" s="15">
        <v>1</v>
      </c>
      <c r="F330" s="15">
        <v>0.3</v>
      </c>
      <c r="G330" s="15">
        <v>0.75</v>
      </c>
    </row>
    <row r="331" spans="1:7" x14ac:dyDescent="0.2">
      <c r="A331" s="1" t="s">
        <v>154</v>
      </c>
      <c r="B331" s="16">
        <f>VLOOKUP($A331,Analysis!$A:$O,14,FALSE)+1</f>
        <v>0.9259971976835788</v>
      </c>
      <c r="C331" s="16">
        <f>VLOOKUP($A331,Analysis!$A:$O,15,FALSE)+1</f>
        <v>0.80521495450745983</v>
      </c>
      <c r="D331" s="15">
        <v>0.85</v>
      </c>
      <c r="E331" s="15">
        <v>1</v>
      </c>
      <c r="F331" s="15">
        <v>0.3</v>
      </c>
      <c r="G331" s="15">
        <v>0.75</v>
      </c>
    </row>
    <row r="332" spans="1:7" x14ac:dyDescent="0.2">
      <c r="A332" s="1" t="s">
        <v>248</v>
      </c>
      <c r="B332" s="16">
        <f>VLOOKUP($A332,Analysis!$A:$O,14,FALSE)+1</f>
        <v>0.92543540798372514</v>
      </c>
      <c r="C332" s="16">
        <f>VLOOKUP($A332,Analysis!$A:$O,15,FALSE)+1</f>
        <v>0.84902331007681209</v>
      </c>
      <c r="D332" s="15">
        <v>0.85</v>
      </c>
      <c r="E332" s="15">
        <v>1</v>
      </c>
      <c r="F332" s="15">
        <v>0.3</v>
      </c>
      <c r="G332" s="15">
        <v>0.75</v>
      </c>
    </row>
    <row r="333" spans="1:7" x14ac:dyDescent="0.2">
      <c r="A333" s="1" t="s">
        <v>196</v>
      </c>
      <c r="B333" s="16">
        <f>VLOOKUP($A333,Analysis!$A:$O,14,FALSE)+1</f>
        <v>0.92456988810402585</v>
      </c>
      <c r="C333" s="16">
        <f>VLOOKUP($A333,Analysis!$A:$O,15,FALSE)+1</f>
        <v>0.74475145299016066</v>
      </c>
      <c r="D333" s="15">
        <v>0.85</v>
      </c>
      <c r="E333" s="15">
        <v>1</v>
      </c>
      <c r="F333" s="15">
        <v>0.3</v>
      </c>
      <c r="G333" s="15">
        <v>0.75</v>
      </c>
    </row>
    <row r="334" spans="1:7" x14ac:dyDescent="0.2">
      <c r="A334" s="1" t="s">
        <v>186</v>
      </c>
      <c r="B334" s="16">
        <f>VLOOKUP($A334,Analysis!$A:$O,14,FALSE)+1</f>
        <v>0.92452501339822646</v>
      </c>
      <c r="C334" s="16">
        <f>VLOOKUP($A334,Analysis!$A:$O,15,FALSE)+1</f>
        <v>0.80393479425932735</v>
      </c>
      <c r="D334" s="15">
        <v>0.85</v>
      </c>
      <c r="E334" s="15">
        <v>1</v>
      </c>
      <c r="F334" s="15">
        <v>0.3</v>
      </c>
      <c r="G334" s="15">
        <v>0.75</v>
      </c>
    </row>
    <row r="335" spans="1:7" x14ac:dyDescent="0.2">
      <c r="A335" s="1" t="s">
        <v>35</v>
      </c>
      <c r="B335" s="16">
        <f>VLOOKUP($A335,Analysis!$A:$O,14,FALSE)+1</f>
        <v>0.92324159744253009</v>
      </c>
      <c r="C335" s="16">
        <f>VLOOKUP($A335,Analysis!$A:$O,15,FALSE)+1</f>
        <v>0.84701063985553227</v>
      </c>
      <c r="D335" s="15">
        <v>0.85</v>
      </c>
      <c r="E335" s="15">
        <v>1</v>
      </c>
      <c r="F335" s="15">
        <v>0.3</v>
      </c>
      <c r="G335" s="15">
        <v>0.75</v>
      </c>
    </row>
    <row r="336" spans="1:7" x14ac:dyDescent="0.2">
      <c r="A336" s="1" t="s">
        <v>356</v>
      </c>
      <c r="B336" s="16">
        <f>VLOOKUP($A336,Analysis!$A:$O,14,FALSE)+1</f>
        <v>0.92238533704199732</v>
      </c>
      <c r="C336" s="16">
        <f>VLOOKUP($A336,Analysis!$A:$O,15,FALSE)+1</f>
        <v>0.8385321245836338</v>
      </c>
      <c r="D336" s="15">
        <v>0.85</v>
      </c>
      <c r="E336" s="15">
        <v>1</v>
      </c>
      <c r="F336" s="15">
        <v>0.3</v>
      </c>
      <c r="G336" s="15">
        <v>0.75</v>
      </c>
    </row>
    <row r="337" spans="1:7" x14ac:dyDescent="0.2">
      <c r="A337" s="1" t="s">
        <v>151</v>
      </c>
      <c r="B337" s="16">
        <f>VLOOKUP($A337,Analysis!$A:$O,14,FALSE)+1</f>
        <v>0.92185809556304299</v>
      </c>
      <c r="C337" s="16">
        <f>VLOOKUP($A337,Analysis!$A:$O,15,FALSE)+1</f>
        <v>0.83805281414822075</v>
      </c>
      <c r="D337" s="15">
        <v>0.85</v>
      </c>
      <c r="E337" s="15">
        <v>1</v>
      </c>
      <c r="F337" s="15">
        <v>0.3</v>
      </c>
      <c r="G337" s="15">
        <v>0.75</v>
      </c>
    </row>
    <row r="338" spans="1:7" x14ac:dyDescent="0.2">
      <c r="A338" s="1" t="s">
        <v>277</v>
      </c>
      <c r="B338" s="16">
        <f>VLOOKUP($A338,Analysis!$A:$O,14,FALSE)+1</f>
        <v>0.921636586669772</v>
      </c>
      <c r="C338" s="16">
        <f>VLOOKUP($A338,Analysis!$A:$O,15,FALSE)+1</f>
        <v>0.84553815290804768</v>
      </c>
      <c r="D338" s="15">
        <v>0.85</v>
      </c>
      <c r="E338" s="15">
        <v>1</v>
      </c>
      <c r="F338" s="15">
        <v>0.3</v>
      </c>
      <c r="G338" s="15">
        <v>0.75</v>
      </c>
    </row>
    <row r="339" spans="1:7" x14ac:dyDescent="0.2">
      <c r="A339" s="1" t="s">
        <v>183</v>
      </c>
      <c r="B339" s="16">
        <f>VLOOKUP($A339,Analysis!$A:$O,14,FALSE)+1</f>
        <v>0.92125625926959287</v>
      </c>
      <c r="C339" s="16">
        <f>VLOOKUP($A339,Analysis!$A:$O,15,FALSE)+1</f>
        <v>0.86910967855621957</v>
      </c>
      <c r="D339" s="15">
        <v>0.85</v>
      </c>
      <c r="E339" s="15">
        <v>1</v>
      </c>
      <c r="F339" s="15">
        <v>0.3</v>
      </c>
      <c r="G339" s="15">
        <v>0.75</v>
      </c>
    </row>
    <row r="340" spans="1:7" x14ac:dyDescent="0.2">
      <c r="A340" s="1" t="s">
        <v>62</v>
      </c>
      <c r="B340" s="16">
        <f>VLOOKUP($A340,Analysis!$A:$O,14,FALSE)+1</f>
        <v>0.92102400383032246</v>
      </c>
      <c r="C340" s="16">
        <f>VLOOKUP($A340,Analysis!$A:$O,15,FALSE)+1</f>
        <v>0.83729454893665678</v>
      </c>
      <c r="D340" s="15">
        <v>0.85</v>
      </c>
      <c r="E340" s="15">
        <v>1</v>
      </c>
      <c r="F340" s="15">
        <v>0.3</v>
      </c>
      <c r="G340" s="15">
        <v>0.75</v>
      </c>
    </row>
    <row r="341" spans="1:7" x14ac:dyDescent="0.2">
      <c r="A341" s="1" t="s">
        <v>38</v>
      </c>
      <c r="B341" s="16">
        <f>VLOOKUP($A341,Analysis!$A:$O,14,FALSE)+1</f>
        <v>0.92073640184090466</v>
      </c>
      <c r="C341" s="16">
        <f>VLOOKUP($A341,Analysis!$A:$O,15,FALSE)+1</f>
        <v>0.7381310120478316</v>
      </c>
      <c r="D341" s="15">
        <v>0.85</v>
      </c>
      <c r="E341" s="15">
        <v>1</v>
      </c>
      <c r="F341" s="15">
        <v>0.3</v>
      </c>
      <c r="G341" s="15">
        <v>0.75</v>
      </c>
    </row>
    <row r="342" spans="1:7" x14ac:dyDescent="0.2">
      <c r="A342" s="1" t="s">
        <v>197</v>
      </c>
      <c r="B342" s="16">
        <f>VLOOKUP($A342,Analysis!$A:$O,14,FALSE)+1</f>
        <v>0.92057367201058271</v>
      </c>
      <c r="C342" s="16">
        <f>VLOOKUP($A342,Analysis!$A:$O,15,FALSE)+1</f>
        <v>0.83688515637325689</v>
      </c>
      <c r="D342" s="15">
        <v>0.85</v>
      </c>
      <c r="E342" s="15">
        <v>1</v>
      </c>
      <c r="F342" s="15">
        <v>0.3</v>
      </c>
      <c r="G342" s="15">
        <v>0.75</v>
      </c>
    </row>
    <row r="343" spans="1:7" x14ac:dyDescent="0.2">
      <c r="A343" s="1" t="s">
        <v>109</v>
      </c>
      <c r="B343" s="16">
        <f>VLOOKUP($A343,Analysis!$A:$O,14,FALSE)+1</f>
        <v>0.92010584798765627</v>
      </c>
      <c r="C343" s="16">
        <f>VLOOKUP($A343,Analysis!$A:$O,15,FALSE)+1</f>
        <v>0.85194985924782973</v>
      </c>
      <c r="D343" s="15">
        <v>0.85</v>
      </c>
      <c r="E343" s="15">
        <v>1</v>
      </c>
      <c r="F343" s="15">
        <v>0.3</v>
      </c>
      <c r="G343" s="15">
        <v>0.75</v>
      </c>
    </row>
    <row r="344" spans="1:7" x14ac:dyDescent="0.2">
      <c r="A344" s="1" t="s">
        <v>255</v>
      </c>
      <c r="B344" s="16">
        <f>VLOOKUP($A344,Analysis!$A:$O,14,FALSE)+1</f>
        <v>0.91926629650017988</v>
      </c>
      <c r="C344" s="16">
        <f>VLOOKUP($A344,Analysis!$A:$O,15,FALSE)+1</f>
        <v>0.84336357477080748</v>
      </c>
      <c r="D344" s="15">
        <v>0.85</v>
      </c>
      <c r="E344" s="15">
        <v>1</v>
      </c>
      <c r="F344" s="15">
        <v>0.3</v>
      </c>
      <c r="G344" s="15">
        <v>0.75</v>
      </c>
    </row>
    <row r="345" spans="1:7" x14ac:dyDescent="0.2">
      <c r="A345" s="1" t="s">
        <v>229</v>
      </c>
      <c r="B345" s="16">
        <f>VLOOKUP($A345,Analysis!$A:$O,14,FALSE)+1</f>
        <v>0.9190465392362176</v>
      </c>
      <c r="C345" s="16">
        <f>VLOOKUP($A345,Analysis!$A:$O,15,FALSE)+1</f>
        <v>0.86702503701529965</v>
      </c>
      <c r="D345" s="15">
        <v>0.85</v>
      </c>
      <c r="E345" s="15">
        <v>1</v>
      </c>
      <c r="F345" s="15">
        <v>0.3</v>
      </c>
      <c r="G345" s="15">
        <v>0.75</v>
      </c>
    </row>
    <row r="346" spans="1:7" x14ac:dyDescent="0.2">
      <c r="A346" s="1" t="s">
        <v>176</v>
      </c>
      <c r="B346" s="16">
        <f>VLOOKUP($A346,Analysis!$A:$O,14,FALSE)+1</f>
        <v>0.91897099041203056</v>
      </c>
      <c r="C346" s="16">
        <f>VLOOKUP($A346,Analysis!$A:$O,15,FALSE)+1</f>
        <v>0.79910520905393967</v>
      </c>
      <c r="D346" s="15">
        <v>0.85</v>
      </c>
      <c r="E346" s="15">
        <v>1</v>
      </c>
      <c r="F346" s="15">
        <v>0.3</v>
      </c>
      <c r="G346" s="15">
        <v>0.75</v>
      </c>
    </row>
    <row r="347" spans="1:7" x14ac:dyDescent="0.2">
      <c r="A347" s="1" t="s">
        <v>36</v>
      </c>
      <c r="B347" s="16">
        <f>VLOOKUP($A347,Analysis!$A:$O,14,FALSE)+1</f>
        <v>0.91817116083063022</v>
      </c>
      <c r="C347" s="16">
        <f>VLOOKUP($A347,Analysis!$A:$O,15,FALSE)+1</f>
        <v>0.85015848225058366</v>
      </c>
      <c r="D347" s="15">
        <v>0.85</v>
      </c>
      <c r="E347" s="15">
        <v>1</v>
      </c>
      <c r="F347" s="15">
        <v>0.3</v>
      </c>
      <c r="G347" s="15">
        <v>0.75</v>
      </c>
    </row>
    <row r="348" spans="1:7" x14ac:dyDescent="0.2">
      <c r="A348" s="1" t="s">
        <v>403</v>
      </c>
      <c r="B348" s="16">
        <f>VLOOKUP($A348,Analysis!$A:$O,14,FALSE)+1</f>
        <v>0.91791116668578654</v>
      </c>
      <c r="C348" s="16">
        <f>VLOOKUP($A348,Analysis!$A:$O,15,FALSE)+1</f>
        <v>0.84991774693128375</v>
      </c>
      <c r="D348" s="15">
        <v>0.85</v>
      </c>
      <c r="E348" s="15">
        <v>1</v>
      </c>
      <c r="F348" s="15">
        <v>0.3</v>
      </c>
      <c r="G348" s="15">
        <v>0.75</v>
      </c>
    </row>
    <row r="349" spans="1:7" x14ac:dyDescent="0.2">
      <c r="A349" s="1" t="s">
        <v>438</v>
      </c>
      <c r="B349" s="16">
        <f>VLOOKUP($A349,Analysis!$A:$O,14,FALSE)+1</f>
        <v>0.91716062832459899</v>
      </c>
      <c r="C349" s="16">
        <f>VLOOKUP($A349,Analysis!$A:$O,15,FALSE)+1</f>
        <v>0.83378238938599902</v>
      </c>
      <c r="D349" s="15">
        <v>0.85</v>
      </c>
      <c r="E349" s="15">
        <v>1</v>
      </c>
      <c r="F349" s="15">
        <v>0.3</v>
      </c>
      <c r="G349" s="15">
        <v>0.75</v>
      </c>
    </row>
    <row r="350" spans="1:7" x14ac:dyDescent="0.2">
      <c r="A350" s="1" t="s">
        <v>199</v>
      </c>
      <c r="B350" s="16">
        <f>VLOOKUP($A350,Analysis!$A:$O,14,FALSE)+1</f>
        <v>0.91590544873234125</v>
      </c>
      <c r="C350" s="16">
        <f>VLOOKUP($A350,Analysis!$A:$O,15,FALSE)+1</f>
        <v>0.73706015129879277</v>
      </c>
      <c r="D350" s="15">
        <v>0.85</v>
      </c>
      <c r="E350" s="15">
        <v>1</v>
      </c>
      <c r="F350" s="15">
        <v>0.3</v>
      </c>
      <c r="G350" s="15">
        <v>0.75</v>
      </c>
    </row>
    <row r="351" spans="1:7" x14ac:dyDescent="0.2">
      <c r="A351" s="1" t="s">
        <v>40</v>
      </c>
      <c r="B351" s="16">
        <f>VLOOKUP($A351,Analysis!$A:$O,14,FALSE)+1</f>
        <v>0.91462113092662167</v>
      </c>
      <c r="C351" s="16">
        <f>VLOOKUP($A351,Analysis!$A:$O,15,FALSE)+1</f>
        <v>0.83910195497855222</v>
      </c>
      <c r="D351" s="15">
        <v>0.85</v>
      </c>
      <c r="E351" s="15">
        <v>1</v>
      </c>
      <c r="F351" s="15">
        <v>0.3</v>
      </c>
      <c r="G351" s="15">
        <v>0.75</v>
      </c>
    </row>
    <row r="352" spans="1:7" x14ac:dyDescent="0.2">
      <c r="A352" s="1" t="s">
        <v>372</v>
      </c>
      <c r="B352" s="16">
        <f>VLOOKUP($A352,Analysis!$A:$O,14,FALSE)+1</f>
        <v>0.91298874470465619</v>
      </c>
      <c r="C352" s="16">
        <f>VLOOKUP($A352,Analysis!$A:$O,15,FALSE)+1</f>
        <v>0.83760435294005142</v>
      </c>
      <c r="D352" s="15">
        <v>0.85</v>
      </c>
      <c r="E352" s="15">
        <v>1</v>
      </c>
      <c r="F352" s="15">
        <v>0.3</v>
      </c>
      <c r="G352" s="15">
        <v>0.75</v>
      </c>
    </row>
    <row r="353" spans="1:7" x14ac:dyDescent="0.2">
      <c r="A353" s="1" t="s">
        <v>187</v>
      </c>
      <c r="B353" s="16">
        <f>VLOOKUP($A353,Analysis!$A:$O,14,FALSE)+1</f>
        <v>0.91291842498184761</v>
      </c>
      <c r="C353" s="16">
        <f>VLOOKUP($A353,Analysis!$A:$O,15,FALSE)+1</f>
        <v>0.8299258408925887</v>
      </c>
      <c r="D353" s="15">
        <v>0.85</v>
      </c>
      <c r="E353" s="15">
        <v>1</v>
      </c>
      <c r="F353" s="15">
        <v>0.3</v>
      </c>
      <c r="G353" s="15">
        <v>0.75</v>
      </c>
    </row>
    <row r="354" spans="1:7" x14ac:dyDescent="0.2">
      <c r="A354" s="1" t="s">
        <v>536</v>
      </c>
      <c r="B354" s="16">
        <f>VLOOKUP($A354,Analysis!$A:$O,14,FALSE)+1</f>
        <v>0.91201216657175666</v>
      </c>
      <c r="C354" s="16">
        <f>VLOOKUP($A354,Analysis!$A:$O,15,FALSE)+1</f>
        <v>0.82910196961068783</v>
      </c>
      <c r="D354" s="15">
        <v>0.85</v>
      </c>
      <c r="E354" s="15">
        <v>1</v>
      </c>
      <c r="F354" s="15">
        <v>0.3</v>
      </c>
      <c r="G354" s="15">
        <v>0.75</v>
      </c>
    </row>
    <row r="355" spans="1:7" x14ac:dyDescent="0.2">
      <c r="A355" s="1" t="s">
        <v>429</v>
      </c>
      <c r="B355" s="16">
        <f>VLOOKUP($A355,Analysis!$A:$O,14,FALSE)+1</f>
        <v>0.91149242857359281</v>
      </c>
      <c r="C355" s="16">
        <f>VLOOKUP($A355,Analysis!$A:$O,15,FALSE)+1</f>
        <v>0.82862948052144803</v>
      </c>
      <c r="D355" s="15">
        <v>0.85</v>
      </c>
      <c r="E355" s="15">
        <v>1</v>
      </c>
      <c r="F355" s="15">
        <v>0.3</v>
      </c>
      <c r="G355" s="15">
        <v>0.75</v>
      </c>
    </row>
    <row r="356" spans="1:7" x14ac:dyDescent="0.2">
      <c r="A356" s="1" t="s">
        <v>546</v>
      </c>
      <c r="B356" s="16">
        <f>VLOOKUP($A356,Analysis!$A:$O,14,FALSE)+1</f>
        <v>0.91082539776995919</v>
      </c>
      <c r="C356" s="16">
        <f>VLOOKUP($A356,Analysis!$A:$O,15,FALSE)+1</f>
        <v>0.82802308888178111</v>
      </c>
      <c r="D356" s="15">
        <v>0.85</v>
      </c>
      <c r="E356" s="15">
        <v>1</v>
      </c>
      <c r="F356" s="15">
        <v>0.3</v>
      </c>
      <c r="G356" s="15">
        <v>0.75</v>
      </c>
    </row>
    <row r="357" spans="1:7" x14ac:dyDescent="0.2">
      <c r="A357" s="1" t="s">
        <v>206</v>
      </c>
      <c r="B357" s="16">
        <f>VLOOKUP($A357,Analysis!$A:$O,14,FALSE)+1</f>
        <v>0.9085389388057058</v>
      </c>
      <c r="C357" s="16">
        <f>VLOOKUP($A357,Analysis!$A:$O,15,FALSE)+1</f>
        <v>0.79003385983104857</v>
      </c>
      <c r="D357" s="15">
        <v>0.85</v>
      </c>
      <c r="E357" s="15">
        <v>1</v>
      </c>
      <c r="F357" s="15">
        <v>0.3</v>
      </c>
      <c r="G357" s="15">
        <v>0.75</v>
      </c>
    </row>
    <row r="358" spans="1:7" x14ac:dyDescent="0.2">
      <c r="A358" s="1" t="s">
        <v>143</v>
      </c>
      <c r="B358" s="16">
        <f>VLOOKUP($A358,Analysis!$A:$O,14,FALSE)+1</f>
        <v>0.90846361870361036</v>
      </c>
      <c r="C358" s="16">
        <f>VLOOKUP($A358,Analysis!$A:$O,15,FALSE)+1</f>
        <v>0.78996836409009619</v>
      </c>
      <c r="D358" s="15">
        <v>0.85</v>
      </c>
      <c r="E358" s="15">
        <v>1</v>
      </c>
      <c r="F358" s="15">
        <v>0.3</v>
      </c>
      <c r="G358" s="15">
        <v>0.75</v>
      </c>
    </row>
    <row r="359" spans="1:7" x14ac:dyDescent="0.2">
      <c r="A359" s="1" t="s">
        <v>466</v>
      </c>
      <c r="B359" s="16">
        <f>VLOOKUP($A359,Analysis!$A:$O,14,FALSE)+1</f>
        <v>0.90813857819302768</v>
      </c>
      <c r="C359" s="16">
        <f>VLOOKUP($A359,Analysis!$A:$O,15,FALSE)+1</f>
        <v>0.82558052563002504</v>
      </c>
      <c r="D359" s="15">
        <v>0.85</v>
      </c>
      <c r="E359" s="15">
        <v>1</v>
      </c>
      <c r="F359" s="15">
        <v>0.3</v>
      </c>
      <c r="G359" s="15">
        <v>0.75</v>
      </c>
    </row>
    <row r="360" spans="1:7" x14ac:dyDescent="0.2">
      <c r="A360" s="1" t="s">
        <v>247</v>
      </c>
      <c r="B360" s="16">
        <f>VLOOKUP($A360,Analysis!$A:$O,14,FALSE)+1</f>
        <v>0.9077077473042664</v>
      </c>
      <c r="C360" s="16">
        <f>VLOOKUP($A360,Analysis!$A:$O,15,FALSE)+1</f>
        <v>0.82518886118569656</v>
      </c>
      <c r="D360" s="15">
        <v>0.85</v>
      </c>
      <c r="E360" s="15">
        <v>1</v>
      </c>
      <c r="F360" s="15">
        <v>0.3</v>
      </c>
      <c r="G360" s="15">
        <v>0.75</v>
      </c>
    </row>
    <row r="361" spans="1:7" x14ac:dyDescent="0.2">
      <c r="A361" s="1" t="s">
        <v>468</v>
      </c>
      <c r="B361" s="16">
        <f>VLOOKUP($A361,Analysis!$A:$O,14,FALSE)+1</f>
        <v>0.90694733697706864</v>
      </c>
      <c r="C361" s="16">
        <f>VLOOKUP($A361,Analysis!$A:$O,15,FALSE)+1</f>
        <v>0.72856256038534595</v>
      </c>
      <c r="D361" s="15">
        <v>0.85</v>
      </c>
      <c r="E361" s="15">
        <v>1</v>
      </c>
      <c r="F361" s="15">
        <v>0.3</v>
      </c>
      <c r="G361" s="15">
        <v>0.75</v>
      </c>
    </row>
    <row r="362" spans="1:7" x14ac:dyDescent="0.2">
      <c r="A362" s="1" t="s">
        <v>436</v>
      </c>
      <c r="B362" s="16">
        <f>VLOOKUP($A362,Analysis!$A:$O,14,FALSE)+1</f>
        <v>0.90642810592728307</v>
      </c>
      <c r="C362" s="16">
        <f>VLOOKUP($A362,Analysis!$A:$O,15,FALSE)+1</f>
        <v>0.7881983529802461</v>
      </c>
      <c r="D362" s="15">
        <v>0.85</v>
      </c>
      <c r="E362" s="15">
        <v>1</v>
      </c>
      <c r="F362" s="15">
        <v>0.3</v>
      </c>
      <c r="G362" s="15">
        <v>0.75</v>
      </c>
    </row>
    <row r="363" spans="1:7" x14ac:dyDescent="0.2">
      <c r="A363" s="1" t="s">
        <v>480</v>
      </c>
      <c r="B363" s="16">
        <f>VLOOKUP($A363,Analysis!$A:$O,14,FALSE)+1</f>
        <v>0.90591336563166913</v>
      </c>
      <c r="C363" s="16">
        <f>VLOOKUP($A363,Analysis!$A:$O,15,FALSE)+1</f>
        <v>0.82355760511969889</v>
      </c>
      <c r="D363" s="15">
        <v>0.85</v>
      </c>
      <c r="E363" s="15">
        <v>1</v>
      </c>
      <c r="F363" s="15">
        <v>0.3</v>
      </c>
      <c r="G363" s="15">
        <v>0.75</v>
      </c>
    </row>
    <row r="364" spans="1:7" x14ac:dyDescent="0.2">
      <c r="A364" s="1" t="s">
        <v>118</v>
      </c>
      <c r="B364" s="16">
        <f>VLOOKUP($A364,Analysis!$A:$O,14,FALSE)+1</f>
        <v>0.90548751975165365</v>
      </c>
      <c r="C364" s="16">
        <f>VLOOKUP($A364,Analysis!$A:$O,15,FALSE)+1</f>
        <v>0.82317047250150321</v>
      </c>
      <c r="D364" s="15">
        <v>0.85</v>
      </c>
      <c r="E364" s="15">
        <v>1</v>
      </c>
      <c r="F364" s="15">
        <v>0.3</v>
      </c>
      <c r="G364" s="15">
        <v>0.75</v>
      </c>
    </row>
    <row r="365" spans="1:7" x14ac:dyDescent="0.2">
      <c r="A365" s="1" t="s">
        <v>371</v>
      </c>
      <c r="B365" s="16">
        <f>VLOOKUP($A365,Analysis!$A:$O,14,FALSE)+1</f>
        <v>0.90541070464503015</v>
      </c>
      <c r="C365" s="16">
        <f>VLOOKUP($A365,Analysis!$A:$O,15,FALSE)+1</f>
        <v>0.82310064058639087</v>
      </c>
      <c r="D365" s="15">
        <v>0.85</v>
      </c>
      <c r="E365" s="15">
        <v>1</v>
      </c>
      <c r="F365" s="15">
        <v>0.3</v>
      </c>
      <c r="G365" s="15">
        <v>0.75</v>
      </c>
    </row>
    <row r="366" spans="1:7" x14ac:dyDescent="0.2">
      <c r="A366" s="1" t="s">
        <v>369</v>
      </c>
      <c r="B366" s="16">
        <f>VLOOKUP($A366,Analysis!$A:$O,14,FALSE)+1</f>
        <v>0.90500349194672625</v>
      </c>
      <c r="C366" s="16">
        <f>VLOOKUP($A366,Analysis!$A:$O,15,FALSE)+1</f>
        <v>0.72768103405215678</v>
      </c>
      <c r="D366" s="15">
        <v>0.85</v>
      </c>
      <c r="E366" s="15">
        <v>1</v>
      </c>
      <c r="F366" s="15">
        <v>0.3</v>
      </c>
      <c r="G366" s="15">
        <v>0.75</v>
      </c>
    </row>
    <row r="367" spans="1:7" x14ac:dyDescent="0.2">
      <c r="A367" s="1" t="s">
        <v>242</v>
      </c>
      <c r="B367" s="16">
        <f>VLOOKUP($A367,Analysis!$A:$O,14,FALSE)+1</f>
        <v>0.90404845548407298</v>
      </c>
      <c r="C367" s="16">
        <f>VLOOKUP($A367,Analysis!$A:$O,15,FALSE)+1</f>
        <v>0.82186223225824806</v>
      </c>
      <c r="D367" s="15">
        <v>0.85</v>
      </c>
      <c r="E367" s="15">
        <v>1</v>
      </c>
      <c r="F367" s="15">
        <v>0.3</v>
      </c>
      <c r="G367" s="15">
        <v>0.75</v>
      </c>
    </row>
    <row r="368" spans="1:7" x14ac:dyDescent="0.2">
      <c r="A368" s="1" t="s">
        <v>347</v>
      </c>
      <c r="B368" s="16">
        <f>VLOOKUP($A368,Analysis!$A:$O,14,FALSE)+1</f>
        <v>0.9027216296333832</v>
      </c>
      <c r="C368" s="16">
        <f>VLOOKUP($A368,Analysis!$A:$O,15,FALSE)+1</f>
        <v>0.722708961463427</v>
      </c>
      <c r="D368" s="15">
        <v>0.85</v>
      </c>
      <c r="E368" s="15">
        <v>1</v>
      </c>
      <c r="F368" s="15">
        <v>0.3</v>
      </c>
      <c r="G368" s="15">
        <v>0.75</v>
      </c>
    </row>
    <row r="369" spans="1:7" x14ac:dyDescent="0.2">
      <c r="A369" s="1" t="s">
        <v>87</v>
      </c>
      <c r="B369" s="16">
        <f>VLOOKUP($A369,Analysis!$A:$O,14,FALSE)+1</f>
        <v>0.90231828138756831</v>
      </c>
      <c r="C369" s="16">
        <f>VLOOKUP($A369,Analysis!$A:$O,15,FALSE)+1</f>
        <v>0.82028934671597109</v>
      </c>
      <c r="D369" s="15">
        <v>0.85</v>
      </c>
      <c r="E369" s="15">
        <v>1</v>
      </c>
      <c r="F369" s="15">
        <v>0.3</v>
      </c>
      <c r="G369" s="15">
        <v>0.75</v>
      </c>
    </row>
    <row r="370" spans="1:7" x14ac:dyDescent="0.2">
      <c r="A370" s="1" t="s">
        <v>95</v>
      </c>
      <c r="B370" s="16">
        <f>VLOOKUP($A370,Analysis!$A:$O,14,FALSE)+1</f>
        <v>0.90177153501442098</v>
      </c>
      <c r="C370" s="16">
        <f>VLOOKUP($A370,Analysis!$A:$O,15,FALSE)+1</f>
        <v>0.7841491608821054</v>
      </c>
      <c r="D370" s="15">
        <v>0.85</v>
      </c>
      <c r="E370" s="15">
        <v>1</v>
      </c>
      <c r="F370" s="15">
        <v>0.3</v>
      </c>
      <c r="G370" s="15">
        <v>0.75</v>
      </c>
    </row>
    <row r="371" spans="1:7" x14ac:dyDescent="0.2">
      <c r="A371" s="1" t="s">
        <v>499</v>
      </c>
      <c r="B371" s="16">
        <f>VLOOKUP($A371,Analysis!$A:$O,14,FALSE)+1</f>
        <v>0.90119166396127859</v>
      </c>
      <c r="C371" s="16">
        <f>VLOOKUP($A371,Analysis!$A:$O,15,FALSE)+1</f>
        <v>0.78364492518372053</v>
      </c>
      <c r="D371" s="15">
        <v>0.85</v>
      </c>
      <c r="E371" s="15">
        <v>1</v>
      </c>
      <c r="F371" s="15">
        <v>0.3</v>
      </c>
      <c r="G371" s="15">
        <v>0.75</v>
      </c>
    </row>
    <row r="372" spans="1:7" x14ac:dyDescent="0.2">
      <c r="A372" s="1" t="s">
        <v>177</v>
      </c>
      <c r="B372" s="16">
        <f>VLOOKUP($A372,Analysis!$A:$O,14,FALSE)+1</f>
        <v>0.90067653615623111</v>
      </c>
      <c r="C372" s="16">
        <f>VLOOKUP($A372,Analysis!$A:$O,15,FALSE)+1</f>
        <v>0.78319698796194015</v>
      </c>
      <c r="D372" s="15">
        <v>0.85</v>
      </c>
      <c r="E372" s="15">
        <v>1</v>
      </c>
      <c r="F372" s="15">
        <v>0.3</v>
      </c>
      <c r="G372" s="15">
        <v>0.75</v>
      </c>
    </row>
    <row r="373" spans="1:7" x14ac:dyDescent="0.2">
      <c r="A373" s="1" t="s">
        <v>370</v>
      </c>
      <c r="B373" s="16">
        <f>VLOOKUP($A373,Analysis!$A:$O,14,FALSE)+1</f>
        <v>0.90052380006852306</v>
      </c>
      <c r="C373" s="16">
        <f>VLOOKUP($A373,Analysis!$A:$O,15,FALSE)+1</f>
        <v>0.81865800006229361</v>
      </c>
      <c r="D373" s="15">
        <v>0.85</v>
      </c>
      <c r="E373" s="15">
        <v>1</v>
      </c>
      <c r="F373" s="15">
        <v>0.3</v>
      </c>
      <c r="G373" s="15">
        <v>0.75</v>
      </c>
    </row>
    <row r="374" spans="1:7" x14ac:dyDescent="0.2">
      <c r="A374" s="1" t="s">
        <v>271</v>
      </c>
      <c r="B374" s="16">
        <f>VLOOKUP($A374,Analysis!$A:$O,14,FALSE)+1</f>
        <v>0.90038352382379516</v>
      </c>
      <c r="C374" s="16">
        <f>VLOOKUP($A374,Analysis!$A:$O,15,FALSE)+1</f>
        <v>0.72383106061638069</v>
      </c>
      <c r="D374" s="15">
        <v>0.85</v>
      </c>
      <c r="E374" s="15">
        <v>1</v>
      </c>
      <c r="F374" s="15">
        <v>0.3</v>
      </c>
      <c r="G374" s="15">
        <v>0.75</v>
      </c>
    </row>
    <row r="375" spans="1:7" x14ac:dyDescent="0.2">
      <c r="A375" s="1" t="s">
        <v>193</v>
      </c>
      <c r="B375" s="16">
        <f>VLOOKUP($A375,Analysis!$A:$O,14,FALSE)+1</f>
        <v>0.89986623751201766</v>
      </c>
      <c r="C375" s="16">
        <f>VLOOKUP($A375,Analysis!$A:$O,15,FALSE)+1</f>
        <v>0.82556535551561261</v>
      </c>
      <c r="D375" s="15">
        <v>0.85</v>
      </c>
      <c r="E375" s="15">
        <v>1</v>
      </c>
      <c r="F375" s="15">
        <v>0.3</v>
      </c>
      <c r="G375" s="15">
        <v>0.75</v>
      </c>
    </row>
    <row r="376" spans="1:7" x14ac:dyDescent="0.2">
      <c r="A376" s="1" t="s">
        <v>482</v>
      </c>
      <c r="B376" s="16">
        <f>VLOOKUP($A376,Analysis!$A:$O,14,FALSE)+1</f>
        <v>0.89941122807697138</v>
      </c>
      <c r="C376" s="16">
        <f>VLOOKUP($A376,Analysis!$A:$O,15,FALSE)+1</f>
        <v>0.72126323129218761</v>
      </c>
      <c r="D376" s="15">
        <v>0.85</v>
      </c>
      <c r="E376" s="15">
        <v>1</v>
      </c>
      <c r="F376" s="15">
        <v>0.3</v>
      </c>
      <c r="G376" s="15">
        <v>0.75</v>
      </c>
    </row>
    <row r="377" spans="1:7" x14ac:dyDescent="0.2">
      <c r="A377" s="1" t="s">
        <v>283</v>
      </c>
      <c r="B377" s="16">
        <f>VLOOKUP($A377,Analysis!$A:$O,14,FALSE)+1</f>
        <v>0.89901346344796662</v>
      </c>
      <c r="C377" s="16">
        <f>VLOOKUP($A377,Analysis!$A:$O,15,FALSE)+1</f>
        <v>0.82478299398896016</v>
      </c>
      <c r="D377" s="15">
        <v>0.85</v>
      </c>
      <c r="E377" s="15">
        <v>1</v>
      </c>
      <c r="F377" s="15">
        <v>0.3</v>
      </c>
      <c r="G377" s="15">
        <v>0.75</v>
      </c>
    </row>
    <row r="378" spans="1:7" x14ac:dyDescent="0.2">
      <c r="A378" s="1" t="s">
        <v>525</v>
      </c>
      <c r="B378" s="16">
        <f>VLOOKUP($A378,Analysis!$A:$O,14,FALSE)+1</f>
        <v>0.8988588763642269</v>
      </c>
      <c r="C378" s="16">
        <f>VLOOKUP($A378,Analysis!$A:$O,15,FALSE)+1</f>
        <v>0.81714443305838802</v>
      </c>
      <c r="D378" s="15">
        <v>0.85</v>
      </c>
      <c r="E378" s="15">
        <v>1</v>
      </c>
      <c r="F378" s="15">
        <v>0.3</v>
      </c>
      <c r="G378" s="15">
        <v>0.75</v>
      </c>
    </row>
    <row r="379" spans="1:7" x14ac:dyDescent="0.2">
      <c r="A379" s="1" t="s">
        <v>564</v>
      </c>
      <c r="B379" s="16">
        <f>VLOOKUP($A379,Analysis!$A:$O,14,FALSE)+1</f>
        <v>0.89862380743158421</v>
      </c>
      <c r="C379" s="16">
        <f>VLOOKUP($A379,Analysis!$A:$O,15,FALSE)+1</f>
        <v>0.83205908095517067</v>
      </c>
      <c r="D379" s="15">
        <v>0.85</v>
      </c>
      <c r="E379" s="15">
        <v>1</v>
      </c>
      <c r="F379" s="15">
        <v>0.3</v>
      </c>
      <c r="G379" s="15">
        <v>0.75</v>
      </c>
    </row>
    <row r="380" spans="1:7" x14ac:dyDescent="0.2">
      <c r="A380" s="1" t="s">
        <v>557</v>
      </c>
      <c r="B380" s="16">
        <f>VLOOKUP($A380,Analysis!$A:$O,14,FALSE)+1</f>
        <v>0.89676969557560648</v>
      </c>
      <c r="C380" s="16">
        <f>VLOOKUP($A380,Analysis!$A:$O,15,FALSE)+1</f>
        <v>0.64321416557837663</v>
      </c>
      <c r="D380" s="15">
        <v>0.85</v>
      </c>
      <c r="E380" s="15">
        <v>1</v>
      </c>
      <c r="F380" s="15">
        <v>0.3</v>
      </c>
      <c r="G380" s="15">
        <v>0.75</v>
      </c>
    </row>
    <row r="381" spans="1:7" x14ac:dyDescent="0.2">
      <c r="A381" s="1" t="s">
        <v>66</v>
      </c>
      <c r="B381" s="16">
        <f>VLOOKUP($A381,Analysis!$A:$O,14,FALSE)+1</f>
        <v>0.89668481009609591</v>
      </c>
      <c r="C381" s="16">
        <f>VLOOKUP($A381,Analysis!$A:$O,15,FALSE)+1</f>
        <v>0.77972592182269218</v>
      </c>
      <c r="D381" s="15">
        <v>0.85</v>
      </c>
      <c r="E381" s="15">
        <v>1</v>
      </c>
      <c r="F381" s="15">
        <v>0.3</v>
      </c>
      <c r="G381" s="15">
        <v>0.75</v>
      </c>
    </row>
    <row r="382" spans="1:7" x14ac:dyDescent="0.2">
      <c r="A382" s="1" t="s">
        <v>164</v>
      </c>
      <c r="B382" s="16">
        <f>VLOOKUP($A382,Analysis!$A:$O,14,FALSE)+1</f>
        <v>0.89657921684756103</v>
      </c>
      <c r="C382" s="16">
        <f>VLOOKUP($A382,Analysis!$A:$O,15,FALSE)+1</f>
        <v>0.58692946285213843</v>
      </c>
      <c r="D382" s="15">
        <v>0.85</v>
      </c>
      <c r="E382" s="15">
        <v>1</v>
      </c>
      <c r="F382" s="15">
        <v>0.3</v>
      </c>
      <c r="G382" s="15">
        <v>0.75</v>
      </c>
    </row>
    <row r="383" spans="1:7" x14ac:dyDescent="0.2">
      <c r="A383" s="1" t="s">
        <v>222</v>
      </c>
      <c r="B383" s="16">
        <f>VLOOKUP($A383,Analysis!$A:$O,14,FALSE)+1</f>
        <v>0.89605840150194427</v>
      </c>
      <c r="C383" s="16">
        <f>VLOOKUP($A383,Analysis!$A:$O,15,FALSE)+1</f>
        <v>0.77918121869734303</v>
      </c>
      <c r="D383" s="15">
        <v>0.85</v>
      </c>
      <c r="E383" s="15">
        <v>1</v>
      </c>
      <c r="F383" s="15">
        <v>0.3</v>
      </c>
      <c r="G383" s="15">
        <v>0.75</v>
      </c>
    </row>
    <row r="384" spans="1:7" x14ac:dyDescent="0.2">
      <c r="A384" s="1" t="s">
        <v>216</v>
      </c>
      <c r="B384" s="16">
        <f>VLOOKUP($A384,Analysis!$A:$O,14,FALSE)+1</f>
        <v>0.89600269207034877</v>
      </c>
      <c r="C384" s="16">
        <f>VLOOKUP($A384,Analysis!$A:$O,15,FALSE)+1</f>
        <v>0.81454790188213522</v>
      </c>
      <c r="D384" s="15">
        <v>0.85</v>
      </c>
      <c r="E384" s="15">
        <v>1</v>
      </c>
      <c r="F384" s="15">
        <v>0.3</v>
      </c>
      <c r="G384" s="15">
        <v>0.75</v>
      </c>
    </row>
    <row r="385" spans="1:7" x14ac:dyDescent="0.2">
      <c r="A385" s="1" t="s">
        <v>392</v>
      </c>
      <c r="B385" s="16">
        <f>VLOOKUP($A385,Analysis!$A:$O,14,FALSE)+1</f>
        <v>0.89584754557594071</v>
      </c>
      <c r="C385" s="16">
        <f>VLOOKUP($A385,Analysis!$A:$O,15,FALSE)+1</f>
        <v>0.81440685961449144</v>
      </c>
      <c r="D385" s="15">
        <v>0.85</v>
      </c>
      <c r="E385" s="15">
        <v>1</v>
      </c>
      <c r="F385" s="15">
        <v>0.3</v>
      </c>
      <c r="G385" s="15">
        <v>0.75</v>
      </c>
    </row>
    <row r="386" spans="1:7" x14ac:dyDescent="0.2">
      <c r="A386" s="1" t="s">
        <v>161</v>
      </c>
      <c r="B386" s="16">
        <f>VLOOKUP($A386,Analysis!$A:$O,14,FALSE)+1</f>
        <v>0.89463747060455678</v>
      </c>
      <c r="C386" s="16">
        <f>VLOOKUP($A386,Analysis!$A:$O,15,FALSE)+1</f>
        <v>0.71899762107283705</v>
      </c>
      <c r="D386" s="15">
        <v>0.85</v>
      </c>
      <c r="E386" s="15">
        <v>1</v>
      </c>
      <c r="F386" s="15">
        <v>0.3</v>
      </c>
      <c r="G386" s="15">
        <v>0.75</v>
      </c>
    </row>
    <row r="387" spans="1:7" x14ac:dyDescent="0.2">
      <c r="A387" s="1" t="s">
        <v>257</v>
      </c>
      <c r="B387" s="16">
        <f>VLOOKUP($A387,Analysis!$A:$O,14,FALSE)+1</f>
        <v>0.89354563934872966</v>
      </c>
      <c r="C387" s="16">
        <f>VLOOKUP($A387,Analysis!$A:$O,15,FALSE)+1</f>
        <v>0.81231421758975408</v>
      </c>
      <c r="D387" s="15">
        <v>0.85</v>
      </c>
      <c r="E387" s="15">
        <v>1</v>
      </c>
      <c r="F387" s="15">
        <v>0.3</v>
      </c>
      <c r="G387" s="15">
        <v>0.75</v>
      </c>
    </row>
    <row r="388" spans="1:7" x14ac:dyDescent="0.2">
      <c r="A388" s="1" t="s">
        <v>88</v>
      </c>
      <c r="B388" s="16">
        <f>VLOOKUP($A388,Analysis!$A:$O,14,FALSE)+1</f>
        <v>0.89258306161692169</v>
      </c>
      <c r="C388" s="16">
        <f>VLOOKUP($A388,Analysis!$A:$O,15,FALSE)+1</f>
        <v>0.77615918401471462</v>
      </c>
      <c r="D388" s="15">
        <v>0.85</v>
      </c>
      <c r="E388" s="15">
        <v>1</v>
      </c>
      <c r="F388" s="15">
        <v>0.3</v>
      </c>
      <c r="G388" s="15">
        <v>0.75</v>
      </c>
    </row>
    <row r="389" spans="1:7" x14ac:dyDescent="0.2">
      <c r="A389" s="1" t="s">
        <v>406</v>
      </c>
      <c r="B389" s="16">
        <f>VLOOKUP($A389,Analysis!$A:$O,14,FALSE)+1</f>
        <v>0.89165799451435945</v>
      </c>
      <c r="C389" s="16">
        <f>VLOOKUP($A389,Analysis!$A:$O,15,FALSE)+1</f>
        <v>0.81059817683123592</v>
      </c>
      <c r="D389" s="15">
        <v>0.85</v>
      </c>
      <c r="E389" s="15">
        <v>1</v>
      </c>
      <c r="F389" s="15">
        <v>0.3</v>
      </c>
      <c r="G389" s="15">
        <v>0.75</v>
      </c>
    </row>
    <row r="390" spans="1:7" x14ac:dyDescent="0.2">
      <c r="A390" s="1" t="s">
        <v>253</v>
      </c>
      <c r="B390" s="16">
        <f>VLOOKUP($A390,Analysis!$A:$O,14,FALSE)+1</f>
        <v>0.89094567113063383</v>
      </c>
      <c r="C390" s="16">
        <f>VLOOKUP($A390,Analysis!$A:$O,15,FALSE)+1</f>
        <v>0.7153110755400035</v>
      </c>
      <c r="D390" s="15">
        <v>0.85</v>
      </c>
      <c r="E390" s="15">
        <v>1</v>
      </c>
      <c r="F390" s="15">
        <v>0.3</v>
      </c>
      <c r="G390" s="15">
        <v>0.75</v>
      </c>
    </row>
    <row r="391" spans="1:7" x14ac:dyDescent="0.2">
      <c r="A391" s="1" t="s">
        <v>352</v>
      </c>
      <c r="B391" s="16">
        <f>VLOOKUP($A391,Analysis!$A:$O,14,FALSE)+1</f>
        <v>0.89081356579577964</v>
      </c>
      <c r="C391" s="16">
        <f>VLOOKUP($A391,Analysis!$A:$O,15,FALSE)+1</f>
        <v>0.84039015641111281</v>
      </c>
      <c r="D391" s="15">
        <v>0.85</v>
      </c>
      <c r="E391" s="15">
        <v>1</v>
      </c>
      <c r="F391" s="15">
        <v>0.3</v>
      </c>
      <c r="G391" s="15">
        <v>0.75</v>
      </c>
    </row>
    <row r="392" spans="1:7" x14ac:dyDescent="0.2">
      <c r="A392" s="1" t="s">
        <v>492</v>
      </c>
      <c r="B392" s="16">
        <f>VLOOKUP($A392,Analysis!$A:$O,14,FALSE)+1</f>
        <v>0.89070834580490676</v>
      </c>
      <c r="C392" s="16">
        <f>VLOOKUP($A392,Analysis!$A:$O,15,FALSE)+1</f>
        <v>0.80973485982264259</v>
      </c>
      <c r="D392" s="15">
        <v>0.85</v>
      </c>
      <c r="E392" s="15">
        <v>1</v>
      </c>
      <c r="F392" s="15">
        <v>0.3</v>
      </c>
      <c r="G392" s="15">
        <v>0.75</v>
      </c>
    </row>
    <row r="393" spans="1:7" x14ac:dyDescent="0.2">
      <c r="A393" s="1" t="s">
        <v>105</v>
      </c>
      <c r="B393" s="16">
        <f>VLOOKUP($A393,Analysis!$A:$O,14,FALSE)+1</f>
        <v>0.89030641530529231</v>
      </c>
      <c r="C393" s="16">
        <f>VLOOKUP($A393,Analysis!$A:$O,15,FALSE)+1</f>
        <v>0.71280615326255692</v>
      </c>
      <c r="D393" s="15">
        <v>0.85</v>
      </c>
      <c r="E393" s="15">
        <v>1</v>
      </c>
      <c r="F393" s="15">
        <v>0.3</v>
      </c>
      <c r="G393" s="15">
        <v>0.75</v>
      </c>
    </row>
    <row r="394" spans="1:7" x14ac:dyDescent="0.2">
      <c r="A394" s="1" t="s">
        <v>39</v>
      </c>
      <c r="B394" s="16">
        <f>VLOOKUP($A394,Analysis!$A:$O,14,FALSE)+1</f>
        <v>0.88969246576088146</v>
      </c>
      <c r="C394" s="16">
        <f>VLOOKUP($A394,Analysis!$A:$O,15,FALSE)+1</f>
        <v>0.77364562240076651</v>
      </c>
      <c r="D394" s="15">
        <v>0.85</v>
      </c>
      <c r="E394" s="15">
        <v>1</v>
      </c>
      <c r="F394" s="15">
        <v>0.3</v>
      </c>
      <c r="G394" s="15">
        <v>0.75</v>
      </c>
    </row>
    <row r="395" spans="1:7" x14ac:dyDescent="0.2">
      <c r="A395" s="1" t="s">
        <v>338</v>
      </c>
      <c r="B395" s="16">
        <f>VLOOKUP($A395,Analysis!$A:$O,14,FALSE)+1</f>
        <v>0.88943853931899863</v>
      </c>
      <c r="C395" s="16">
        <f>VLOOKUP($A395,Analysis!$A:$O,15,FALSE)+1</f>
        <v>0.81599865992568676</v>
      </c>
      <c r="D395" s="15">
        <v>0.85</v>
      </c>
      <c r="E395" s="15">
        <v>1</v>
      </c>
      <c r="F395" s="15">
        <v>0.3</v>
      </c>
      <c r="G395" s="15">
        <v>0.75</v>
      </c>
    </row>
    <row r="396" spans="1:7" x14ac:dyDescent="0.2">
      <c r="A396" s="1" t="s">
        <v>528</v>
      </c>
      <c r="B396" s="16">
        <f>VLOOKUP($A396,Analysis!$A:$O,14,FALSE)+1</f>
        <v>0.8893794988792828</v>
      </c>
      <c r="C396" s="16">
        <f>VLOOKUP($A396,Analysis!$A:$O,15,FALSE)+1</f>
        <v>0.80852681716298425</v>
      </c>
      <c r="D396" s="15">
        <v>0.85</v>
      </c>
      <c r="E396" s="15">
        <v>1</v>
      </c>
      <c r="F396" s="15">
        <v>0.3</v>
      </c>
      <c r="G396" s="15">
        <v>0.75</v>
      </c>
    </row>
    <row r="397" spans="1:7" x14ac:dyDescent="0.2">
      <c r="A397" s="1" t="s">
        <v>337</v>
      </c>
      <c r="B397" s="16">
        <f>VLOOKUP($A397,Analysis!$A:$O,14,FALSE)+1</f>
        <v>0.88849731795628262</v>
      </c>
      <c r="C397" s="16">
        <f>VLOOKUP($A397,Analysis!$A:$O,15,FALSE)+1</f>
        <v>0.7726063634402458</v>
      </c>
      <c r="D397" s="15">
        <v>0.85</v>
      </c>
      <c r="E397" s="15">
        <v>1</v>
      </c>
      <c r="F397" s="15">
        <v>0.3</v>
      </c>
      <c r="G397" s="15">
        <v>0.75</v>
      </c>
    </row>
    <row r="398" spans="1:7" x14ac:dyDescent="0.2">
      <c r="A398" s="1" t="s">
        <v>397</v>
      </c>
      <c r="B398" s="16">
        <f>VLOOKUP($A398,Analysis!$A:$O,14,FALSE)+1</f>
        <v>0.88840958280821958</v>
      </c>
      <c r="C398" s="16">
        <f>VLOOKUP($A398,Analysis!$A:$O,15,FALSE)+1</f>
        <v>0.77253007200714752</v>
      </c>
      <c r="D398" s="15">
        <v>0.85</v>
      </c>
      <c r="E398" s="15">
        <v>1</v>
      </c>
      <c r="F398" s="15">
        <v>0.3</v>
      </c>
      <c r="G398" s="15">
        <v>0.75</v>
      </c>
    </row>
    <row r="399" spans="1:7" x14ac:dyDescent="0.2">
      <c r="A399" s="1" t="s">
        <v>237</v>
      </c>
      <c r="B399" s="16">
        <f>VLOOKUP($A399,Analysis!$A:$O,14,FALSE)+1</f>
        <v>0.8879813485520115</v>
      </c>
      <c r="C399" s="16">
        <f>VLOOKUP($A399,Analysis!$A:$O,15,FALSE)+1</f>
        <v>0.64362673071017529</v>
      </c>
      <c r="D399" s="15">
        <v>0.85</v>
      </c>
      <c r="E399" s="15">
        <v>1</v>
      </c>
      <c r="F399" s="15">
        <v>0.3</v>
      </c>
      <c r="G399" s="15">
        <v>0.75</v>
      </c>
    </row>
    <row r="400" spans="1:7" x14ac:dyDescent="0.2">
      <c r="A400" s="1" t="s">
        <v>524</v>
      </c>
      <c r="B400" s="16">
        <f>VLOOKUP($A400,Analysis!$A:$O,14,FALSE)+1</f>
        <v>0.88753778702453068</v>
      </c>
      <c r="C400" s="16">
        <f>VLOOKUP($A400,Analysis!$A:$O,15,FALSE)+1</f>
        <v>0.80685253365866405</v>
      </c>
      <c r="D400" s="15">
        <v>0.85</v>
      </c>
      <c r="E400" s="15">
        <v>1</v>
      </c>
      <c r="F400" s="15">
        <v>0.3</v>
      </c>
      <c r="G400" s="15">
        <v>0.75</v>
      </c>
    </row>
    <row r="401" spans="1:7" x14ac:dyDescent="0.2">
      <c r="A401" s="1" t="s">
        <v>99</v>
      </c>
      <c r="B401" s="16">
        <f>VLOOKUP($A401,Analysis!$A:$O,14,FALSE)+1</f>
        <v>0.88720448094904736</v>
      </c>
      <c r="C401" s="16">
        <f>VLOOKUP($A401,Analysis!$A:$O,15,FALSE)+1</f>
        <v>0.80654952813549763</v>
      </c>
      <c r="D401" s="15">
        <v>0.85</v>
      </c>
      <c r="E401" s="15">
        <v>1</v>
      </c>
      <c r="F401" s="15">
        <v>0.3</v>
      </c>
      <c r="G401" s="15">
        <v>0.75</v>
      </c>
    </row>
    <row r="402" spans="1:7" x14ac:dyDescent="0.2">
      <c r="A402" s="1" t="s">
        <v>472</v>
      </c>
      <c r="B402" s="16">
        <f>VLOOKUP($A402,Analysis!$A:$O,14,FALSE)+1</f>
        <v>0.88707938721847501</v>
      </c>
      <c r="C402" s="16">
        <f>VLOOKUP($A402,Analysis!$A:$O,15,FALSE)+1</f>
        <v>0.80643580656224989</v>
      </c>
      <c r="D402" s="15">
        <v>0.85</v>
      </c>
      <c r="E402" s="15">
        <v>1</v>
      </c>
      <c r="F402" s="15">
        <v>0.3</v>
      </c>
      <c r="G402" s="15">
        <v>0.75</v>
      </c>
    </row>
    <row r="403" spans="1:7" x14ac:dyDescent="0.2">
      <c r="A403" s="1" t="s">
        <v>430</v>
      </c>
      <c r="B403" s="16">
        <f>VLOOKUP($A403,Analysis!$A:$O,14,FALSE)+1</f>
        <v>0.88582191722577974</v>
      </c>
      <c r="C403" s="16">
        <f>VLOOKUP($A403,Analysis!$A:$O,15,FALSE)+1</f>
        <v>0.80529265202343603</v>
      </c>
      <c r="D403" s="15">
        <v>0.85</v>
      </c>
      <c r="E403" s="15">
        <v>1</v>
      </c>
      <c r="F403" s="15">
        <v>0.3</v>
      </c>
      <c r="G403" s="15">
        <v>0.75</v>
      </c>
    </row>
    <row r="404" spans="1:7" x14ac:dyDescent="0.2">
      <c r="A404" s="1" t="s">
        <v>220</v>
      </c>
      <c r="B404" s="16">
        <f>VLOOKUP($A404,Analysis!$A:$O,14,FALSE)+1</f>
        <v>0.88565802027239016</v>
      </c>
      <c r="C404" s="16">
        <f>VLOOKUP($A404,Analysis!$A:$O,15,FALSE)+1</f>
        <v>0.80514365479308203</v>
      </c>
      <c r="D404" s="15">
        <v>0.85</v>
      </c>
      <c r="E404" s="15">
        <v>1</v>
      </c>
      <c r="F404" s="15">
        <v>0.3</v>
      </c>
      <c r="G404" s="15">
        <v>0.75</v>
      </c>
    </row>
    <row r="405" spans="1:7" x14ac:dyDescent="0.2">
      <c r="A405" s="1" t="s">
        <v>258</v>
      </c>
      <c r="B405" s="16">
        <f>VLOOKUP($A405,Analysis!$A:$O,14,FALSE)+1</f>
        <v>0.88360727157511199</v>
      </c>
      <c r="C405" s="16">
        <f>VLOOKUP($A405,Analysis!$A:$O,15,FALSE)+1</f>
        <v>0.80327933779555627</v>
      </c>
      <c r="D405" s="15">
        <v>0.85</v>
      </c>
      <c r="E405" s="15">
        <v>1</v>
      </c>
      <c r="F405" s="15">
        <v>0.3</v>
      </c>
      <c r="G405" s="15">
        <v>0.75</v>
      </c>
    </row>
    <row r="406" spans="1:7" x14ac:dyDescent="0.2">
      <c r="A406" s="1" t="s">
        <v>475</v>
      </c>
      <c r="B406" s="16">
        <f>VLOOKUP($A406,Analysis!$A:$O,14,FALSE)+1</f>
        <v>0.8834474051837965</v>
      </c>
      <c r="C406" s="16">
        <f>VLOOKUP($A406,Analysis!$A:$O,15,FALSE)+1</f>
        <v>0.80313400471254226</v>
      </c>
      <c r="D406" s="15">
        <v>0.85</v>
      </c>
      <c r="E406" s="15">
        <v>1</v>
      </c>
      <c r="F406" s="15">
        <v>0.3</v>
      </c>
      <c r="G406" s="15">
        <v>0.75</v>
      </c>
    </row>
    <row r="407" spans="1:7" x14ac:dyDescent="0.2">
      <c r="A407" s="1" t="s">
        <v>490</v>
      </c>
      <c r="B407" s="16">
        <f>VLOOKUP($A407,Analysis!$A:$O,14,FALSE)+1</f>
        <v>0.88249811930876321</v>
      </c>
      <c r="C407" s="16">
        <f>VLOOKUP($A407,Analysis!$A:$O,15,FALSE)+1</f>
        <v>0.80227101755342101</v>
      </c>
      <c r="D407" s="15">
        <v>0.85</v>
      </c>
      <c r="E407" s="15">
        <v>1</v>
      </c>
      <c r="F407" s="15">
        <v>0.3</v>
      </c>
      <c r="G407" s="15">
        <v>0.75</v>
      </c>
    </row>
    <row r="408" spans="1:7" x14ac:dyDescent="0.2">
      <c r="A408" s="1" t="s">
        <v>137</v>
      </c>
      <c r="B408" s="16">
        <f>VLOOKUP($A408,Analysis!$A:$O,14,FALSE)+1</f>
        <v>0.88238052987197735</v>
      </c>
      <c r="C408" s="16">
        <f>VLOOKUP($A408,Analysis!$A:$O,15,FALSE)+1</f>
        <v>0.80216411806543386</v>
      </c>
      <c r="D408" s="15">
        <v>0.85</v>
      </c>
      <c r="E408" s="15">
        <v>1</v>
      </c>
      <c r="F408" s="15">
        <v>0.3</v>
      </c>
      <c r="G408" s="15">
        <v>0.75</v>
      </c>
    </row>
    <row r="409" spans="1:7" x14ac:dyDescent="0.2">
      <c r="A409" s="1" t="s">
        <v>454</v>
      </c>
      <c r="B409" s="16">
        <f>VLOOKUP($A409,Analysis!$A:$O,14,FALSE)+1</f>
        <v>0.88154063088758627</v>
      </c>
      <c r="C409" s="16">
        <f>VLOOKUP($A409,Analysis!$A:$O,15,FALSE)+1</f>
        <v>0.76655707033703158</v>
      </c>
      <c r="D409" s="15">
        <v>0.85</v>
      </c>
      <c r="E409" s="15">
        <v>1</v>
      </c>
      <c r="F409" s="15">
        <v>0.3</v>
      </c>
      <c r="G409" s="15">
        <v>0.75</v>
      </c>
    </row>
    <row r="410" spans="1:7" x14ac:dyDescent="0.2">
      <c r="A410" s="1" t="s">
        <v>115</v>
      </c>
      <c r="B410" s="16">
        <f>VLOOKUP($A410,Analysis!$A:$O,14,FALSE)+1</f>
        <v>0.88102144360242207</v>
      </c>
      <c r="C410" s="16">
        <f>VLOOKUP($A410,Analysis!$A:$O,15,FALSE)+1</f>
        <v>0.81576059592816841</v>
      </c>
      <c r="D410" s="15">
        <v>0.85</v>
      </c>
      <c r="E410" s="15">
        <v>1</v>
      </c>
      <c r="F410" s="15">
        <v>0.3</v>
      </c>
      <c r="G410" s="15">
        <v>0.75</v>
      </c>
    </row>
    <row r="411" spans="1:7" x14ac:dyDescent="0.2">
      <c r="A411" s="1" t="s">
        <v>550</v>
      </c>
      <c r="B411" s="16">
        <f>VLOOKUP($A411,Analysis!$A:$O,14,FALSE)+1</f>
        <v>0.87735742740435174</v>
      </c>
      <c r="C411" s="16">
        <f>VLOOKUP($A411,Analysis!$A:$O,15,FALSE)+1</f>
        <v>0.7975976612766833</v>
      </c>
      <c r="D411" s="15">
        <v>0.85</v>
      </c>
      <c r="E411" s="15">
        <v>1</v>
      </c>
      <c r="F411" s="15">
        <v>0.3</v>
      </c>
      <c r="G411" s="15">
        <v>0.75</v>
      </c>
    </row>
    <row r="412" spans="1:7" x14ac:dyDescent="0.2">
      <c r="A412" s="1" t="s">
        <v>462</v>
      </c>
      <c r="B412" s="16">
        <f>VLOOKUP($A412,Analysis!$A:$O,14,FALSE)+1</f>
        <v>0.87713003054007288</v>
      </c>
      <c r="C412" s="16">
        <f>VLOOKUP($A412,Analysis!$A:$O,15,FALSE)+1</f>
        <v>0.70768445645846789</v>
      </c>
      <c r="D412" s="15">
        <v>0.85</v>
      </c>
      <c r="E412" s="15">
        <v>1</v>
      </c>
      <c r="F412" s="15">
        <v>0.3</v>
      </c>
      <c r="G412" s="15">
        <v>0.75</v>
      </c>
    </row>
    <row r="413" spans="1:7" x14ac:dyDescent="0.2">
      <c r="A413" s="1" t="s">
        <v>427</v>
      </c>
      <c r="B413" s="16">
        <f>VLOOKUP($A413,Analysis!$A:$O,14,FALSE)+1</f>
        <v>0.87680010723337887</v>
      </c>
      <c r="C413" s="16">
        <f>VLOOKUP($A413,Analysis!$A:$O,15,FALSE)+1</f>
        <v>0.58353821407681805</v>
      </c>
      <c r="D413" s="15">
        <v>0.85</v>
      </c>
      <c r="E413" s="15">
        <v>1</v>
      </c>
      <c r="F413" s="15">
        <v>0.3</v>
      </c>
      <c r="G413" s="15">
        <v>0.75</v>
      </c>
    </row>
    <row r="414" spans="1:7" x14ac:dyDescent="0.2">
      <c r="A414" s="1" t="s">
        <v>425</v>
      </c>
      <c r="B414" s="16">
        <f>VLOOKUP($A414,Analysis!$A:$O,14,FALSE)+1</f>
        <v>0.87595233591829014</v>
      </c>
      <c r="C414" s="16">
        <f>VLOOKUP($A414,Analysis!$A:$O,15,FALSE)+1</f>
        <v>0.79632030538026377</v>
      </c>
      <c r="D414" s="15">
        <v>0.85</v>
      </c>
      <c r="E414" s="15">
        <v>1</v>
      </c>
      <c r="F414" s="15">
        <v>0.3</v>
      </c>
      <c r="G414" s="15">
        <v>0.75</v>
      </c>
    </row>
    <row r="415" spans="1:7" x14ac:dyDescent="0.2">
      <c r="A415" s="1" t="s">
        <v>121</v>
      </c>
      <c r="B415" s="16">
        <f>VLOOKUP($A415,Analysis!$A:$O,14,FALSE)+1</f>
        <v>0.87583941509159058</v>
      </c>
      <c r="C415" s="16">
        <f>VLOOKUP($A415,Analysis!$A:$O,15,FALSE)+1</f>
        <v>0.76159949138399186</v>
      </c>
      <c r="D415" s="15">
        <v>0.85</v>
      </c>
      <c r="E415" s="15">
        <v>1</v>
      </c>
      <c r="F415" s="15">
        <v>0.3</v>
      </c>
      <c r="G415" s="15">
        <v>0.75</v>
      </c>
    </row>
    <row r="416" spans="1:7" x14ac:dyDescent="0.2">
      <c r="A416" s="1" t="s">
        <v>215</v>
      </c>
      <c r="B416" s="16">
        <f>VLOOKUP($A416,Analysis!$A:$O,14,FALSE)+1</f>
        <v>0.8756064346572987</v>
      </c>
      <c r="C416" s="16">
        <f>VLOOKUP($A416,Analysis!$A:$O,15,FALSE)+1</f>
        <v>0.63407658899078911</v>
      </c>
      <c r="D416" s="15">
        <v>0.85</v>
      </c>
      <c r="E416" s="15">
        <v>1</v>
      </c>
      <c r="F416" s="15">
        <v>0.3</v>
      </c>
      <c r="G416" s="15">
        <v>0.75</v>
      </c>
    </row>
    <row r="417" spans="1:7" x14ac:dyDescent="0.2">
      <c r="A417" s="1" t="s">
        <v>334</v>
      </c>
      <c r="B417" s="16">
        <f>VLOOKUP($A417,Analysis!$A:$O,14,FALSE)+1</f>
        <v>0.8752897031232757</v>
      </c>
      <c r="C417" s="16">
        <f>VLOOKUP($A417,Analysis!$A:$O,15,FALSE)+1</f>
        <v>0.79571791193025054</v>
      </c>
      <c r="D417" s="15">
        <v>0.85</v>
      </c>
      <c r="E417" s="15">
        <v>1</v>
      </c>
      <c r="F417" s="15">
        <v>0.3</v>
      </c>
      <c r="G417" s="15">
        <v>0.75</v>
      </c>
    </row>
    <row r="418" spans="1:7" x14ac:dyDescent="0.2">
      <c r="A418" s="1" t="s">
        <v>316</v>
      </c>
      <c r="B418" s="16">
        <f>VLOOKUP($A418,Analysis!$A:$O,14,FALSE)+1</f>
        <v>0.87508666666666679</v>
      </c>
      <c r="C418" s="16">
        <f>VLOOKUP($A418,Analysis!$A:$O,15,FALSE)+1</f>
        <v>0.79553333333333343</v>
      </c>
      <c r="D418" s="15">
        <v>0.85</v>
      </c>
      <c r="E418" s="15">
        <v>1</v>
      </c>
      <c r="F418" s="15">
        <v>0.3</v>
      </c>
      <c r="G418" s="15">
        <v>0.75</v>
      </c>
    </row>
    <row r="419" spans="1:7" x14ac:dyDescent="0.2">
      <c r="A419" s="1" t="s">
        <v>244</v>
      </c>
      <c r="B419" s="16">
        <f>VLOOKUP($A419,Analysis!$A:$O,14,FALSE)+1</f>
        <v>0.87402595545699269</v>
      </c>
      <c r="C419" s="16">
        <f>VLOOKUP($A419,Analysis!$A:$O,15,FALSE)+1</f>
        <v>0.7945690504154479</v>
      </c>
      <c r="D419" s="15">
        <v>0.85</v>
      </c>
      <c r="E419" s="15">
        <v>1</v>
      </c>
      <c r="F419" s="15">
        <v>0.3</v>
      </c>
      <c r="G419" s="15">
        <v>0.75</v>
      </c>
    </row>
    <row r="420" spans="1:7" x14ac:dyDescent="0.2">
      <c r="A420" s="1" t="s">
        <v>139</v>
      </c>
      <c r="B420" s="16">
        <f>VLOOKUP($A420,Analysis!$A:$O,14,FALSE)+1</f>
        <v>0.87324198630225558</v>
      </c>
      <c r="C420" s="16">
        <f>VLOOKUP($A420,Analysis!$A:$O,15,FALSE)+1</f>
        <v>0.70255895245443067</v>
      </c>
      <c r="D420" s="15">
        <v>0.85</v>
      </c>
      <c r="E420" s="15">
        <v>1</v>
      </c>
      <c r="F420" s="15">
        <v>0.3</v>
      </c>
      <c r="G420" s="15">
        <v>0.75</v>
      </c>
    </row>
    <row r="421" spans="1:7" x14ac:dyDescent="0.2">
      <c r="A421" s="1" t="s">
        <v>377</v>
      </c>
      <c r="B421" s="16">
        <f>VLOOKUP($A421,Analysis!$A:$O,14,FALSE)+1</f>
        <v>0.87317757968022025</v>
      </c>
      <c r="C421" s="16">
        <f>VLOOKUP($A421,Analysis!$A:$O,15,FALSE)+1</f>
        <v>0.63236247882253283</v>
      </c>
      <c r="D421" s="15">
        <v>0.85</v>
      </c>
      <c r="E421" s="15">
        <v>1</v>
      </c>
      <c r="F421" s="15">
        <v>0.3</v>
      </c>
      <c r="G421" s="15">
        <v>0.75</v>
      </c>
    </row>
    <row r="422" spans="1:7" x14ac:dyDescent="0.2">
      <c r="A422" s="1" t="s">
        <v>285</v>
      </c>
      <c r="B422" s="16">
        <f>VLOOKUP($A422,Analysis!$A:$O,14,FALSE)+1</f>
        <v>0.87253155023237872</v>
      </c>
      <c r="C422" s="16">
        <f>VLOOKUP($A422,Analysis!$A:$O,15,FALSE)+1</f>
        <v>0.79321050021125339</v>
      </c>
      <c r="D422" s="15">
        <v>0.85</v>
      </c>
      <c r="E422" s="15">
        <v>1</v>
      </c>
      <c r="F422" s="15">
        <v>0.3</v>
      </c>
      <c r="G422" s="15">
        <v>0.75</v>
      </c>
    </row>
    <row r="423" spans="1:7" x14ac:dyDescent="0.2">
      <c r="A423" s="1" t="s">
        <v>101</v>
      </c>
      <c r="B423" s="16">
        <f>VLOOKUP($A423,Analysis!$A:$O,14,FALSE)+1</f>
        <v>0.87123519906757441</v>
      </c>
      <c r="C423" s="16">
        <f>VLOOKUP($A423,Analysis!$A:$O,15,FALSE)+1</f>
        <v>0.75759582527615166</v>
      </c>
      <c r="D423" s="15">
        <v>0.85</v>
      </c>
      <c r="E423" s="15">
        <v>1</v>
      </c>
      <c r="F423" s="15">
        <v>0.3</v>
      </c>
      <c r="G423" s="15">
        <v>0.75</v>
      </c>
    </row>
    <row r="424" spans="1:7" x14ac:dyDescent="0.2">
      <c r="A424" s="1" t="s">
        <v>189</v>
      </c>
      <c r="B424" s="16">
        <f>VLOOKUP($A424,Analysis!$A:$O,14,FALSE)+1</f>
        <v>0.87063473533619451</v>
      </c>
      <c r="C424" s="16">
        <f>VLOOKUP($A424,Analysis!$A:$O,15,FALSE)+1</f>
        <v>0.79148612303290411</v>
      </c>
      <c r="D424" s="15">
        <v>0.85</v>
      </c>
      <c r="E424" s="15">
        <v>1</v>
      </c>
      <c r="F424" s="15">
        <v>0.3</v>
      </c>
      <c r="G424" s="15">
        <v>0.75</v>
      </c>
    </row>
    <row r="425" spans="1:7" x14ac:dyDescent="0.2">
      <c r="A425" s="1" t="s">
        <v>514</v>
      </c>
      <c r="B425" s="16">
        <f>VLOOKUP($A425,Analysis!$A:$O,14,FALSE)+1</f>
        <v>0.86921618696792502</v>
      </c>
      <c r="C425" s="16">
        <f>VLOOKUP($A425,Analysis!$A:$O,15,FALSE)+1</f>
        <v>0.79019653360720432</v>
      </c>
      <c r="D425" s="15">
        <v>0.85</v>
      </c>
      <c r="E425" s="15">
        <v>1</v>
      </c>
      <c r="F425" s="15">
        <v>0.3</v>
      </c>
      <c r="G425" s="15">
        <v>0.75</v>
      </c>
    </row>
    <row r="426" spans="1:7" x14ac:dyDescent="0.2">
      <c r="A426" s="1" t="s">
        <v>362</v>
      </c>
      <c r="B426" s="16">
        <f>VLOOKUP($A426,Analysis!$A:$O,14,FALSE)+1</f>
        <v>0.86802350827983454</v>
      </c>
      <c r="C426" s="16">
        <f>VLOOKUP($A426,Analysis!$A:$O,15,FALSE)+1</f>
        <v>0.78911228025439484</v>
      </c>
      <c r="D426" s="15">
        <v>0.85</v>
      </c>
      <c r="E426" s="15">
        <v>1</v>
      </c>
      <c r="F426" s="15">
        <v>0.3</v>
      </c>
      <c r="G426" s="15">
        <v>0.75</v>
      </c>
    </row>
    <row r="427" spans="1:7" x14ac:dyDescent="0.2">
      <c r="A427" s="1" t="s">
        <v>51</v>
      </c>
      <c r="B427" s="16">
        <f>VLOOKUP($A427,Analysis!$A:$O,14,FALSE)+1</f>
        <v>0.86791689177844467</v>
      </c>
      <c r="C427" s="16">
        <f>VLOOKUP($A427,Analysis!$A:$O,15,FALSE)+1</f>
        <v>0.6986838367474475</v>
      </c>
      <c r="D427" s="15">
        <v>0.85</v>
      </c>
      <c r="E427" s="15">
        <v>1</v>
      </c>
      <c r="F427" s="15">
        <v>0.3</v>
      </c>
      <c r="G427" s="15">
        <v>0.75</v>
      </c>
    </row>
    <row r="428" spans="1:7" x14ac:dyDescent="0.2">
      <c r="A428" s="1" t="s">
        <v>278</v>
      </c>
      <c r="B428" s="16">
        <f>VLOOKUP($A428,Analysis!$A:$O,14,FALSE)+1</f>
        <v>0.8674737374467163</v>
      </c>
      <c r="C428" s="16">
        <f>VLOOKUP($A428,Analysis!$A:$O,15,FALSE)+1</f>
        <v>0.78861248858792388</v>
      </c>
      <c r="D428" s="15">
        <v>0.85</v>
      </c>
      <c r="E428" s="15">
        <v>1</v>
      </c>
      <c r="F428" s="15">
        <v>0.3</v>
      </c>
      <c r="G428" s="15">
        <v>0.75</v>
      </c>
    </row>
    <row r="429" spans="1:7" x14ac:dyDescent="0.2">
      <c r="A429" s="1" t="s">
        <v>538</v>
      </c>
      <c r="B429" s="16">
        <f>VLOOKUP($A429,Analysis!$A:$O,14,FALSE)+1</f>
        <v>0.86686743802272814</v>
      </c>
      <c r="C429" s="16">
        <f>VLOOKUP($A429,Analysis!$A:$O,15,FALSE)+1</f>
        <v>0.75379777219367661</v>
      </c>
      <c r="D429" s="15">
        <v>0.85</v>
      </c>
      <c r="E429" s="15">
        <v>1</v>
      </c>
      <c r="F429" s="15">
        <v>0.3</v>
      </c>
      <c r="G429" s="15">
        <v>0.75</v>
      </c>
    </row>
    <row r="430" spans="1:7" x14ac:dyDescent="0.2">
      <c r="A430" s="1" t="s">
        <v>333</v>
      </c>
      <c r="B430" s="16">
        <f>VLOOKUP($A430,Analysis!$A:$O,14,FALSE)+1</f>
        <v>0.86639959303064984</v>
      </c>
      <c r="C430" s="16">
        <f>VLOOKUP($A430,Analysis!$A:$O,15,FALSE)+1</f>
        <v>0.79486201195472472</v>
      </c>
      <c r="D430" s="15">
        <v>0.85</v>
      </c>
      <c r="E430" s="15">
        <v>1</v>
      </c>
      <c r="F430" s="15">
        <v>0.3</v>
      </c>
      <c r="G430" s="15">
        <v>0.75</v>
      </c>
    </row>
    <row r="431" spans="1:7" x14ac:dyDescent="0.2">
      <c r="A431" s="1" t="s">
        <v>108</v>
      </c>
      <c r="B431" s="16">
        <f>VLOOKUP($A431,Analysis!$A:$O,14,FALSE)+1</f>
        <v>0.86639784263631903</v>
      </c>
      <c r="C431" s="16">
        <f>VLOOKUP($A431,Analysis!$A:$O,15,FALSE)+1</f>
        <v>0.81735645531728218</v>
      </c>
      <c r="D431" s="15">
        <v>0.85</v>
      </c>
      <c r="E431" s="15">
        <v>1</v>
      </c>
      <c r="F431" s="15">
        <v>0.3</v>
      </c>
      <c r="G431" s="15">
        <v>0.75</v>
      </c>
    </row>
    <row r="432" spans="1:7" x14ac:dyDescent="0.2">
      <c r="A432" s="1" t="s">
        <v>119</v>
      </c>
      <c r="B432" s="16">
        <f>VLOOKUP($A432,Analysis!$A:$O,14,FALSE)+1</f>
        <v>0.86620685159760613</v>
      </c>
      <c r="C432" s="16">
        <f>VLOOKUP($A432,Analysis!$A:$O,15,FALSE)+1</f>
        <v>0.69807423582565054</v>
      </c>
      <c r="D432" s="15">
        <v>0.85</v>
      </c>
      <c r="E432" s="15">
        <v>1</v>
      </c>
      <c r="F432" s="15">
        <v>0.3</v>
      </c>
      <c r="G432" s="15">
        <v>0.75</v>
      </c>
    </row>
    <row r="433" spans="1:7" x14ac:dyDescent="0.2">
      <c r="A433" s="1" t="s">
        <v>384</v>
      </c>
      <c r="B433" s="16">
        <f>VLOOKUP($A433,Analysis!$A:$O,14,FALSE)+1</f>
        <v>0.86613119603728794</v>
      </c>
      <c r="C433" s="16">
        <f>VLOOKUP($A433,Analysis!$A:$O,15,FALSE)+1</f>
        <v>0.80197332966415558</v>
      </c>
      <c r="D433" s="15">
        <v>0.85</v>
      </c>
      <c r="E433" s="15">
        <v>1</v>
      </c>
      <c r="F433" s="15">
        <v>0.3</v>
      </c>
      <c r="G433" s="15">
        <v>0.75</v>
      </c>
    </row>
    <row r="434" spans="1:7" x14ac:dyDescent="0.2">
      <c r="A434" s="1" t="s">
        <v>383</v>
      </c>
      <c r="B434" s="16">
        <f>VLOOKUP($A434,Analysis!$A:$O,14,FALSE)+1</f>
        <v>0.86589115163556385</v>
      </c>
      <c r="C434" s="16">
        <f>VLOOKUP($A434,Analysis!$A:$O,15,FALSE)+1</f>
        <v>0.7871737742141488</v>
      </c>
      <c r="D434" s="15">
        <v>0.85</v>
      </c>
      <c r="E434" s="15">
        <v>1</v>
      </c>
      <c r="F434" s="15">
        <v>0.3</v>
      </c>
      <c r="G434" s="15">
        <v>0.75</v>
      </c>
    </row>
    <row r="435" spans="1:7" x14ac:dyDescent="0.2">
      <c r="A435" s="1" t="s">
        <v>90</v>
      </c>
      <c r="B435" s="16">
        <f>VLOOKUP($A435,Analysis!$A:$O,14,FALSE)+1</f>
        <v>0.86575027650729597</v>
      </c>
      <c r="C435" s="16">
        <f>VLOOKUP($A435,Analysis!$A:$O,15,FALSE)+1</f>
        <v>0.79426630872228987</v>
      </c>
      <c r="D435" s="15">
        <v>0.85</v>
      </c>
      <c r="E435" s="15">
        <v>1</v>
      </c>
      <c r="F435" s="15">
        <v>0.3</v>
      </c>
      <c r="G435" s="15">
        <v>0.75</v>
      </c>
    </row>
    <row r="436" spans="1:7" x14ac:dyDescent="0.2">
      <c r="A436" s="1" t="s">
        <v>504</v>
      </c>
      <c r="B436" s="16">
        <f>VLOOKUP($A436,Analysis!$A:$O,14,FALSE)+1</f>
        <v>0.86436162359128055</v>
      </c>
      <c r="C436" s="16">
        <f>VLOOKUP($A436,Analysis!$A:$O,15,FALSE)+1</f>
        <v>0.7516188031228529</v>
      </c>
      <c r="D436" s="15">
        <v>0.85</v>
      </c>
      <c r="E436" s="15">
        <v>1</v>
      </c>
      <c r="F436" s="15">
        <v>0.3</v>
      </c>
      <c r="G436" s="15">
        <v>0.75</v>
      </c>
    </row>
    <row r="437" spans="1:7" x14ac:dyDescent="0.2">
      <c r="A437" s="1" t="s">
        <v>520</v>
      </c>
      <c r="B437" s="16">
        <f>VLOOKUP($A437,Analysis!$A:$O,14,FALSE)+1</f>
        <v>0.86418060073907965</v>
      </c>
      <c r="C437" s="16">
        <f>VLOOKUP($A437,Analysis!$A:$O,15,FALSE)+1</f>
        <v>0.80016722290655529</v>
      </c>
      <c r="D437" s="15">
        <v>0.85</v>
      </c>
      <c r="E437" s="15">
        <v>1</v>
      </c>
      <c r="F437" s="15">
        <v>0.3</v>
      </c>
      <c r="G437" s="15">
        <v>0.75</v>
      </c>
    </row>
    <row r="438" spans="1:7" x14ac:dyDescent="0.2">
      <c r="A438" s="1" t="s">
        <v>432</v>
      </c>
      <c r="B438" s="16">
        <f>VLOOKUP($A438,Analysis!$A:$O,14,FALSE)+1</f>
        <v>0.86403900562882763</v>
      </c>
      <c r="C438" s="16">
        <f>VLOOKUP($A438,Analysis!$A:$O,15,FALSE)+1</f>
        <v>0.78549000511711597</v>
      </c>
      <c r="D438" s="15">
        <v>0.85</v>
      </c>
      <c r="E438" s="15">
        <v>1</v>
      </c>
      <c r="F438" s="15">
        <v>0.3</v>
      </c>
      <c r="G438" s="15">
        <v>0.75</v>
      </c>
    </row>
    <row r="439" spans="1:7" x14ac:dyDescent="0.2">
      <c r="A439" s="1" t="s">
        <v>107</v>
      </c>
      <c r="B439" s="16">
        <f>VLOOKUP($A439,Analysis!$A:$O,14,FALSE)+1</f>
        <v>0.86327637410185143</v>
      </c>
      <c r="C439" s="16">
        <f>VLOOKUP($A439,Analysis!$A:$O,15,FALSE)+1</f>
        <v>0.78479670372895582</v>
      </c>
      <c r="D439" s="15">
        <v>0.85</v>
      </c>
      <c r="E439" s="15">
        <v>1</v>
      </c>
      <c r="F439" s="15">
        <v>0.3</v>
      </c>
      <c r="G439" s="15">
        <v>0.75</v>
      </c>
    </row>
    <row r="440" spans="1:7" x14ac:dyDescent="0.2">
      <c r="A440" s="1" t="s">
        <v>280</v>
      </c>
      <c r="B440" s="16">
        <f>VLOOKUP($A440,Analysis!$A:$O,14,FALSE)+1</f>
        <v>0.86250203044659057</v>
      </c>
      <c r="C440" s="16">
        <f>VLOOKUP($A440,Analysis!$A:$O,15,FALSE)+1</f>
        <v>0.78409275495144581</v>
      </c>
      <c r="D440" s="15">
        <v>0.85</v>
      </c>
      <c r="E440" s="15">
        <v>1</v>
      </c>
      <c r="F440" s="15">
        <v>0.3</v>
      </c>
      <c r="G440" s="15">
        <v>0.75</v>
      </c>
    </row>
    <row r="441" spans="1:7" x14ac:dyDescent="0.2">
      <c r="A441" s="1" t="s">
        <v>67</v>
      </c>
      <c r="B441" s="16">
        <f>VLOOKUP($A441,Analysis!$A:$O,14,FALSE)+1</f>
        <v>0.8624273961618103</v>
      </c>
      <c r="C441" s="16">
        <f>VLOOKUP($A441,Analysis!$A:$O,15,FALSE)+1</f>
        <v>0.78402490560164573</v>
      </c>
      <c r="D441" s="15">
        <v>0.85</v>
      </c>
      <c r="E441" s="15">
        <v>1</v>
      </c>
      <c r="F441" s="15">
        <v>0.3</v>
      </c>
      <c r="G441" s="15">
        <v>0.75</v>
      </c>
    </row>
    <row r="442" spans="1:7" x14ac:dyDescent="0.2">
      <c r="A442" s="1" t="s">
        <v>77</v>
      </c>
      <c r="B442" s="16">
        <f>VLOOKUP($A442,Analysis!$A:$O,14,FALSE)+1</f>
        <v>0.86237519426559683</v>
      </c>
      <c r="C442" s="16">
        <f>VLOOKUP($A442,Analysis!$A:$O,15,FALSE)+1</f>
        <v>0.78397744933236069</v>
      </c>
      <c r="D442" s="15">
        <v>0.85</v>
      </c>
      <c r="E442" s="15">
        <v>1</v>
      </c>
      <c r="F442" s="15">
        <v>0.3</v>
      </c>
      <c r="G442" s="15">
        <v>0.75</v>
      </c>
    </row>
    <row r="443" spans="1:7" x14ac:dyDescent="0.2">
      <c r="A443" s="1" t="s">
        <v>290</v>
      </c>
      <c r="B443" s="16">
        <f>VLOOKUP($A443,Analysis!$A:$O,14,FALSE)+1</f>
        <v>0.86069978220966836</v>
      </c>
      <c r="C443" s="16">
        <f>VLOOKUP($A443,Analysis!$A:$O,15,FALSE)+1</f>
        <v>0.68951087525083932</v>
      </c>
      <c r="D443" s="15">
        <v>0.85</v>
      </c>
      <c r="E443" s="15">
        <v>1</v>
      </c>
      <c r="F443" s="15">
        <v>0.3</v>
      </c>
      <c r="G443" s="15">
        <v>0.75</v>
      </c>
    </row>
    <row r="444" spans="1:7" x14ac:dyDescent="0.2">
      <c r="A444" s="1" t="s">
        <v>52</v>
      </c>
      <c r="B444" s="16">
        <f>VLOOKUP($A444,Analysis!$A:$O,14,FALSE)+1</f>
        <v>0.85858227488824246</v>
      </c>
      <c r="C444" s="16">
        <f>VLOOKUP($A444,Analysis!$A:$O,15,FALSE)+1</f>
        <v>0.78052934080749314</v>
      </c>
      <c r="D444" s="15">
        <v>0.85</v>
      </c>
      <c r="E444" s="15">
        <v>1</v>
      </c>
      <c r="F444" s="15">
        <v>0.3</v>
      </c>
      <c r="G444" s="15">
        <v>0.75</v>
      </c>
    </row>
    <row r="445" spans="1:7" x14ac:dyDescent="0.2">
      <c r="A445" s="1" t="s">
        <v>142</v>
      </c>
      <c r="B445" s="16">
        <f>VLOOKUP($A445,Analysis!$A:$O,14,FALSE)+1</f>
        <v>0.85798148660075457</v>
      </c>
      <c r="C445" s="16">
        <f>VLOOKUP($A445,Analysis!$A:$O,15,FALSE)+1</f>
        <v>0.7799831696370495</v>
      </c>
      <c r="D445" s="15">
        <v>0.85</v>
      </c>
      <c r="E445" s="15">
        <v>1</v>
      </c>
      <c r="F445" s="15">
        <v>0.3</v>
      </c>
      <c r="G445" s="15">
        <v>0.75</v>
      </c>
    </row>
    <row r="446" spans="1:7" x14ac:dyDescent="0.2">
      <c r="A446" s="1" t="s">
        <v>181</v>
      </c>
      <c r="B446" s="16">
        <f>VLOOKUP($A446,Analysis!$A:$O,14,FALSE)+1</f>
        <v>0.85796008040173422</v>
      </c>
      <c r="C446" s="16">
        <f>VLOOKUP($A446,Analysis!$A:$O,15,FALSE)+1</f>
        <v>0.77996370945612203</v>
      </c>
      <c r="D446" s="15">
        <v>0.85</v>
      </c>
      <c r="E446" s="15">
        <v>1</v>
      </c>
      <c r="F446" s="15">
        <v>0.3</v>
      </c>
      <c r="G446" s="15">
        <v>0.75</v>
      </c>
    </row>
    <row r="447" spans="1:7" x14ac:dyDescent="0.2">
      <c r="A447" s="1" t="s">
        <v>191</v>
      </c>
      <c r="B447" s="16">
        <f>VLOOKUP($A447,Analysis!$A:$O,14,FALSE)+1</f>
        <v>0.85634429659210454</v>
      </c>
      <c r="C447" s="16">
        <f>VLOOKUP($A447,Analysis!$A:$O,15,FALSE)+1</f>
        <v>0.77849481508373131</v>
      </c>
      <c r="D447" s="15">
        <v>0.85</v>
      </c>
      <c r="E447" s="15">
        <v>1</v>
      </c>
      <c r="F447" s="15">
        <v>0.3</v>
      </c>
      <c r="G447" s="15">
        <v>0.75</v>
      </c>
    </row>
    <row r="448" spans="1:7" x14ac:dyDescent="0.2">
      <c r="A448" s="1" t="s">
        <v>84</v>
      </c>
      <c r="B448" s="16">
        <f>VLOOKUP($A448,Analysis!$A:$O,14,FALSE)+1</f>
        <v>0.8553104636393758</v>
      </c>
      <c r="C448" s="16">
        <f>VLOOKUP($A448,Analysis!$A:$O,15,FALSE)+1</f>
        <v>0.77755496694488713</v>
      </c>
      <c r="D448" s="15">
        <v>0.85</v>
      </c>
      <c r="E448" s="15">
        <v>1</v>
      </c>
      <c r="F448" s="15">
        <v>0.3</v>
      </c>
      <c r="G448" s="15">
        <v>0.75</v>
      </c>
    </row>
    <row r="449" spans="1:7" x14ac:dyDescent="0.2">
      <c r="A449" s="1" t="s">
        <v>306</v>
      </c>
      <c r="B449" s="16">
        <f>VLOOKUP($A449,Analysis!$A:$O,14,FALSE)+1</f>
        <v>0.85442138160213799</v>
      </c>
      <c r="C449" s="16">
        <f>VLOOKUP($A449,Analysis!$A:$O,15,FALSE)+1</f>
        <v>0.77674671054739819</v>
      </c>
      <c r="D449" s="15">
        <v>0.85</v>
      </c>
      <c r="E449" s="15">
        <v>1</v>
      </c>
      <c r="F449" s="15">
        <v>0.3</v>
      </c>
      <c r="G449" s="15">
        <v>0.75</v>
      </c>
    </row>
    <row r="450" spans="1:7" x14ac:dyDescent="0.2">
      <c r="A450" s="1" t="s">
        <v>360</v>
      </c>
      <c r="B450" s="16">
        <f>VLOOKUP($A450,Analysis!$A:$O,14,FALSE)+1</f>
        <v>0.85149584009172774</v>
      </c>
      <c r="C450" s="16">
        <f>VLOOKUP($A450,Analysis!$A:$O,15,FALSE)+1</f>
        <v>0.77408712735611607</v>
      </c>
      <c r="D450" s="15">
        <v>0.85</v>
      </c>
      <c r="E450" s="15">
        <v>1</v>
      </c>
      <c r="F450" s="15">
        <v>0.3</v>
      </c>
      <c r="G450" s="15">
        <v>0.75</v>
      </c>
    </row>
    <row r="451" spans="1:7" x14ac:dyDescent="0.2">
      <c r="A451" s="1" t="s">
        <v>184</v>
      </c>
      <c r="B451" s="16">
        <f>VLOOKUP($A451,Analysis!$A:$O,14,FALSE)+1</f>
        <v>0.85059631801767477</v>
      </c>
      <c r="C451" s="16">
        <f>VLOOKUP($A451,Analysis!$A:$O,15,FALSE)+1</f>
        <v>0.73964897218928249</v>
      </c>
      <c r="D451" s="15">
        <v>0.85</v>
      </c>
      <c r="E451" s="15">
        <v>1</v>
      </c>
      <c r="F451" s="15">
        <v>0.3</v>
      </c>
      <c r="G451" s="15">
        <v>0.75</v>
      </c>
    </row>
    <row r="452" spans="1:7" x14ac:dyDescent="0.2">
      <c r="A452" s="1" t="s">
        <v>353</v>
      </c>
      <c r="B452" s="16">
        <f>VLOOKUP($A452,Analysis!$A:$O,14,FALSE)+1</f>
        <v>0.8500689420723414</v>
      </c>
      <c r="C452" s="16">
        <f>VLOOKUP($A452,Analysis!$A:$O,15,FALSE)+1</f>
        <v>0.73919038441073182</v>
      </c>
      <c r="D452" s="15">
        <v>0.85</v>
      </c>
      <c r="E452" s="15">
        <v>1</v>
      </c>
      <c r="F452" s="15">
        <v>0.3</v>
      </c>
      <c r="G452" s="15">
        <v>0.75</v>
      </c>
    </row>
    <row r="453" spans="1:7" x14ac:dyDescent="0.2">
      <c r="A453" s="1" t="s">
        <v>300</v>
      </c>
      <c r="B453" s="16">
        <f>VLOOKUP($A453,Analysis!$A:$O,14,FALSE)+1</f>
        <v>0.84986762267779281</v>
      </c>
      <c r="C453" s="16">
        <f>VLOOKUP($A453,Analysis!$A:$O,15,FALSE)+1</f>
        <v>0.77260692970708422</v>
      </c>
      <c r="D453" s="15">
        <v>0.85</v>
      </c>
      <c r="E453" s="15">
        <v>1</v>
      </c>
      <c r="F453" s="15">
        <v>0.3</v>
      </c>
      <c r="G453" s="15">
        <v>0.75</v>
      </c>
    </row>
    <row r="454" spans="1:7" x14ac:dyDescent="0.2">
      <c r="A454" s="1" t="s">
        <v>348</v>
      </c>
      <c r="B454" s="16">
        <f>VLOOKUP($A454,Analysis!$A:$O,14,FALSE)+1</f>
        <v>0.84818653720160608</v>
      </c>
      <c r="C454" s="16">
        <f>VLOOKUP($A454,Analysis!$A:$O,15,FALSE)+1</f>
        <v>0.77107867018327814</v>
      </c>
      <c r="D454" s="15">
        <v>0.85</v>
      </c>
      <c r="E454" s="15">
        <v>1</v>
      </c>
      <c r="F454" s="15">
        <v>0.3</v>
      </c>
      <c r="G454" s="15">
        <v>0.75</v>
      </c>
    </row>
    <row r="455" spans="1:7" x14ac:dyDescent="0.2">
      <c r="A455" s="1" t="s">
        <v>540</v>
      </c>
      <c r="B455" s="16">
        <f>VLOOKUP($A455,Analysis!$A:$O,14,FALSE)+1</f>
        <v>0.84812282163964237</v>
      </c>
      <c r="C455" s="16">
        <f>VLOOKUP($A455,Analysis!$A:$O,15,FALSE)+1</f>
        <v>0.77102074694512945</v>
      </c>
      <c r="D455" s="15">
        <v>0.85</v>
      </c>
      <c r="E455" s="15">
        <v>1</v>
      </c>
      <c r="F455" s="15">
        <v>0.3</v>
      </c>
      <c r="G455" s="15">
        <v>0.75</v>
      </c>
    </row>
    <row r="456" spans="1:7" x14ac:dyDescent="0.2">
      <c r="A456" s="1" t="s">
        <v>565</v>
      </c>
      <c r="B456" s="16">
        <f>VLOOKUP($A456,Analysis!$A:$O,14,FALSE)+1</f>
        <v>0.84668225452749901</v>
      </c>
      <c r="C456" s="16">
        <f>VLOOKUP($A456,Analysis!$A:$O,15,FALSE)+1</f>
        <v>0.79875684389386703</v>
      </c>
      <c r="D456" s="15">
        <v>0.85</v>
      </c>
      <c r="E456" s="15">
        <v>1</v>
      </c>
      <c r="F456" s="15">
        <v>0.3</v>
      </c>
      <c r="G456" s="15">
        <v>0.75</v>
      </c>
    </row>
    <row r="457" spans="1:7" x14ac:dyDescent="0.2">
      <c r="A457" s="1" t="s">
        <v>61</v>
      </c>
      <c r="B457" s="16">
        <f>VLOOKUP($A457,Analysis!$A:$O,14,FALSE)+1</f>
        <v>0.8462229576878989</v>
      </c>
      <c r="C457" s="16">
        <f>VLOOKUP($A457,Analysis!$A:$O,15,FALSE)+1</f>
        <v>0.76929359789808982</v>
      </c>
      <c r="D457" s="15">
        <v>0.85</v>
      </c>
      <c r="E457" s="15">
        <v>1</v>
      </c>
      <c r="F457" s="15">
        <v>0.3</v>
      </c>
      <c r="G457" s="15">
        <v>0.75</v>
      </c>
    </row>
    <row r="458" spans="1:7" x14ac:dyDescent="0.2">
      <c r="A458" s="1" t="s">
        <v>219</v>
      </c>
      <c r="B458" s="16">
        <f>VLOOKUP($A458,Analysis!$A:$O,14,FALSE)+1</f>
        <v>0.84456559947794108</v>
      </c>
      <c r="C458" s="16">
        <f>VLOOKUP($A458,Analysis!$A:$O,15,FALSE)+1</f>
        <v>0.77483082520912017</v>
      </c>
      <c r="D458" s="15">
        <v>0.85</v>
      </c>
      <c r="E458" s="15">
        <v>1</v>
      </c>
      <c r="F458" s="15">
        <v>0.3</v>
      </c>
      <c r="G458" s="15">
        <v>0.75</v>
      </c>
    </row>
    <row r="459" spans="1:7" x14ac:dyDescent="0.2">
      <c r="A459" s="1" t="s">
        <v>478</v>
      </c>
      <c r="B459" s="16">
        <f>VLOOKUP($A459,Analysis!$A:$O,14,FALSE)+1</f>
        <v>0.84446006090419312</v>
      </c>
      <c r="C459" s="16">
        <f>VLOOKUP($A459,Analysis!$A:$O,15,FALSE)+1</f>
        <v>0.76769096445835727</v>
      </c>
      <c r="D459" s="15">
        <v>0.85</v>
      </c>
      <c r="E459" s="15">
        <v>1</v>
      </c>
      <c r="F459" s="15">
        <v>0.3</v>
      </c>
      <c r="G459" s="15">
        <v>0.75</v>
      </c>
    </row>
    <row r="460" spans="1:7" x14ac:dyDescent="0.2">
      <c r="A460" s="1" t="s">
        <v>110</v>
      </c>
      <c r="B460" s="16">
        <f>VLOOKUP($A460,Analysis!$A:$O,14,FALSE)+1</f>
        <v>0.8428369922150174</v>
      </c>
      <c r="C460" s="16">
        <f>VLOOKUP($A460,Analysis!$A:$O,15,FALSE)+1</f>
        <v>0.77324494698625446</v>
      </c>
      <c r="D460" s="15">
        <v>0.85</v>
      </c>
      <c r="E460" s="15">
        <v>1</v>
      </c>
      <c r="F460" s="15">
        <v>0.3</v>
      </c>
      <c r="G460" s="15">
        <v>0.75</v>
      </c>
    </row>
    <row r="461" spans="1:7" x14ac:dyDescent="0.2">
      <c r="A461" s="1" t="s">
        <v>335</v>
      </c>
      <c r="B461" s="16">
        <f>VLOOKUP($A461,Analysis!$A:$O,14,FALSE)+1</f>
        <v>0.84046908525100317</v>
      </c>
      <c r="C461" s="16">
        <f>VLOOKUP($A461,Analysis!$A:$O,15,FALSE)+1</f>
        <v>0.67524820157838705</v>
      </c>
      <c r="D461" s="15">
        <v>0.85</v>
      </c>
      <c r="E461" s="15">
        <v>1</v>
      </c>
      <c r="F461" s="15">
        <v>0.3</v>
      </c>
      <c r="G461" s="15">
        <v>0.75</v>
      </c>
    </row>
    <row r="462" spans="1:7" x14ac:dyDescent="0.2">
      <c r="A462" s="1" t="s">
        <v>350</v>
      </c>
      <c r="B462" s="16">
        <f>VLOOKUP($A462,Analysis!$A:$O,14,FALSE)+1</f>
        <v>0.8393795969672786</v>
      </c>
      <c r="C462" s="16">
        <f>VLOOKUP($A462,Analysis!$A:$O,15,FALSE)+1</f>
        <v>0.77007302474062245</v>
      </c>
      <c r="D462" s="15">
        <v>0.85</v>
      </c>
      <c r="E462" s="15">
        <v>1</v>
      </c>
      <c r="F462" s="15">
        <v>0.3</v>
      </c>
      <c r="G462" s="15">
        <v>0.75</v>
      </c>
    </row>
    <row r="463" spans="1:7" x14ac:dyDescent="0.2">
      <c r="A463" s="1" t="s">
        <v>98</v>
      </c>
      <c r="B463" s="16">
        <f>VLOOKUP($A463,Analysis!$A:$O,14,FALSE)+1</f>
        <v>0.83877758327689966</v>
      </c>
      <c r="C463" s="16">
        <f>VLOOKUP($A463,Analysis!$A:$O,15,FALSE)+1</f>
        <v>0.76252507570627248</v>
      </c>
      <c r="D463" s="15">
        <v>0.85</v>
      </c>
      <c r="E463" s="15">
        <v>1</v>
      </c>
      <c r="F463" s="15">
        <v>0.3</v>
      </c>
      <c r="G463" s="15">
        <v>0.75</v>
      </c>
    </row>
    <row r="464" spans="1:7" x14ac:dyDescent="0.2">
      <c r="A464" s="1" t="s">
        <v>491</v>
      </c>
      <c r="B464" s="16">
        <f>VLOOKUP($A464,Analysis!$A:$O,14,FALSE)+1</f>
        <v>0.8377261412932564</v>
      </c>
      <c r="C464" s="16">
        <f>VLOOKUP($A464,Analysis!$A:$O,15,FALSE)+1</f>
        <v>0.72845751416804905</v>
      </c>
      <c r="D464" s="15">
        <v>0.85</v>
      </c>
      <c r="E464" s="15">
        <v>1</v>
      </c>
      <c r="F464" s="15">
        <v>0.3</v>
      </c>
      <c r="G464" s="15">
        <v>0.75</v>
      </c>
    </row>
    <row r="465" spans="1:7" x14ac:dyDescent="0.2">
      <c r="A465" s="1" t="s">
        <v>133</v>
      </c>
      <c r="B465" s="16">
        <f>VLOOKUP($A465,Analysis!$A:$O,14,FALSE)+1</f>
        <v>0.83768346096433211</v>
      </c>
      <c r="C465" s="16">
        <f>VLOOKUP($A465,Analysis!$A:$O,15,FALSE)+1</f>
        <v>0.76153041905848373</v>
      </c>
      <c r="D465" s="15">
        <v>0.85</v>
      </c>
      <c r="E465" s="15">
        <v>1</v>
      </c>
      <c r="F465" s="15">
        <v>0.3</v>
      </c>
      <c r="G465" s="15">
        <v>0.75</v>
      </c>
    </row>
    <row r="466" spans="1:7" x14ac:dyDescent="0.2">
      <c r="A466" s="1" t="s">
        <v>513</v>
      </c>
      <c r="B466" s="16">
        <f>VLOOKUP($A466,Analysis!$A:$O,14,FALSE)+1</f>
        <v>0.83649482389808572</v>
      </c>
      <c r="C466" s="16">
        <f>VLOOKUP($A466,Analysis!$A:$O,15,FALSE)+1</f>
        <v>0.7604498399073506</v>
      </c>
      <c r="D466" s="15">
        <v>0.85</v>
      </c>
      <c r="E466" s="15">
        <v>1</v>
      </c>
      <c r="F466" s="15">
        <v>0.3</v>
      </c>
      <c r="G466" s="15">
        <v>0.75</v>
      </c>
    </row>
    <row r="467" spans="1:7" x14ac:dyDescent="0.2">
      <c r="A467" s="1" t="s">
        <v>375</v>
      </c>
      <c r="B467" s="16">
        <f>VLOOKUP($A467,Analysis!$A:$O,14,FALSE)+1</f>
        <v>0.83547535619171187</v>
      </c>
      <c r="C467" s="16">
        <f>VLOOKUP($A467,Analysis!$A:$O,15,FALSE)+1</f>
        <v>0.72650030973192337</v>
      </c>
      <c r="D467" s="15">
        <v>0.85</v>
      </c>
      <c r="E467" s="15">
        <v>1</v>
      </c>
      <c r="F467" s="15">
        <v>0.3</v>
      </c>
      <c r="G467" s="15">
        <v>0.75</v>
      </c>
    </row>
    <row r="468" spans="1:7" x14ac:dyDescent="0.2">
      <c r="A468" s="1" t="s">
        <v>132</v>
      </c>
      <c r="B468" s="16">
        <f>VLOOKUP($A468,Analysis!$A:$O,14,FALSE)+1</f>
        <v>0.83542917765451186</v>
      </c>
      <c r="C468" s="16">
        <f>VLOOKUP($A468,Analysis!$A:$O,15,FALSE)+1</f>
        <v>0.7594810705950108</v>
      </c>
      <c r="D468" s="15">
        <v>0.85</v>
      </c>
      <c r="E468" s="15">
        <v>1</v>
      </c>
      <c r="F468" s="15">
        <v>0.3</v>
      </c>
      <c r="G468" s="15">
        <v>0.75</v>
      </c>
    </row>
    <row r="469" spans="1:7" x14ac:dyDescent="0.2">
      <c r="A469" s="1" t="s">
        <v>561</v>
      </c>
      <c r="B469" s="16">
        <f>VLOOKUP($A469,Analysis!$A:$O,14,FALSE)+1</f>
        <v>0.83479252390437053</v>
      </c>
      <c r="C469" s="16">
        <f>VLOOKUP($A469,Analysis!$A:$O,15,FALSE)+1</f>
        <v>0.75890229445851864</v>
      </c>
      <c r="D469" s="15">
        <v>0.85</v>
      </c>
      <c r="E469" s="15">
        <v>1</v>
      </c>
      <c r="F469" s="15">
        <v>0.3</v>
      </c>
      <c r="G469" s="15">
        <v>0.75</v>
      </c>
    </row>
    <row r="470" spans="1:7" x14ac:dyDescent="0.2">
      <c r="A470" s="1" t="s">
        <v>479</v>
      </c>
      <c r="B470" s="16">
        <f>VLOOKUP($A470,Analysis!$A:$O,14,FALSE)+1</f>
        <v>0.83444725878721504</v>
      </c>
      <c r="C470" s="16">
        <f>VLOOKUP($A470,Analysis!$A:$O,15,FALSE)+1</f>
        <v>0.76554794384148173</v>
      </c>
      <c r="D470" s="15">
        <v>0.85</v>
      </c>
      <c r="E470" s="15">
        <v>1</v>
      </c>
      <c r="F470" s="15">
        <v>0.3</v>
      </c>
      <c r="G470" s="15">
        <v>0.75</v>
      </c>
    </row>
    <row r="471" spans="1:7" x14ac:dyDescent="0.2">
      <c r="A471" s="1" t="s">
        <v>567</v>
      </c>
      <c r="B471" s="16">
        <f>VLOOKUP($A471,Analysis!$A:$O,14,FALSE)+1</f>
        <v>0.83328528735971952</v>
      </c>
      <c r="C471" s="16">
        <f>VLOOKUP($A471,Analysis!$A:$O,15,FALSE)+1</f>
        <v>0.76448191500891682</v>
      </c>
      <c r="D471" s="15">
        <v>0.85</v>
      </c>
      <c r="E471" s="15">
        <v>1</v>
      </c>
      <c r="F471" s="15">
        <v>0.3</v>
      </c>
      <c r="G471" s="15">
        <v>0.75</v>
      </c>
    </row>
    <row r="472" spans="1:7" x14ac:dyDescent="0.2">
      <c r="A472" s="1" t="s">
        <v>166</v>
      </c>
      <c r="B472" s="16">
        <f>VLOOKUP($A472,Analysis!$A:$O,14,FALSE)+1</f>
        <v>0.83086482190593181</v>
      </c>
      <c r="C472" s="16">
        <f>VLOOKUP($A472,Analysis!$A:$O,15,FALSE)+1</f>
        <v>0.75533165627811971</v>
      </c>
      <c r="D472" s="15">
        <v>0.85</v>
      </c>
      <c r="E472" s="15">
        <v>1</v>
      </c>
      <c r="F472" s="15">
        <v>0.3</v>
      </c>
      <c r="G472" s="15">
        <v>0.75</v>
      </c>
    </row>
    <row r="473" spans="1:7" x14ac:dyDescent="0.2">
      <c r="A473" s="1" t="s">
        <v>463</v>
      </c>
      <c r="B473" s="16">
        <f>VLOOKUP($A473,Analysis!$A:$O,14,FALSE)+1</f>
        <v>0.83015057079123467</v>
      </c>
      <c r="C473" s="16">
        <f>VLOOKUP($A473,Analysis!$A:$O,15,FALSE)+1</f>
        <v>0.66787249048681274</v>
      </c>
      <c r="D473" s="15">
        <v>0.85</v>
      </c>
      <c r="E473" s="15">
        <v>1</v>
      </c>
      <c r="F473" s="15">
        <v>0.3</v>
      </c>
      <c r="G473" s="15">
        <v>0.75</v>
      </c>
    </row>
    <row r="474" spans="1:7" x14ac:dyDescent="0.2">
      <c r="A474" s="1" t="s">
        <v>317</v>
      </c>
      <c r="B474" s="16">
        <f>VLOOKUP($A474,Analysis!$A:$O,14,FALSE)+1</f>
        <v>0.82768316100323491</v>
      </c>
      <c r="C474" s="16">
        <f>VLOOKUP($A474,Analysis!$A:$O,15,FALSE)+1</f>
        <v>0.71972448782889997</v>
      </c>
      <c r="D474" s="15">
        <v>0.85</v>
      </c>
      <c r="E474" s="15">
        <v>1</v>
      </c>
      <c r="F474" s="15">
        <v>0.3</v>
      </c>
      <c r="G474" s="15">
        <v>0.75</v>
      </c>
    </row>
    <row r="475" spans="1:7" x14ac:dyDescent="0.2">
      <c r="A475" s="1" t="s">
        <v>385</v>
      </c>
      <c r="B475" s="16">
        <f>VLOOKUP($A475,Analysis!$A:$O,14,FALSE)+1</f>
        <v>0.82720483754185914</v>
      </c>
      <c r="C475" s="16">
        <f>VLOOKUP($A475,Analysis!$A:$O,15,FALSE)+1</f>
        <v>0.75890352068060452</v>
      </c>
      <c r="D475" s="15">
        <v>0.85</v>
      </c>
      <c r="E475" s="15">
        <v>1</v>
      </c>
      <c r="F475" s="15">
        <v>0.3</v>
      </c>
      <c r="G475" s="15">
        <v>0.75</v>
      </c>
    </row>
    <row r="476" spans="1:7" x14ac:dyDescent="0.2">
      <c r="A476" s="1" t="s">
        <v>266</v>
      </c>
      <c r="B476" s="16">
        <f>VLOOKUP($A476,Analysis!$A:$O,14,FALSE)+1</f>
        <v>0.82697735871719413</v>
      </c>
      <c r="C476" s="16">
        <f>VLOOKUP($A476,Analysis!$A:$O,15,FALSE)+1</f>
        <v>0.76571977658999457</v>
      </c>
      <c r="D476" s="15">
        <v>0.85</v>
      </c>
      <c r="E476" s="15">
        <v>1</v>
      </c>
      <c r="F476" s="15">
        <v>0.3</v>
      </c>
      <c r="G476" s="15">
        <v>0.75</v>
      </c>
    </row>
    <row r="477" spans="1:7" x14ac:dyDescent="0.2">
      <c r="A477" s="1" t="s">
        <v>447</v>
      </c>
      <c r="B477" s="16">
        <f>VLOOKUP($A477,Analysis!$A:$O,14,FALSE)+1</f>
        <v>0.82557319573891608</v>
      </c>
      <c r="C477" s="16">
        <f>VLOOKUP($A477,Analysis!$A:$O,15,FALSE)+1</f>
        <v>0.75052108703537823</v>
      </c>
      <c r="D477" s="15">
        <v>0.85</v>
      </c>
      <c r="E477" s="15">
        <v>1</v>
      </c>
      <c r="F477" s="15">
        <v>0.3</v>
      </c>
      <c r="G477" s="15">
        <v>0.75</v>
      </c>
    </row>
    <row r="478" spans="1:7" x14ac:dyDescent="0.2">
      <c r="A478" s="1" t="s">
        <v>359</v>
      </c>
      <c r="B478" s="16">
        <f>VLOOKUP($A478,Analysis!$A:$O,14,FALSE)+1</f>
        <v>0.82252599897683409</v>
      </c>
      <c r="C478" s="16">
        <f>VLOOKUP($A478,Analysis!$A:$O,15,FALSE)+1</f>
        <v>0.71523999911029068</v>
      </c>
      <c r="D478" s="15">
        <v>0.85</v>
      </c>
      <c r="E478" s="15">
        <v>1</v>
      </c>
      <c r="F478" s="15">
        <v>0.3</v>
      </c>
      <c r="G478" s="15">
        <v>0.75</v>
      </c>
    </row>
    <row r="479" spans="1:7" x14ac:dyDescent="0.2">
      <c r="A479" s="1" t="s">
        <v>145</v>
      </c>
      <c r="B479" s="16">
        <f>VLOOKUP($A479,Analysis!$A:$O,14,FALSE)+1</f>
        <v>0.81814947883385214</v>
      </c>
      <c r="C479" s="16">
        <f>VLOOKUP($A479,Analysis!$A:$O,15,FALSE)+1</f>
        <v>0.74377225348532006</v>
      </c>
      <c r="D479" s="15">
        <v>0.85</v>
      </c>
      <c r="E479" s="15">
        <v>1</v>
      </c>
      <c r="F479" s="15">
        <v>0.3</v>
      </c>
      <c r="G479" s="15">
        <v>0.75</v>
      </c>
    </row>
    <row r="480" spans="1:7" x14ac:dyDescent="0.2">
      <c r="A480" s="1" t="s">
        <v>268</v>
      </c>
      <c r="B480" s="16">
        <f>VLOOKUP($A480,Analysis!$A:$O,14,FALSE)+1</f>
        <v>0.81772914492321458</v>
      </c>
      <c r="C480" s="16">
        <f>VLOOKUP($A480,Analysis!$A:$O,15,FALSE)+1</f>
        <v>0.74339013174837676</v>
      </c>
      <c r="D480" s="15">
        <v>0.85</v>
      </c>
      <c r="E480" s="15">
        <v>1</v>
      </c>
      <c r="F480" s="15">
        <v>0.3</v>
      </c>
      <c r="G480" s="15">
        <v>0.75</v>
      </c>
    </row>
    <row r="481" spans="1:7" x14ac:dyDescent="0.2">
      <c r="A481" s="1" t="s">
        <v>366</v>
      </c>
      <c r="B481" s="16">
        <f>VLOOKUP($A481,Analysis!$A:$O,14,FALSE)+1</f>
        <v>0.81631673665266946</v>
      </c>
      <c r="C481" s="16">
        <f>VLOOKUP($A481,Analysis!$A:$O,15,FALSE)+1</f>
        <v>0.75584883023395322</v>
      </c>
      <c r="D481" s="15">
        <v>0.85</v>
      </c>
      <c r="E481" s="15">
        <v>1</v>
      </c>
      <c r="F481" s="15">
        <v>0.3</v>
      </c>
      <c r="G481" s="15">
        <v>0.75</v>
      </c>
    </row>
    <row r="482" spans="1:7" x14ac:dyDescent="0.2">
      <c r="A482" s="1" t="s">
        <v>555</v>
      </c>
      <c r="B482" s="16">
        <f>VLOOKUP($A482,Analysis!$A:$O,14,FALSE)+1</f>
        <v>0.81397959445653534</v>
      </c>
      <c r="C482" s="16">
        <f>VLOOKUP($A482,Analysis!$A:$O,15,FALSE)+1</f>
        <v>0.65416063908264377</v>
      </c>
      <c r="D482" s="15">
        <v>0.85</v>
      </c>
      <c r="E482" s="15">
        <v>1</v>
      </c>
      <c r="F482" s="15">
        <v>0.3</v>
      </c>
      <c r="G482" s="15">
        <v>0.75</v>
      </c>
    </row>
    <row r="483" spans="1:7" x14ac:dyDescent="0.2">
      <c r="A483" s="1" t="s">
        <v>112</v>
      </c>
      <c r="B483" s="16">
        <f>VLOOKUP($A483,Analysis!$A:$O,14,FALSE)+1</f>
        <v>0.81148357910778435</v>
      </c>
      <c r="C483" s="16">
        <f>VLOOKUP($A483,Analysis!$A:$O,15,FALSE)+1</f>
        <v>0.73771234464344027</v>
      </c>
      <c r="D483" s="15">
        <v>0.85</v>
      </c>
      <c r="E483" s="15">
        <v>1</v>
      </c>
      <c r="F483" s="15">
        <v>0.3</v>
      </c>
      <c r="G483" s="15">
        <v>0.75</v>
      </c>
    </row>
    <row r="484" spans="1:7" x14ac:dyDescent="0.2">
      <c r="A484" s="1" t="s">
        <v>566</v>
      </c>
      <c r="B484" s="16">
        <f>VLOOKUP($A484,Analysis!$A:$O,14,FALSE)+1</f>
        <v>0.81036155986216052</v>
      </c>
      <c r="C484" s="16">
        <f>VLOOKUP($A484,Analysis!$A:$O,15,FALSE)+1</f>
        <v>0.73669232714741861</v>
      </c>
      <c r="D484" s="15">
        <v>0.85</v>
      </c>
      <c r="E484" s="15">
        <v>1</v>
      </c>
      <c r="F484" s="15">
        <v>0.3</v>
      </c>
      <c r="G484" s="15">
        <v>0.75</v>
      </c>
    </row>
    <row r="485" spans="1:7" x14ac:dyDescent="0.2">
      <c r="A485" s="1" t="s">
        <v>339</v>
      </c>
      <c r="B485" s="16">
        <f>VLOOKUP($A485,Analysis!$A:$O,14,FALSE)+1</f>
        <v>0.80771842242202152</v>
      </c>
      <c r="C485" s="16">
        <f>VLOOKUP($A485,Analysis!$A:$O,15,FALSE)+1</f>
        <v>0.73428947492911023</v>
      </c>
      <c r="D485" s="15">
        <v>0.85</v>
      </c>
      <c r="E485" s="15">
        <v>1</v>
      </c>
      <c r="F485" s="15">
        <v>0.3</v>
      </c>
      <c r="G485" s="15">
        <v>0.75</v>
      </c>
    </row>
    <row r="486" spans="1:7" x14ac:dyDescent="0.2">
      <c r="A486" s="1" t="s">
        <v>78</v>
      </c>
      <c r="B486" s="16">
        <f>VLOOKUP($A486,Analysis!$A:$O,14,FALSE)+1</f>
        <v>0.80710207250868682</v>
      </c>
      <c r="C486" s="16">
        <f>VLOOKUP($A486,Analysis!$A:$O,15,FALSE)+1</f>
        <v>0.73372915682607887</v>
      </c>
      <c r="D486" s="15">
        <v>0.85</v>
      </c>
      <c r="E486" s="15">
        <v>1</v>
      </c>
      <c r="F486" s="15">
        <v>0.3</v>
      </c>
      <c r="G486" s="15">
        <v>0.75</v>
      </c>
    </row>
    <row r="487" spans="1:7" x14ac:dyDescent="0.2">
      <c r="A487" s="1" t="s">
        <v>519</v>
      </c>
      <c r="B487" s="16">
        <f>VLOOKUP($A487,Analysis!$A:$O,14,FALSE)+1</f>
        <v>0.80627579226037527</v>
      </c>
      <c r="C487" s="16">
        <f>VLOOKUP($A487,Analysis!$A:$O,15,FALSE)+1</f>
        <v>0.73970256170676629</v>
      </c>
      <c r="D487" s="15">
        <v>0.85</v>
      </c>
      <c r="E487" s="15">
        <v>1</v>
      </c>
      <c r="F487" s="15">
        <v>0.3</v>
      </c>
      <c r="G487" s="15">
        <v>0.75</v>
      </c>
    </row>
    <row r="488" spans="1:7" x14ac:dyDescent="0.2">
      <c r="A488" s="1" t="s">
        <v>307</v>
      </c>
      <c r="B488" s="16">
        <f>VLOOKUP($A488,Analysis!$A:$O,14,FALSE)+1</f>
        <v>0.80622524111009053</v>
      </c>
      <c r="C488" s="16">
        <f>VLOOKUP($A488,Analysis!$A:$O,15,FALSE)+1</f>
        <v>0.64793471575252592</v>
      </c>
      <c r="D488" s="15">
        <v>0.85</v>
      </c>
      <c r="E488" s="15">
        <v>1</v>
      </c>
      <c r="F488" s="15">
        <v>0.3</v>
      </c>
      <c r="G488" s="15">
        <v>0.75</v>
      </c>
    </row>
    <row r="489" spans="1:7" x14ac:dyDescent="0.2">
      <c r="A489" s="1" t="s">
        <v>562</v>
      </c>
      <c r="B489" s="16">
        <f>VLOOKUP($A489,Analysis!$A:$O,14,FALSE)+1</f>
        <v>0.80423664873376199</v>
      </c>
      <c r="C489" s="16">
        <f>VLOOKUP($A489,Analysis!$A:$O,15,FALSE)+1</f>
        <v>0.64627755543891885</v>
      </c>
      <c r="D489" s="15">
        <v>0.85</v>
      </c>
      <c r="E489" s="15">
        <v>1</v>
      </c>
      <c r="F489" s="15">
        <v>0.3</v>
      </c>
      <c r="G489" s="15">
        <v>0.75</v>
      </c>
    </row>
    <row r="490" spans="1:7" x14ac:dyDescent="0.2">
      <c r="A490" s="1" t="s">
        <v>71</v>
      </c>
      <c r="B490" s="16">
        <f>VLOOKUP($A490,Analysis!$A:$O,14,FALSE)+1</f>
        <v>0.80190174326465935</v>
      </c>
      <c r="C490" s="16">
        <f>VLOOKUP($A490,Analysis!$A:$O,15,FALSE)+1</f>
        <v>0.72900158478605381</v>
      </c>
      <c r="D490" s="15">
        <v>0.85</v>
      </c>
      <c r="E490" s="15">
        <v>1</v>
      </c>
      <c r="F490" s="15">
        <v>0.3</v>
      </c>
      <c r="G490" s="15">
        <v>0.75</v>
      </c>
    </row>
    <row r="491" spans="1:7" x14ac:dyDescent="0.2">
      <c r="A491" s="1" t="s">
        <v>349</v>
      </c>
      <c r="B491" s="16">
        <f>VLOOKUP($A491,Analysis!$A:$O,14,FALSE)+1</f>
        <v>0.80067468941580988</v>
      </c>
      <c r="C491" s="16">
        <f>VLOOKUP($A491,Analysis!$A:$O,15,FALSE)+1</f>
        <v>0.72788608128709975</v>
      </c>
      <c r="D491" s="15">
        <v>0.85</v>
      </c>
      <c r="E491" s="15">
        <v>1</v>
      </c>
      <c r="F491" s="15">
        <v>0.3</v>
      </c>
      <c r="G491" s="15">
        <v>0.75</v>
      </c>
    </row>
    <row r="492" spans="1:7" x14ac:dyDescent="0.2">
      <c r="A492" s="1" t="s">
        <v>549</v>
      </c>
      <c r="B492" s="16">
        <f>VLOOKUP($A492,Analysis!$A:$O,14,FALSE)+1</f>
        <v>0.79886883129252251</v>
      </c>
      <c r="C492" s="16">
        <f>VLOOKUP($A492,Analysis!$A:$O,15,FALSE)+1</f>
        <v>0.64156833644596656</v>
      </c>
      <c r="D492" s="15">
        <v>0.85</v>
      </c>
      <c r="E492" s="15">
        <v>1</v>
      </c>
      <c r="F492" s="15">
        <v>0.3</v>
      </c>
      <c r="G492" s="15">
        <v>0.75</v>
      </c>
    </row>
    <row r="493" spans="1:7" x14ac:dyDescent="0.2">
      <c r="A493" s="1" t="s">
        <v>254</v>
      </c>
      <c r="B493" s="16">
        <f>VLOOKUP($A493,Analysis!$A:$O,14,FALSE)+1</f>
        <v>0.79730320531995691</v>
      </c>
      <c r="C493" s="16">
        <f>VLOOKUP($A493,Analysis!$A:$O,15,FALSE)+1</f>
        <v>0.7248210957454152</v>
      </c>
      <c r="D493" s="15">
        <v>0.85</v>
      </c>
      <c r="E493" s="15">
        <v>1</v>
      </c>
      <c r="F493" s="15">
        <v>0.3</v>
      </c>
      <c r="G493" s="15">
        <v>0.75</v>
      </c>
    </row>
    <row r="494" spans="1:7" x14ac:dyDescent="0.2">
      <c r="A494" s="1" t="s">
        <v>297</v>
      </c>
      <c r="B494" s="16">
        <f>VLOOKUP($A494,Analysis!$A:$O,14,FALSE)+1</f>
        <v>0.79089707692806732</v>
      </c>
      <c r="C494" s="16">
        <f>VLOOKUP($A494,Analysis!$A:$O,15,FALSE)+1</f>
        <v>0.71899734266187931</v>
      </c>
      <c r="D494" s="15">
        <v>0.85</v>
      </c>
      <c r="E494" s="15">
        <v>1</v>
      </c>
      <c r="F494" s="15">
        <v>0.3</v>
      </c>
      <c r="G494" s="15">
        <v>0.75</v>
      </c>
    </row>
    <row r="495" spans="1:7" x14ac:dyDescent="0.2">
      <c r="A495" s="1" t="s">
        <v>554</v>
      </c>
      <c r="B495" s="16">
        <f>VLOOKUP($A495,Analysis!$A:$O,14,FALSE)+1</f>
        <v>0.79060458739783812</v>
      </c>
      <c r="C495" s="16">
        <f>VLOOKUP($A495,Analysis!$A:$O,15,FALSE)+1</f>
        <v>0.63480714474031108</v>
      </c>
      <c r="D495" s="15">
        <v>0.85</v>
      </c>
      <c r="E495" s="15">
        <v>1</v>
      </c>
      <c r="F495" s="15">
        <v>0.3</v>
      </c>
      <c r="G495" s="15">
        <v>0.75</v>
      </c>
    </row>
    <row r="496" spans="1:7" x14ac:dyDescent="0.2">
      <c r="A496" s="1" t="s">
        <v>284</v>
      </c>
      <c r="B496" s="16">
        <f>VLOOKUP($A496,Analysis!$A:$O,14,FALSE)+1</f>
        <v>0.78935210527995914</v>
      </c>
      <c r="C496" s="16">
        <f>VLOOKUP($A496,Analysis!$A:$O,15,FALSE)+1</f>
        <v>0.7241762433761092</v>
      </c>
      <c r="D496" s="15">
        <v>0.85</v>
      </c>
      <c r="E496" s="15">
        <v>1</v>
      </c>
      <c r="F496" s="15">
        <v>0.3</v>
      </c>
      <c r="G496" s="15">
        <v>0.75</v>
      </c>
    </row>
    <row r="497" spans="1:7" x14ac:dyDescent="0.2">
      <c r="A497" s="1" t="s">
        <v>152</v>
      </c>
      <c r="B497" s="16">
        <f>VLOOKUP($A497,Analysis!$A:$O,14,FALSE)+1</f>
        <v>0.78896398090554043</v>
      </c>
      <c r="C497" s="16">
        <f>VLOOKUP($A497,Analysis!$A:$O,15,FALSE)+1</f>
        <v>0.71723998264140032</v>
      </c>
      <c r="D497" s="15">
        <v>0.85</v>
      </c>
      <c r="E497" s="15">
        <v>1</v>
      </c>
      <c r="F497" s="15">
        <v>0.3</v>
      </c>
      <c r="G497" s="15">
        <v>0.75</v>
      </c>
    </row>
    <row r="498" spans="1:7" x14ac:dyDescent="0.2">
      <c r="A498" s="1" t="s">
        <v>308</v>
      </c>
      <c r="B498" s="16">
        <f>VLOOKUP($A498,Analysis!$A:$O,14,FALSE)+1</f>
        <v>0.78696486819099665</v>
      </c>
      <c r="C498" s="16">
        <f>VLOOKUP($A498,Analysis!$A:$O,15,FALSE)+1</f>
        <v>0.6325713675026452</v>
      </c>
      <c r="D498" s="15">
        <v>0.85</v>
      </c>
      <c r="E498" s="15">
        <v>1</v>
      </c>
      <c r="F498" s="15">
        <v>0.3</v>
      </c>
      <c r="G498" s="15">
        <v>0.75</v>
      </c>
    </row>
    <row r="499" spans="1:7" x14ac:dyDescent="0.2">
      <c r="A499" s="1" t="s">
        <v>117</v>
      </c>
      <c r="B499" s="16">
        <f>VLOOKUP($A499,Analysis!$A:$O,14,FALSE)+1</f>
        <v>0.7857304705470376</v>
      </c>
      <c r="C499" s="16">
        <f>VLOOKUP($A499,Analysis!$A:$O,15,FALSE)+1</f>
        <v>0.71430042777003411</v>
      </c>
      <c r="D499" s="15">
        <v>0.85</v>
      </c>
      <c r="E499" s="15">
        <v>1</v>
      </c>
      <c r="F499" s="15">
        <v>0.3</v>
      </c>
      <c r="G499" s="15">
        <v>0.75</v>
      </c>
    </row>
    <row r="500" spans="1:7" x14ac:dyDescent="0.2">
      <c r="A500" s="1" t="s">
        <v>309</v>
      </c>
      <c r="B500" s="16">
        <f>VLOOKUP($A500,Analysis!$A:$O,14,FALSE)+1</f>
        <v>0.78542707949430413</v>
      </c>
      <c r="C500" s="16">
        <f>VLOOKUP($A500,Analysis!$A:$O,15,FALSE)+1</f>
        <v>0.63036687661411772</v>
      </c>
      <c r="D500" s="15">
        <v>0.85</v>
      </c>
      <c r="E500" s="15">
        <v>1</v>
      </c>
      <c r="F500" s="15">
        <v>0.3</v>
      </c>
      <c r="G500" s="15">
        <v>0.75</v>
      </c>
    </row>
    <row r="501" spans="1:7" x14ac:dyDescent="0.2">
      <c r="A501" s="1" t="s">
        <v>72</v>
      </c>
      <c r="B501" s="16">
        <f>VLOOKUP($A501,Analysis!$A:$O,14,FALSE)+1</f>
        <v>0.78370573112616004</v>
      </c>
      <c r="C501" s="16">
        <f>VLOOKUP($A501,Analysis!$A:$O,15,FALSE)+1</f>
        <v>0.6814832444575305</v>
      </c>
      <c r="D501" s="15">
        <v>0.85</v>
      </c>
      <c r="E501" s="15">
        <v>1</v>
      </c>
      <c r="F501" s="15">
        <v>0.3</v>
      </c>
      <c r="G501" s="15">
        <v>0.75</v>
      </c>
    </row>
    <row r="502" spans="1:7" x14ac:dyDescent="0.2">
      <c r="A502" s="1" t="s">
        <v>374</v>
      </c>
      <c r="B502" s="16">
        <f>VLOOKUP($A502,Analysis!$A:$O,14,FALSE)+1</f>
        <v>0.78038362523176252</v>
      </c>
      <c r="C502" s="16">
        <f>VLOOKUP($A502,Analysis!$A:$O,15,FALSE)+1</f>
        <v>0.73621096719977586</v>
      </c>
      <c r="D502" s="15">
        <v>0.85</v>
      </c>
      <c r="E502" s="15">
        <v>1</v>
      </c>
      <c r="F502" s="15">
        <v>0.3</v>
      </c>
      <c r="G502" s="15">
        <v>0.75</v>
      </c>
    </row>
    <row r="503" spans="1:7" x14ac:dyDescent="0.2">
      <c r="A503" s="1" t="s">
        <v>343</v>
      </c>
      <c r="B503" s="16">
        <f>VLOOKUP($A503,Analysis!$A:$O,14,FALSE)+1</f>
        <v>0.77975589487196806</v>
      </c>
      <c r="C503" s="16">
        <f>VLOOKUP($A503,Analysis!$A:$O,15,FALSE)+1</f>
        <v>0.70886899533815284</v>
      </c>
      <c r="D503" s="15">
        <v>0.85</v>
      </c>
      <c r="E503" s="15">
        <v>1</v>
      </c>
      <c r="F503" s="15">
        <v>0.3</v>
      </c>
      <c r="G503" s="15">
        <v>0.75</v>
      </c>
    </row>
    <row r="504" spans="1:7" x14ac:dyDescent="0.2">
      <c r="A504" s="1" t="s">
        <v>364</v>
      </c>
      <c r="B504" s="16">
        <f>VLOOKUP($A504,Analysis!$A:$O,14,FALSE)+1</f>
        <v>0.77787690702758605</v>
      </c>
      <c r="C504" s="16">
        <f>VLOOKUP($A504,Analysis!$A:$O,15,FALSE)+1</f>
        <v>0.72353302430218536</v>
      </c>
      <c r="D504" s="15">
        <v>0.85</v>
      </c>
      <c r="E504" s="15">
        <v>1</v>
      </c>
      <c r="F504" s="15">
        <v>0.3</v>
      </c>
      <c r="G504" s="15">
        <v>0.75</v>
      </c>
    </row>
    <row r="505" spans="1:7" x14ac:dyDescent="0.2">
      <c r="A505" s="1" t="s">
        <v>556</v>
      </c>
      <c r="B505" s="16">
        <f>VLOOKUP($A505,Analysis!$A:$O,14,FALSE)+1</f>
        <v>0.76679569610287368</v>
      </c>
      <c r="C505" s="16">
        <f>VLOOKUP($A505,Analysis!$A:$O,15,FALSE)+1</f>
        <v>0.61507676157984514</v>
      </c>
      <c r="D505" s="15">
        <v>0.85</v>
      </c>
      <c r="E505" s="15">
        <v>1</v>
      </c>
      <c r="F505" s="15">
        <v>0.3</v>
      </c>
      <c r="G505" s="15">
        <v>0.75</v>
      </c>
    </row>
    <row r="506" spans="1:7" x14ac:dyDescent="0.2">
      <c r="A506" s="1" t="s">
        <v>150</v>
      </c>
      <c r="B506" s="16">
        <f>VLOOKUP($A506,Analysis!$A:$O,14,FALSE)+1</f>
        <v>0.76383230953601666</v>
      </c>
      <c r="C506" s="16">
        <f>VLOOKUP($A506,Analysis!$A:$O,15,FALSE)+1</f>
        <v>0.69439300866910592</v>
      </c>
      <c r="D506" s="15">
        <v>0.85</v>
      </c>
      <c r="E506" s="15">
        <v>1</v>
      </c>
      <c r="F506" s="15">
        <v>0.3</v>
      </c>
      <c r="G506" s="15">
        <v>0.75</v>
      </c>
    </row>
    <row r="507" spans="1:7" x14ac:dyDescent="0.2">
      <c r="A507" s="1" t="s">
        <v>47</v>
      </c>
      <c r="B507" s="16">
        <f>VLOOKUP($A507,Analysis!$A:$O,14,FALSE)+1</f>
        <v>0.76282526138611428</v>
      </c>
      <c r="C507" s="16">
        <f>VLOOKUP($A507,Analysis!$A:$O,15,FALSE)+1</f>
        <v>0.6934775103510129</v>
      </c>
      <c r="D507" s="15">
        <v>0.85</v>
      </c>
      <c r="E507" s="15">
        <v>1</v>
      </c>
      <c r="F507" s="15">
        <v>0.3</v>
      </c>
      <c r="G507" s="15">
        <v>0.75</v>
      </c>
    </row>
    <row r="508" spans="1:7" x14ac:dyDescent="0.2">
      <c r="A508" s="1" t="s">
        <v>94</v>
      </c>
      <c r="B508" s="16">
        <f>VLOOKUP($A508,Analysis!$A:$O,14,FALSE)+1</f>
        <v>0.75716467285021538</v>
      </c>
      <c r="C508" s="16">
        <f>VLOOKUP($A508,Analysis!$A:$O,15,FALSE)+1</f>
        <v>0.68833152077292326</v>
      </c>
      <c r="D508" s="15">
        <v>0.85</v>
      </c>
      <c r="E508" s="15">
        <v>1</v>
      </c>
      <c r="F508" s="15">
        <v>0.3</v>
      </c>
      <c r="G508" s="15">
        <v>0.75</v>
      </c>
    </row>
    <row r="509" spans="1:7" x14ac:dyDescent="0.2">
      <c r="A509" s="1" t="s">
        <v>92</v>
      </c>
      <c r="B509" s="16">
        <f>VLOOKUP($A509,Analysis!$A:$O,14,FALSE)+1</f>
        <v>0.75550980536616175</v>
      </c>
      <c r="C509" s="16">
        <f>VLOOKUP($A509,Analysis!$A:$O,15,FALSE)+1</f>
        <v>0.68682709578741963</v>
      </c>
      <c r="D509" s="15">
        <v>0.85</v>
      </c>
      <c r="E509" s="15">
        <v>1</v>
      </c>
      <c r="F509" s="15">
        <v>0.3</v>
      </c>
      <c r="G509" s="15">
        <v>0.75</v>
      </c>
    </row>
    <row r="510" spans="1:7" x14ac:dyDescent="0.2">
      <c r="A510" s="1" t="s">
        <v>409</v>
      </c>
      <c r="B510" s="16">
        <f>VLOOKUP($A510,Analysis!$A:$O,14,FALSE)+1</f>
        <v>0.75509892508058385</v>
      </c>
      <c r="C510" s="16">
        <f>VLOOKUP($A510,Analysis!$A:$O,15,FALSE)+1</f>
        <v>0.6864535682550762</v>
      </c>
      <c r="D510" s="15">
        <v>0.85</v>
      </c>
      <c r="E510" s="15">
        <v>1</v>
      </c>
      <c r="F510" s="15">
        <v>0.3</v>
      </c>
      <c r="G510" s="15">
        <v>0.75</v>
      </c>
    </row>
    <row r="511" spans="1:7" x14ac:dyDescent="0.2">
      <c r="A511" s="1" t="s">
        <v>64</v>
      </c>
      <c r="B511" s="16">
        <f>VLOOKUP($A511,Analysis!$A:$O,14,FALSE)+1</f>
        <v>0.7540922342248666</v>
      </c>
      <c r="C511" s="16">
        <f>VLOOKUP($A511,Analysis!$A:$O,15,FALSE)+1</f>
        <v>0.60594535266593486</v>
      </c>
      <c r="D511" s="15">
        <v>0.85</v>
      </c>
      <c r="E511" s="15">
        <v>1</v>
      </c>
      <c r="F511" s="15">
        <v>0.3</v>
      </c>
      <c r="G511" s="15">
        <v>0.75</v>
      </c>
    </row>
    <row r="512" spans="1:7" x14ac:dyDescent="0.2">
      <c r="A512" s="1" t="s">
        <v>275</v>
      </c>
      <c r="B512" s="16">
        <f>VLOOKUP($A512,Analysis!$A:$O,14,FALSE)+1</f>
        <v>0.75266427490448828</v>
      </c>
      <c r="C512" s="16">
        <f>VLOOKUP($A512,Analysis!$A:$O,15,FALSE)+1</f>
        <v>0.43602036172757197</v>
      </c>
      <c r="D512" s="15">
        <v>0.85</v>
      </c>
      <c r="E512" s="15">
        <v>1</v>
      </c>
      <c r="F512" s="15">
        <v>0.3</v>
      </c>
      <c r="G512" s="15">
        <v>0.75</v>
      </c>
    </row>
    <row r="513" spans="1:7" x14ac:dyDescent="0.2">
      <c r="A513" s="1" t="s">
        <v>82</v>
      </c>
      <c r="B513" s="16">
        <f>VLOOKUP($A513,Analysis!$A:$O,14,FALSE)+1</f>
        <v>0.7513557595443765</v>
      </c>
      <c r="C513" s="16">
        <f>VLOOKUP($A513,Analysis!$A:$O,15,FALSE)+1</f>
        <v>0.68305069049488776</v>
      </c>
      <c r="D513" s="15">
        <v>0.85</v>
      </c>
      <c r="E513" s="15">
        <v>1</v>
      </c>
      <c r="F513" s="15">
        <v>0.3</v>
      </c>
      <c r="G513" s="15">
        <v>0.75</v>
      </c>
    </row>
    <row r="514" spans="1:7" x14ac:dyDescent="0.2">
      <c r="A514" s="1" t="s">
        <v>452</v>
      </c>
      <c r="B514" s="16">
        <f>VLOOKUP($A514,Analysis!$A:$O,14,FALSE)+1</f>
        <v>0.74882213789730268</v>
      </c>
      <c r="C514" s="16">
        <f>VLOOKUP($A514,Analysis!$A:$O,15,FALSE)+1</f>
        <v>0.68074739808845697</v>
      </c>
      <c r="D514" s="15">
        <v>0.85</v>
      </c>
      <c r="E514" s="15">
        <v>1</v>
      </c>
      <c r="F514" s="15">
        <v>0.3</v>
      </c>
      <c r="G514" s="15">
        <v>0.75</v>
      </c>
    </row>
    <row r="515" spans="1:7" x14ac:dyDescent="0.2">
      <c r="A515" s="1" t="s">
        <v>93</v>
      </c>
      <c r="B515" s="16">
        <f>VLOOKUP($A515,Analysis!$A:$O,14,FALSE)+1</f>
        <v>0.7462895069517852</v>
      </c>
      <c r="C515" s="16">
        <f>VLOOKUP($A515,Analysis!$A:$O,15,FALSE)+1</f>
        <v>0.64894739734937845</v>
      </c>
      <c r="D515" s="15">
        <v>0.85</v>
      </c>
      <c r="E515" s="15">
        <v>1</v>
      </c>
      <c r="F515" s="15">
        <v>0.3</v>
      </c>
      <c r="G515" s="15">
        <v>0.75</v>
      </c>
    </row>
    <row r="516" spans="1:7" x14ac:dyDescent="0.2">
      <c r="A516" s="1" t="s">
        <v>340</v>
      </c>
      <c r="B516" s="16">
        <f>VLOOKUP($A516,Analysis!$A:$O,14,FALSE)+1</f>
        <v>0.74356642314000299</v>
      </c>
      <c r="C516" s="16">
        <f>VLOOKUP($A516,Analysis!$A:$O,15,FALSE)+1</f>
        <v>0.67596947558182086</v>
      </c>
      <c r="D516" s="15">
        <v>0.85</v>
      </c>
      <c r="E516" s="15">
        <v>1</v>
      </c>
      <c r="F516" s="15">
        <v>0.3</v>
      </c>
      <c r="G516" s="15">
        <v>0.75</v>
      </c>
    </row>
    <row r="517" spans="1:7" x14ac:dyDescent="0.2">
      <c r="A517" s="1" t="s">
        <v>516</v>
      </c>
      <c r="B517" s="16">
        <f>VLOOKUP($A517,Analysis!$A:$O,14,FALSE)+1</f>
        <v>0.74046933884518418</v>
      </c>
      <c r="C517" s="16">
        <f>VLOOKUP($A517,Analysis!$A:$O,15,FALSE)+1</f>
        <v>0.67932966866530653</v>
      </c>
      <c r="D517" s="15">
        <v>0.85</v>
      </c>
      <c r="E517" s="15">
        <v>1</v>
      </c>
      <c r="F517" s="15">
        <v>0.3</v>
      </c>
      <c r="G517" s="15">
        <v>0.75</v>
      </c>
    </row>
    <row r="518" spans="1:7" x14ac:dyDescent="0.2">
      <c r="A518" s="1" t="s">
        <v>363</v>
      </c>
      <c r="B518" s="16">
        <f>VLOOKUP($A518,Analysis!$A:$O,14,FALSE)+1</f>
        <v>0.73226660466790672</v>
      </c>
      <c r="C518" s="16">
        <f>VLOOKUP($A518,Analysis!$A:$O,15,FALSE)+1</f>
        <v>0.68436131277374446</v>
      </c>
      <c r="D518" s="15">
        <v>0.85</v>
      </c>
      <c r="E518" s="15">
        <v>1</v>
      </c>
      <c r="F518" s="15">
        <v>0.3</v>
      </c>
      <c r="G518" s="15">
        <v>0.75</v>
      </c>
    </row>
    <row r="519" spans="1:7" x14ac:dyDescent="0.2">
      <c r="A519" s="1" t="s">
        <v>156</v>
      </c>
      <c r="B519" s="16">
        <f>VLOOKUP($A519,Analysis!$A:$O,14,FALSE)+1</f>
        <v>0.72408807507045037</v>
      </c>
      <c r="C519" s="16">
        <f>VLOOKUP($A519,Analysis!$A:$O,15,FALSE)+1</f>
        <v>0.66430098630316536</v>
      </c>
      <c r="D519" s="15">
        <v>0.85</v>
      </c>
      <c r="E519" s="15">
        <v>1</v>
      </c>
      <c r="F519" s="15">
        <v>0.3</v>
      </c>
      <c r="G519" s="15">
        <v>0.75</v>
      </c>
    </row>
    <row r="520" spans="1:7" x14ac:dyDescent="0.2">
      <c r="A520" s="1" t="s">
        <v>91</v>
      </c>
      <c r="B520" s="16">
        <f>VLOOKUP($A520,Analysis!$A:$O,14,FALSE)+1</f>
        <v>0.72041745076978181</v>
      </c>
      <c r="C520" s="16">
        <f>VLOOKUP($A520,Analysis!$A:$O,15,FALSE)+1</f>
        <v>0.65492495524525585</v>
      </c>
      <c r="D520" s="15">
        <v>0.85</v>
      </c>
      <c r="E520" s="15">
        <v>1</v>
      </c>
      <c r="F520" s="15">
        <v>0.3</v>
      </c>
      <c r="G520" s="15">
        <v>0.75</v>
      </c>
    </row>
    <row r="521" spans="1:7" x14ac:dyDescent="0.2">
      <c r="A521" s="1" t="s">
        <v>434</v>
      </c>
      <c r="B521" s="16">
        <f>VLOOKUP($A521,Analysis!$A:$O,14,FALSE)+1</f>
        <v>0.71595615855148464</v>
      </c>
      <c r="C521" s="16">
        <f>VLOOKUP($A521,Analysis!$A:$O,15,FALSE)+1</f>
        <v>0.47348143178401481</v>
      </c>
      <c r="D521" s="15">
        <v>0.85</v>
      </c>
      <c r="E521" s="15">
        <v>1</v>
      </c>
      <c r="F521" s="15">
        <v>0.3</v>
      </c>
      <c r="G521" s="15">
        <v>0.75</v>
      </c>
    </row>
    <row r="522" spans="1:7" x14ac:dyDescent="0.2">
      <c r="A522" s="1" t="s">
        <v>401</v>
      </c>
      <c r="B522" s="16">
        <f>VLOOKUP($A522,Analysis!$A:$O,14,FALSE)+1</f>
        <v>0.7153146890520905</v>
      </c>
      <c r="C522" s="16">
        <f>VLOOKUP($A522,Analysis!$A:$O,15,FALSE)+1</f>
        <v>0.66232841578897261</v>
      </c>
      <c r="D522" s="15">
        <v>0.85</v>
      </c>
      <c r="E522" s="15">
        <v>1</v>
      </c>
      <c r="F522" s="15">
        <v>0.3</v>
      </c>
      <c r="G522" s="15">
        <v>0.75</v>
      </c>
    </row>
    <row r="523" spans="1:7" x14ac:dyDescent="0.2">
      <c r="A523" s="1" t="s">
        <v>140</v>
      </c>
      <c r="B523" s="16">
        <f>VLOOKUP($A523,Analysis!$A:$O,14,FALSE)+1</f>
        <v>0.70962133854169462</v>
      </c>
      <c r="C523" s="16">
        <f>VLOOKUP($A523,Analysis!$A:$O,15,FALSE)+1</f>
        <v>0.61706203351451705</v>
      </c>
      <c r="D523" s="15">
        <v>0.85</v>
      </c>
      <c r="E523" s="15">
        <v>1</v>
      </c>
      <c r="F523" s="15">
        <v>0.3</v>
      </c>
      <c r="G523" s="15">
        <v>0.75</v>
      </c>
    </row>
    <row r="524" spans="1:7" x14ac:dyDescent="0.2">
      <c r="A524" s="1" t="s">
        <v>273</v>
      </c>
      <c r="B524" s="16">
        <f>VLOOKUP($A524,Analysis!$A:$O,14,FALSE)+1</f>
        <v>0.69540900339483869</v>
      </c>
      <c r="C524" s="16">
        <f>VLOOKUP($A524,Analysis!$A:$O,15,FALSE)+1</f>
        <v>0.40684617923490396</v>
      </c>
      <c r="D524" s="15">
        <v>0.85</v>
      </c>
      <c r="E524" s="15">
        <v>1</v>
      </c>
      <c r="F524" s="15">
        <v>0.3</v>
      </c>
      <c r="G524" s="15">
        <v>0.75</v>
      </c>
    </row>
    <row r="525" spans="1:7" x14ac:dyDescent="0.2">
      <c r="A525" s="1" t="s">
        <v>508</v>
      </c>
      <c r="B525" s="16">
        <f>VLOOKUP($A525,Analysis!$A:$O,14,FALSE)+1</f>
        <v>0.68979038559856654</v>
      </c>
      <c r="C525" s="16">
        <f>VLOOKUP($A525,Analysis!$A:$O,15,FALSE)+1</f>
        <v>0.40325014110315305</v>
      </c>
      <c r="D525" s="15">
        <v>0.85</v>
      </c>
      <c r="E525" s="15">
        <v>1</v>
      </c>
      <c r="F525" s="15">
        <v>0.3</v>
      </c>
      <c r="G525" s="15">
        <v>0.75</v>
      </c>
    </row>
    <row r="526" spans="1:7" x14ac:dyDescent="0.2">
      <c r="A526" s="1" t="s">
        <v>405</v>
      </c>
      <c r="B526" s="16">
        <f>VLOOKUP($A526,Analysis!$A:$O,14,FALSE)+1</f>
        <v>0.68566880187999846</v>
      </c>
      <c r="C526" s="16">
        <f>VLOOKUP($A526,Analysis!$A:$O,15,FALSE)+1</f>
        <v>0.63487852025925784</v>
      </c>
      <c r="D526" s="15">
        <v>0.85</v>
      </c>
      <c r="E526" s="15">
        <v>1</v>
      </c>
      <c r="F526" s="15">
        <v>0.3</v>
      </c>
      <c r="G526" s="15">
        <v>0.75</v>
      </c>
    </row>
    <row r="527" spans="1:7" x14ac:dyDescent="0.2">
      <c r="A527" s="1" t="s">
        <v>522</v>
      </c>
      <c r="B527" s="16">
        <f>VLOOKUP($A527,Analysis!$A:$O,14,FALSE)+1</f>
        <v>0.67003737976967881</v>
      </c>
      <c r="C527" s="16">
        <f>VLOOKUP($A527,Analysis!$A:$O,15,FALSE)+1</f>
        <v>0.60912489069970788</v>
      </c>
      <c r="D527" s="15">
        <v>0.85</v>
      </c>
      <c r="E527" s="15">
        <v>1</v>
      </c>
      <c r="F527" s="15">
        <v>0.3</v>
      </c>
      <c r="G527" s="15">
        <v>0.75</v>
      </c>
    </row>
    <row r="528" spans="1:7" x14ac:dyDescent="0.2">
      <c r="A528" s="1" t="s">
        <v>274</v>
      </c>
      <c r="B528" s="16">
        <f>VLOOKUP($A528,Analysis!$A:$O,14,FALSE)+1</f>
        <v>0.602732656405228</v>
      </c>
      <c r="C528" s="16">
        <f>VLOOKUP($A528,Analysis!$A:$O,15,FALSE)+1</f>
        <v>0.39487677610685856</v>
      </c>
      <c r="D528" s="15">
        <v>0.85</v>
      </c>
      <c r="E528" s="15">
        <v>1</v>
      </c>
      <c r="F528" s="15">
        <v>0.3</v>
      </c>
      <c r="G528" s="15">
        <v>0.75</v>
      </c>
    </row>
    <row r="529" spans="1:7" x14ac:dyDescent="0.2">
      <c r="A529" s="1" t="s">
        <v>122</v>
      </c>
      <c r="B529" s="16">
        <f>VLOOKUP($A529,Analysis!$A:$O,14,FALSE)+1</f>
        <v>0.4464845436047109</v>
      </c>
      <c r="C529" s="16">
        <f>VLOOKUP($A529,Analysis!$A:$O,15,FALSE)+1</f>
        <v>0.29552391424989211</v>
      </c>
      <c r="D529" s="15">
        <v>0.85</v>
      </c>
      <c r="E529" s="15">
        <v>1</v>
      </c>
      <c r="F529" s="15">
        <v>0.3</v>
      </c>
      <c r="G529" s="15">
        <v>0.75</v>
      </c>
    </row>
  </sheetData>
  <autoFilter ref="A1:G529" xr:uid="{00000000-0001-0000-0200-000000000000}">
    <sortState xmlns:xlrd2="http://schemas.microsoft.com/office/spreadsheetml/2017/richdata2" ref="A2:G529">
      <sortCondition descending="1" ref="B1:B529"/>
    </sortState>
  </autoFilter>
  <sortState xmlns:xlrd2="http://schemas.microsoft.com/office/spreadsheetml/2017/richdata2" ref="A2:G529">
    <sortCondition descending="1" ref="B2:B529"/>
  </sortState>
  <printOptions horizontalCentered="1"/>
  <pageMargins left="0.25" right="0.25" top="0.75" bottom="0.75" header="0.3" footer="0.3"/>
  <pageSetup fitToHeight="0" orientation="portrait" r:id="rId1"/>
  <headerFooter>
    <oddHeader>&amp;RExhibit ARC-4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JjNWY4ZWIxMi01YjI3LTQzOWQtYWFhNi0zNDAyYWY2MjZmYTM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xNjc5PC9Vc2VyTmFtZT48RGF0ZVRpbWU+MTAvNC8yMDIyIDM6MDA6MzcgUE08L0RhdGVUaW1lPjxMYWJlbFN0cmluZz5BRVAgUHVibGlj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c5f8eb12-5b27-439d-aaa6-3402af626fa3" value=""/>
  <element uid="c64218ab-b8d1-40b6-a478-cb8be1e10ecc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D5846EE7-0A07-4908-A8F6-1A5913529263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A7444A5A-92B1-44D4-A567-77CF3D7A1B19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114F0099-C10E-477F-9D86-68DA484D3150}"/>
</file>

<file path=customXml/itemProps4.xml><?xml version="1.0" encoding="utf-8"?>
<ds:datastoreItem xmlns:ds="http://schemas.openxmlformats.org/officeDocument/2006/customXml" ds:itemID="{9B7FC137-E9FD-4559-8716-C309C1022911}"/>
</file>

<file path=customXml/itemProps5.xml><?xml version="1.0" encoding="utf-8"?>
<ds:datastoreItem xmlns:ds="http://schemas.openxmlformats.org/officeDocument/2006/customXml" ds:itemID="{85C444B8-7CD2-467B-AE5B-7D483DF03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Analysis</vt:lpstr>
      <vt:lpstr>Graph Data</vt:lpstr>
      <vt:lpstr>Chart1</vt:lpstr>
      <vt:lpstr>Analysis!Print_Area</vt:lpstr>
      <vt:lpstr>Analysis!Print_Titles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s291679</dc:creator>
  <cp:keywords/>
  <cp:lastModifiedBy>Andy Carlin</cp:lastModifiedBy>
  <cp:lastPrinted>2025-03-04T00:39:00Z</cp:lastPrinted>
  <dcterms:created xsi:type="dcterms:W3CDTF">2018-12-19T20:55:02Z</dcterms:created>
  <dcterms:modified xsi:type="dcterms:W3CDTF">2025-07-17T19:27:55Z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1438db15-e81a-4b9a-9b0e-f1efe5c56c9f</vt:lpwstr>
  </property>
  <property fmtid="{D5CDD505-2E9C-101B-9397-08002B2CF9AE}" pid="3" name="bjSaver">
    <vt:lpwstr>ymOzOy9TozdO3fPkFt/NYaxMcqEF9d4G</vt:lpwstr>
  </property>
  <property fmtid="{D5CDD505-2E9C-101B-9397-08002B2CF9AE}" pid="4" name="bjDocumentSecurityLabel">
    <vt:lpwstr>AEP Public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uid="c5f8eb12-5b27-439d-aaa6-3402af626fa3" value="" /&gt;&lt;element uid="c64218ab-b8d1-40b6-a478-cb8be1e10ecc" value="" /&gt;&lt;/sisl&gt;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{D5846EE7-0A07-4908-A8F6-1A5913529263}</vt:lpwstr>
  </property>
  <property fmtid="{D5CDD505-2E9C-101B-9397-08002B2CF9AE}" pid="13" name="ContentTypeId">
    <vt:lpwstr>0x0101004DF805D1E1DA4A49A223477D3B105720</vt:lpwstr>
  </property>
  <property fmtid="{D5CDD505-2E9C-101B-9397-08002B2CF9AE}" pid="14" name="MediaServiceImageTags">
    <vt:lpwstr/>
  </property>
</Properties>
</file>