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OPCO/Kentucky Power/Regulatory Base Cases/Kentucky Base Case 2025/05 Discovery/Staff/Staff Set 1/Attachments/"/>
    </mc:Choice>
  </mc:AlternateContent>
  <xr:revisionPtr revIDLastSave="0" documentId="13_ncr:1_{71115654-5AE3-465A-9D83-5FF8BA3B70DD}" xr6:coauthVersionLast="47" xr6:coauthVersionMax="47" xr10:uidLastSave="{00000000-0000-0000-0000-000000000000}"/>
  <bookViews>
    <workbookView xWindow="-57720" yWindow="1170" windowWidth="29040" windowHeight="15720" xr2:uid="{DDA17874-6D28-4695-AD78-7F7FAFC3C223}"/>
  </bookViews>
  <sheets>
    <sheet name="KPSC_1_1a" sheetId="1" r:id="rId1"/>
  </sheets>
  <externalReferences>
    <externalReference r:id="rId2"/>
  </externalReferences>
  <definedNames>
    <definedName name="C_Begin">#REF!</definedName>
    <definedName name="C_End">#REF!</definedName>
    <definedName name="End_of_Report">[1]GAAP_BS2!#REF!</definedName>
    <definedName name="FERC_Account">#REF!</definedName>
    <definedName name="FERC_LEVEL_2">#REF!</definedName>
    <definedName name="LIABILITIES">[1]GAAP_BS2!#REF!</definedName>
    <definedName name="NONCURRENT_LIABILITIES">[1]GAAP_BS2!#REF!</definedName>
    <definedName name="NvsASD">"V2020-03-31"</definedName>
    <definedName name="NvsAutoDrillOk">"VN"</definedName>
    <definedName name="NvsElapsedTime">0.000439814815763384</definedName>
    <definedName name="NvsEndTime">43936.7682407407</definedName>
    <definedName name="NvsInstLang">"VENG"</definedName>
    <definedName name="NvsInstSpec">"%,FBUSINESS_UNIT,TGL_PRPT_CONS,NKYP_CORP_CONSOL"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"%,X,RZF.ACCOUNT.,CNF.."</definedName>
    <definedName name="NvsPanelBusUnit">"V100"</definedName>
    <definedName name="NvsPanelEffdt">"V2099-01-01"</definedName>
    <definedName name="NvsPanelSetid">"VAEP"</definedName>
    <definedName name="NvsParentRef">"Sheet1!$$0"</definedName>
    <definedName name="NvsReqBU">"VX992"</definedName>
    <definedName name="NvsReqBUOnly">"VN"</definedName>
    <definedName name="NvsTransLed">"VN"</definedName>
    <definedName name="NvsTreeASD">"V2099-01-01"</definedName>
    <definedName name="NvsValTbl.ACCOUNT">"GL_ACCOUNT_TBL"</definedName>
    <definedName name="NvsValTbl.CURRENCY_CD">"CURRENCY_CD_TBL"</definedName>
    <definedName name="OPR_ID">#REF!</definedName>
    <definedName name="_xlnm.Print_Titles" localSheetId="0">KPSC_1_1a!$1:$6</definedName>
    <definedName name="Rev_End">#REF!</definedName>
    <definedName name="search_directory_name">"R:\fcm90prd\nvision\rpts\Fin_Reports\"</definedName>
    <definedName name="SHAREHOLDER_EQUITY">[1]GAAP_BS2!#REF!</definedName>
    <definedName name="Total">#REF!</definedName>
    <definedName name="Total_119">#REF!</definedName>
    <definedName name="Total_166">#REF!</definedName>
    <definedName name="Total_169">#REF!</definedName>
    <definedName name="Total_192">#REF!</definedName>
    <definedName name="Total_211">#REF!</definedName>
    <definedName name="Trial_Begin">[1]GAAP_BS2!#REF!</definedName>
    <definedName name="Trial_End">[1]GAAP_BS2!#REF!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7" i="1" l="1"/>
  <c r="E377" i="1"/>
  <c r="D377" i="1"/>
  <c r="C377" i="1"/>
  <c r="F375" i="1"/>
  <c r="E375" i="1"/>
  <c r="D375" i="1"/>
  <c r="C375" i="1"/>
  <c r="I374" i="1"/>
  <c r="H374" i="1"/>
  <c r="G374" i="1"/>
  <c r="I373" i="1"/>
  <c r="H373" i="1"/>
  <c r="G373" i="1"/>
  <c r="I372" i="1"/>
  <c r="H372" i="1"/>
  <c r="G372" i="1"/>
  <c r="I348" i="1"/>
  <c r="H348" i="1"/>
  <c r="G348" i="1"/>
  <c r="I347" i="1"/>
  <c r="H347" i="1"/>
  <c r="G347" i="1"/>
  <c r="I227" i="1"/>
  <c r="H227" i="1"/>
  <c r="G227" i="1"/>
  <c r="I226" i="1"/>
  <c r="H226" i="1"/>
  <c r="G226" i="1"/>
  <c r="I168" i="1"/>
  <c r="H168" i="1"/>
  <c r="G168" i="1"/>
  <c r="I167" i="1"/>
  <c r="H167" i="1"/>
  <c r="G167" i="1"/>
  <c r="I166" i="1"/>
  <c r="H166" i="1"/>
  <c r="G166" i="1"/>
  <c r="I165" i="1"/>
  <c r="H165" i="1"/>
  <c r="G165" i="1"/>
  <c r="I164" i="1"/>
  <c r="H164" i="1"/>
  <c r="G164" i="1"/>
  <c r="I163" i="1"/>
  <c r="H163" i="1"/>
  <c r="G163" i="1"/>
  <c r="I128" i="1"/>
  <c r="H128" i="1"/>
  <c r="G128" i="1"/>
  <c r="I127" i="1"/>
  <c r="H127" i="1"/>
  <c r="G127" i="1"/>
  <c r="I115" i="1"/>
  <c r="H115" i="1"/>
  <c r="G115" i="1"/>
  <c r="I26" i="1"/>
  <c r="H26" i="1"/>
  <c r="G26" i="1"/>
  <c r="G10" i="1"/>
  <c r="H10" i="1"/>
  <c r="I10" i="1"/>
  <c r="I9" i="1"/>
  <c r="H9" i="1"/>
  <c r="G9" i="1"/>
  <c r="I72" i="1"/>
  <c r="H72" i="1"/>
  <c r="G72" i="1"/>
  <c r="I65" i="1"/>
  <c r="H65" i="1"/>
  <c r="G65" i="1"/>
  <c r="I55" i="1"/>
  <c r="H55" i="1"/>
  <c r="G55" i="1"/>
  <c r="I49" i="1"/>
  <c r="H49" i="1"/>
  <c r="G49" i="1"/>
  <c r="I40" i="1"/>
  <c r="H40" i="1"/>
  <c r="G40" i="1"/>
  <c r="I33" i="1"/>
  <c r="H33" i="1"/>
  <c r="G33" i="1"/>
  <c r="G337" i="1" l="1"/>
  <c r="I337" i="1"/>
  <c r="H337" i="1"/>
  <c r="I317" i="1"/>
  <c r="G317" i="1"/>
  <c r="H317" i="1"/>
  <c r="G303" i="1"/>
  <c r="G302" i="1"/>
  <c r="I303" i="1"/>
  <c r="I302" i="1"/>
  <c r="H303" i="1"/>
  <c r="H302" i="1"/>
  <c r="H299" i="1"/>
  <c r="G299" i="1"/>
  <c r="I299" i="1"/>
  <c r="H295" i="1"/>
  <c r="G295" i="1"/>
  <c r="I295" i="1"/>
  <c r="H290" i="1"/>
  <c r="G290" i="1"/>
  <c r="I290" i="1"/>
  <c r="G174" i="1"/>
  <c r="I174" i="1"/>
  <c r="H174" i="1"/>
  <c r="G162" i="1"/>
  <c r="H162" i="1"/>
  <c r="G161" i="1"/>
  <c r="H161" i="1"/>
  <c r="I162" i="1"/>
  <c r="I161" i="1"/>
  <c r="G135" i="1"/>
  <c r="I135" i="1"/>
  <c r="H135" i="1"/>
  <c r="G118" i="1"/>
  <c r="I118" i="1"/>
  <c r="H118" i="1"/>
  <c r="I116" i="1"/>
  <c r="G116" i="1"/>
  <c r="H116" i="1"/>
  <c r="G74" i="1"/>
  <c r="I74" i="1"/>
  <c r="H74" i="1"/>
  <c r="G71" i="1"/>
  <c r="I71" i="1"/>
  <c r="H71" i="1"/>
  <c r="G64" i="1"/>
  <c r="I64" i="1"/>
  <c r="H64" i="1"/>
  <c r="G59" i="1"/>
  <c r="G58" i="1"/>
  <c r="G57" i="1"/>
  <c r="G56" i="1"/>
  <c r="G54" i="1"/>
  <c r="I59" i="1"/>
  <c r="H59" i="1"/>
  <c r="I58" i="1"/>
  <c r="H58" i="1"/>
  <c r="I57" i="1"/>
  <c r="H57" i="1"/>
  <c r="I56" i="1"/>
  <c r="H56" i="1"/>
  <c r="I54" i="1"/>
  <c r="H54" i="1"/>
  <c r="G48" i="1"/>
  <c r="I48" i="1"/>
  <c r="H48" i="1"/>
  <c r="I42" i="1"/>
  <c r="G42" i="1"/>
  <c r="H42" i="1"/>
  <c r="G39" i="1"/>
  <c r="I39" i="1"/>
  <c r="H39" i="1"/>
  <c r="H35" i="1"/>
  <c r="I35" i="1"/>
  <c r="G35" i="1"/>
  <c r="G32" i="1"/>
  <c r="I32" i="1"/>
  <c r="H32" i="1"/>
  <c r="G25" i="1"/>
  <c r="I25" i="1"/>
  <c r="H25" i="1"/>
  <c r="G84" i="1"/>
  <c r="I84" i="1"/>
  <c r="H84" i="1"/>
  <c r="G18" i="1"/>
  <c r="G17" i="1"/>
  <c r="I18" i="1"/>
  <c r="I17" i="1"/>
  <c r="H18" i="1"/>
  <c r="H17" i="1"/>
  <c r="I376" i="1" l="1"/>
  <c r="H376" i="1"/>
  <c r="G376" i="1"/>
  <c r="I371" i="1"/>
  <c r="H371" i="1"/>
  <c r="G371" i="1"/>
  <c r="I370" i="1"/>
  <c r="H370" i="1"/>
  <c r="G370" i="1"/>
  <c r="I369" i="1"/>
  <c r="H369" i="1"/>
  <c r="G369" i="1"/>
  <c r="I368" i="1"/>
  <c r="H368" i="1"/>
  <c r="G368" i="1"/>
  <c r="I367" i="1"/>
  <c r="H367" i="1"/>
  <c r="G367" i="1"/>
  <c r="I366" i="1"/>
  <c r="H366" i="1"/>
  <c r="G366" i="1"/>
  <c r="I365" i="1"/>
  <c r="H365" i="1"/>
  <c r="G365" i="1"/>
  <c r="I364" i="1"/>
  <c r="H364" i="1"/>
  <c r="G364" i="1"/>
  <c r="I363" i="1"/>
  <c r="H363" i="1"/>
  <c r="G363" i="1"/>
  <c r="I362" i="1"/>
  <c r="H362" i="1"/>
  <c r="G362" i="1"/>
  <c r="I361" i="1"/>
  <c r="H361" i="1"/>
  <c r="G361" i="1"/>
  <c r="I360" i="1"/>
  <c r="H360" i="1"/>
  <c r="G360" i="1"/>
  <c r="I359" i="1"/>
  <c r="H359" i="1"/>
  <c r="G359" i="1"/>
  <c r="I358" i="1"/>
  <c r="H358" i="1"/>
  <c r="G358" i="1"/>
  <c r="I357" i="1"/>
  <c r="H357" i="1"/>
  <c r="G357" i="1"/>
  <c r="I356" i="1"/>
  <c r="H356" i="1"/>
  <c r="G356" i="1"/>
  <c r="I355" i="1"/>
  <c r="H355" i="1"/>
  <c r="G355" i="1"/>
  <c r="I354" i="1"/>
  <c r="H354" i="1"/>
  <c r="G354" i="1"/>
  <c r="I353" i="1"/>
  <c r="H353" i="1"/>
  <c r="G353" i="1"/>
  <c r="I352" i="1"/>
  <c r="H352" i="1"/>
  <c r="G352" i="1"/>
  <c r="I351" i="1"/>
  <c r="H351" i="1"/>
  <c r="G351" i="1"/>
  <c r="I350" i="1"/>
  <c r="H350" i="1"/>
  <c r="G350" i="1"/>
  <c r="I349" i="1"/>
  <c r="H349" i="1"/>
  <c r="G349" i="1"/>
  <c r="I346" i="1"/>
  <c r="H346" i="1"/>
  <c r="G346" i="1"/>
  <c r="I345" i="1"/>
  <c r="H345" i="1"/>
  <c r="G345" i="1"/>
  <c r="I344" i="1"/>
  <c r="H344" i="1"/>
  <c r="G344" i="1"/>
  <c r="I343" i="1"/>
  <c r="H343" i="1"/>
  <c r="G343" i="1"/>
  <c r="I342" i="1"/>
  <c r="H342" i="1"/>
  <c r="G342" i="1"/>
  <c r="I341" i="1"/>
  <c r="H341" i="1"/>
  <c r="G341" i="1"/>
  <c r="I340" i="1"/>
  <c r="H340" i="1"/>
  <c r="G340" i="1"/>
  <c r="I339" i="1"/>
  <c r="H339" i="1"/>
  <c r="G339" i="1"/>
  <c r="I338" i="1"/>
  <c r="H338" i="1"/>
  <c r="G338" i="1"/>
  <c r="I336" i="1"/>
  <c r="H336" i="1"/>
  <c r="G336" i="1"/>
  <c r="I335" i="1"/>
  <c r="H335" i="1"/>
  <c r="G335" i="1"/>
  <c r="I334" i="1"/>
  <c r="H334" i="1"/>
  <c r="G334" i="1"/>
  <c r="I333" i="1"/>
  <c r="H333" i="1"/>
  <c r="G333" i="1"/>
  <c r="I332" i="1"/>
  <c r="H332" i="1"/>
  <c r="G332" i="1"/>
  <c r="I331" i="1"/>
  <c r="H331" i="1"/>
  <c r="G331" i="1"/>
  <c r="I330" i="1"/>
  <c r="H330" i="1"/>
  <c r="G330" i="1"/>
  <c r="I329" i="1"/>
  <c r="H329" i="1"/>
  <c r="G329" i="1"/>
  <c r="I328" i="1"/>
  <c r="H328" i="1"/>
  <c r="G328" i="1"/>
  <c r="I327" i="1"/>
  <c r="H327" i="1"/>
  <c r="G327" i="1"/>
  <c r="I326" i="1"/>
  <c r="H326" i="1"/>
  <c r="G326" i="1"/>
  <c r="I325" i="1"/>
  <c r="H325" i="1"/>
  <c r="G325" i="1"/>
  <c r="I324" i="1"/>
  <c r="H324" i="1"/>
  <c r="G324" i="1"/>
  <c r="I323" i="1"/>
  <c r="H323" i="1"/>
  <c r="G323" i="1"/>
  <c r="I322" i="1"/>
  <c r="H322" i="1"/>
  <c r="G322" i="1"/>
  <c r="I321" i="1"/>
  <c r="H321" i="1"/>
  <c r="G321" i="1"/>
  <c r="I320" i="1"/>
  <c r="H320" i="1"/>
  <c r="G320" i="1"/>
  <c r="I319" i="1"/>
  <c r="H319" i="1"/>
  <c r="G319" i="1"/>
  <c r="I318" i="1"/>
  <c r="H318" i="1"/>
  <c r="G318" i="1"/>
  <c r="I316" i="1"/>
  <c r="H316" i="1"/>
  <c r="G316" i="1"/>
  <c r="I315" i="1"/>
  <c r="H315" i="1"/>
  <c r="G315" i="1"/>
  <c r="I314" i="1"/>
  <c r="H314" i="1"/>
  <c r="G314" i="1"/>
  <c r="I313" i="1"/>
  <c r="H313" i="1"/>
  <c r="G313" i="1"/>
  <c r="I312" i="1"/>
  <c r="H312" i="1"/>
  <c r="G312" i="1"/>
  <c r="I311" i="1"/>
  <c r="H311" i="1"/>
  <c r="G311" i="1"/>
  <c r="I310" i="1"/>
  <c r="H310" i="1"/>
  <c r="G310" i="1"/>
  <c r="I309" i="1"/>
  <c r="H309" i="1"/>
  <c r="G309" i="1"/>
  <c r="I308" i="1"/>
  <c r="H308" i="1"/>
  <c r="G308" i="1"/>
  <c r="I307" i="1"/>
  <c r="H307" i="1"/>
  <c r="G307" i="1"/>
  <c r="I306" i="1"/>
  <c r="H306" i="1"/>
  <c r="G306" i="1"/>
  <c r="I305" i="1"/>
  <c r="H305" i="1"/>
  <c r="G305" i="1"/>
  <c r="I304" i="1"/>
  <c r="H304" i="1"/>
  <c r="G304" i="1"/>
  <c r="I301" i="1"/>
  <c r="H301" i="1"/>
  <c r="G301" i="1"/>
  <c r="I300" i="1"/>
  <c r="H300" i="1"/>
  <c r="G300" i="1"/>
  <c r="I298" i="1"/>
  <c r="H298" i="1"/>
  <c r="G298" i="1"/>
  <c r="I297" i="1"/>
  <c r="H297" i="1"/>
  <c r="G297" i="1"/>
  <c r="I296" i="1"/>
  <c r="H296" i="1"/>
  <c r="G296" i="1"/>
  <c r="I294" i="1"/>
  <c r="H294" i="1"/>
  <c r="G294" i="1"/>
  <c r="I293" i="1"/>
  <c r="H293" i="1"/>
  <c r="G293" i="1"/>
  <c r="I292" i="1"/>
  <c r="H292" i="1"/>
  <c r="G292" i="1"/>
  <c r="I291" i="1"/>
  <c r="H291" i="1"/>
  <c r="G291" i="1"/>
  <c r="I289" i="1"/>
  <c r="H289" i="1"/>
  <c r="G289" i="1"/>
  <c r="I288" i="1"/>
  <c r="H288" i="1"/>
  <c r="G288" i="1"/>
  <c r="I287" i="1"/>
  <c r="H287" i="1"/>
  <c r="G287" i="1"/>
  <c r="I286" i="1"/>
  <c r="H286" i="1"/>
  <c r="G286" i="1"/>
  <c r="I285" i="1"/>
  <c r="H285" i="1"/>
  <c r="G285" i="1"/>
  <c r="I284" i="1"/>
  <c r="H284" i="1"/>
  <c r="G284" i="1"/>
  <c r="I283" i="1"/>
  <c r="H283" i="1"/>
  <c r="G283" i="1"/>
  <c r="I282" i="1"/>
  <c r="H282" i="1"/>
  <c r="G282" i="1"/>
  <c r="I281" i="1"/>
  <c r="H281" i="1"/>
  <c r="G281" i="1"/>
  <c r="I280" i="1"/>
  <c r="H280" i="1"/>
  <c r="G280" i="1"/>
  <c r="I279" i="1"/>
  <c r="H279" i="1"/>
  <c r="G279" i="1"/>
  <c r="I278" i="1"/>
  <c r="H278" i="1"/>
  <c r="G278" i="1"/>
  <c r="I277" i="1"/>
  <c r="H277" i="1"/>
  <c r="G277" i="1"/>
  <c r="I276" i="1"/>
  <c r="H276" i="1"/>
  <c r="G276" i="1"/>
  <c r="I275" i="1"/>
  <c r="H275" i="1"/>
  <c r="G275" i="1"/>
  <c r="I274" i="1"/>
  <c r="H274" i="1"/>
  <c r="G274" i="1"/>
  <c r="I273" i="1"/>
  <c r="H273" i="1"/>
  <c r="G273" i="1"/>
  <c r="I272" i="1"/>
  <c r="H272" i="1"/>
  <c r="G272" i="1"/>
  <c r="I271" i="1"/>
  <c r="H271" i="1"/>
  <c r="G271" i="1"/>
  <c r="I270" i="1"/>
  <c r="H270" i="1"/>
  <c r="G270" i="1"/>
  <c r="I269" i="1"/>
  <c r="H269" i="1"/>
  <c r="G269" i="1"/>
  <c r="I268" i="1"/>
  <c r="H268" i="1"/>
  <c r="G268" i="1"/>
  <c r="I267" i="1"/>
  <c r="H267" i="1"/>
  <c r="G267" i="1"/>
  <c r="I266" i="1"/>
  <c r="H266" i="1"/>
  <c r="G266" i="1"/>
  <c r="I265" i="1"/>
  <c r="H265" i="1"/>
  <c r="G265" i="1"/>
  <c r="I264" i="1"/>
  <c r="H264" i="1"/>
  <c r="G264" i="1"/>
  <c r="I263" i="1"/>
  <c r="H263" i="1"/>
  <c r="G263" i="1"/>
  <c r="I262" i="1"/>
  <c r="H262" i="1"/>
  <c r="G262" i="1"/>
  <c r="I261" i="1"/>
  <c r="H261" i="1"/>
  <c r="G261" i="1"/>
  <c r="I260" i="1"/>
  <c r="H260" i="1"/>
  <c r="G260" i="1"/>
  <c r="I259" i="1"/>
  <c r="H259" i="1"/>
  <c r="G259" i="1"/>
  <c r="I258" i="1"/>
  <c r="H258" i="1"/>
  <c r="G258" i="1"/>
  <c r="I257" i="1"/>
  <c r="H257" i="1"/>
  <c r="G257" i="1"/>
  <c r="I256" i="1"/>
  <c r="H256" i="1"/>
  <c r="G256" i="1"/>
  <c r="I255" i="1"/>
  <c r="H255" i="1"/>
  <c r="G255" i="1"/>
  <c r="I254" i="1"/>
  <c r="H254" i="1"/>
  <c r="G254" i="1"/>
  <c r="I253" i="1"/>
  <c r="H253" i="1"/>
  <c r="G253" i="1"/>
  <c r="I252" i="1"/>
  <c r="H252" i="1"/>
  <c r="G252" i="1"/>
  <c r="I251" i="1"/>
  <c r="H251" i="1"/>
  <c r="G251" i="1"/>
  <c r="I250" i="1"/>
  <c r="H250" i="1"/>
  <c r="G250" i="1"/>
  <c r="I249" i="1"/>
  <c r="H249" i="1"/>
  <c r="G249" i="1"/>
  <c r="I248" i="1"/>
  <c r="H248" i="1"/>
  <c r="G248" i="1"/>
  <c r="I247" i="1"/>
  <c r="H247" i="1"/>
  <c r="G247" i="1"/>
  <c r="I246" i="1"/>
  <c r="H246" i="1"/>
  <c r="G246" i="1"/>
  <c r="I245" i="1"/>
  <c r="H245" i="1"/>
  <c r="G245" i="1"/>
  <c r="I244" i="1"/>
  <c r="H244" i="1"/>
  <c r="G244" i="1"/>
  <c r="I243" i="1"/>
  <c r="H243" i="1"/>
  <c r="G243" i="1"/>
  <c r="I242" i="1"/>
  <c r="H242" i="1"/>
  <c r="G242" i="1"/>
  <c r="I241" i="1"/>
  <c r="H241" i="1"/>
  <c r="G241" i="1"/>
  <c r="I240" i="1"/>
  <c r="H240" i="1"/>
  <c r="G240" i="1"/>
  <c r="I239" i="1"/>
  <c r="H239" i="1"/>
  <c r="G239" i="1"/>
  <c r="I238" i="1"/>
  <c r="H238" i="1"/>
  <c r="G238" i="1"/>
  <c r="I237" i="1"/>
  <c r="H237" i="1"/>
  <c r="G237" i="1"/>
  <c r="I236" i="1"/>
  <c r="H236" i="1"/>
  <c r="G236" i="1"/>
  <c r="I235" i="1"/>
  <c r="H235" i="1"/>
  <c r="G235" i="1"/>
  <c r="I234" i="1"/>
  <c r="H234" i="1"/>
  <c r="G234" i="1"/>
  <c r="I233" i="1"/>
  <c r="H233" i="1"/>
  <c r="G233" i="1"/>
  <c r="I232" i="1"/>
  <c r="H232" i="1"/>
  <c r="G232" i="1"/>
  <c r="I231" i="1"/>
  <c r="H231" i="1"/>
  <c r="G231" i="1"/>
  <c r="I230" i="1"/>
  <c r="H230" i="1"/>
  <c r="G230" i="1"/>
  <c r="I229" i="1"/>
  <c r="H229" i="1"/>
  <c r="G229" i="1"/>
  <c r="I228" i="1"/>
  <c r="H228" i="1"/>
  <c r="G228" i="1"/>
  <c r="I225" i="1"/>
  <c r="H225" i="1"/>
  <c r="G225" i="1"/>
  <c r="I224" i="1"/>
  <c r="H224" i="1"/>
  <c r="G224" i="1"/>
  <c r="I223" i="1"/>
  <c r="H223" i="1"/>
  <c r="G223" i="1"/>
  <c r="I222" i="1"/>
  <c r="H222" i="1"/>
  <c r="G222" i="1"/>
  <c r="I221" i="1"/>
  <c r="H221" i="1"/>
  <c r="G221" i="1"/>
  <c r="I220" i="1"/>
  <c r="H220" i="1"/>
  <c r="G220" i="1"/>
  <c r="I219" i="1"/>
  <c r="H219" i="1"/>
  <c r="G219" i="1"/>
  <c r="I218" i="1"/>
  <c r="H218" i="1"/>
  <c r="G218" i="1"/>
  <c r="I217" i="1"/>
  <c r="H217" i="1"/>
  <c r="G217" i="1"/>
  <c r="I216" i="1"/>
  <c r="H216" i="1"/>
  <c r="G216" i="1"/>
  <c r="I215" i="1"/>
  <c r="H215" i="1"/>
  <c r="G215" i="1"/>
  <c r="I214" i="1"/>
  <c r="H214" i="1"/>
  <c r="G214" i="1"/>
  <c r="I213" i="1"/>
  <c r="H213" i="1"/>
  <c r="G213" i="1"/>
  <c r="I212" i="1"/>
  <c r="H212" i="1"/>
  <c r="G212" i="1"/>
  <c r="I211" i="1"/>
  <c r="H211" i="1"/>
  <c r="G211" i="1"/>
  <c r="I210" i="1"/>
  <c r="H210" i="1"/>
  <c r="G210" i="1"/>
  <c r="I209" i="1"/>
  <c r="H209" i="1"/>
  <c r="G209" i="1"/>
  <c r="I208" i="1"/>
  <c r="H208" i="1"/>
  <c r="G208" i="1"/>
  <c r="I207" i="1"/>
  <c r="H207" i="1"/>
  <c r="G207" i="1"/>
  <c r="I206" i="1"/>
  <c r="H206" i="1"/>
  <c r="G206" i="1"/>
  <c r="I205" i="1"/>
  <c r="H205" i="1"/>
  <c r="G205" i="1"/>
  <c r="I204" i="1"/>
  <c r="H204" i="1"/>
  <c r="G204" i="1"/>
  <c r="I203" i="1"/>
  <c r="H203" i="1"/>
  <c r="G203" i="1"/>
  <c r="I202" i="1"/>
  <c r="H202" i="1"/>
  <c r="G202" i="1"/>
  <c r="I201" i="1"/>
  <c r="H201" i="1"/>
  <c r="G201" i="1"/>
  <c r="I200" i="1"/>
  <c r="H200" i="1"/>
  <c r="G200" i="1"/>
  <c r="I199" i="1"/>
  <c r="H199" i="1"/>
  <c r="G199" i="1"/>
  <c r="I198" i="1"/>
  <c r="H198" i="1"/>
  <c r="G198" i="1"/>
  <c r="I197" i="1"/>
  <c r="H197" i="1"/>
  <c r="G197" i="1"/>
  <c r="I196" i="1"/>
  <c r="H196" i="1"/>
  <c r="G196" i="1"/>
  <c r="I195" i="1"/>
  <c r="H195" i="1"/>
  <c r="G195" i="1"/>
  <c r="I194" i="1"/>
  <c r="H194" i="1"/>
  <c r="G194" i="1"/>
  <c r="I193" i="1"/>
  <c r="H193" i="1"/>
  <c r="G193" i="1"/>
  <c r="I192" i="1"/>
  <c r="H192" i="1"/>
  <c r="G192" i="1"/>
  <c r="I191" i="1"/>
  <c r="H191" i="1"/>
  <c r="G191" i="1"/>
  <c r="I190" i="1"/>
  <c r="H190" i="1"/>
  <c r="G190" i="1"/>
  <c r="I189" i="1"/>
  <c r="H189" i="1"/>
  <c r="G189" i="1"/>
  <c r="I188" i="1"/>
  <c r="H188" i="1"/>
  <c r="G188" i="1"/>
  <c r="I187" i="1"/>
  <c r="H187" i="1"/>
  <c r="G187" i="1"/>
  <c r="I186" i="1"/>
  <c r="H186" i="1"/>
  <c r="G186" i="1"/>
  <c r="I185" i="1"/>
  <c r="H185" i="1"/>
  <c r="G185" i="1"/>
  <c r="I184" i="1"/>
  <c r="H184" i="1"/>
  <c r="G184" i="1"/>
  <c r="I183" i="1"/>
  <c r="H183" i="1"/>
  <c r="G183" i="1"/>
  <c r="I182" i="1"/>
  <c r="H182" i="1"/>
  <c r="G182" i="1"/>
  <c r="I181" i="1"/>
  <c r="H181" i="1"/>
  <c r="G181" i="1"/>
  <c r="I180" i="1"/>
  <c r="H180" i="1"/>
  <c r="G180" i="1"/>
  <c r="I179" i="1"/>
  <c r="H179" i="1"/>
  <c r="G179" i="1"/>
  <c r="I178" i="1"/>
  <c r="H178" i="1"/>
  <c r="G178" i="1"/>
  <c r="I177" i="1"/>
  <c r="H177" i="1"/>
  <c r="G177" i="1"/>
  <c r="I176" i="1"/>
  <c r="H176" i="1"/>
  <c r="G176" i="1"/>
  <c r="I175" i="1"/>
  <c r="H175" i="1"/>
  <c r="G175" i="1"/>
  <c r="I173" i="1"/>
  <c r="H173" i="1"/>
  <c r="G173" i="1"/>
  <c r="I172" i="1"/>
  <c r="H172" i="1"/>
  <c r="G172" i="1"/>
  <c r="I171" i="1"/>
  <c r="H171" i="1"/>
  <c r="G171" i="1"/>
  <c r="I170" i="1"/>
  <c r="H170" i="1"/>
  <c r="I169" i="1"/>
  <c r="H169" i="1"/>
  <c r="G169" i="1"/>
  <c r="I160" i="1"/>
  <c r="H160" i="1"/>
  <c r="G160" i="1"/>
  <c r="I159" i="1"/>
  <c r="H159" i="1"/>
  <c r="G159" i="1"/>
  <c r="I158" i="1"/>
  <c r="H158" i="1"/>
  <c r="G158" i="1"/>
  <c r="I157" i="1"/>
  <c r="H157" i="1"/>
  <c r="G157" i="1"/>
  <c r="I156" i="1"/>
  <c r="H156" i="1"/>
  <c r="G156" i="1"/>
  <c r="I155" i="1"/>
  <c r="H155" i="1"/>
  <c r="G155" i="1"/>
  <c r="I154" i="1"/>
  <c r="H154" i="1"/>
  <c r="G154" i="1"/>
  <c r="I153" i="1"/>
  <c r="H153" i="1"/>
  <c r="G153" i="1"/>
  <c r="I152" i="1"/>
  <c r="H152" i="1"/>
  <c r="G152" i="1"/>
  <c r="I151" i="1"/>
  <c r="H151" i="1"/>
  <c r="G151" i="1"/>
  <c r="I150" i="1"/>
  <c r="H150" i="1"/>
  <c r="G150" i="1"/>
  <c r="I149" i="1"/>
  <c r="H149" i="1"/>
  <c r="G149" i="1"/>
  <c r="I148" i="1"/>
  <c r="H148" i="1"/>
  <c r="G148" i="1"/>
  <c r="I147" i="1"/>
  <c r="H147" i="1"/>
  <c r="G147" i="1"/>
  <c r="I146" i="1"/>
  <c r="H146" i="1"/>
  <c r="G146" i="1"/>
  <c r="I145" i="1"/>
  <c r="H145" i="1"/>
  <c r="G145" i="1"/>
  <c r="I144" i="1"/>
  <c r="H144" i="1"/>
  <c r="G144" i="1"/>
  <c r="I143" i="1"/>
  <c r="H143" i="1"/>
  <c r="G143" i="1"/>
  <c r="I142" i="1"/>
  <c r="H142" i="1"/>
  <c r="G142" i="1"/>
  <c r="I141" i="1"/>
  <c r="H141" i="1"/>
  <c r="G141" i="1"/>
  <c r="I140" i="1"/>
  <c r="H140" i="1"/>
  <c r="G140" i="1"/>
  <c r="I139" i="1"/>
  <c r="H139" i="1"/>
  <c r="G139" i="1"/>
  <c r="I138" i="1"/>
  <c r="H138" i="1"/>
  <c r="G138" i="1"/>
  <c r="I137" i="1"/>
  <c r="H137" i="1"/>
  <c r="G137" i="1"/>
  <c r="I136" i="1"/>
  <c r="H136" i="1"/>
  <c r="G136" i="1"/>
  <c r="I134" i="1"/>
  <c r="H134" i="1"/>
  <c r="G134" i="1"/>
  <c r="I133" i="1"/>
  <c r="H133" i="1"/>
  <c r="G133" i="1"/>
  <c r="I132" i="1"/>
  <c r="H132" i="1"/>
  <c r="G132" i="1"/>
  <c r="I131" i="1"/>
  <c r="H131" i="1"/>
  <c r="I130" i="1"/>
  <c r="H130" i="1"/>
  <c r="G130" i="1"/>
  <c r="I129" i="1"/>
  <c r="H129" i="1"/>
  <c r="G129" i="1"/>
  <c r="I126" i="1"/>
  <c r="H126" i="1"/>
  <c r="G126" i="1"/>
  <c r="I125" i="1"/>
  <c r="H125" i="1"/>
  <c r="G125" i="1"/>
  <c r="I124" i="1"/>
  <c r="H124" i="1"/>
  <c r="G124" i="1"/>
  <c r="I123" i="1"/>
  <c r="H123" i="1"/>
  <c r="G123" i="1"/>
  <c r="I122" i="1"/>
  <c r="H122" i="1"/>
  <c r="G122" i="1"/>
  <c r="I121" i="1"/>
  <c r="H121" i="1"/>
  <c r="G121" i="1"/>
  <c r="I120" i="1"/>
  <c r="H120" i="1"/>
  <c r="G120" i="1"/>
  <c r="I119" i="1"/>
  <c r="H119" i="1"/>
  <c r="G119" i="1"/>
  <c r="I117" i="1"/>
  <c r="H117" i="1"/>
  <c r="G117" i="1"/>
  <c r="I114" i="1"/>
  <c r="H114" i="1"/>
  <c r="I113" i="1"/>
  <c r="H113" i="1"/>
  <c r="G113" i="1"/>
  <c r="I112" i="1"/>
  <c r="H112" i="1"/>
  <c r="G112" i="1"/>
  <c r="I111" i="1"/>
  <c r="H111" i="1"/>
  <c r="G111" i="1"/>
  <c r="I110" i="1"/>
  <c r="H110" i="1"/>
  <c r="G110" i="1"/>
  <c r="I109" i="1"/>
  <c r="H109" i="1"/>
  <c r="G109" i="1"/>
  <c r="I108" i="1"/>
  <c r="H108" i="1"/>
  <c r="G108" i="1"/>
  <c r="I107" i="1"/>
  <c r="H107" i="1"/>
  <c r="G107" i="1"/>
  <c r="I106" i="1"/>
  <c r="H106" i="1"/>
  <c r="G106" i="1"/>
  <c r="I105" i="1"/>
  <c r="H105" i="1"/>
  <c r="G105" i="1"/>
  <c r="I104" i="1"/>
  <c r="H104" i="1"/>
  <c r="G104" i="1"/>
  <c r="I103" i="1"/>
  <c r="H103" i="1"/>
  <c r="G103" i="1"/>
  <c r="I102" i="1"/>
  <c r="H102" i="1"/>
  <c r="G102" i="1"/>
  <c r="I101" i="1"/>
  <c r="H101" i="1"/>
  <c r="G101" i="1"/>
  <c r="I100" i="1"/>
  <c r="H100" i="1"/>
  <c r="G100" i="1"/>
  <c r="I99" i="1"/>
  <c r="H99" i="1"/>
  <c r="G99" i="1"/>
  <c r="I98" i="1"/>
  <c r="H98" i="1"/>
  <c r="G98" i="1"/>
  <c r="I97" i="1"/>
  <c r="H97" i="1"/>
  <c r="G97" i="1"/>
  <c r="I96" i="1"/>
  <c r="H96" i="1"/>
  <c r="G96" i="1"/>
  <c r="I95" i="1"/>
  <c r="H95" i="1"/>
  <c r="G95" i="1"/>
  <c r="I94" i="1"/>
  <c r="H94" i="1"/>
  <c r="G94" i="1"/>
  <c r="I93" i="1"/>
  <c r="H93" i="1"/>
  <c r="G93" i="1"/>
  <c r="I92" i="1"/>
  <c r="H92" i="1"/>
  <c r="G92" i="1"/>
  <c r="I91" i="1"/>
  <c r="H91" i="1"/>
  <c r="G91" i="1"/>
  <c r="I90" i="1"/>
  <c r="H90" i="1"/>
  <c r="G90" i="1"/>
  <c r="I89" i="1"/>
  <c r="H89" i="1"/>
  <c r="G89" i="1"/>
  <c r="I88" i="1"/>
  <c r="H88" i="1"/>
  <c r="G88" i="1"/>
  <c r="I87" i="1"/>
  <c r="H87" i="1"/>
  <c r="G87" i="1"/>
  <c r="I86" i="1"/>
  <c r="H86" i="1"/>
  <c r="G86" i="1"/>
  <c r="I85" i="1"/>
  <c r="H85" i="1"/>
  <c r="G85" i="1"/>
  <c r="I83" i="1"/>
  <c r="H83" i="1"/>
  <c r="G83" i="1"/>
  <c r="I82" i="1"/>
  <c r="H82" i="1"/>
  <c r="G82" i="1"/>
  <c r="I81" i="1"/>
  <c r="H81" i="1"/>
  <c r="G81" i="1"/>
  <c r="I80" i="1"/>
  <c r="H80" i="1"/>
  <c r="G80" i="1"/>
  <c r="I79" i="1"/>
  <c r="H79" i="1"/>
  <c r="G79" i="1"/>
  <c r="I78" i="1"/>
  <c r="H78" i="1"/>
  <c r="G78" i="1"/>
  <c r="I77" i="1"/>
  <c r="H77" i="1"/>
  <c r="G77" i="1"/>
  <c r="I76" i="1"/>
  <c r="H76" i="1"/>
  <c r="G76" i="1"/>
  <c r="I75" i="1"/>
  <c r="H75" i="1"/>
  <c r="G75" i="1"/>
  <c r="I73" i="1"/>
  <c r="H73" i="1"/>
  <c r="G73" i="1"/>
  <c r="I70" i="1"/>
  <c r="H70" i="1"/>
  <c r="G70" i="1"/>
  <c r="I69" i="1"/>
  <c r="H69" i="1"/>
  <c r="G69" i="1"/>
  <c r="I68" i="1"/>
  <c r="H68" i="1"/>
  <c r="G68" i="1"/>
  <c r="I67" i="1"/>
  <c r="H67" i="1"/>
  <c r="G67" i="1"/>
  <c r="I66" i="1"/>
  <c r="H66" i="1"/>
  <c r="G66" i="1"/>
  <c r="I63" i="1"/>
  <c r="H63" i="1"/>
  <c r="G63" i="1"/>
  <c r="I62" i="1"/>
  <c r="H62" i="1"/>
  <c r="G62" i="1"/>
  <c r="I61" i="1"/>
  <c r="H61" i="1"/>
  <c r="G61" i="1"/>
  <c r="I60" i="1"/>
  <c r="H60" i="1"/>
  <c r="G60" i="1"/>
  <c r="I53" i="1"/>
  <c r="H53" i="1"/>
  <c r="G53" i="1"/>
  <c r="I52" i="1"/>
  <c r="H52" i="1"/>
  <c r="G52" i="1"/>
  <c r="I51" i="1"/>
  <c r="H51" i="1"/>
  <c r="G51" i="1"/>
  <c r="I50" i="1"/>
  <c r="H50" i="1"/>
  <c r="G50" i="1"/>
  <c r="I47" i="1"/>
  <c r="H47" i="1"/>
  <c r="G47" i="1"/>
  <c r="I46" i="1"/>
  <c r="H46" i="1"/>
  <c r="G46" i="1"/>
  <c r="I45" i="1"/>
  <c r="H45" i="1"/>
  <c r="G45" i="1"/>
  <c r="I44" i="1"/>
  <c r="H44" i="1"/>
  <c r="G44" i="1"/>
  <c r="I43" i="1"/>
  <c r="H43" i="1"/>
  <c r="G43" i="1"/>
  <c r="I41" i="1"/>
  <c r="H41" i="1"/>
  <c r="G41" i="1"/>
  <c r="I38" i="1"/>
  <c r="H38" i="1"/>
  <c r="G38" i="1"/>
  <c r="I37" i="1"/>
  <c r="H37" i="1"/>
  <c r="G37" i="1"/>
  <c r="I36" i="1"/>
  <c r="H36" i="1"/>
  <c r="G36" i="1"/>
  <c r="I34" i="1"/>
  <c r="H34" i="1"/>
  <c r="G34" i="1"/>
  <c r="I31" i="1"/>
  <c r="H31" i="1"/>
  <c r="G31" i="1"/>
  <c r="I30" i="1"/>
  <c r="H30" i="1"/>
  <c r="G30" i="1"/>
  <c r="I29" i="1"/>
  <c r="H29" i="1"/>
  <c r="G29" i="1"/>
  <c r="I28" i="1"/>
  <c r="H28" i="1"/>
  <c r="G28" i="1"/>
  <c r="I27" i="1"/>
  <c r="H27" i="1"/>
  <c r="G27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I19" i="1"/>
  <c r="H19" i="1"/>
  <c r="G19" i="1"/>
  <c r="I16" i="1"/>
  <c r="H16" i="1"/>
  <c r="G16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G11" i="1"/>
  <c r="I8" i="1"/>
  <c r="H8" i="1"/>
  <c r="G8" i="1"/>
  <c r="I7" i="1"/>
  <c r="H7" i="1"/>
  <c r="G7" i="1"/>
  <c r="G375" i="1" l="1"/>
  <c r="H377" i="1"/>
  <c r="I375" i="1"/>
  <c r="G377" i="1"/>
  <c r="I377" i="1"/>
  <c r="H375" i="1"/>
</calcChain>
</file>

<file path=xl/sharedStrings.xml><?xml version="1.0" encoding="utf-8"?>
<sst xmlns="http://schemas.openxmlformats.org/spreadsheetml/2006/main" count="762" uniqueCount="697">
  <si>
    <t>Kentucky Power Company</t>
  </si>
  <si>
    <t>KPSC 1_1(a) and 1_17(a)</t>
  </si>
  <si>
    <t>Operating Expenses for the Twelve Months Ending</t>
  </si>
  <si>
    <t>Increase (Decrease) Over Prior 12 Months</t>
  </si>
  <si>
    <t>Account</t>
  </si>
  <si>
    <t>Descr</t>
  </si>
  <si>
    <t>Test Year</t>
  </si>
  <si>
    <t>4030001</t>
  </si>
  <si>
    <t>Depreciation Exp</t>
  </si>
  <si>
    <t>4030029</t>
  </si>
  <si>
    <t>Over/Undr Depr Exp Var Riders</t>
  </si>
  <si>
    <t>4031001</t>
  </si>
  <si>
    <t>Depr - Asset Retirement Oblig</t>
  </si>
  <si>
    <t>4040001</t>
  </si>
  <si>
    <t>Amort. of Plant</t>
  </si>
  <si>
    <t>4040007</t>
  </si>
  <si>
    <t>Cloud Implement - Amort Plant</t>
  </si>
  <si>
    <t>4060001</t>
  </si>
  <si>
    <t>Amort of Plt Acq Adj</t>
  </si>
  <si>
    <t>4073000</t>
  </si>
  <si>
    <t>Regulatory Debits</t>
  </si>
  <si>
    <t>n.m.</t>
  </si>
  <si>
    <t>4073014</t>
  </si>
  <si>
    <t>Regulatory Debit - BSDR</t>
  </si>
  <si>
    <t>4081002</t>
  </si>
  <si>
    <t>FICA</t>
  </si>
  <si>
    <t>4081003</t>
  </si>
  <si>
    <t>Federal Unemployment Tax</t>
  </si>
  <si>
    <t>Real Personal Property Taxes</t>
  </si>
  <si>
    <t>408100519</t>
  </si>
  <si>
    <t>408100520</t>
  </si>
  <si>
    <t>408100521</t>
  </si>
  <si>
    <t>408100522</t>
  </si>
  <si>
    <t>408100619</t>
  </si>
  <si>
    <t>State Gross Receipts Tax</t>
  </si>
  <si>
    <t>408100620</t>
  </si>
  <si>
    <t>408100621</t>
  </si>
  <si>
    <t>408100622</t>
  </si>
  <si>
    <t>408100623</t>
  </si>
  <si>
    <t>4081007</t>
  </si>
  <si>
    <t>State Unemployment Tax</t>
  </si>
  <si>
    <t>State Franchise Taxes</t>
  </si>
  <si>
    <t>Federal Excise Taxes</t>
  </si>
  <si>
    <t>408101421</t>
  </si>
  <si>
    <t>408101422</t>
  </si>
  <si>
    <t>408101423</t>
  </si>
  <si>
    <t>408101719</t>
  </si>
  <si>
    <t>St Lic-Rgstrtion Tax-Fees</t>
  </si>
  <si>
    <t>408101900</t>
  </si>
  <si>
    <t>State Sales and Use Taxes</t>
  </si>
  <si>
    <t>408101918</t>
  </si>
  <si>
    <t>408101921</t>
  </si>
  <si>
    <t>408101922</t>
  </si>
  <si>
    <t>408101923</t>
  </si>
  <si>
    <t>State Business Occup Taxes</t>
  </si>
  <si>
    <t>408102020</t>
  </si>
  <si>
    <t>408102021</t>
  </si>
  <si>
    <t>408102022</t>
  </si>
  <si>
    <t>408102023</t>
  </si>
  <si>
    <t>Real-Pers Prop Tax-Cap Leases</t>
  </si>
  <si>
    <t>408102920</t>
  </si>
  <si>
    <t>408102921</t>
  </si>
  <si>
    <t>408102922</t>
  </si>
  <si>
    <t>408102923</t>
  </si>
  <si>
    <t>4081033</t>
  </si>
  <si>
    <t>Fringe Benefit Loading - FICA</t>
  </si>
  <si>
    <t>4081034</t>
  </si>
  <si>
    <t>Fringe Benefit Loading - FUT</t>
  </si>
  <si>
    <t>4081035</t>
  </si>
  <si>
    <t>Fringe Benefit Loading - SUT</t>
  </si>
  <si>
    <t>Real Prop Tax-Cap Leases</t>
  </si>
  <si>
    <t>408103622</t>
  </si>
  <si>
    <t>408103623</t>
  </si>
  <si>
    <t>4091001</t>
  </si>
  <si>
    <t>Income Taxes, UOI - Federal</t>
  </si>
  <si>
    <t>Income Taxes UOI - State</t>
  </si>
  <si>
    <t>409100222</t>
  </si>
  <si>
    <t>409100223</t>
  </si>
  <si>
    <t>4101001</t>
  </si>
  <si>
    <t>Prov Def I/T Util Op Inc-Fed</t>
  </si>
  <si>
    <t>4101002</t>
  </si>
  <si>
    <t>Prov Def I/T Util Op Inc-State</t>
  </si>
  <si>
    <t>4111001</t>
  </si>
  <si>
    <t>Prv Def I/T-Cr Util Op Inc-Fed</t>
  </si>
  <si>
    <t>4111002</t>
  </si>
  <si>
    <t>Prv Def I/T-Cr UtilOpInc-State</t>
  </si>
  <si>
    <t>4111005</t>
  </si>
  <si>
    <t>Accretion Expense</t>
  </si>
  <si>
    <t>4116000</t>
  </si>
  <si>
    <t>Gain From Disposition of Plant</t>
  </si>
  <si>
    <t>4118002</t>
  </si>
  <si>
    <t>Comp. Allow Gains Title IV SO2</t>
  </si>
  <si>
    <t>4118008</t>
  </si>
  <si>
    <t>Comp Allow Gain CSAPR Seas NOx</t>
  </si>
  <si>
    <t>5000000</t>
  </si>
  <si>
    <t>Oper Supervision &amp; Engineering</t>
  </si>
  <si>
    <t>5010000</t>
  </si>
  <si>
    <t>Fuel</t>
  </si>
  <si>
    <t>5010001</t>
  </si>
  <si>
    <t>Fuel Consumed</t>
  </si>
  <si>
    <t>5010003</t>
  </si>
  <si>
    <t>Fuel - Procure Unload &amp; Handle</t>
  </si>
  <si>
    <t>5010005</t>
  </si>
  <si>
    <t>Fuel - Deferred</t>
  </si>
  <si>
    <t>5010012</t>
  </si>
  <si>
    <t>Ash Sales Proceeds</t>
  </si>
  <si>
    <t>5010013</t>
  </si>
  <si>
    <t>Fuel Survey Activity</t>
  </si>
  <si>
    <t>5010019</t>
  </si>
  <si>
    <t>Fuel Oil Consumed</t>
  </si>
  <si>
    <t>5010020</t>
  </si>
  <si>
    <t>Nat Gas Consumed Steam</t>
  </si>
  <si>
    <t>5010021</t>
  </si>
  <si>
    <t>Transp Gas Consumed Steam</t>
  </si>
  <si>
    <t>5010027</t>
  </si>
  <si>
    <t>Gypsum handling/disposal costs</t>
  </si>
  <si>
    <t>5010028</t>
  </si>
  <si>
    <t>Gypsum Sales Proceeds</t>
  </si>
  <si>
    <t>5010031</t>
  </si>
  <si>
    <t>Fuel Contract Termination Adj.</t>
  </si>
  <si>
    <t>5010034</t>
  </si>
  <si>
    <t>Gas Transp Res Fees-Steam</t>
  </si>
  <si>
    <t>5010040</t>
  </si>
  <si>
    <t>Gas Procuremnt Sales Net</t>
  </si>
  <si>
    <t>5020000</t>
  </si>
  <si>
    <t>Steam Expenses</t>
  </si>
  <si>
    <t>5020002</t>
  </si>
  <si>
    <t>Urea Expense</t>
  </si>
  <si>
    <t>5020003</t>
  </si>
  <si>
    <t>Trona Expense</t>
  </si>
  <si>
    <t>5020004</t>
  </si>
  <si>
    <t>Lime-Related Expenses</t>
  </si>
  <si>
    <t>5020005</t>
  </si>
  <si>
    <t>Polymer expense</t>
  </si>
  <si>
    <t>5020007</t>
  </si>
  <si>
    <t>Lime Hydrate Expense</t>
  </si>
  <si>
    <t>5020020</t>
  </si>
  <si>
    <t>Misc Consumable Exp</t>
  </si>
  <si>
    <t>5050000</t>
  </si>
  <si>
    <t>Electric Expenses</t>
  </si>
  <si>
    <t>5060000</t>
  </si>
  <si>
    <t>Misc Steam Power Expenses</t>
  </si>
  <si>
    <t>5060002</t>
  </si>
  <si>
    <t>Misc Steam Power Exp-Assoc</t>
  </si>
  <si>
    <t>5060003</t>
  </si>
  <si>
    <t>Removal Cost Expense - Steam</t>
  </si>
  <si>
    <t>5060004</t>
  </si>
  <si>
    <t>NSR Settlement Expense</t>
  </si>
  <si>
    <t>5060011</t>
  </si>
  <si>
    <t>BSRR O/U Recovery-Oper Costs</t>
  </si>
  <si>
    <t>5060025</t>
  </si>
  <si>
    <t>Misc Stm Pwr Exp Environmental</t>
  </si>
  <si>
    <t>5090000</t>
  </si>
  <si>
    <t>Allow Consum Title IV SO2</t>
  </si>
  <si>
    <t>5090009</t>
  </si>
  <si>
    <t>Allow Consumpt CSAPR SO2</t>
  </si>
  <si>
    <t>5100000</t>
  </si>
  <si>
    <t>Maint Supv &amp; Engineering</t>
  </si>
  <si>
    <t>5110000</t>
  </si>
  <si>
    <t>Maintenance of Structures</t>
  </si>
  <si>
    <t>5120000</t>
  </si>
  <si>
    <t>Maintenance of Boiler Plant</t>
  </si>
  <si>
    <t>5120025</t>
  </si>
  <si>
    <t>Maint of Blr Plt Environmental</t>
  </si>
  <si>
    <t>5120034</t>
  </si>
  <si>
    <t>BSDR O/U Recovery - Maint Cost</t>
  </si>
  <si>
    <t>5120037</t>
  </si>
  <si>
    <t>KY Steam Maint O/U</t>
  </si>
  <si>
    <t>5130000</t>
  </si>
  <si>
    <t>Maintenance of Electric Plant</t>
  </si>
  <si>
    <t>5140000</t>
  </si>
  <si>
    <t>Maintenance of Misc Steam Plt</t>
  </si>
  <si>
    <t>5140025</t>
  </si>
  <si>
    <t>Maint MiscStmPlt Environmental</t>
  </si>
  <si>
    <t>5500004</t>
  </si>
  <si>
    <t>Wind Easement Exp - NonLease</t>
  </si>
  <si>
    <t>5500005</t>
  </si>
  <si>
    <t>Lease Expense - Wind Leases</t>
  </si>
  <si>
    <t>5550001</t>
  </si>
  <si>
    <t>Purch Pwr-NonTrading-Nonassoc</t>
  </si>
  <si>
    <t>5550004</t>
  </si>
  <si>
    <t>Purchased Power-Pool Capacity</t>
  </si>
  <si>
    <t>5550027</t>
  </si>
  <si>
    <t>Purch Pwr-Non-Fuel Portion-Aff</t>
  </si>
  <si>
    <t>5550039</t>
  </si>
  <si>
    <t>PJM Inadvertent Mtr Res-OSS</t>
  </si>
  <si>
    <t>5550040</t>
  </si>
  <si>
    <t>PJM Inadvertent Mtr Res-LSE</t>
  </si>
  <si>
    <t>5550046</t>
  </si>
  <si>
    <t>Purch Power-Fuel Portion-Affil</t>
  </si>
  <si>
    <t>5550074</t>
  </si>
  <si>
    <t>PJM Reactive-Charge</t>
  </si>
  <si>
    <t>5550075</t>
  </si>
  <si>
    <t>PJM Reactive-Credit</t>
  </si>
  <si>
    <t>5550076</t>
  </si>
  <si>
    <t>PJM Black Start-Charge</t>
  </si>
  <si>
    <t>5550078</t>
  </si>
  <si>
    <t>PJM Regulation-Charge</t>
  </si>
  <si>
    <t>5550079</t>
  </si>
  <si>
    <t>PJM Regulation-Credit</t>
  </si>
  <si>
    <t>5550080</t>
  </si>
  <si>
    <t>PJM Hourly Net Purch.-FERC</t>
  </si>
  <si>
    <t>5550083</t>
  </si>
  <si>
    <t>PJM Spinning Reserve-Charge</t>
  </si>
  <si>
    <t>5550084</t>
  </si>
  <si>
    <t>PJM Spinning Reserve-Credit</t>
  </si>
  <si>
    <t>5550090</t>
  </si>
  <si>
    <t>PJM 30m Suppl Rserv Charge LSE</t>
  </si>
  <si>
    <t>5550123</t>
  </si>
  <si>
    <t>PJM OpRes-LSE-Charge</t>
  </si>
  <si>
    <t>5550124</t>
  </si>
  <si>
    <t>PJM Implicit Congestion-LSE</t>
  </si>
  <si>
    <t>5550132</t>
  </si>
  <si>
    <t>PJM FTR Revenue-LSE</t>
  </si>
  <si>
    <t>5550137</t>
  </si>
  <si>
    <t>PJM OpRes-LSE-Credit</t>
  </si>
  <si>
    <t>5550153</t>
  </si>
  <si>
    <t>PurchPower-Rockport Def-NonAff</t>
  </si>
  <si>
    <t>5550326</t>
  </si>
  <si>
    <t>PJM Transm Loss Charges - LSE</t>
  </si>
  <si>
    <t>5550327</t>
  </si>
  <si>
    <t>PJM Transm Loss Credits-LSE</t>
  </si>
  <si>
    <t>5550328</t>
  </si>
  <si>
    <t>PJM FC Penalty Credit</t>
  </si>
  <si>
    <t>5550329</t>
  </si>
  <si>
    <t>PJM FC Penalty Charge</t>
  </si>
  <si>
    <t>5560000</t>
  </si>
  <si>
    <t>Sys Control &amp; Load Dispatching</t>
  </si>
  <si>
    <t>5570000</t>
  </si>
  <si>
    <t>Other Expenses</t>
  </si>
  <si>
    <t>5570007</t>
  </si>
  <si>
    <t>Other Pwr Exp - Wholesale RECs</t>
  </si>
  <si>
    <t>5570020</t>
  </si>
  <si>
    <t>MATL-COMPUTER HARDWARE</t>
  </si>
  <si>
    <t>5570021</t>
  </si>
  <si>
    <t>MATL-CONSUMABLES</t>
  </si>
  <si>
    <t>5600000</t>
  </si>
  <si>
    <t>5611000</t>
  </si>
  <si>
    <t>Load Dispatch - Reliability</t>
  </si>
  <si>
    <t>5612000</t>
  </si>
  <si>
    <t>Load Dispatch-Mntr&amp;Op TransSys</t>
  </si>
  <si>
    <t>5614000</t>
  </si>
  <si>
    <t>PJM Admin-SSC&amp;DS-OSS</t>
  </si>
  <si>
    <t>5614001</t>
  </si>
  <si>
    <t>PJM Admin-SSC&amp;DS-Internal</t>
  </si>
  <si>
    <t>5614007</t>
  </si>
  <si>
    <t>RTO Admin Default LSE.</t>
  </si>
  <si>
    <t>5614008</t>
  </si>
  <si>
    <t>PJM Admin Defaults OSS</t>
  </si>
  <si>
    <t>5614009</t>
  </si>
  <si>
    <t>GreenHat Settlement</t>
  </si>
  <si>
    <t>5615000</t>
  </si>
  <si>
    <t>Reliability,Plng&amp;Stds Develop</t>
  </si>
  <si>
    <t>5616000</t>
  </si>
  <si>
    <t>Transmission Service Studies</t>
  </si>
  <si>
    <t>5618000</t>
  </si>
  <si>
    <t>PJM Admin-RP&amp;SDS-OSS</t>
  </si>
  <si>
    <t>5618001</t>
  </si>
  <si>
    <t>PJM Admin-RP&amp;SDS- Internal</t>
  </si>
  <si>
    <t>5620001</t>
  </si>
  <si>
    <t>Station Expenses - Nonassoc</t>
  </si>
  <si>
    <t>5630000</t>
  </si>
  <si>
    <t>Overhead Line Expenses</t>
  </si>
  <si>
    <t>5640000</t>
  </si>
  <si>
    <t>Underground Line Expenses</t>
  </si>
  <si>
    <t>5650002</t>
  </si>
  <si>
    <t>Transmssn Elec by Others-NAC</t>
  </si>
  <si>
    <t>5650012</t>
  </si>
  <si>
    <t>PJM Trans Enhancement Charge</t>
  </si>
  <si>
    <t>5650015</t>
  </si>
  <si>
    <t>PJM TO Serv Exp - Aff</t>
  </si>
  <si>
    <t>5650016</t>
  </si>
  <si>
    <t>PJM NITS Expense - Affiliated</t>
  </si>
  <si>
    <t>5650019</t>
  </si>
  <si>
    <t>Affil PJM Trans Enhncement Exp</t>
  </si>
  <si>
    <t>5650020</t>
  </si>
  <si>
    <t>PROVISION RTO Affl Expense</t>
  </si>
  <si>
    <t>5650021</t>
  </si>
  <si>
    <t>PJM NITS Expense - Non-Affilia</t>
  </si>
  <si>
    <t>5650023</t>
  </si>
  <si>
    <t>Amort of PROVISION RTO Expense</t>
  </si>
  <si>
    <t>5650024</t>
  </si>
  <si>
    <t>Schedule 1A-Non-Affiliated</t>
  </si>
  <si>
    <t>5650062</t>
  </si>
  <si>
    <t>Deferral of Provision RTO Exp</t>
  </si>
  <si>
    <t>5660000</t>
  </si>
  <si>
    <t>Misc Transmission Expenses</t>
  </si>
  <si>
    <t>5660009</t>
  </si>
  <si>
    <t>PJM OATT LSE Over-Under Adjust</t>
  </si>
  <si>
    <t>5660011</t>
  </si>
  <si>
    <t>Misc Transm Exp - Affiliate</t>
  </si>
  <si>
    <t>5670001</t>
  </si>
  <si>
    <t>Rents - Nonassociated</t>
  </si>
  <si>
    <t>Rents - Associated</t>
  </si>
  <si>
    <t>5680000</t>
  </si>
  <si>
    <t>5690000</t>
  </si>
  <si>
    <t>5691000</t>
  </si>
  <si>
    <t>Maint of Computer Hardware</t>
  </si>
  <si>
    <t>5692000</t>
  </si>
  <si>
    <t>Maint of Computer Software</t>
  </si>
  <si>
    <t>5693000</t>
  </si>
  <si>
    <t>Maint of Communication Equip</t>
  </si>
  <si>
    <t>5700000</t>
  </si>
  <si>
    <t>Maint of Station Equipment</t>
  </si>
  <si>
    <t>5710000</t>
  </si>
  <si>
    <t>Maintenance of Overhead Lines</t>
  </si>
  <si>
    <t>5720000</t>
  </si>
  <si>
    <t>Maint of Underground Lines</t>
  </si>
  <si>
    <t>5730000</t>
  </si>
  <si>
    <t>Maint of Misc Trnsmssion Plt</t>
  </si>
  <si>
    <t>5757000</t>
  </si>
  <si>
    <t>PJM Admin-MAM&amp;SC- OSS</t>
  </si>
  <si>
    <t>5757001</t>
  </si>
  <si>
    <t>PJM Admin-MAM&amp;SC- Internal</t>
  </si>
  <si>
    <t>5800000</t>
  </si>
  <si>
    <t>5810000</t>
  </si>
  <si>
    <t>Load Dispatching</t>
  </si>
  <si>
    <t>5820000</t>
  </si>
  <si>
    <t>Station Expenses</t>
  </si>
  <si>
    <t>5830000</t>
  </si>
  <si>
    <t>5840000</t>
  </si>
  <si>
    <t>5850000</t>
  </si>
  <si>
    <t>Street Lighting &amp; Signal Sys E</t>
  </si>
  <si>
    <t>5860000</t>
  </si>
  <si>
    <t>Meter Expenses</t>
  </si>
  <si>
    <t>5870000</t>
  </si>
  <si>
    <t>Customer Installations Exp</t>
  </si>
  <si>
    <t>5880000</t>
  </si>
  <si>
    <t>Miscellaneous Distribution Exp</t>
  </si>
  <si>
    <t>5890001</t>
  </si>
  <si>
    <t>5890002</t>
  </si>
  <si>
    <t>5900000</t>
  </si>
  <si>
    <t>5910000</t>
  </si>
  <si>
    <t>5920000</t>
  </si>
  <si>
    <t>5930000</t>
  </si>
  <si>
    <t>5930001</t>
  </si>
  <si>
    <t>Tree and Brush Control</t>
  </si>
  <si>
    <t>5930010</t>
  </si>
  <si>
    <t>Storm Expense Amortization</t>
  </si>
  <si>
    <t>5940000</t>
  </si>
  <si>
    <t>5950000</t>
  </si>
  <si>
    <t>Maint of Lne Trnf,Rglators&amp;Dvi</t>
  </si>
  <si>
    <t>5960000</t>
  </si>
  <si>
    <t>Maint of Strt Lghtng &amp; Sgnal S</t>
  </si>
  <si>
    <t>5970000</t>
  </si>
  <si>
    <t>Maintenance of Meters</t>
  </si>
  <si>
    <t>5980000</t>
  </si>
  <si>
    <t>Maint of Misc Distribution Plt</t>
  </si>
  <si>
    <t>9010000</t>
  </si>
  <si>
    <t>Supervision - Customer Accts</t>
  </si>
  <si>
    <t>9020000</t>
  </si>
  <si>
    <t>Meter Reading Expenses</t>
  </si>
  <si>
    <t>9020002</t>
  </si>
  <si>
    <t>Meter Reading - Regular</t>
  </si>
  <si>
    <t>9020003</t>
  </si>
  <si>
    <t>Meter Reading - Large Power</t>
  </si>
  <si>
    <t>9030000</t>
  </si>
  <si>
    <t>Cust Records &amp; Collection Exp</t>
  </si>
  <si>
    <t>9030001</t>
  </si>
  <si>
    <t>Customer Orders &amp; Inquiries</t>
  </si>
  <si>
    <t>9030002</t>
  </si>
  <si>
    <t>Manual Billing</t>
  </si>
  <si>
    <t>9030003</t>
  </si>
  <si>
    <t>Postage - Customer Bills</t>
  </si>
  <si>
    <t>9030004</t>
  </si>
  <si>
    <t>Cashiering</t>
  </si>
  <si>
    <t>9030005</t>
  </si>
  <si>
    <t>Collection Agents Fees &amp; Exp</t>
  </si>
  <si>
    <t>9030006</t>
  </si>
  <si>
    <t>Credit &amp; Oth Collection Activi</t>
  </si>
  <si>
    <t>9030007</t>
  </si>
  <si>
    <t>Collectors</t>
  </si>
  <si>
    <t>9030009</t>
  </si>
  <si>
    <t>Data Processing</t>
  </si>
  <si>
    <t>9030014</t>
  </si>
  <si>
    <t>COVID-19 Credit Card Fees</t>
  </si>
  <si>
    <t>9040000</t>
  </si>
  <si>
    <t>Uncollectible Accounts</t>
  </si>
  <si>
    <t>9040007</t>
  </si>
  <si>
    <t>Uncoll Accts - Misc Receivable</t>
  </si>
  <si>
    <t>9050000</t>
  </si>
  <si>
    <t>Misc Customer Accounts Exp</t>
  </si>
  <si>
    <t>9070000</t>
  </si>
  <si>
    <t>Supervision - Customer Service</t>
  </si>
  <si>
    <t>9070001</t>
  </si>
  <si>
    <t>Supervision - DSM</t>
  </si>
  <si>
    <t>9080000</t>
  </si>
  <si>
    <t>Customer Assistance Expenses</t>
  </si>
  <si>
    <t>9080004</t>
  </si>
  <si>
    <t>Cust Assistnce Exp - DSM - Ind</t>
  </si>
  <si>
    <t>9080009</t>
  </si>
  <si>
    <t>Cust Assistance Expense - DSM</t>
  </si>
  <si>
    <t>9090000</t>
  </si>
  <si>
    <t>Information &amp; Instruct Advrtis</t>
  </si>
  <si>
    <t>9100000</t>
  </si>
  <si>
    <t>Misc Cust Svc&amp;Informational Ex</t>
  </si>
  <si>
    <t>9100001</t>
  </si>
  <si>
    <t>Misc Cust Svc &amp; Info Exp - RCS</t>
  </si>
  <si>
    <t>9120000</t>
  </si>
  <si>
    <t>Demonstrating &amp; Selling Exp</t>
  </si>
  <si>
    <t>9120001</t>
  </si>
  <si>
    <t>Demo &amp; Selling Exp - Res</t>
  </si>
  <si>
    <t>9120003</t>
  </si>
  <si>
    <t>Demo &amp; Selling Exp - Area Dev</t>
  </si>
  <si>
    <t>9130001</t>
  </si>
  <si>
    <t>Advertising Exp - Residential</t>
  </si>
  <si>
    <t>9200000</t>
  </si>
  <si>
    <t>Administrative &amp; Gen Salaries</t>
  </si>
  <si>
    <t>9210001</t>
  </si>
  <si>
    <t>Off Supl &amp; Exp - Nonassociated</t>
  </si>
  <si>
    <t>9210003</t>
  </si>
  <si>
    <t>Office Supplies &amp; Exp - Trnsf</t>
  </si>
  <si>
    <t>9210004</t>
  </si>
  <si>
    <t>Office Utilites</t>
  </si>
  <si>
    <t>9210005</t>
  </si>
  <si>
    <t>Cellular Phones and Pagers</t>
  </si>
  <si>
    <t>9210006</t>
  </si>
  <si>
    <t>O&amp;M Reconciliation</t>
  </si>
  <si>
    <t>9210020</t>
  </si>
  <si>
    <t>EMP RECOG - Over 100 Dollars</t>
  </si>
  <si>
    <t>9210021</t>
  </si>
  <si>
    <t>EMP TRAVEL - Airfare</t>
  </si>
  <si>
    <t>9210022</t>
  </si>
  <si>
    <t>MEALS &amp; ENT-100 Pct DEDUCTIBLE</t>
  </si>
  <si>
    <t>9210023</t>
  </si>
  <si>
    <t>EMP TRAVEL-MILEAGE</t>
  </si>
  <si>
    <t>9210024</t>
  </si>
  <si>
    <t>EMP TRAVEL-PARKING</t>
  </si>
  <si>
    <t>9210025</t>
  </si>
  <si>
    <t>MEALS &amp; ENT-50 Pct DEDUCTIBLE</t>
  </si>
  <si>
    <t>9210026</t>
  </si>
  <si>
    <t>EMP TRAVEL-CAR RENTAL</t>
  </si>
  <si>
    <t>9210027</t>
  </si>
  <si>
    <t>EMP TRAVEL-TAXI AND SHUTTLE</t>
  </si>
  <si>
    <t>9210028</t>
  </si>
  <si>
    <t>EMP TRAVEL-HOTEL &amp; LODGING</t>
  </si>
  <si>
    <t>9210029</t>
  </si>
  <si>
    <t>NON-EMP TRAVEL-RECRUITING EXP</t>
  </si>
  <si>
    <t>9210030</t>
  </si>
  <si>
    <t>EMP TRAVEL-OTHER</t>
  </si>
  <si>
    <t>9210031</t>
  </si>
  <si>
    <t>SAFETY EQUIPMENT AND SUPPLIES</t>
  </si>
  <si>
    <t>9210032</t>
  </si>
  <si>
    <t>9210033</t>
  </si>
  <si>
    <t>FOOD SERVICE-CATERING</t>
  </si>
  <si>
    <t>9210034</t>
  </si>
  <si>
    <t>In-House Training &amp; Seminars</t>
  </si>
  <si>
    <t>9210035</t>
  </si>
  <si>
    <t>RECRUITING AND SCREENING</t>
  </si>
  <si>
    <t>9210036</t>
  </si>
  <si>
    <t>SAFETY TRAINING</t>
  </si>
  <si>
    <t>9210037</t>
  </si>
  <si>
    <t>OEM/TECHNICAL TRAINING</t>
  </si>
  <si>
    <t>9210040</t>
  </si>
  <si>
    <t>DUES-BUSINESS/PROFESSIONAL</t>
  </si>
  <si>
    <t>9220000</t>
  </si>
  <si>
    <t>Administrative Exp Trnsf - Cr</t>
  </si>
  <si>
    <t>9220001</t>
  </si>
  <si>
    <t>Admin Exp Trnsf to Cnstrction</t>
  </si>
  <si>
    <t>9220002</t>
  </si>
  <si>
    <t>Admin Exp Trnsf Const-Mngerial</t>
  </si>
  <si>
    <t>9220004</t>
  </si>
  <si>
    <t>Admin Exp Trnsf to ABD</t>
  </si>
  <si>
    <t>9230001</t>
  </si>
  <si>
    <t>Outside Svcs Empl - Nonassoc</t>
  </si>
  <si>
    <t>9230003</t>
  </si>
  <si>
    <t>AEPSC Billed to Client Co</t>
  </si>
  <si>
    <t>9230023</t>
  </si>
  <si>
    <t>SRV-TEMPORARY AGENCY LABOR</t>
  </si>
  <si>
    <t>9230031</t>
  </si>
  <si>
    <t>SRV-OUTSIDE SERVICES (TECH)</t>
  </si>
  <si>
    <t>9230034</t>
  </si>
  <si>
    <t>SRV-SOFTWARE LICENSING</t>
  </si>
  <si>
    <t>9240000</t>
  </si>
  <si>
    <t>Property Insurance</t>
  </si>
  <si>
    <t>9250000</t>
  </si>
  <si>
    <t>Injuries and Damages</t>
  </si>
  <si>
    <t>9250001</t>
  </si>
  <si>
    <t>Safety Dinners and Awards</t>
  </si>
  <si>
    <t>9250002</t>
  </si>
  <si>
    <t>Emp Accdent Prvntion-Adm Exp</t>
  </si>
  <si>
    <t>9250006</t>
  </si>
  <si>
    <t>Wrkrs Cmpnstn Pre&amp;Slf Ins Prv</t>
  </si>
  <si>
    <t>9250007</t>
  </si>
  <si>
    <t>Prsnal Injries&amp;Prop Dmage-Pub</t>
  </si>
  <si>
    <t>9250010</t>
  </si>
  <si>
    <t>Frg Ben Loading - Workers Comp</t>
  </si>
  <si>
    <t>9260000</t>
  </si>
  <si>
    <t>Employee Pensions &amp; Benefits</t>
  </si>
  <si>
    <t>9260001</t>
  </si>
  <si>
    <t>Edit &amp; Print Empl Pub-Salaries</t>
  </si>
  <si>
    <t>9260002</t>
  </si>
  <si>
    <t>Pension &amp; Group Ins Admin</t>
  </si>
  <si>
    <t>9260003</t>
  </si>
  <si>
    <t>Pension Plan</t>
  </si>
  <si>
    <t>9260004</t>
  </si>
  <si>
    <t>Group Life Insurance Premiums</t>
  </si>
  <si>
    <t>9260005</t>
  </si>
  <si>
    <t>Group Medical Ins Premiums</t>
  </si>
  <si>
    <t>9260007</t>
  </si>
  <si>
    <t>Group L-T Disability Ins Prem</t>
  </si>
  <si>
    <t>9260009</t>
  </si>
  <si>
    <t>Group Dental Insurance Prem</t>
  </si>
  <si>
    <t>9260010</t>
  </si>
  <si>
    <t>Training Administration Exp</t>
  </si>
  <si>
    <t>9260012</t>
  </si>
  <si>
    <t>Employee Activities</t>
  </si>
  <si>
    <t>9260021</t>
  </si>
  <si>
    <t>Postretirement Benefits - OPEB</t>
  </si>
  <si>
    <t>9260027</t>
  </si>
  <si>
    <t>Savings Plan Contributions</t>
  </si>
  <si>
    <t>9260036</t>
  </si>
  <si>
    <t>Deferred Compensation</t>
  </si>
  <si>
    <t>9260037</t>
  </si>
  <si>
    <t>Supplemental Pension</t>
  </si>
  <si>
    <t>9260040</t>
  </si>
  <si>
    <t>SFAS 112 Postemployment Benef</t>
  </si>
  <si>
    <t>9260042</t>
  </si>
  <si>
    <t>SERP Pension  - Non-Service</t>
  </si>
  <si>
    <t>9260043</t>
  </si>
  <si>
    <t>OPEB - Non-Service</t>
  </si>
  <si>
    <t>9260050</t>
  </si>
  <si>
    <t>Frg Ben Loading - Pension</t>
  </si>
  <si>
    <t>9260051</t>
  </si>
  <si>
    <t>Frg Ben Loading - Grp Ins</t>
  </si>
  <si>
    <t>9260052</t>
  </si>
  <si>
    <t>Frg Ben Loading - Savings</t>
  </si>
  <si>
    <t>9260053</t>
  </si>
  <si>
    <t>Frg Ben Loading - OPEB</t>
  </si>
  <si>
    <t>9260055</t>
  </si>
  <si>
    <t>IntercoFringeOffset- Don't Use</t>
  </si>
  <si>
    <t>9260058</t>
  </si>
  <si>
    <t>Frg Ben Loading - Accrual</t>
  </si>
  <si>
    <t>9260060</t>
  </si>
  <si>
    <t>Amort-Post Retirerment Benefit</t>
  </si>
  <si>
    <t>9260062</t>
  </si>
  <si>
    <t>Pension Plan - Non-Service</t>
  </si>
  <si>
    <t>9270000</t>
  </si>
  <si>
    <t>Franchise Requirements</t>
  </si>
  <si>
    <t>9280000</t>
  </si>
  <si>
    <t>Regulatory Commission Exp</t>
  </si>
  <si>
    <t>9280001</t>
  </si>
  <si>
    <t>Regulatory Commission Exp-Adm</t>
  </si>
  <si>
    <t>9280002</t>
  </si>
  <si>
    <t>Regulatory Commission Exp-Case</t>
  </si>
  <si>
    <t>9280005</t>
  </si>
  <si>
    <t>Reg Com Exp-FERC Trans Cases</t>
  </si>
  <si>
    <t>9280006</t>
  </si>
  <si>
    <t>State Publ Serv CommissionFees</t>
  </si>
  <si>
    <t>9301000</t>
  </si>
  <si>
    <t>General Advertising Expenses</t>
  </si>
  <si>
    <t>9301001</t>
  </si>
  <si>
    <t>Newspaper Advertising Space</t>
  </si>
  <si>
    <t>9301003</t>
  </si>
  <si>
    <t>TV Station Advertising Time</t>
  </si>
  <si>
    <t>9301010</t>
  </si>
  <si>
    <t>Publicity</t>
  </si>
  <si>
    <t>9301012</t>
  </si>
  <si>
    <t>Public Opinion Surveys</t>
  </si>
  <si>
    <t>9301014</t>
  </si>
  <si>
    <t>Video Communications</t>
  </si>
  <si>
    <t>9301015</t>
  </si>
  <si>
    <t>Other Corporate Comm Exp</t>
  </si>
  <si>
    <t>9302000</t>
  </si>
  <si>
    <t>Misc General Expenses</t>
  </si>
  <si>
    <t>9302003</t>
  </si>
  <si>
    <t>Corporate &amp; Fiscal Expenses</t>
  </si>
  <si>
    <t>9302004</t>
  </si>
  <si>
    <t>Research, Develop&amp;Demonstr Exp</t>
  </si>
  <si>
    <t>9302006</t>
  </si>
  <si>
    <t>Assoc Bus Dev - Materials Sold</t>
  </si>
  <si>
    <t>9302007</t>
  </si>
  <si>
    <t>Assoc Business Development Exp</t>
  </si>
  <si>
    <t>9310001</t>
  </si>
  <si>
    <t>Rents - Real Property</t>
  </si>
  <si>
    <t>9310002</t>
  </si>
  <si>
    <t>Rents - Personal Property</t>
  </si>
  <si>
    <t>9310005</t>
  </si>
  <si>
    <t>Int on Regulated Fin Leases</t>
  </si>
  <si>
    <t>9350000</t>
  </si>
  <si>
    <t>Maintenance of General Plant</t>
  </si>
  <si>
    <t>9350001</t>
  </si>
  <si>
    <t>Maint of Structures - Owned</t>
  </si>
  <si>
    <t>9350002</t>
  </si>
  <si>
    <t>Maint of Structures - Leased</t>
  </si>
  <si>
    <t>9350012</t>
  </si>
  <si>
    <t>Maint of Data Equipment</t>
  </si>
  <si>
    <t>9350013</t>
  </si>
  <si>
    <t>Maint of Cmmncation Eq-Unall</t>
  </si>
  <si>
    <t>9350015</t>
  </si>
  <si>
    <t>Maint of Office Furniture &amp; Eq</t>
  </si>
  <si>
    <t>9350016</t>
  </si>
  <si>
    <t>Maintenance of Video Equipment</t>
  </si>
  <si>
    <t>9350017</t>
  </si>
  <si>
    <t>Maint of Misc General Property</t>
  </si>
  <si>
    <t>9350019</t>
  </si>
  <si>
    <t>Maint of Gen Plant-SCADA Equ</t>
  </si>
  <si>
    <t>9350023</t>
  </si>
  <si>
    <t>Site Communications Services</t>
  </si>
  <si>
    <t>9350024</t>
  </si>
  <si>
    <t>Maint of DA-AMI Comm Equip</t>
  </si>
  <si>
    <t>Electric Operations &amp; Maintenance Expense (A)</t>
  </si>
  <si>
    <t xml:space="preserve">Reclass (C) </t>
  </si>
  <si>
    <t>Total Operating Expenses (B)</t>
  </si>
  <si>
    <t>(A)</t>
  </si>
  <si>
    <t>Subtotal of accounts included in Electric Operations and Maintenance Expenses reported on pages 320-323 of Kentucky Power's FERC Form 1.</t>
  </si>
  <si>
    <t>(B)</t>
  </si>
  <si>
    <t>Total of accounts reported in Total Utility Operating Expenses.</t>
  </si>
  <si>
    <t xml:space="preserve">(C) </t>
  </si>
  <si>
    <t>Reclass for FERC Form 1 reporting purposes primarily represents income tax effect on factored accounts receivable expenses (21%).</t>
  </si>
  <si>
    <t>Not meaningful.</t>
  </si>
  <si>
    <t>2024</t>
  </si>
  <si>
    <t>2023</t>
  </si>
  <si>
    <t>Case No. 2025-00257</t>
  </si>
  <si>
    <t>4074000</t>
  </si>
  <si>
    <t>4074025</t>
  </si>
  <si>
    <t>Regulatory Credits</t>
  </si>
  <si>
    <t>PPA RIDER Over/Under</t>
  </si>
  <si>
    <t>4118003</t>
  </si>
  <si>
    <t>Comp. Allow. Gains-Seas NOx</t>
  </si>
  <si>
    <t>408100523</t>
  </si>
  <si>
    <t>408100624</t>
  </si>
  <si>
    <t>408100818</t>
  </si>
  <si>
    <t>408101424</t>
  </si>
  <si>
    <t>408101722</t>
  </si>
  <si>
    <t>408101924</t>
  </si>
  <si>
    <t>408102024</t>
  </si>
  <si>
    <t>408102219</t>
  </si>
  <si>
    <t>Municipal License Fees</t>
  </si>
  <si>
    <t>408102220</t>
  </si>
  <si>
    <t>408102222</t>
  </si>
  <si>
    <t>408102223</t>
  </si>
  <si>
    <t>408102924</t>
  </si>
  <si>
    <t>408103624</t>
  </si>
  <si>
    <t>4091002</t>
  </si>
  <si>
    <t>Income Taxes, UOI - State</t>
  </si>
  <si>
    <t>5080017</t>
  </si>
  <si>
    <t>IPP Oper - Training/Travel</t>
  </si>
  <si>
    <t>5090001</t>
  </si>
  <si>
    <t>Allowance Consumption - NOx</t>
  </si>
  <si>
    <t>5550023</t>
  </si>
  <si>
    <t>Purch Power Capacity -NA</t>
  </si>
  <si>
    <t>5570009</t>
  </si>
  <si>
    <t>Other Pwr Exp- REC's - RETAIL</t>
  </si>
  <si>
    <t>5570010</t>
  </si>
  <si>
    <t>OH Auction Exp - Incremental</t>
  </si>
  <si>
    <t>5613000</t>
  </si>
  <si>
    <t>Load Dispatch-Trans Srvc&amp;Sched</t>
  </si>
  <si>
    <t>9210041</t>
  </si>
  <si>
    <t>VEHICLE-LICENSE FEES</t>
  </si>
  <si>
    <t>9220005</t>
  </si>
  <si>
    <t>Overhead Loadings</t>
  </si>
  <si>
    <t>9230024</t>
  </si>
  <si>
    <t>SRV-MAIL/MESSENGER-POSTAGE</t>
  </si>
  <si>
    <t>9230035</t>
  </si>
  <si>
    <t>Development Project Expense</t>
  </si>
  <si>
    <t>9230064</t>
  </si>
  <si>
    <t>Def AEPSC Pension Settlement</t>
  </si>
  <si>
    <t>9260006</t>
  </si>
  <si>
    <t>Physical Examinations</t>
  </si>
  <si>
    <t>9260064</t>
  </si>
  <si>
    <t>408100625</t>
  </si>
  <si>
    <t>408101425</t>
  </si>
  <si>
    <t>408101925</t>
  </si>
  <si>
    <t>408102025</t>
  </si>
  <si>
    <t>408102925</t>
  </si>
  <si>
    <t>408103625</t>
  </si>
  <si>
    <t>4030046</t>
  </si>
  <si>
    <t>Capitalized Software Depr Exp</t>
  </si>
  <si>
    <t>4030047</t>
  </si>
  <si>
    <t>Depr Exp - Cloud Computing</t>
  </si>
  <si>
    <t>408100524</t>
  </si>
  <si>
    <t>5070006</t>
  </si>
  <si>
    <t>5132000</t>
  </si>
  <si>
    <t>Maint of Computer Software-Mjr</t>
  </si>
  <si>
    <t>5133000</t>
  </si>
  <si>
    <t>Maint of Comm Equipmt-Mjr</t>
  </si>
  <si>
    <t>5570025</t>
  </si>
  <si>
    <t>MATL-SAFETY</t>
  </si>
  <si>
    <t>5581000</t>
  </si>
  <si>
    <t>5581300</t>
  </si>
  <si>
    <t>5581400</t>
  </si>
  <si>
    <t>Wind Turb Gen&amp;Oth Plnt Op-Mjr</t>
  </si>
  <si>
    <t>5582000</t>
  </si>
  <si>
    <t>Solar Panel Gen&amp;Oth Plt Op-Mjr</t>
  </si>
  <si>
    <t>5587000</t>
  </si>
  <si>
    <t>Maint Solar Pnl Strct &amp; Eq-Mjr</t>
  </si>
  <si>
    <t>5923000</t>
  </si>
  <si>
    <t>5924000</t>
  </si>
  <si>
    <t>9301006</t>
  </si>
  <si>
    <t>Spec Corporate Comm Info Proj</t>
  </si>
  <si>
    <t>9301007</t>
  </si>
  <si>
    <t>Special Adv Space &amp; Prod Exp</t>
  </si>
  <si>
    <t>9351000</t>
  </si>
  <si>
    <t>9352000</t>
  </si>
  <si>
    <t>9353000</t>
  </si>
  <si>
    <t>Maint of Comm Equipmt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</si>
</sst>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64" fontId="3" fillId="0" borderId="0" xfId="0" applyNumberFormat="1" applyFont="1"/>
    <xf numFmtId="9" fontId="3" fillId="0" borderId="0" xfId="2" applyFont="1" applyFill="1" applyAlignment="1">
      <alignment horizontal="right"/>
    </xf>
    <xf numFmtId="9" fontId="3" fillId="0" borderId="0" xfId="2" applyFont="1"/>
    <xf numFmtId="0" fontId="4" fillId="0" borderId="2" xfId="0" applyFont="1" applyBorder="1"/>
    <xf numFmtId="164" fontId="4" fillId="0" borderId="2" xfId="0" applyNumberFormat="1" applyFont="1" applyBorder="1"/>
    <xf numFmtId="9" fontId="4" fillId="0" borderId="2" xfId="2" applyFont="1" applyFill="1" applyBorder="1" applyAlignment="1">
      <alignment horizontal="right"/>
    </xf>
    <xf numFmtId="164" fontId="3" fillId="0" borderId="0" xfId="1" applyNumberFormat="1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276749\Desktop\KPCo%20Base%20Case%20Deliverable\Heather's%20power%20query\2020_3%20FERC_BS1%20--%20Kentucky%20Power%20Corp%20Cons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AP_BS2"/>
      <sheetName val="Modification History"/>
      <sheetName val="Org Maps"/>
      <sheetName val="Trial Balanc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DC367-0D16-4182-9465-0E2C9CAE44D5}">
  <sheetPr codeName="Sheet1">
    <pageSetUpPr fitToPage="1"/>
  </sheetPr>
  <dimension ref="A1:L382"/>
  <sheetViews>
    <sheetView tabSelected="1" zoomScaleNormal="100" workbookViewId="0">
      <selection activeCell="C358" sqref="C358:F358"/>
    </sheetView>
  </sheetViews>
  <sheetFormatPr defaultColWidth="9.1796875" defaultRowHeight="15.5" x14ac:dyDescent="0.35"/>
  <cols>
    <col min="1" max="1" width="13.453125" style="1" customWidth="1"/>
    <col min="2" max="2" width="39.26953125" style="1" customWidth="1"/>
    <col min="3" max="5" width="16.1796875" style="7" bestFit="1" customWidth="1"/>
    <col min="6" max="6" width="15.26953125" style="7" bestFit="1" customWidth="1"/>
    <col min="7" max="7" width="23.54296875" style="1" bestFit="1" customWidth="1"/>
    <col min="8" max="8" width="10.81640625" style="1" bestFit="1" customWidth="1"/>
    <col min="9" max="9" width="15.54296875" style="1" bestFit="1" customWidth="1"/>
    <col min="10" max="11" width="9.1796875" style="1"/>
    <col min="12" max="12" width="22.7265625" style="1" bestFit="1" customWidth="1"/>
    <col min="13" max="16384" width="9.1796875" style="1"/>
  </cols>
  <sheetData>
    <row r="1" spans="1:9" x14ac:dyDescent="0.3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x14ac:dyDescent="0.35">
      <c r="A2" s="15" t="s">
        <v>613</v>
      </c>
      <c r="B2" s="15"/>
      <c r="C2" s="15"/>
      <c r="D2" s="15"/>
      <c r="E2" s="15"/>
      <c r="F2" s="15"/>
      <c r="G2" s="15"/>
      <c r="H2" s="15"/>
      <c r="I2" s="15"/>
    </row>
    <row r="3" spans="1:9" x14ac:dyDescent="0.35">
      <c r="A3" s="15" t="s">
        <v>1</v>
      </c>
      <c r="B3" s="15"/>
      <c r="C3" s="15"/>
      <c r="D3" s="15"/>
      <c r="E3" s="15"/>
      <c r="F3" s="15"/>
      <c r="G3" s="15"/>
      <c r="H3" s="15"/>
      <c r="I3" s="15"/>
    </row>
    <row r="4" spans="1:9" x14ac:dyDescent="0.35">
      <c r="A4" s="2"/>
      <c r="B4" s="2"/>
      <c r="C4" s="2"/>
      <c r="D4" s="2"/>
      <c r="E4" s="2"/>
      <c r="F4" s="2"/>
      <c r="G4" s="2"/>
      <c r="H4" s="2"/>
      <c r="I4" s="2"/>
    </row>
    <row r="5" spans="1:9" x14ac:dyDescent="0.35">
      <c r="A5" s="16" t="s">
        <v>2</v>
      </c>
      <c r="B5" s="16"/>
      <c r="C5" s="16"/>
      <c r="D5" s="16"/>
      <c r="E5" s="16"/>
      <c r="F5" s="16"/>
      <c r="G5" s="16" t="s">
        <v>3</v>
      </c>
      <c r="H5" s="16"/>
      <c r="I5" s="16"/>
    </row>
    <row r="6" spans="1:9" x14ac:dyDescent="0.35">
      <c r="A6" s="3" t="s">
        <v>4</v>
      </c>
      <c r="B6" s="4" t="s">
        <v>5</v>
      </c>
      <c r="C6" s="5" t="s">
        <v>6</v>
      </c>
      <c r="D6" s="4">
        <v>2024</v>
      </c>
      <c r="E6" s="4">
        <v>2023</v>
      </c>
      <c r="F6" s="14">
        <v>2022</v>
      </c>
      <c r="G6" s="6" t="s">
        <v>6</v>
      </c>
      <c r="H6" s="6" t="s">
        <v>611</v>
      </c>
      <c r="I6" s="6" t="s">
        <v>612</v>
      </c>
    </row>
    <row r="7" spans="1:9" x14ac:dyDescent="0.35">
      <c r="A7" s="1" t="s">
        <v>7</v>
      </c>
      <c r="B7" s="1" t="s">
        <v>8</v>
      </c>
      <c r="C7" s="7">
        <v>108577059.36</v>
      </c>
      <c r="D7" s="7">
        <v>106106315.36</v>
      </c>
      <c r="E7" s="7">
        <v>102456663.97</v>
      </c>
      <c r="F7" s="7">
        <v>97881865.639999986</v>
      </c>
      <c r="G7" s="8">
        <f t="shared" ref="G7:I78" si="0">IFERROR((C7-D7)/ABS(D7), "n.m.")</f>
        <v>2.3285550832834047E-2</v>
      </c>
      <c r="H7" s="8">
        <f t="shared" si="0"/>
        <v>3.5621415421730335E-2</v>
      </c>
      <c r="I7" s="8">
        <f t="shared" si="0"/>
        <v>4.6737956005310298E-2</v>
      </c>
    </row>
    <row r="8" spans="1:9" x14ac:dyDescent="0.35">
      <c r="A8" s="1" t="s">
        <v>9</v>
      </c>
      <c r="B8" s="1" t="s">
        <v>10</v>
      </c>
      <c r="C8" s="7">
        <v>-2010677.27</v>
      </c>
      <c r="D8" s="7">
        <v>-3418128.27</v>
      </c>
      <c r="E8" s="7">
        <v>3409524</v>
      </c>
      <c r="F8" s="7">
        <v>780572</v>
      </c>
      <c r="G8" s="8">
        <f t="shared" si="0"/>
        <v>0.4117607324314953</v>
      </c>
      <c r="H8" s="8">
        <f t="shared" si="0"/>
        <v>-2.0025235986020333</v>
      </c>
      <c r="I8" s="8">
        <f t="shared" si="0"/>
        <v>3.3679814290033461</v>
      </c>
    </row>
    <row r="9" spans="1:9" x14ac:dyDescent="0.35">
      <c r="A9" s="1" t="s">
        <v>667</v>
      </c>
      <c r="B9" s="1" t="s">
        <v>668</v>
      </c>
      <c r="C9" s="7">
        <v>3615541.35</v>
      </c>
      <c r="D9" s="7">
        <v>0</v>
      </c>
      <c r="E9" s="7">
        <v>0</v>
      </c>
      <c r="F9" s="7">
        <v>0</v>
      </c>
      <c r="G9" s="8" t="str">
        <f t="shared" si="0"/>
        <v>n.m.</v>
      </c>
      <c r="H9" s="8" t="str">
        <f t="shared" si="0"/>
        <v>n.m.</v>
      </c>
      <c r="I9" s="8" t="str">
        <f t="shared" si="0"/>
        <v>n.m.</v>
      </c>
    </row>
    <row r="10" spans="1:9" x14ac:dyDescent="0.35">
      <c r="A10" s="1" t="s">
        <v>669</v>
      </c>
      <c r="B10" s="1" t="s">
        <v>670</v>
      </c>
      <c r="C10" s="7">
        <v>233558.37</v>
      </c>
      <c r="D10" s="7">
        <v>0</v>
      </c>
      <c r="E10" s="7">
        <v>0</v>
      </c>
      <c r="F10" s="7">
        <v>0</v>
      </c>
      <c r="G10" s="8" t="str">
        <f t="shared" si="0"/>
        <v>n.m.</v>
      </c>
      <c r="H10" s="8" t="str">
        <f t="shared" si="0"/>
        <v>n.m.</v>
      </c>
      <c r="I10" s="8" t="str">
        <f t="shared" si="0"/>
        <v>n.m.</v>
      </c>
    </row>
    <row r="11" spans="1:9" x14ac:dyDescent="0.35">
      <c r="A11" s="1" t="s">
        <v>11</v>
      </c>
      <c r="B11" s="1" t="s">
        <v>12</v>
      </c>
      <c r="C11" s="7">
        <v>1797036.5</v>
      </c>
      <c r="D11" s="7">
        <v>1209506.49</v>
      </c>
      <c r="E11" s="7">
        <v>375755.98</v>
      </c>
      <c r="F11" s="7">
        <v>58338.61</v>
      </c>
      <c r="G11" s="8">
        <f t="shared" si="0"/>
        <v>0.48576011361460325</v>
      </c>
      <c r="H11" s="8">
        <f t="shared" si="0"/>
        <v>2.2188615867138028</v>
      </c>
      <c r="I11" s="8">
        <f t="shared" si="0"/>
        <v>5.4409484559196732</v>
      </c>
    </row>
    <row r="12" spans="1:9" x14ac:dyDescent="0.35">
      <c r="A12" s="1" t="s">
        <v>13</v>
      </c>
      <c r="B12" s="1" t="s">
        <v>14</v>
      </c>
      <c r="C12" s="7">
        <v>5188090.6900000004</v>
      </c>
      <c r="D12" s="7">
        <v>9151102.6600000001</v>
      </c>
      <c r="E12" s="7">
        <v>9703691.2300000004</v>
      </c>
      <c r="F12" s="7">
        <v>9541244.1799999997</v>
      </c>
      <c r="G12" s="8">
        <f t="shared" si="0"/>
        <v>-0.43306387407525815</v>
      </c>
      <c r="H12" s="8">
        <f t="shared" si="0"/>
        <v>-5.6946223545490976E-2</v>
      </c>
      <c r="I12" s="8">
        <f t="shared" si="0"/>
        <v>1.7025772209091575E-2</v>
      </c>
    </row>
    <row r="13" spans="1:9" x14ac:dyDescent="0.35">
      <c r="A13" s="1" t="s">
        <v>15</v>
      </c>
      <c r="B13" s="1" t="s">
        <v>16</v>
      </c>
      <c r="C13" s="7">
        <v>274813.15000000002</v>
      </c>
      <c r="D13" s="7">
        <v>447113.58</v>
      </c>
      <c r="E13" s="7">
        <v>257520.9</v>
      </c>
      <c r="F13" s="7">
        <v>146402.76999999999</v>
      </c>
      <c r="G13" s="8">
        <f t="shared" si="0"/>
        <v>-0.38536165687474755</v>
      </c>
      <c r="H13" s="8">
        <f t="shared" si="0"/>
        <v>0.73622249689248531</v>
      </c>
      <c r="I13" s="8">
        <f t="shared" si="0"/>
        <v>0.75898925956114094</v>
      </c>
    </row>
    <row r="14" spans="1:9" x14ac:dyDescent="0.35">
      <c r="A14" s="1" t="s">
        <v>17</v>
      </c>
      <c r="B14" s="1" t="s">
        <v>18</v>
      </c>
      <c r="C14" s="7">
        <v>38616</v>
      </c>
      <c r="D14" s="7">
        <v>38616</v>
      </c>
      <c r="E14" s="7">
        <v>38616</v>
      </c>
      <c r="F14" s="7">
        <v>38616</v>
      </c>
      <c r="G14" s="8">
        <f t="shared" si="0"/>
        <v>0</v>
      </c>
      <c r="H14" s="8">
        <f t="shared" si="0"/>
        <v>0</v>
      </c>
      <c r="I14" s="8">
        <f t="shared" si="0"/>
        <v>0</v>
      </c>
    </row>
    <row r="15" spans="1:9" x14ac:dyDescent="0.35">
      <c r="A15" s="1" t="s">
        <v>19</v>
      </c>
      <c r="B15" s="1" t="s">
        <v>20</v>
      </c>
      <c r="C15" s="7">
        <v>0</v>
      </c>
      <c r="D15" s="7">
        <v>-0.16</v>
      </c>
      <c r="E15" s="7">
        <v>361145.88</v>
      </c>
      <c r="F15" s="7">
        <v>361145.87999999995</v>
      </c>
      <c r="G15" s="8">
        <f t="shared" si="0"/>
        <v>1</v>
      </c>
      <c r="H15" s="8">
        <f t="shared" si="0"/>
        <v>-1.0000004430342664</v>
      </c>
      <c r="I15" s="8" t="s">
        <v>21</v>
      </c>
    </row>
    <row r="16" spans="1:9" x14ac:dyDescent="0.35">
      <c r="A16" s="1" t="s">
        <v>22</v>
      </c>
      <c r="B16" s="1" t="s">
        <v>23</v>
      </c>
      <c r="C16" s="7">
        <v>214594.82</v>
      </c>
      <c r="D16" s="7">
        <v>371739.69</v>
      </c>
      <c r="E16" s="7">
        <v>7294052.1200000001</v>
      </c>
      <c r="F16" s="7">
        <v>14575978.959999999</v>
      </c>
      <c r="G16" s="8">
        <f t="shared" si="0"/>
        <v>-0.42272825374121337</v>
      </c>
      <c r="H16" s="8">
        <f t="shared" si="0"/>
        <v>-0.94903522981681132</v>
      </c>
      <c r="I16" s="8">
        <f t="shared" si="0"/>
        <v>-0.49958406635899805</v>
      </c>
    </row>
    <row r="17" spans="1:9" x14ac:dyDescent="0.35">
      <c r="A17" s="1" t="s">
        <v>614</v>
      </c>
      <c r="B17" s="1" t="s">
        <v>616</v>
      </c>
      <c r="C17" s="7">
        <v>3880652.78</v>
      </c>
      <c r="D17" s="7">
        <v>-122044.1</v>
      </c>
      <c r="E17" s="7">
        <v>0</v>
      </c>
      <c r="F17" s="7">
        <v>0</v>
      </c>
      <c r="G17" s="8">
        <f t="shared" si="0"/>
        <v>32.797135461689663</v>
      </c>
      <c r="H17" s="8" t="str">
        <f t="shared" si="0"/>
        <v>n.m.</v>
      </c>
      <c r="I17" s="8" t="str">
        <f t="shared" si="0"/>
        <v>n.m.</v>
      </c>
    </row>
    <row r="18" spans="1:9" x14ac:dyDescent="0.35">
      <c r="A18" s="1" t="s">
        <v>615</v>
      </c>
      <c r="B18" s="1" t="s">
        <v>617</v>
      </c>
      <c r="C18" s="7">
        <v>4174373.99</v>
      </c>
      <c r="D18" s="7">
        <v>2754126.27</v>
      </c>
      <c r="E18" s="7">
        <v>0</v>
      </c>
      <c r="F18" s="7">
        <v>0</v>
      </c>
      <c r="G18" s="8">
        <f t="shared" si="0"/>
        <v>0.5156799582758419</v>
      </c>
      <c r="H18" s="8" t="str">
        <f t="shared" si="0"/>
        <v>n.m.</v>
      </c>
      <c r="I18" s="8" t="str">
        <f t="shared" si="0"/>
        <v>n.m.</v>
      </c>
    </row>
    <row r="19" spans="1:9" x14ac:dyDescent="0.35">
      <c r="A19" s="1" t="s">
        <v>24</v>
      </c>
      <c r="B19" s="1" t="s">
        <v>25</v>
      </c>
      <c r="C19" s="7">
        <v>3696111.31</v>
      </c>
      <c r="D19" s="7">
        <v>3514556.47</v>
      </c>
      <c r="E19" s="7">
        <v>3278387.01</v>
      </c>
      <c r="F19" s="7">
        <v>3053071.8499999996</v>
      </c>
      <c r="G19" s="8">
        <f t="shared" si="0"/>
        <v>5.165796638914151E-2</v>
      </c>
      <c r="H19" s="8">
        <f t="shared" si="0"/>
        <v>7.2038310083470114E-2</v>
      </c>
      <c r="I19" s="8">
        <f t="shared" si="0"/>
        <v>7.3799494761317253E-2</v>
      </c>
    </row>
    <row r="20" spans="1:9" x14ac:dyDescent="0.35">
      <c r="A20" s="1" t="s">
        <v>26</v>
      </c>
      <c r="B20" s="1" t="s">
        <v>27</v>
      </c>
      <c r="C20" s="7">
        <v>17339.190000000002</v>
      </c>
      <c r="D20" s="7">
        <v>18003.78</v>
      </c>
      <c r="E20" s="7">
        <v>16097.78</v>
      </c>
      <c r="F20" s="7">
        <v>20729.39</v>
      </c>
      <c r="G20" s="8">
        <f t="shared" si="0"/>
        <v>-3.6913914744570113E-2</v>
      </c>
      <c r="H20" s="8">
        <f t="shared" si="0"/>
        <v>0.118401419326143</v>
      </c>
      <c r="I20" s="8">
        <f t="shared" si="0"/>
        <v>-0.22343204503364542</v>
      </c>
    </row>
    <row r="21" spans="1:9" x14ac:dyDescent="0.35">
      <c r="A21" s="1" t="s">
        <v>29</v>
      </c>
      <c r="B21" s="1" t="s">
        <v>28</v>
      </c>
      <c r="C21" s="7">
        <v>0</v>
      </c>
      <c r="D21" s="7">
        <v>0</v>
      </c>
      <c r="E21" s="7">
        <v>-1800059.25</v>
      </c>
      <c r="F21" s="7">
        <v>0</v>
      </c>
      <c r="G21" s="8" t="str">
        <f t="shared" si="0"/>
        <v>n.m.</v>
      </c>
      <c r="H21" s="8">
        <f t="shared" si="0"/>
        <v>1</v>
      </c>
      <c r="I21" s="8" t="str">
        <f t="shared" si="0"/>
        <v>n.m.</v>
      </c>
    </row>
    <row r="22" spans="1:9" x14ac:dyDescent="0.35">
      <c r="A22" s="1" t="s">
        <v>30</v>
      </c>
      <c r="B22" s="1" t="s">
        <v>28</v>
      </c>
      <c r="C22" s="7">
        <v>0</v>
      </c>
      <c r="D22" s="7">
        <v>0</v>
      </c>
      <c r="E22" s="7">
        <v>-1191978.1599999999</v>
      </c>
      <c r="F22" s="7">
        <v>1650853.69</v>
      </c>
      <c r="G22" s="8" t="str">
        <f t="shared" si="0"/>
        <v>n.m.</v>
      </c>
      <c r="H22" s="8">
        <f t="shared" si="0"/>
        <v>1</v>
      </c>
      <c r="I22" s="8">
        <f t="shared" si="0"/>
        <v>-1.7220374326449244</v>
      </c>
    </row>
    <row r="23" spans="1:9" x14ac:dyDescent="0.35">
      <c r="A23" s="1" t="s">
        <v>31</v>
      </c>
      <c r="B23" s="1" t="s">
        <v>28</v>
      </c>
      <c r="C23" s="7">
        <v>-25903.25</v>
      </c>
      <c r="D23" s="7">
        <v>807087.09</v>
      </c>
      <c r="E23" s="7">
        <v>2733966.27</v>
      </c>
      <c r="F23" s="7">
        <v>16778585.370000001</v>
      </c>
      <c r="G23" s="8">
        <f t="shared" si="0"/>
        <v>-1.0320947396147793</v>
      </c>
      <c r="H23" s="8">
        <f t="shared" si="0"/>
        <v>-0.70479259424074758</v>
      </c>
      <c r="I23" s="8">
        <f t="shared" si="0"/>
        <v>-0.83705621125316598</v>
      </c>
    </row>
    <row r="24" spans="1:9" x14ac:dyDescent="0.35">
      <c r="A24" s="1" t="s">
        <v>32</v>
      </c>
      <c r="B24" s="1" t="s">
        <v>28</v>
      </c>
      <c r="C24" s="7">
        <v>-1054977.68</v>
      </c>
      <c r="D24" s="7">
        <v>245189.82</v>
      </c>
      <c r="E24" s="7">
        <v>19198619.52</v>
      </c>
      <c r="F24" s="7">
        <v>0</v>
      </c>
      <c r="G24" s="8">
        <f t="shared" si="0"/>
        <v>-5.3026977221158695</v>
      </c>
      <c r="H24" s="8">
        <f t="shared" si="0"/>
        <v>-0.98722877862418301</v>
      </c>
      <c r="I24" s="8" t="str">
        <f t="shared" si="0"/>
        <v>n.m.</v>
      </c>
    </row>
    <row r="25" spans="1:9" x14ac:dyDescent="0.35">
      <c r="A25" s="1" t="s">
        <v>620</v>
      </c>
      <c r="B25" s="1" t="s">
        <v>28</v>
      </c>
      <c r="C25" s="7">
        <v>8399299.5599999987</v>
      </c>
      <c r="D25" s="7">
        <v>15777939.560000001</v>
      </c>
      <c r="E25" s="7">
        <v>0</v>
      </c>
      <c r="F25" s="7">
        <v>0</v>
      </c>
      <c r="G25" s="8">
        <f t="shared" si="0"/>
        <v>-0.4676554864429967</v>
      </c>
      <c r="H25" s="8" t="str">
        <f t="shared" si="0"/>
        <v>n.m.</v>
      </c>
      <c r="I25" s="8" t="str">
        <f t="shared" si="0"/>
        <v>n.m.</v>
      </c>
    </row>
    <row r="26" spans="1:9" x14ac:dyDescent="0.35">
      <c r="A26" s="1" t="s">
        <v>671</v>
      </c>
      <c r="B26" s="1" t="s">
        <v>28</v>
      </c>
      <c r="C26" s="7">
        <v>6243500</v>
      </c>
      <c r="D26" s="7">
        <v>0</v>
      </c>
      <c r="E26" s="7">
        <v>0</v>
      </c>
      <c r="F26" s="7">
        <v>0</v>
      </c>
      <c r="G26" s="8" t="str">
        <f t="shared" ref="G26:I26" si="1">IFERROR((C26-D26)/ABS(D26), "n.m.")</f>
        <v>n.m.</v>
      </c>
      <c r="H26" s="8" t="str">
        <f t="shared" si="1"/>
        <v>n.m.</v>
      </c>
      <c r="I26" s="8" t="str">
        <f t="shared" si="1"/>
        <v>n.m.</v>
      </c>
    </row>
    <row r="27" spans="1:9" x14ac:dyDescent="0.35">
      <c r="A27" s="1" t="s">
        <v>33</v>
      </c>
      <c r="B27" s="1" t="s">
        <v>34</v>
      </c>
      <c r="C27" s="7">
        <v>0</v>
      </c>
      <c r="D27" s="7">
        <v>0</v>
      </c>
      <c r="E27" s="7">
        <v>0</v>
      </c>
      <c r="F27" s="7">
        <v>-4858.53</v>
      </c>
      <c r="G27" s="8" t="str">
        <f t="shared" si="0"/>
        <v>n.m.</v>
      </c>
      <c r="H27" s="8" t="str">
        <f t="shared" si="0"/>
        <v>n.m.</v>
      </c>
      <c r="I27" s="8">
        <f t="shared" si="0"/>
        <v>1</v>
      </c>
    </row>
    <row r="28" spans="1:9" x14ac:dyDescent="0.35">
      <c r="A28" s="1" t="s">
        <v>35</v>
      </c>
      <c r="B28" s="1" t="s">
        <v>34</v>
      </c>
      <c r="C28" s="7">
        <v>0</v>
      </c>
      <c r="D28" s="7">
        <v>0</v>
      </c>
      <c r="E28" s="7">
        <v>0</v>
      </c>
      <c r="F28" s="7">
        <v>-1736.0299999999997</v>
      </c>
      <c r="G28" s="8" t="str">
        <f t="shared" si="0"/>
        <v>n.m.</v>
      </c>
      <c r="H28" s="8" t="str">
        <f t="shared" si="0"/>
        <v>n.m.</v>
      </c>
      <c r="I28" s="8">
        <f t="shared" si="0"/>
        <v>1</v>
      </c>
    </row>
    <row r="29" spans="1:9" x14ac:dyDescent="0.35">
      <c r="A29" s="1" t="s">
        <v>36</v>
      </c>
      <c r="B29" s="1" t="s">
        <v>34</v>
      </c>
      <c r="C29" s="7">
        <v>0</v>
      </c>
      <c r="D29" s="7">
        <v>0</v>
      </c>
      <c r="E29" s="7">
        <v>0</v>
      </c>
      <c r="F29" s="7">
        <v>-3259.85</v>
      </c>
      <c r="G29" s="8" t="str">
        <f t="shared" si="0"/>
        <v>n.m.</v>
      </c>
      <c r="H29" s="8" t="str">
        <f t="shared" si="0"/>
        <v>n.m.</v>
      </c>
      <c r="I29" s="8">
        <f t="shared" si="0"/>
        <v>1</v>
      </c>
    </row>
    <row r="30" spans="1:9" x14ac:dyDescent="0.35">
      <c r="A30" s="1" t="s">
        <v>37</v>
      </c>
      <c r="B30" s="1" t="s">
        <v>34</v>
      </c>
      <c r="C30" s="7">
        <v>0</v>
      </c>
      <c r="D30" s="7">
        <v>0</v>
      </c>
      <c r="E30" s="7">
        <v>3797.11</v>
      </c>
      <c r="F30" s="7">
        <v>21350.920000000002</v>
      </c>
      <c r="G30" s="8" t="str">
        <f t="shared" si="0"/>
        <v>n.m.</v>
      </c>
      <c r="H30" s="8">
        <f t="shared" si="0"/>
        <v>-1</v>
      </c>
      <c r="I30" s="8">
        <f t="shared" si="0"/>
        <v>-0.82215707800881643</v>
      </c>
    </row>
    <row r="31" spans="1:9" x14ac:dyDescent="0.35">
      <c r="A31" s="1" t="s">
        <v>38</v>
      </c>
      <c r="B31" s="1" t="s">
        <v>34</v>
      </c>
      <c r="C31" s="7">
        <v>0</v>
      </c>
      <c r="D31" s="7">
        <v>0</v>
      </c>
      <c r="E31" s="7">
        <v>20528.68</v>
      </c>
      <c r="F31" s="7">
        <v>0</v>
      </c>
      <c r="G31" s="8" t="str">
        <f t="shared" si="0"/>
        <v>n.m.</v>
      </c>
      <c r="H31" s="8">
        <f t="shared" si="0"/>
        <v>-1</v>
      </c>
      <c r="I31" s="8" t="str">
        <f t="shared" si="0"/>
        <v>n.m.</v>
      </c>
    </row>
    <row r="32" spans="1:9" x14ac:dyDescent="0.35">
      <c r="A32" s="1" t="s">
        <v>621</v>
      </c>
      <c r="B32" s="1" t="s">
        <v>34</v>
      </c>
      <c r="C32" s="7">
        <v>11690.17</v>
      </c>
      <c r="D32" s="7">
        <v>19810.72</v>
      </c>
      <c r="E32" s="7">
        <v>0</v>
      </c>
      <c r="F32" s="7">
        <v>0</v>
      </c>
      <c r="G32" s="8">
        <f t="shared" si="0"/>
        <v>-0.40990685850892855</v>
      </c>
      <c r="H32" s="8" t="str">
        <f t="shared" si="0"/>
        <v>n.m.</v>
      </c>
      <c r="I32" s="8" t="str">
        <f t="shared" si="0"/>
        <v>n.m.</v>
      </c>
    </row>
    <row r="33" spans="1:9" x14ac:dyDescent="0.35">
      <c r="A33" s="1" t="s">
        <v>661</v>
      </c>
      <c r="B33" s="1" t="s">
        <v>34</v>
      </c>
      <c r="C33" s="7">
        <v>7706.46</v>
      </c>
      <c r="D33" s="7">
        <v>0</v>
      </c>
      <c r="E33" s="7">
        <v>0</v>
      </c>
      <c r="F33" s="7">
        <v>0</v>
      </c>
      <c r="G33" s="8" t="str">
        <f t="shared" si="0"/>
        <v>n.m.</v>
      </c>
      <c r="H33" s="8" t="str">
        <f t="shared" si="0"/>
        <v>n.m.</v>
      </c>
      <c r="I33" s="8" t="str">
        <f t="shared" si="0"/>
        <v>n.m.</v>
      </c>
    </row>
    <row r="34" spans="1:9" x14ac:dyDescent="0.35">
      <c r="A34" s="1" t="s">
        <v>39</v>
      </c>
      <c r="B34" s="1" t="s">
        <v>40</v>
      </c>
      <c r="C34" s="7">
        <v>25112.39</v>
      </c>
      <c r="D34" s="7">
        <v>26280.07</v>
      </c>
      <c r="E34" s="7">
        <v>23775.7</v>
      </c>
      <c r="F34" s="7">
        <v>25437.87</v>
      </c>
      <c r="G34" s="8">
        <f t="shared" si="0"/>
        <v>-4.4432149533848282E-2</v>
      </c>
      <c r="H34" s="8">
        <f t="shared" si="0"/>
        <v>0.10533317631026631</v>
      </c>
      <c r="I34" s="8">
        <f t="shared" si="0"/>
        <v>-6.5342341949227598E-2</v>
      </c>
    </row>
    <row r="35" spans="1:9" x14ac:dyDescent="0.35">
      <c r="A35" s="1" t="s">
        <v>622</v>
      </c>
      <c r="B35" s="1" t="s">
        <v>41</v>
      </c>
      <c r="C35" s="7">
        <v>0</v>
      </c>
      <c r="D35" s="7">
        <v>0</v>
      </c>
      <c r="E35" s="7">
        <v>-100</v>
      </c>
      <c r="F35" s="7">
        <v>0</v>
      </c>
      <c r="G35" s="8" t="str">
        <f t="shared" si="0"/>
        <v>n.m.</v>
      </c>
      <c r="H35" s="8">
        <f t="shared" si="0"/>
        <v>1</v>
      </c>
      <c r="I35" s="8" t="str">
        <f t="shared" si="0"/>
        <v>n.m.</v>
      </c>
    </row>
    <row r="36" spans="1:9" x14ac:dyDescent="0.35">
      <c r="A36" s="1" t="s">
        <v>43</v>
      </c>
      <c r="B36" s="1" t="s">
        <v>42</v>
      </c>
      <c r="C36" s="7">
        <v>0</v>
      </c>
      <c r="D36" s="7">
        <v>0</v>
      </c>
      <c r="E36" s="7">
        <v>0</v>
      </c>
      <c r="F36" s="7">
        <v>584.9</v>
      </c>
      <c r="G36" s="8" t="str">
        <f t="shared" si="0"/>
        <v>n.m.</v>
      </c>
      <c r="H36" s="8" t="str">
        <f t="shared" si="0"/>
        <v>n.m.</v>
      </c>
      <c r="I36" s="8">
        <f t="shared" si="0"/>
        <v>-1</v>
      </c>
    </row>
    <row r="37" spans="1:9" x14ac:dyDescent="0.35">
      <c r="A37" s="1" t="s">
        <v>44</v>
      </c>
      <c r="B37" s="1" t="s">
        <v>42</v>
      </c>
      <c r="C37" s="7">
        <v>0</v>
      </c>
      <c r="D37" s="7">
        <v>0</v>
      </c>
      <c r="E37" s="7">
        <v>1037.6200000000001</v>
      </c>
      <c r="F37" s="7">
        <v>4712.18</v>
      </c>
      <c r="G37" s="8" t="str">
        <f t="shared" si="0"/>
        <v>n.m.</v>
      </c>
      <c r="H37" s="8">
        <f t="shared" si="0"/>
        <v>-1</v>
      </c>
      <c r="I37" s="8">
        <f t="shared" si="0"/>
        <v>-0.77980043207177996</v>
      </c>
    </row>
    <row r="38" spans="1:9" x14ac:dyDescent="0.35">
      <c r="A38" s="1" t="s">
        <v>45</v>
      </c>
      <c r="B38" s="1" t="s">
        <v>42</v>
      </c>
      <c r="C38" s="7">
        <v>0</v>
      </c>
      <c r="D38" s="7">
        <v>725.29</v>
      </c>
      <c r="E38" s="7">
        <v>5322.38</v>
      </c>
      <c r="F38" s="7">
        <v>0</v>
      </c>
      <c r="G38" s="8">
        <f t="shared" si="0"/>
        <v>-1</v>
      </c>
      <c r="H38" s="8">
        <f t="shared" si="0"/>
        <v>-0.863728256907624</v>
      </c>
      <c r="I38" s="8" t="str">
        <f t="shared" si="0"/>
        <v>n.m.</v>
      </c>
    </row>
    <row r="39" spans="1:9" x14ac:dyDescent="0.35">
      <c r="A39" s="1" t="s">
        <v>623</v>
      </c>
      <c r="B39" s="1" t="s">
        <v>42</v>
      </c>
      <c r="C39" s="7">
        <v>13842.23</v>
      </c>
      <c r="D39" s="7">
        <v>13914.73</v>
      </c>
      <c r="E39" s="7">
        <v>0</v>
      </c>
      <c r="F39" s="7">
        <v>0</v>
      </c>
      <c r="G39" s="8">
        <f t="shared" si="0"/>
        <v>-5.2103059132300811E-3</v>
      </c>
      <c r="H39" s="8" t="str">
        <f t="shared" si="0"/>
        <v>n.m.</v>
      </c>
      <c r="I39" s="8" t="str">
        <f t="shared" si="0"/>
        <v>n.m.</v>
      </c>
    </row>
    <row r="40" spans="1:9" x14ac:dyDescent="0.35">
      <c r="A40" s="1" t="s">
        <v>662</v>
      </c>
      <c r="B40" s="1" t="s">
        <v>42</v>
      </c>
      <c r="C40" s="7">
        <v>871.74</v>
      </c>
      <c r="D40" s="7">
        <v>0</v>
      </c>
      <c r="E40" s="7">
        <v>0</v>
      </c>
      <c r="F40" s="7">
        <v>0</v>
      </c>
      <c r="G40" s="8" t="str">
        <f t="shared" si="0"/>
        <v>n.m.</v>
      </c>
      <c r="H40" s="8" t="str">
        <f t="shared" si="0"/>
        <v>n.m.</v>
      </c>
      <c r="I40" s="8" t="str">
        <f t="shared" si="0"/>
        <v>n.m.</v>
      </c>
    </row>
    <row r="41" spans="1:9" x14ac:dyDescent="0.35">
      <c r="A41" s="1" t="s">
        <v>46</v>
      </c>
      <c r="B41" s="1" t="s">
        <v>47</v>
      </c>
      <c r="C41" s="7">
        <v>0</v>
      </c>
      <c r="D41" s="7">
        <v>0</v>
      </c>
      <c r="E41" s="7">
        <v>26</v>
      </c>
      <c r="F41" s="7">
        <v>0</v>
      </c>
      <c r="G41" s="8" t="str">
        <f t="shared" si="0"/>
        <v>n.m.</v>
      </c>
      <c r="H41" s="8">
        <f t="shared" si="0"/>
        <v>-1</v>
      </c>
      <c r="I41" s="8" t="str">
        <f t="shared" si="0"/>
        <v>n.m.</v>
      </c>
    </row>
    <row r="42" spans="1:9" x14ac:dyDescent="0.35">
      <c r="A42" s="1" t="s">
        <v>624</v>
      </c>
      <c r="B42" s="1" t="s">
        <v>47</v>
      </c>
      <c r="C42" s="7">
        <v>0</v>
      </c>
      <c r="D42" s="7">
        <v>0</v>
      </c>
      <c r="E42" s="7">
        <v>20</v>
      </c>
      <c r="F42" s="7">
        <v>0</v>
      </c>
      <c r="G42" s="8" t="str">
        <f t="shared" si="0"/>
        <v>n.m.</v>
      </c>
      <c r="H42" s="8">
        <f t="shared" si="0"/>
        <v>-1</v>
      </c>
      <c r="I42" s="8" t="str">
        <f t="shared" si="0"/>
        <v>n.m.</v>
      </c>
    </row>
    <row r="43" spans="1:9" x14ac:dyDescent="0.35">
      <c r="A43" s="1" t="s">
        <v>48</v>
      </c>
      <c r="B43" s="1" t="s">
        <v>49</v>
      </c>
      <c r="C43" s="7">
        <v>0</v>
      </c>
      <c r="D43" s="7">
        <v>0</v>
      </c>
      <c r="E43" s="7">
        <v>0</v>
      </c>
      <c r="F43" s="7">
        <v>-492200</v>
      </c>
      <c r="G43" s="8" t="str">
        <f t="shared" si="0"/>
        <v>n.m.</v>
      </c>
      <c r="H43" s="8" t="str">
        <f t="shared" si="0"/>
        <v>n.m.</v>
      </c>
      <c r="I43" s="8">
        <f t="shared" si="0"/>
        <v>1</v>
      </c>
    </row>
    <row r="44" spans="1:9" x14ac:dyDescent="0.35">
      <c r="A44" s="1" t="s">
        <v>50</v>
      </c>
      <c r="B44" s="1" t="s">
        <v>49</v>
      </c>
      <c r="C44" s="7">
        <v>0</v>
      </c>
      <c r="D44" s="7">
        <v>0</v>
      </c>
      <c r="E44" s="7">
        <v>0</v>
      </c>
      <c r="F44" s="7">
        <v>317581.76</v>
      </c>
      <c r="G44" s="8" t="str">
        <f t="shared" si="0"/>
        <v>n.m.</v>
      </c>
      <c r="H44" s="8" t="str">
        <f t="shared" si="0"/>
        <v>n.m.</v>
      </c>
      <c r="I44" s="8">
        <f t="shared" si="0"/>
        <v>-1</v>
      </c>
    </row>
    <row r="45" spans="1:9" x14ac:dyDescent="0.35">
      <c r="A45" s="1" t="s">
        <v>51</v>
      </c>
      <c r="B45" s="1" t="s">
        <v>49</v>
      </c>
      <c r="C45" s="7">
        <v>0</v>
      </c>
      <c r="D45" s="7">
        <v>0</v>
      </c>
      <c r="E45" s="7">
        <v>0</v>
      </c>
      <c r="F45" s="7">
        <v>5425.55</v>
      </c>
      <c r="G45" s="8" t="str">
        <f t="shared" si="0"/>
        <v>n.m.</v>
      </c>
      <c r="H45" s="8" t="str">
        <f t="shared" si="0"/>
        <v>n.m.</v>
      </c>
      <c r="I45" s="8">
        <f t="shared" si="0"/>
        <v>-1</v>
      </c>
    </row>
    <row r="46" spans="1:9" x14ac:dyDescent="0.35">
      <c r="A46" s="1" t="s">
        <v>52</v>
      </c>
      <c r="B46" s="1" t="s">
        <v>49</v>
      </c>
      <c r="C46" s="7">
        <v>0</v>
      </c>
      <c r="D46" s="7">
        <v>0</v>
      </c>
      <c r="E46" s="7">
        <v>3081.66</v>
      </c>
      <c r="F46" s="7">
        <v>58413.173999999992</v>
      </c>
      <c r="G46" s="8" t="str">
        <f t="shared" si="0"/>
        <v>n.m.</v>
      </c>
      <c r="H46" s="8">
        <f t="shared" si="0"/>
        <v>-1</v>
      </c>
      <c r="I46" s="8">
        <f t="shared" si="0"/>
        <v>-0.94724375018553186</v>
      </c>
    </row>
    <row r="47" spans="1:9" x14ac:dyDescent="0.35">
      <c r="A47" s="1" t="s">
        <v>53</v>
      </c>
      <c r="B47" s="1" t="s">
        <v>49</v>
      </c>
      <c r="C47" s="7">
        <v>0</v>
      </c>
      <c r="D47" s="7">
        <v>1530.23</v>
      </c>
      <c r="E47" s="7">
        <v>344858.98</v>
      </c>
      <c r="F47" s="7">
        <v>0</v>
      </c>
      <c r="G47" s="8">
        <f t="shared" si="0"/>
        <v>-1</v>
      </c>
      <c r="H47" s="8">
        <f t="shared" si="0"/>
        <v>-0.99556273697730013</v>
      </c>
      <c r="I47" s="8" t="str">
        <f t="shared" si="0"/>
        <v>n.m.</v>
      </c>
    </row>
    <row r="48" spans="1:9" x14ac:dyDescent="0.35">
      <c r="A48" s="1" t="s">
        <v>625</v>
      </c>
      <c r="B48" s="1" t="s">
        <v>49</v>
      </c>
      <c r="C48" s="7">
        <v>31893.600000000002</v>
      </c>
      <c r="D48" s="7">
        <v>52498.559999999998</v>
      </c>
      <c r="E48" s="7">
        <v>0</v>
      </c>
      <c r="F48" s="7">
        <v>0</v>
      </c>
      <c r="G48" s="8">
        <f t="shared" si="0"/>
        <v>-0.39248619390703282</v>
      </c>
      <c r="H48" s="8" t="str">
        <f t="shared" si="0"/>
        <v>n.m.</v>
      </c>
      <c r="I48" s="8" t="str">
        <f t="shared" si="0"/>
        <v>n.m.</v>
      </c>
    </row>
    <row r="49" spans="1:9" x14ac:dyDescent="0.35">
      <c r="A49" s="1" t="s">
        <v>663</v>
      </c>
      <c r="B49" s="1" t="s">
        <v>49</v>
      </c>
      <c r="C49" s="7">
        <v>23957.449000000001</v>
      </c>
      <c r="D49" s="7">
        <v>0</v>
      </c>
      <c r="E49" s="7">
        <v>0</v>
      </c>
      <c r="F49" s="7">
        <v>0</v>
      </c>
      <c r="G49" s="8" t="str">
        <f t="shared" si="0"/>
        <v>n.m.</v>
      </c>
      <c r="H49" s="8" t="str">
        <f t="shared" si="0"/>
        <v>n.m.</v>
      </c>
      <c r="I49" s="8" t="str">
        <f t="shared" si="0"/>
        <v>n.m.</v>
      </c>
    </row>
    <row r="50" spans="1:9" x14ac:dyDescent="0.35">
      <c r="A50" s="1" t="s">
        <v>55</v>
      </c>
      <c r="B50" s="1" t="s">
        <v>54</v>
      </c>
      <c r="C50" s="7">
        <v>0</v>
      </c>
      <c r="D50" s="7">
        <v>0</v>
      </c>
      <c r="E50" s="7">
        <v>0</v>
      </c>
      <c r="F50" s="7">
        <v>-22147.27</v>
      </c>
      <c r="G50" s="8" t="str">
        <f t="shared" si="0"/>
        <v>n.m.</v>
      </c>
      <c r="H50" s="8" t="str">
        <f t="shared" si="0"/>
        <v>n.m.</v>
      </c>
      <c r="I50" s="8">
        <f t="shared" si="0"/>
        <v>1</v>
      </c>
    </row>
    <row r="51" spans="1:9" x14ac:dyDescent="0.35">
      <c r="A51" s="1" t="s">
        <v>56</v>
      </c>
      <c r="B51" s="1" t="s">
        <v>54</v>
      </c>
      <c r="C51" s="7">
        <v>-224843.4</v>
      </c>
      <c r="D51" s="7">
        <v>0</v>
      </c>
      <c r="E51" s="7">
        <v>-4232.55</v>
      </c>
      <c r="F51" s="7">
        <v>-10278.77</v>
      </c>
      <c r="G51" s="8" t="str">
        <f t="shared" si="0"/>
        <v>n.m.</v>
      </c>
      <c r="H51" s="8">
        <f t="shared" si="0"/>
        <v>1</v>
      </c>
      <c r="I51" s="8">
        <f t="shared" si="0"/>
        <v>0.58822407739447424</v>
      </c>
    </row>
    <row r="52" spans="1:9" x14ac:dyDescent="0.35">
      <c r="A52" s="1" t="s">
        <v>57</v>
      </c>
      <c r="B52" s="1" t="s">
        <v>54</v>
      </c>
      <c r="C52" s="7">
        <v>-449686.8</v>
      </c>
      <c r="D52" s="7">
        <v>-28788.82</v>
      </c>
      <c r="E52" s="7">
        <v>13571</v>
      </c>
      <c r="F52" s="7">
        <v>6296422.5000000019</v>
      </c>
      <c r="G52" s="8">
        <f t="shared" si="0"/>
        <v>-14.620188670463047</v>
      </c>
      <c r="H52" s="8">
        <f t="shared" si="0"/>
        <v>-3.1213484636356936</v>
      </c>
      <c r="I52" s="8">
        <f t="shared" si="0"/>
        <v>-0.99784464908446024</v>
      </c>
    </row>
    <row r="53" spans="1:9" x14ac:dyDescent="0.35">
      <c r="A53" s="1" t="s">
        <v>58</v>
      </c>
      <c r="B53" s="1" t="s">
        <v>54</v>
      </c>
      <c r="C53" s="7">
        <v>-534124.77</v>
      </c>
      <c r="D53" s="7">
        <v>8974</v>
      </c>
      <c r="E53" s="7">
        <v>6436128.5</v>
      </c>
      <c r="F53" s="7">
        <v>0</v>
      </c>
      <c r="G53" s="8">
        <f t="shared" si="0"/>
        <v>-60.51914085134834</v>
      </c>
      <c r="H53" s="8">
        <f t="shared" si="0"/>
        <v>-0.99860568352542989</v>
      </c>
      <c r="I53" s="8" t="str">
        <f t="shared" si="0"/>
        <v>n.m.</v>
      </c>
    </row>
    <row r="54" spans="1:9" x14ac:dyDescent="0.35">
      <c r="A54" s="1" t="s">
        <v>626</v>
      </c>
      <c r="B54" s="1" t="s">
        <v>54</v>
      </c>
      <c r="C54" s="7">
        <v>3748250.55</v>
      </c>
      <c r="D54" s="7">
        <v>7369857.5</v>
      </c>
      <c r="E54" s="7">
        <v>0</v>
      </c>
      <c r="F54" s="7">
        <v>0</v>
      </c>
      <c r="G54" s="8">
        <f t="shared" si="0"/>
        <v>-0.49140800212215774</v>
      </c>
      <c r="H54" s="8" t="str">
        <f t="shared" si="0"/>
        <v>n.m.</v>
      </c>
      <c r="I54" s="8" t="str">
        <f t="shared" si="0"/>
        <v>n.m.</v>
      </c>
    </row>
    <row r="55" spans="1:9" x14ac:dyDescent="0.35">
      <c r="A55" s="1" t="s">
        <v>664</v>
      </c>
      <c r="B55" s="1" t="s">
        <v>54</v>
      </c>
      <c r="C55" s="7">
        <v>2935782.15</v>
      </c>
      <c r="D55" s="7">
        <v>0</v>
      </c>
      <c r="E55" s="7">
        <v>0</v>
      </c>
      <c r="F55" s="7">
        <v>0</v>
      </c>
      <c r="G55" s="8" t="str">
        <f t="shared" si="0"/>
        <v>n.m.</v>
      </c>
      <c r="H55" s="8" t="str">
        <f t="shared" si="0"/>
        <v>n.m.</v>
      </c>
      <c r="I55" s="8" t="str">
        <f t="shared" si="0"/>
        <v>n.m.</v>
      </c>
    </row>
    <row r="56" spans="1:9" x14ac:dyDescent="0.35">
      <c r="A56" s="1" t="s">
        <v>627</v>
      </c>
      <c r="B56" s="1" t="s">
        <v>628</v>
      </c>
      <c r="C56" s="7">
        <v>0</v>
      </c>
      <c r="D56" s="7">
        <v>0</v>
      </c>
      <c r="E56" s="7">
        <v>145</v>
      </c>
      <c r="F56" s="7">
        <v>0</v>
      </c>
      <c r="G56" s="8" t="str">
        <f t="shared" si="0"/>
        <v>n.m.</v>
      </c>
      <c r="H56" s="8">
        <f t="shared" ref="H56:H59" si="2">IFERROR((D56-E56)/ABS(E56), "n.m.")</f>
        <v>-1</v>
      </c>
      <c r="I56" s="8" t="str">
        <f t="shared" ref="I56:I59" si="3">IFERROR((E56-F56)/ABS(F56), "n.m.")</f>
        <v>n.m.</v>
      </c>
    </row>
    <row r="57" spans="1:9" x14ac:dyDescent="0.35">
      <c r="A57" s="1" t="s">
        <v>629</v>
      </c>
      <c r="B57" s="1" t="s">
        <v>628</v>
      </c>
      <c r="C57" s="7">
        <v>0</v>
      </c>
      <c r="D57" s="7">
        <v>0</v>
      </c>
      <c r="E57" s="7">
        <v>200</v>
      </c>
      <c r="F57" s="7">
        <v>0</v>
      </c>
      <c r="G57" s="8" t="str">
        <f t="shared" si="0"/>
        <v>n.m.</v>
      </c>
      <c r="H57" s="8">
        <f t="shared" si="2"/>
        <v>-1</v>
      </c>
      <c r="I57" s="8" t="str">
        <f t="shared" si="3"/>
        <v>n.m.</v>
      </c>
    </row>
    <row r="58" spans="1:9" x14ac:dyDescent="0.35">
      <c r="A58" s="1" t="s">
        <v>630</v>
      </c>
      <c r="B58" s="1" t="s">
        <v>628</v>
      </c>
      <c r="C58" s="7">
        <v>0</v>
      </c>
      <c r="D58" s="7">
        <v>0</v>
      </c>
      <c r="E58" s="7">
        <v>175</v>
      </c>
      <c r="F58" s="7">
        <v>0</v>
      </c>
      <c r="G58" s="8" t="str">
        <f t="shared" si="0"/>
        <v>n.m.</v>
      </c>
      <c r="H58" s="8">
        <f t="shared" si="2"/>
        <v>-1</v>
      </c>
      <c r="I58" s="8" t="str">
        <f t="shared" si="3"/>
        <v>n.m.</v>
      </c>
    </row>
    <row r="59" spans="1:9" x14ac:dyDescent="0.35">
      <c r="A59" s="1" t="s">
        <v>631</v>
      </c>
      <c r="B59" s="1" t="s">
        <v>628</v>
      </c>
      <c r="C59" s="7">
        <v>0</v>
      </c>
      <c r="D59" s="7">
        <v>0</v>
      </c>
      <c r="E59" s="7">
        <v>45</v>
      </c>
      <c r="F59" s="7">
        <v>0</v>
      </c>
      <c r="G59" s="8" t="str">
        <f t="shared" si="0"/>
        <v>n.m.</v>
      </c>
      <c r="H59" s="8">
        <f t="shared" si="2"/>
        <v>-1</v>
      </c>
      <c r="I59" s="8" t="str">
        <f t="shared" si="3"/>
        <v>n.m.</v>
      </c>
    </row>
    <row r="60" spans="1:9" x14ac:dyDescent="0.35">
      <c r="A60" s="1" t="s">
        <v>60</v>
      </c>
      <c r="B60" s="1" t="s">
        <v>59</v>
      </c>
      <c r="C60" s="7">
        <v>0</v>
      </c>
      <c r="D60" s="7">
        <v>0</v>
      </c>
      <c r="E60" s="7">
        <v>-274522.59000000003</v>
      </c>
      <c r="F60" s="7">
        <v>0</v>
      </c>
      <c r="G60" s="8" t="str">
        <f t="shared" si="0"/>
        <v>n.m.</v>
      </c>
      <c r="H60" s="8">
        <f t="shared" si="0"/>
        <v>1</v>
      </c>
      <c r="I60" s="8" t="str">
        <f t="shared" si="0"/>
        <v>n.m.</v>
      </c>
    </row>
    <row r="61" spans="1:9" x14ac:dyDescent="0.35">
      <c r="A61" s="1" t="s">
        <v>61</v>
      </c>
      <c r="B61" s="1" t="s">
        <v>59</v>
      </c>
      <c r="C61" s="7">
        <v>0</v>
      </c>
      <c r="D61" s="7">
        <v>0</v>
      </c>
      <c r="E61" s="7">
        <v>-363105.71</v>
      </c>
      <c r="F61" s="7">
        <v>289.12</v>
      </c>
      <c r="G61" s="8" t="str">
        <f t="shared" si="0"/>
        <v>n.m.</v>
      </c>
      <c r="H61" s="8">
        <f t="shared" si="0"/>
        <v>1</v>
      </c>
      <c r="I61" s="8">
        <f t="shared" si="0"/>
        <v>-1256.8996610403985</v>
      </c>
    </row>
    <row r="62" spans="1:9" x14ac:dyDescent="0.35">
      <c r="A62" s="1" t="s">
        <v>62</v>
      </c>
      <c r="B62" s="1" t="s">
        <v>59</v>
      </c>
      <c r="C62" s="7">
        <v>-372463.10000000003</v>
      </c>
      <c r="D62" s="7">
        <v>-372463.10000000003</v>
      </c>
      <c r="E62" s="7">
        <v>46332.54</v>
      </c>
      <c r="F62" s="7">
        <v>540210.33000000007</v>
      </c>
      <c r="G62" s="8">
        <f t="shared" si="0"/>
        <v>0</v>
      </c>
      <c r="H62" s="8">
        <f t="shared" si="0"/>
        <v>-9.0389095870850156</v>
      </c>
      <c r="I62" s="8">
        <f t="shared" si="0"/>
        <v>-0.91423240647767701</v>
      </c>
    </row>
    <row r="63" spans="1:9" x14ac:dyDescent="0.35">
      <c r="A63" s="1" t="s">
        <v>63</v>
      </c>
      <c r="B63" s="1" t="s">
        <v>59</v>
      </c>
      <c r="C63" s="7">
        <v>-832.23</v>
      </c>
      <c r="D63" s="7">
        <v>-832.23</v>
      </c>
      <c r="E63" s="7">
        <v>522745</v>
      </c>
      <c r="F63" s="7">
        <v>0</v>
      </c>
      <c r="G63" s="8">
        <f t="shared" si="0"/>
        <v>0</v>
      </c>
      <c r="H63" s="8">
        <f t="shared" si="0"/>
        <v>-1.001592038183053</v>
      </c>
      <c r="I63" s="8" t="str">
        <f t="shared" si="0"/>
        <v>n.m.</v>
      </c>
    </row>
    <row r="64" spans="1:9" x14ac:dyDescent="0.35">
      <c r="A64" s="1" t="s">
        <v>632</v>
      </c>
      <c r="B64" s="1" t="s">
        <v>59</v>
      </c>
      <c r="C64" s="7">
        <v>181332</v>
      </c>
      <c r="D64" s="7">
        <v>436837</v>
      </c>
      <c r="E64" s="7">
        <v>0</v>
      </c>
      <c r="F64" s="7">
        <v>0</v>
      </c>
      <c r="G64" s="8">
        <f t="shared" si="0"/>
        <v>-0.58489779940801723</v>
      </c>
      <c r="H64" s="8" t="str">
        <f t="shared" si="0"/>
        <v>n.m.</v>
      </c>
      <c r="I64" s="8" t="str">
        <f t="shared" si="0"/>
        <v>n.m.</v>
      </c>
    </row>
    <row r="65" spans="1:9" x14ac:dyDescent="0.35">
      <c r="A65" s="1" t="s">
        <v>665</v>
      </c>
      <c r="B65" s="1" t="s">
        <v>59</v>
      </c>
      <c r="C65" s="7">
        <v>275960</v>
      </c>
      <c r="D65" s="7">
        <v>0</v>
      </c>
      <c r="E65" s="7">
        <v>0</v>
      </c>
      <c r="F65" s="7">
        <v>0</v>
      </c>
      <c r="G65" s="8" t="str">
        <f t="shared" si="0"/>
        <v>n.m.</v>
      </c>
      <c r="H65" s="8" t="str">
        <f t="shared" si="0"/>
        <v>n.m.</v>
      </c>
      <c r="I65" s="8" t="str">
        <f t="shared" si="0"/>
        <v>n.m.</v>
      </c>
    </row>
    <row r="66" spans="1:9" x14ac:dyDescent="0.35">
      <c r="A66" s="1" t="s">
        <v>64</v>
      </c>
      <c r="B66" s="1" t="s">
        <v>65</v>
      </c>
      <c r="C66" s="7">
        <v>-1520481.0899999999</v>
      </c>
      <c r="D66" s="7">
        <v>-1533461.06</v>
      </c>
      <c r="E66" s="7">
        <v>-1508974.18</v>
      </c>
      <c r="F66" s="7">
        <v>-1368350.57</v>
      </c>
      <c r="G66" s="8">
        <f t="shared" si="0"/>
        <v>8.4644927338423607E-3</v>
      </c>
      <c r="H66" s="8">
        <f t="shared" si="0"/>
        <v>-1.6227500990109799E-2</v>
      </c>
      <c r="I66" s="8">
        <f t="shared" si="0"/>
        <v>-0.10276870056772064</v>
      </c>
    </row>
    <row r="67" spans="1:9" x14ac:dyDescent="0.35">
      <c r="A67" s="1" t="s">
        <v>66</v>
      </c>
      <c r="B67" s="1" t="s">
        <v>67</v>
      </c>
      <c r="C67" s="7">
        <v>-7497.17</v>
      </c>
      <c r="D67" s="7">
        <v>-7401.14</v>
      </c>
      <c r="E67" s="7">
        <v>-9391.8700000000008</v>
      </c>
      <c r="F67" s="7">
        <v>-8009.760000000002</v>
      </c>
      <c r="G67" s="8">
        <f t="shared" si="0"/>
        <v>-1.2975028171335732E-2</v>
      </c>
      <c r="H67" s="8">
        <f t="shared" si="0"/>
        <v>0.21196311277732766</v>
      </c>
      <c r="I67" s="8">
        <f t="shared" si="0"/>
        <v>-0.17255323505323486</v>
      </c>
    </row>
    <row r="68" spans="1:9" x14ac:dyDescent="0.35">
      <c r="A68" s="1" t="s">
        <v>68</v>
      </c>
      <c r="B68" s="1" t="s">
        <v>69</v>
      </c>
      <c r="C68" s="7">
        <v>-8300.0499999999993</v>
      </c>
      <c r="D68" s="7">
        <v>-8044.47</v>
      </c>
      <c r="E68" s="7">
        <v>-10497.960000000001</v>
      </c>
      <c r="F68" s="7">
        <v>-9986.659999999998</v>
      </c>
      <c r="G68" s="8">
        <f t="shared" si="0"/>
        <v>-3.177089354550381E-2</v>
      </c>
      <c r="H68" s="8">
        <f t="shared" si="0"/>
        <v>0.23371112101779778</v>
      </c>
      <c r="I68" s="8">
        <f t="shared" si="0"/>
        <v>-5.119829853023964E-2</v>
      </c>
    </row>
    <row r="69" spans="1:9" x14ac:dyDescent="0.35">
      <c r="A69" s="1" t="s">
        <v>71</v>
      </c>
      <c r="B69" s="1" t="s">
        <v>70</v>
      </c>
      <c r="C69" s="7">
        <v>0</v>
      </c>
      <c r="D69" s="7">
        <v>0</v>
      </c>
      <c r="E69" s="7">
        <v>9</v>
      </c>
      <c r="F69" s="7">
        <v>13600</v>
      </c>
      <c r="G69" s="8" t="str">
        <f t="shared" si="0"/>
        <v>n.m.</v>
      </c>
      <c r="H69" s="8">
        <f t="shared" si="0"/>
        <v>-1</v>
      </c>
      <c r="I69" s="8">
        <f t="shared" si="0"/>
        <v>-0.99933823529411769</v>
      </c>
    </row>
    <row r="70" spans="1:9" x14ac:dyDescent="0.35">
      <c r="A70" s="1" t="s">
        <v>72</v>
      </c>
      <c r="B70" s="1" t="s">
        <v>70</v>
      </c>
      <c r="C70" s="7">
        <v>7431.1900000000005</v>
      </c>
      <c r="D70" s="7">
        <v>7431.1900000000005</v>
      </c>
      <c r="E70" s="7">
        <v>13610</v>
      </c>
      <c r="F70" s="7">
        <v>0</v>
      </c>
      <c r="G70" s="8">
        <f t="shared" si="0"/>
        <v>0</v>
      </c>
      <c r="H70" s="8">
        <f t="shared" si="0"/>
        <v>-0.45399044819985301</v>
      </c>
      <c r="I70" s="8" t="str">
        <f t="shared" si="0"/>
        <v>n.m.</v>
      </c>
    </row>
    <row r="71" spans="1:9" x14ac:dyDescent="0.35">
      <c r="A71" s="1" t="s">
        <v>633</v>
      </c>
      <c r="B71" s="1" t="s">
        <v>70</v>
      </c>
      <c r="C71" s="7">
        <v>8389.44</v>
      </c>
      <c r="D71" s="7">
        <v>14059.44</v>
      </c>
      <c r="E71" s="7">
        <v>0</v>
      </c>
      <c r="F71" s="7">
        <v>0</v>
      </c>
      <c r="G71" s="8">
        <f t="shared" si="0"/>
        <v>-0.40328775541557843</v>
      </c>
      <c r="H71" s="8" t="str">
        <f t="shared" si="0"/>
        <v>n.m.</v>
      </c>
      <c r="I71" s="8" t="str">
        <f t="shared" si="0"/>
        <v>n.m.</v>
      </c>
    </row>
    <row r="72" spans="1:9" x14ac:dyDescent="0.35">
      <c r="A72" s="1" t="s">
        <v>666</v>
      </c>
      <c r="B72" s="1" t="s">
        <v>70</v>
      </c>
      <c r="C72" s="7">
        <v>6250</v>
      </c>
      <c r="D72" s="7">
        <v>0</v>
      </c>
      <c r="E72" s="7">
        <v>0</v>
      </c>
      <c r="F72" s="7">
        <v>0</v>
      </c>
      <c r="G72" s="8" t="str">
        <f t="shared" si="0"/>
        <v>n.m.</v>
      </c>
      <c r="H72" s="8" t="str">
        <f t="shared" si="0"/>
        <v>n.m.</v>
      </c>
      <c r="I72" s="8" t="str">
        <f t="shared" si="0"/>
        <v>n.m.</v>
      </c>
    </row>
    <row r="73" spans="1:9" x14ac:dyDescent="0.35">
      <c r="A73" s="1" t="s">
        <v>73</v>
      </c>
      <c r="B73" s="1" t="s">
        <v>74</v>
      </c>
      <c r="C73" s="7">
        <v>-3797586.27</v>
      </c>
      <c r="D73" s="7">
        <v>2128543.56</v>
      </c>
      <c r="E73" s="7">
        <v>-2239869.31</v>
      </c>
      <c r="F73" s="7">
        <v>1356861.950000003</v>
      </c>
      <c r="G73" s="8">
        <f t="shared" si="0"/>
        <v>-2.7841242910715907</v>
      </c>
      <c r="H73" s="8">
        <f t="shared" si="0"/>
        <v>1.95029810466933</v>
      </c>
      <c r="I73" s="8">
        <f t="shared" si="0"/>
        <v>-2.6507717015721424</v>
      </c>
    </row>
    <row r="74" spans="1:9" x14ac:dyDescent="0.35">
      <c r="A74" s="1" t="s">
        <v>634</v>
      </c>
      <c r="B74" s="1" t="s">
        <v>635</v>
      </c>
      <c r="C74" s="7">
        <v>-929784.26000000013</v>
      </c>
      <c r="D74" s="7">
        <v>338203.88</v>
      </c>
      <c r="E74" s="7">
        <v>0</v>
      </c>
      <c r="F74" s="7">
        <v>0</v>
      </c>
      <c r="G74" s="8">
        <f t="shared" si="0"/>
        <v>-3.7491827119192132</v>
      </c>
      <c r="H74" s="8" t="str">
        <f t="shared" si="0"/>
        <v>n.m.</v>
      </c>
      <c r="I74" s="8" t="str">
        <f t="shared" si="0"/>
        <v>n.m.</v>
      </c>
    </row>
    <row r="75" spans="1:9" x14ac:dyDescent="0.35">
      <c r="A75" s="1" t="s">
        <v>76</v>
      </c>
      <c r="B75" s="1" t="s">
        <v>75</v>
      </c>
      <c r="C75" s="7">
        <v>0</v>
      </c>
      <c r="D75" s="7">
        <v>0</v>
      </c>
      <c r="E75" s="7">
        <v>0</v>
      </c>
      <c r="F75" s="7">
        <v>979111.94</v>
      </c>
      <c r="G75" s="8" t="str">
        <f t="shared" si="0"/>
        <v>n.m.</v>
      </c>
      <c r="H75" s="8" t="str">
        <f t="shared" si="0"/>
        <v>n.m.</v>
      </c>
      <c r="I75" s="8">
        <f t="shared" si="0"/>
        <v>-1</v>
      </c>
    </row>
    <row r="76" spans="1:9" x14ac:dyDescent="0.35">
      <c r="A76" s="1" t="s">
        <v>77</v>
      </c>
      <c r="B76" s="1" t="s">
        <v>75</v>
      </c>
      <c r="C76" s="7">
        <v>25039.84</v>
      </c>
      <c r="D76" s="7">
        <v>0</v>
      </c>
      <c r="E76" s="7">
        <v>828944.26</v>
      </c>
      <c r="F76" s="7">
        <v>0</v>
      </c>
      <c r="G76" s="8" t="str">
        <f t="shared" si="0"/>
        <v>n.m.</v>
      </c>
      <c r="H76" s="8">
        <f t="shared" si="0"/>
        <v>-1</v>
      </c>
      <c r="I76" s="8" t="str">
        <f t="shared" si="0"/>
        <v>n.m.</v>
      </c>
    </row>
    <row r="77" spans="1:9" x14ac:dyDescent="0.35">
      <c r="A77" s="1" t="s">
        <v>78</v>
      </c>
      <c r="B77" s="1" t="s">
        <v>79</v>
      </c>
      <c r="C77" s="7">
        <v>82913988.359999999</v>
      </c>
      <c r="D77" s="7">
        <v>67139258.390000001</v>
      </c>
      <c r="E77" s="7">
        <v>59143541.939999998</v>
      </c>
      <c r="F77" s="7">
        <v>84012454.850000009</v>
      </c>
      <c r="G77" s="8">
        <f t="shared" si="0"/>
        <v>0.23495538003067298</v>
      </c>
      <c r="H77" s="8">
        <f t="shared" si="0"/>
        <v>0.13519170796553756</v>
      </c>
      <c r="I77" s="8">
        <f t="shared" si="0"/>
        <v>-0.29601459634053306</v>
      </c>
    </row>
    <row r="78" spans="1:9" x14ac:dyDescent="0.35">
      <c r="A78" s="1" t="s">
        <v>80</v>
      </c>
      <c r="B78" s="1" t="s">
        <v>81</v>
      </c>
      <c r="C78" s="7">
        <v>2427569.52</v>
      </c>
      <c r="D78" s="7">
        <v>2427569.52</v>
      </c>
      <c r="E78" s="7">
        <v>1004577.74</v>
      </c>
      <c r="F78" s="7">
        <v>1042121.87</v>
      </c>
      <c r="G78" s="8">
        <f t="shared" si="0"/>
        <v>0</v>
      </c>
      <c r="H78" s="8">
        <f t="shared" si="0"/>
        <v>1.4165073775176424</v>
      </c>
      <c r="I78" s="8">
        <f t="shared" si="0"/>
        <v>-3.6026621339402466E-2</v>
      </c>
    </row>
    <row r="79" spans="1:9" x14ac:dyDescent="0.35">
      <c r="A79" s="1" t="s">
        <v>82</v>
      </c>
      <c r="B79" s="1" t="s">
        <v>83</v>
      </c>
      <c r="C79" s="7">
        <v>-74697500.159999996</v>
      </c>
      <c r="D79" s="7">
        <v>-64972796.869999997</v>
      </c>
      <c r="E79" s="7">
        <v>-84880685.959999993</v>
      </c>
      <c r="F79" s="7">
        <v>-113937061.32000001</v>
      </c>
      <c r="G79" s="8">
        <f t="shared" ref="G79:I141" si="4">IFERROR((C79-D79)/ABS(D79), "n.m.")</f>
        <v>-0.14967345963969428</v>
      </c>
      <c r="H79" s="8">
        <f t="shared" si="4"/>
        <v>0.23453968196465314</v>
      </c>
      <c r="I79" s="8">
        <f t="shared" si="4"/>
        <v>0.25502128125275414</v>
      </c>
    </row>
    <row r="80" spans="1:9" x14ac:dyDescent="0.35">
      <c r="A80" s="1" t="s">
        <v>84</v>
      </c>
      <c r="B80" s="1" t="s">
        <v>85</v>
      </c>
      <c r="C80" s="7">
        <v>-3579695.09</v>
      </c>
      <c r="D80" s="7">
        <v>-3730599.09</v>
      </c>
      <c r="E80" s="7">
        <v>-2309528.4300000002</v>
      </c>
      <c r="F80" s="7">
        <v>-2488587.4700000002</v>
      </c>
      <c r="G80" s="8">
        <f t="shared" si="4"/>
        <v>4.045033957267169E-2</v>
      </c>
      <c r="H80" s="8">
        <f t="shared" si="4"/>
        <v>-0.61530771457097833</v>
      </c>
      <c r="I80" s="8">
        <f t="shared" si="4"/>
        <v>7.1952078099951217E-2</v>
      </c>
    </row>
    <row r="81" spans="1:9" x14ac:dyDescent="0.35">
      <c r="A81" s="1" t="s">
        <v>86</v>
      </c>
      <c r="B81" s="1" t="s">
        <v>87</v>
      </c>
      <c r="C81" s="7">
        <v>2069335.87</v>
      </c>
      <c r="D81" s="7">
        <v>1425167.04</v>
      </c>
      <c r="E81" s="7">
        <v>851367.05</v>
      </c>
      <c r="F81" s="7">
        <v>554515.72</v>
      </c>
      <c r="G81" s="8">
        <f t="shared" si="4"/>
        <v>0.45199531838738011</v>
      </c>
      <c r="H81" s="8">
        <f t="shared" si="4"/>
        <v>0.67397486195877554</v>
      </c>
      <c r="I81" s="8">
        <f t="shared" si="4"/>
        <v>0.53533438150319723</v>
      </c>
    </row>
    <row r="82" spans="1:9" x14ac:dyDescent="0.35">
      <c r="A82" s="1" t="s">
        <v>88</v>
      </c>
      <c r="B82" s="1" t="s">
        <v>89</v>
      </c>
      <c r="C82" s="7">
        <v>-15351</v>
      </c>
      <c r="D82" s="7">
        <v>-14517</v>
      </c>
      <c r="E82" s="7">
        <v>-12768</v>
      </c>
      <c r="F82" s="7">
        <v>-641657.65</v>
      </c>
      <c r="G82" s="8">
        <f t="shared" si="4"/>
        <v>-5.7449886340152925E-2</v>
      </c>
      <c r="H82" s="8">
        <f t="shared" si="4"/>
        <v>-0.13698308270676693</v>
      </c>
      <c r="I82" s="8">
        <f t="shared" si="4"/>
        <v>0.98010153856967186</v>
      </c>
    </row>
    <row r="83" spans="1:9" x14ac:dyDescent="0.35">
      <c r="A83" s="1" t="s">
        <v>90</v>
      </c>
      <c r="B83" s="1" t="s">
        <v>91</v>
      </c>
      <c r="C83" s="7">
        <v>-7.2</v>
      </c>
      <c r="D83" s="7">
        <v>-14.46</v>
      </c>
      <c r="E83" s="7">
        <v>-15.94</v>
      </c>
      <c r="F83" s="7">
        <v>0</v>
      </c>
      <c r="G83" s="8">
        <f t="shared" si="4"/>
        <v>0.50207468879668049</v>
      </c>
      <c r="H83" s="8">
        <f t="shared" si="4"/>
        <v>9.2848180677540693E-2</v>
      </c>
      <c r="I83" s="8" t="str">
        <f t="shared" si="4"/>
        <v>n.m.</v>
      </c>
    </row>
    <row r="84" spans="1:9" x14ac:dyDescent="0.35">
      <c r="A84" s="1" t="s">
        <v>618</v>
      </c>
      <c r="B84" s="1" t="s">
        <v>619</v>
      </c>
      <c r="C84" s="7">
        <v>-180714.29</v>
      </c>
      <c r="D84" s="7">
        <v>-180714.29</v>
      </c>
      <c r="E84" s="7">
        <v>0</v>
      </c>
      <c r="F84" s="7">
        <v>0</v>
      </c>
      <c r="G84" s="8">
        <f t="shared" si="4"/>
        <v>0</v>
      </c>
      <c r="H84" s="8" t="str">
        <f t="shared" si="4"/>
        <v>n.m.</v>
      </c>
      <c r="I84" s="8" t="str">
        <f t="shared" si="4"/>
        <v>n.m.</v>
      </c>
    </row>
    <row r="85" spans="1:9" x14ac:dyDescent="0.35">
      <c r="A85" s="1" t="s">
        <v>92</v>
      </c>
      <c r="B85" s="1" t="s">
        <v>93</v>
      </c>
      <c r="C85" s="7">
        <v>0</v>
      </c>
      <c r="D85" s="7">
        <v>0</v>
      </c>
      <c r="E85" s="7">
        <v>0</v>
      </c>
      <c r="F85" s="7">
        <v>-712800</v>
      </c>
      <c r="G85" s="8" t="str">
        <f t="shared" si="4"/>
        <v>n.m.</v>
      </c>
      <c r="H85" s="8" t="str">
        <f t="shared" si="4"/>
        <v>n.m.</v>
      </c>
      <c r="I85" s="8">
        <f t="shared" si="4"/>
        <v>1</v>
      </c>
    </row>
    <row r="86" spans="1:9" x14ac:dyDescent="0.35">
      <c r="A86" s="1" t="s">
        <v>94</v>
      </c>
      <c r="B86" s="1" t="s">
        <v>95</v>
      </c>
      <c r="C86" s="7">
        <v>4075249.41</v>
      </c>
      <c r="D86" s="7">
        <v>4426924.72</v>
      </c>
      <c r="E86" s="7">
        <v>5403024.0099999998</v>
      </c>
      <c r="F86" s="7">
        <v>5724887.8300000001</v>
      </c>
      <c r="G86" s="8">
        <f t="shared" si="4"/>
        <v>-7.9440092670019377E-2</v>
      </c>
      <c r="H86" s="8">
        <f t="shared" si="4"/>
        <v>-0.18065795898619375</v>
      </c>
      <c r="I86" s="8">
        <f t="shared" si="4"/>
        <v>-5.6221856140716786E-2</v>
      </c>
    </row>
    <row r="87" spans="1:9" x14ac:dyDescent="0.35">
      <c r="A87" s="1" t="s">
        <v>96</v>
      </c>
      <c r="B87" s="1" t="s">
        <v>97</v>
      </c>
      <c r="C87" s="7">
        <v>7396104.1799999997</v>
      </c>
      <c r="D87" s="7">
        <v>6348840.0099999998</v>
      </c>
      <c r="E87" s="7">
        <v>6055041.7300000004</v>
      </c>
      <c r="F87" s="7">
        <v>7471716.3390000006</v>
      </c>
      <c r="G87" s="8">
        <f t="shared" si="4"/>
        <v>0.16495362433932242</v>
      </c>
      <c r="H87" s="8">
        <f t="shared" si="4"/>
        <v>4.8521264278718571E-2</v>
      </c>
      <c r="I87" s="8">
        <f t="shared" si="4"/>
        <v>-0.18960497758800157</v>
      </c>
    </row>
    <row r="88" spans="1:9" x14ac:dyDescent="0.35">
      <c r="A88" s="1" t="s">
        <v>98</v>
      </c>
      <c r="B88" s="1" t="s">
        <v>99</v>
      </c>
      <c r="C88" s="7">
        <v>78036523.319999993</v>
      </c>
      <c r="D88" s="7">
        <v>82196924.299999997</v>
      </c>
      <c r="E88" s="7">
        <v>59348148.68</v>
      </c>
      <c r="F88" s="7">
        <v>42642242.180000007</v>
      </c>
      <c r="G88" s="8">
        <f t="shared" si="4"/>
        <v>-5.0615044485308125E-2</v>
      </c>
      <c r="H88" s="8">
        <f t="shared" si="4"/>
        <v>0.38499559174454767</v>
      </c>
      <c r="I88" s="8">
        <f t="shared" si="4"/>
        <v>0.39176895130142497</v>
      </c>
    </row>
    <row r="89" spans="1:9" x14ac:dyDescent="0.35">
      <c r="A89" s="1" t="s">
        <v>100</v>
      </c>
      <c r="B89" s="1" t="s">
        <v>101</v>
      </c>
      <c r="C89" s="7">
        <v>3772133.2800000003</v>
      </c>
      <c r="D89" s="7">
        <v>3550790.08</v>
      </c>
      <c r="E89" s="7">
        <v>2138318.5699999998</v>
      </c>
      <c r="F89" s="7">
        <v>2569083.23</v>
      </c>
      <c r="G89" s="8">
        <f t="shared" si="4"/>
        <v>6.2336323751360764E-2</v>
      </c>
      <c r="H89" s="8">
        <f t="shared" si="4"/>
        <v>0.66055242180308071</v>
      </c>
      <c r="I89" s="8">
        <f t="shared" si="4"/>
        <v>-0.167672520286546</v>
      </c>
    </row>
    <row r="90" spans="1:9" x14ac:dyDescent="0.35">
      <c r="A90" s="1" t="s">
        <v>102</v>
      </c>
      <c r="B90" s="1" t="s">
        <v>103</v>
      </c>
      <c r="C90" s="7">
        <v>-1066415.0200000005</v>
      </c>
      <c r="D90" s="7">
        <v>2053224.07</v>
      </c>
      <c r="E90" s="7">
        <v>12553657.449999999</v>
      </c>
      <c r="F90" s="7">
        <v>-15025291.74</v>
      </c>
      <c r="G90" s="8">
        <f t="shared" si="4"/>
        <v>-1.5193856021763863</v>
      </c>
      <c r="H90" s="8">
        <f t="shared" si="4"/>
        <v>-0.83644415357215274</v>
      </c>
      <c r="I90" s="8">
        <f t="shared" si="4"/>
        <v>1.8355017438084031</v>
      </c>
    </row>
    <row r="91" spans="1:9" x14ac:dyDescent="0.35">
      <c r="A91" s="1" t="s">
        <v>104</v>
      </c>
      <c r="B91" s="1" t="s">
        <v>105</v>
      </c>
      <c r="C91" s="7">
        <v>16131.100000000002</v>
      </c>
      <c r="D91" s="7">
        <v>18854.05</v>
      </c>
      <c r="E91" s="7">
        <v>0</v>
      </c>
      <c r="F91" s="7">
        <v>0</v>
      </c>
      <c r="G91" s="8">
        <f t="shared" si="4"/>
        <v>-0.14442255112296812</v>
      </c>
      <c r="H91" s="8" t="str">
        <f t="shared" si="4"/>
        <v>n.m.</v>
      </c>
      <c r="I91" s="8" t="str">
        <f t="shared" si="4"/>
        <v>n.m.</v>
      </c>
    </row>
    <row r="92" spans="1:9" x14ac:dyDescent="0.35">
      <c r="A92" s="1" t="s">
        <v>106</v>
      </c>
      <c r="B92" s="1" t="s">
        <v>107</v>
      </c>
      <c r="C92" s="7">
        <v>0</v>
      </c>
      <c r="D92" s="7">
        <v>49281.130000000005</v>
      </c>
      <c r="E92" s="7">
        <v>828309.78</v>
      </c>
      <c r="F92" s="7">
        <v>221526.38</v>
      </c>
      <c r="G92" s="8">
        <f t="shared" si="4"/>
        <v>-1</v>
      </c>
      <c r="H92" s="8">
        <f t="shared" si="4"/>
        <v>-0.94050398632260501</v>
      </c>
      <c r="I92" s="8">
        <f t="shared" si="4"/>
        <v>2.7391022234011135</v>
      </c>
    </row>
    <row r="93" spans="1:9" x14ac:dyDescent="0.35">
      <c r="A93" s="1" t="s">
        <v>108</v>
      </c>
      <c r="B93" s="1" t="s">
        <v>109</v>
      </c>
      <c r="C93" s="7">
        <v>3622215.17</v>
      </c>
      <c r="D93" s="7">
        <v>3729331.3200000003</v>
      </c>
      <c r="E93" s="7">
        <v>3356764.09</v>
      </c>
      <c r="F93" s="7">
        <v>4425616.6399999997</v>
      </c>
      <c r="G93" s="8">
        <f t="shared" si="4"/>
        <v>-2.8722615613568054E-2</v>
      </c>
      <c r="H93" s="8">
        <f t="shared" si="4"/>
        <v>0.11098999512950594</v>
      </c>
      <c r="I93" s="8">
        <f t="shared" si="4"/>
        <v>-0.24151494287584743</v>
      </c>
    </row>
    <row r="94" spans="1:9" x14ac:dyDescent="0.35">
      <c r="A94" s="1" t="s">
        <v>110</v>
      </c>
      <c r="B94" s="1" t="s">
        <v>111</v>
      </c>
      <c r="C94" s="7">
        <v>30564445.200000003</v>
      </c>
      <c r="D94" s="7">
        <v>27765126.77</v>
      </c>
      <c r="E94" s="7">
        <v>23679639.920000002</v>
      </c>
      <c r="F94" s="7">
        <v>29204580.760000002</v>
      </c>
      <c r="G94" s="8">
        <f t="shared" si="4"/>
        <v>0.10082138119479594</v>
      </c>
      <c r="H94" s="8">
        <f t="shared" si="4"/>
        <v>0.17253162901980468</v>
      </c>
      <c r="I94" s="8">
        <f t="shared" si="4"/>
        <v>-0.18918062496439683</v>
      </c>
    </row>
    <row r="95" spans="1:9" x14ac:dyDescent="0.35">
      <c r="A95" s="1" t="s">
        <v>112</v>
      </c>
      <c r="B95" s="1" t="s">
        <v>113</v>
      </c>
      <c r="C95" s="7">
        <v>322229.29000000004</v>
      </c>
      <c r="D95" s="7">
        <v>624495.91</v>
      </c>
      <c r="E95" s="7">
        <v>199383.46</v>
      </c>
      <c r="F95" s="7">
        <v>26543.59</v>
      </c>
      <c r="G95" s="8">
        <f t="shared" si="4"/>
        <v>-0.48401697298545954</v>
      </c>
      <c r="H95" s="8">
        <f t="shared" si="4"/>
        <v>2.132134982510586</v>
      </c>
      <c r="I95" s="8">
        <f t="shared" si="4"/>
        <v>6.5115483625236825</v>
      </c>
    </row>
    <row r="96" spans="1:9" x14ac:dyDescent="0.35">
      <c r="A96" s="1" t="s">
        <v>114</v>
      </c>
      <c r="B96" s="1" t="s">
        <v>115</v>
      </c>
      <c r="C96" s="7">
        <v>1446384.37</v>
      </c>
      <c r="D96" s="7">
        <v>1390271.68</v>
      </c>
      <c r="E96" s="7">
        <v>961277.27</v>
      </c>
      <c r="F96" s="7">
        <v>713908.31</v>
      </c>
      <c r="G96" s="8">
        <f t="shared" si="4"/>
        <v>4.0360953047680712E-2</v>
      </c>
      <c r="H96" s="8">
        <f t="shared" si="4"/>
        <v>0.44627541229597567</v>
      </c>
      <c r="I96" s="8">
        <f t="shared" si="4"/>
        <v>0.34649962261960493</v>
      </c>
    </row>
    <row r="97" spans="1:9" x14ac:dyDescent="0.35">
      <c r="A97" s="1" t="s">
        <v>116</v>
      </c>
      <c r="B97" s="1" t="s">
        <v>117</v>
      </c>
      <c r="C97" s="7">
        <v>-1239079.8399999999</v>
      </c>
      <c r="D97" s="7">
        <v>-1285677.51</v>
      </c>
      <c r="E97" s="7">
        <v>-1031939.31</v>
      </c>
      <c r="F97" s="7">
        <v>-597807.65999999992</v>
      </c>
      <c r="G97" s="8">
        <f t="shared" si="4"/>
        <v>3.6243668911965454E-2</v>
      </c>
      <c r="H97" s="8">
        <f t="shared" si="4"/>
        <v>-0.24588480886535852</v>
      </c>
      <c r="I97" s="8">
        <f t="shared" si="4"/>
        <v>-0.72620623496192771</v>
      </c>
    </row>
    <row r="98" spans="1:9" x14ac:dyDescent="0.35">
      <c r="A98" s="1" t="s">
        <v>118</v>
      </c>
      <c r="B98" s="1" t="s">
        <v>119</v>
      </c>
      <c r="C98" s="7">
        <v>0</v>
      </c>
      <c r="D98" s="7">
        <v>0</v>
      </c>
      <c r="E98" s="7">
        <v>0</v>
      </c>
      <c r="F98" s="7">
        <v>-680000</v>
      </c>
      <c r="G98" s="8" t="str">
        <f t="shared" si="4"/>
        <v>n.m.</v>
      </c>
      <c r="H98" s="8" t="str">
        <f t="shared" si="4"/>
        <v>n.m.</v>
      </c>
      <c r="I98" s="8">
        <f t="shared" si="4"/>
        <v>1</v>
      </c>
    </row>
    <row r="99" spans="1:9" x14ac:dyDescent="0.35">
      <c r="A99" s="1" t="s">
        <v>120</v>
      </c>
      <c r="B99" s="1" t="s">
        <v>121</v>
      </c>
      <c r="C99" s="7">
        <v>6236172.2000000002</v>
      </c>
      <c r="D99" s="7">
        <v>6238159.4000000004</v>
      </c>
      <c r="E99" s="7">
        <v>6097373.3099999996</v>
      </c>
      <c r="F99" s="7">
        <v>5896591.9199999999</v>
      </c>
      <c r="G99" s="8">
        <f t="shared" si="4"/>
        <v>-3.1855550212458279E-4</v>
      </c>
      <c r="H99" s="8">
        <f t="shared" si="4"/>
        <v>2.3089629393218306E-2</v>
      </c>
      <c r="I99" s="8">
        <f t="shared" si="4"/>
        <v>3.4050412971430397E-2</v>
      </c>
    </row>
    <row r="100" spans="1:9" x14ac:dyDescent="0.35">
      <c r="A100" s="1" t="s">
        <v>122</v>
      </c>
      <c r="B100" s="1" t="s">
        <v>123</v>
      </c>
      <c r="C100" s="7">
        <v>1872076.34</v>
      </c>
      <c r="D100" s="7">
        <v>2698802.7</v>
      </c>
      <c r="E100" s="7">
        <v>88694.6</v>
      </c>
      <c r="F100" s="7">
        <v>0</v>
      </c>
      <c r="G100" s="8">
        <f t="shared" si="4"/>
        <v>-0.30633078883461917</v>
      </c>
      <c r="H100" s="8">
        <f t="shared" si="4"/>
        <v>29.428038460064084</v>
      </c>
      <c r="I100" s="8" t="str">
        <f t="shared" si="4"/>
        <v>n.m.</v>
      </c>
    </row>
    <row r="101" spans="1:9" x14ac:dyDescent="0.35">
      <c r="A101" s="1" t="s">
        <v>124</v>
      </c>
      <c r="B101" s="1" t="s">
        <v>125</v>
      </c>
      <c r="C101" s="7">
        <v>1661652.77</v>
      </c>
      <c r="D101" s="7">
        <v>1499731.65</v>
      </c>
      <c r="E101" s="7">
        <v>1718627.3599999999</v>
      </c>
      <c r="F101" s="7">
        <v>2102735.7000000002</v>
      </c>
      <c r="G101" s="8">
        <f t="shared" si="4"/>
        <v>0.10796672858107657</v>
      </c>
      <c r="H101" s="8">
        <f t="shared" si="4"/>
        <v>-0.12736659213897303</v>
      </c>
      <c r="I101" s="8">
        <f t="shared" si="4"/>
        <v>-0.18267076551751144</v>
      </c>
    </row>
    <row r="102" spans="1:9" x14ac:dyDescent="0.35">
      <c r="A102" s="1" t="s">
        <v>126</v>
      </c>
      <c r="B102" s="1" t="s">
        <v>127</v>
      </c>
      <c r="C102" s="7">
        <v>1080273.3600000001</v>
      </c>
      <c r="D102" s="7">
        <v>1277794.55</v>
      </c>
      <c r="E102" s="7">
        <v>1487509.47</v>
      </c>
      <c r="F102" s="7">
        <v>1092464.8799999999</v>
      </c>
      <c r="G102" s="8">
        <f t="shared" si="4"/>
        <v>-0.15457977184203825</v>
      </c>
      <c r="H102" s="8">
        <f t="shared" si="4"/>
        <v>-0.14098392260991785</v>
      </c>
      <c r="I102" s="8">
        <f t="shared" si="4"/>
        <v>0.36160850314931875</v>
      </c>
    </row>
    <row r="103" spans="1:9" x14ac:dyDescent="0.35">
      <c r="A103" s="1" t="s">
        <v>128</v>
      </c>
      <c r="B103" s="1" t="s">
        <v>129</v>
      </c>
      <c r="C103" s="7">
        <v>0</v>
      </c>
      <c r="D103" s="7">
        <v>0</v>
      </c>
      <c r="E103" s="7">
        <v>3961.46</v>
      </c>
      <c r="F103" s="7">
        <v>388144.43999999994</v>
      </c>
      <c r="G103" s="8" t="str">
        <f t="shared" si="4"/>
        <v>n.m.</v>
      </c>
      <c r="H103" s="8">
        <f t="shared" si="4"/>
        <v>-1</v>
      </c>
      <c r="I103" s="8">
        <f t="shared" si="4"/>
        <v>-0.9897938509694999</v>
      </c>
    </row>
    <row r="104" spans="1:9" x14ac:dyDescent="0.35">
      <c r="A104" s="1" t="s">
        <v>130</v>
      </c>
      <c r="B104" s="1" t="s">
        <v>131</v>
      </c>
      <c r="C104" s="7">
        <v>2386199.04</v>
      </c>
      <c r="D104" s="7">
        <v>2275716.89</v>
      </c>
      <c r="E104" s="7">
        <v>2111898.59</v>
      </c>
      <c r="F104" s="7">
        <v>2003854.96</v>
      </c>
      <c r="G104" s="8">
        <f t="shared" si="4"/>
        <v>4.8548284053030827E-2</v>
      </c>
      <c r="H104" s="8">
        <f t="shared" si="4"/>
        <v>7.7569207525253522E-2</v>
      </c>
      <c r="I104" s="8">
        <f t="shared" si="4"/>
        <v>5.391788934664208E-2</v>
      </c>
    </row>
    <row r="105" spans="1:9" x14ac:dyDescent="0.35">
      <c r="A105" s="1" t="s">
        <v>132</v>
      </c>
      <c r="B105" s="1" t="s">
        <v>133</v>
      </c>
      <c r="C105" s="7">
        <v>0</v>
      </c>
      <c r="D105" s="7">
        <v>0</v>
      </c>
      <c r="E105" s="7">
        <v>158813.86000000002</v>
      </c>
      <c r="F105" s="7">
        <v>109242.10999999999</v>
      </c>
      <c r="G105" s="8" t="str">
        <f t="shared" si="4"/>
        <v>n.m.</v>
      </c>
      <c r="H105" s="8">
        <f t="shared" si="4"/>
        <v>-1</v>
      </c>
      <c r="I105" s="8">
        <f t="shared" si="4"/>
        <v>0.45377876718053173</v>
      </c>
    </row>
    <row r="106" spans="1:9" x14ac:dyDescent="0.35">
      <c r="A106" s="1" t="s">
        <v>134</v>
      </c>
      <c r="B106" s="1" t="s">
        <v>135</v>
      </c>
      <c r="C106" s="7">
        <v>0</v>
      </c>
      <c r="D106" s="7">
        <v>0</v>
      </c>
      <c r="E106" s="7">
        <v>0</v>
      </c>
      <c r="F106" s="7">
        <v>375.42</v>
      </c>
      <c r="G106" s="8" t="str">
        <f t="shared" si="4"/>
        <v>n.m.</v>
      </c>
      <c r="H106" s="8" t="str">
        <f t="shared" si="4"/>
        <v>n.m.</v>
      </c>
      <c r="I106" s="8">
        <f t="shared" si="4"/>
        <v>-1</v>
      </c>
    </row>
    <row r="107" spans="1:9" x14ac:dyDescent="0.35">
      <c r="A107" s="1" t="s">
        <v>136</v>
      </c>
      <c r="B107" s="1" t="s">
        <v>137</v>
      </c>
      <c r="C107" s="7">
        <v>0</v>
      </c>
      <c r="D107" s="7">
        <v>0</v>
      </c>
      <c r="E107" s="7">
        <v>-1.67</v>
      </c>
      <c r="F107" s="7">
        <v>-4.5800000000000018</v>
      </c>
      <c r="G107" s="8" t="str">
        <f t="shared" si="4"/>
        <v>n.m.</v>
      </c>
      <c r="H107" s="8">
        <f t="shared" si="4"/>
        <v>1</v>
      </c>
      <c r="I107" s="8">
        <f t="shared" si="4"/>
        <v>0.63537117903930151</v>
      </c>
    </row>
    <row r="108" spans="1:9" x14ac:dyDescent="0.35">
      <c r="A108" s="1" t="s">
        <v>138</v>
      </c>
      <c r="B108" s="1" t="s">
        <v>139</v>
      </c>
      <c r="C108" s="7">
        <v>58098.22</v>
      </c>
      <c r="D108" s="7">
        <v>44420.21</v>
      </c>
      <c r="E108" s="7">
        <v>33158.31</v>
      </c>
      <c r="F108" s="7">
        <v>182056.47999999995</v>
      </c>
      <c r="G108" s="8">
        <f t="shared" si="4"/>
        <v>0.30792312778350223</v>
      </c>
      <c r="H108" s="8">
        <f t="shared" si="4"/>
        <v>0.33964034958355843</v>
      </c>
      <c r="I108" s="8">
        <f t="shared" si="4"/>
        <v>-0.81786800447861008</v>
      </c>
    </row>
    <row r="109" spans="1:9" x14ac:dyDescent="0.35">
      <c r="A109" s="1" t="s">
        <v>140</v>
      </c>
      <c r="B109" s="1" t="s">
        <v>141</v>
      </c>
      <c r="C109" s="7">
        <v>6024638.3459999999</v>
      </c>
      <c r="D109" s="7">
        <v>6203363.8300000001</v>
      </c>
      <c r="E109" s="7">
        <v>5711662.9699999997</v>
      </c>
      <c r="F109" s="7">
        <v>4871527.3650000002</v>
      </c>
      <c r="G109" s="8">
        <f t="shared" si="4"/>
        <v>-2.8811059434506868E-2</v>
      </c>
      <c r="H109" s="8">
        <f t="shared" si="4"/>
        <v>8.6087162807507236E-2</v>
      </c>
      <c r="I109" s="8">
        <f t="shared" si="4"/>
        <v>0.17245835690794678</v>
      </c>
    </row>
    <row r="110" spans="1:9" x14ac:dyDescent="0.35">
      <c r="A110" s="1" t="s">
        <v>142</v>
      </c>
      <c r="B110" s="1" t="s">
        <v>143</v>
      </c>
      <c r="C110" s="7">
        <v>53008.490000000005</v>
      </c>
      <c r="D110" s="7">
        <v>51993.35</v>
      </c>
      <c r="E110" s="7">
        <v>45671.200000000004</v>
      </c>
      <c r="F110" s="7">
        <v>45214.61</v>
      </c>
      <c r="G110" s="8">
        <f t="shared" si="4"/>
        <v>1.9524419949859102E-2</v>
      </c>
      <c r="H110" s="8">
        <f t="shared" si="4"/>
        <v>0.13842749916796568</v>
      </c>
      <c r="I110" s="8">
        <f t="shared" si="4"/>
        <v>1.0098284603140528E-2</v>
      </c>
    </row>
    <row r="111" spans="1:9" x14ac:dyDescent="0.35">
      <c r="A111" s="1" t="s">
        <v>144</v>
      </c>
      <c r="B111" s="1" t="s">
        <v>145</v>
      </c>
      <c r="C111" s="7">
        <v>0</v>
      </c>
      <c r="D111" s="7">
        <v>0</v>
      </c>
      <c r="E111" s="7">
        <v>0</v>
      </c>
      <c r="F111" s="7">
        <v>75.03</v>
      </c>
      <c r="G111" s="8" t="str">
        <f t="shared" si="4"/>
        <v>n.m.</v>
      </c>
      <c r="H111" s="8" t="str">
        <f t="shared" si="4"/>
        <v>n.m.</v>
      </c>
      <c r="I111" s="8">
        <f t="shared" si="4"/>
        <v>-1</v>
      </c>
    </row>
    <row r="112" spans="1:9" x14ac:dyDescent="0.35">
      <c r="A112" s="1" t="s">
        <v>146</v>
      </c>
      <c r="B112" s="1" t="s">
        <v>147</v>
      </c>
      <c r="C112" s="7">
        <v>0</v>
      </c>
      <c r="D112" s="7">
        <v>10130</v>
      </c>
      <c r="E112" s="7">
        <v>0</v>
      </c>
      <c r="F112" s="7">
        <v>-79688.929999999993</v>
      </c>
      <c r="G112" s="8">
        <f t="shared" si="4"/>
        <v>-1</v>
      </c>
      <c r="H112" s="8" t="str">
        <f t="shared" si="4"/>
        <v>n.m.</v>
      </c>
      <c r="I112" s="8">
        <f t="shared" si="4"/>
        <v>1</v>
      </c>
    </row>
    <row r="113" spans="1:9" x14ac:dyDescent="0.35">
      <c r="A113" s="1" t="s">
        <v>148</v>
      </c>
      <c r="B113" s="1" t="s">
        <v>149</v>
      </c>
      <c r="C113" s="7">
        <v>-1.1000000000000001</v>
      </c>
      <c r="D113" s="7">
        <v>367.46</v>
      </c>
      <c r="E113" s="7">
        <v>855.9</v>
      </c>
      <c r="F113" s="7">
        <v>814.40000000000009</v>
      </c>
      <c r="G113" s="8">
        <f t="shared" si="4"/>
        <v>-1.0029935231045557</v>
      </c>
      <c r="H113" s="8">
        <f t="shared" si="4"/>
        <v>-0.57067414417572149</v>
      </c>
      <c r="I113" s="8">
        <f t="shared" si="4"/>
        <v>5.0957760314341703E-2</v>
      </c>
    </row>
    <row r="114" spans="1:9" x14ac:dyDescent="0.35">
      <c r="A114" s="1" t="s">
        <v>150</v>
      </c>
      <c r="B114" s="1" t="s">
        <v>151</v>
      </c>
      <c r="C114" s="7">
        <v>0</v>
      </c>
      <c r="D114" s="7">
        <v>0</v>
      </c>
      <c r="E114" s="7">
        <v>0</v>
      </c>
      <c r="F114" s="7">
        <v>3.9999999999995373E-2</v>
      </c>
      <c r="G114" s="8" t="s">
        <v>21</v>
      </c>
      <c r="H114" s="8" t="str">
        <f t="shared" si="4"/>
        <v>n.m.</v>
      </c>
      <c r="I114" s="8">
        <f t="shared" si="4"/>
        <v>-1</v>
      </c>
    </row>
    <row r="115" spans="1:9" x14ac:dyDescent="0.35">
      <c r="A115" s="1" t="s">
        <v>672</v>
      </c>
      <c r="B115" s="1" t="s">
        <v>293</v>
      </c>
      <c r="C115" s="7">
        <v>965.85</v>
      </c>
      <c r="D115" s="7">
        <v>0</v>
      </c>
      <c r="E115" s="7">
        <v>0</v>
      </c>
      <c r="F115" s="7">
        <v>0</v>
      </c>
      <c r="G115" s="8" t="str">
        <f t="shared" si="4"/>
        <v>n.m.</v>
      </c>
      <c r="H115" s="8" t="str">
        <f t="shared" si="4"/>
        <v>n.m.</v>
      </c>
      <c r="I115" s="8" t="str">
        <f t="shared" si="4"/>
        <v>n.m.</v>
      </c>
    </row>
    <row r="116" spans="1:9" x14ac:dyDescent="0.35">
      <c r="A116" s="1" t="s">
        <v>636</v>
      </c>
      <c r="B116" s="1" t="s">
        <v>637</v>
      </c>
      <c r="C116" s="7">
        <v>0</v>
      </c>
      <c r="D116" s="7">
        <v>0</v>
      </c>
      <c r="E116" s="7">
        <v>-0.02</v>
      </c>
      <c r="F116" s="7">
        <v>0</v>
      </c>
      <c r="G116" s="8" t="str">
        <f t="shared" si="4"/>
        <v>n.m.</v>
      </c>
      <c r="H116" s="8">
        <f t="shared" si="4"/>
        <v>1</v>
      </c>
      <c r="I116" s="8" t="str">
        <f t="shared" si="4"/>
        <v>n.m.</v>
      </c>
    </row>
    <row r="117" spans="1:9" x14ac:dyDescent="0.35">
      <c r="A117" s="1" t="s">
        <v>152</v>
      </c>
      <c r="B117" s="1" t="s">
        <v>153</v>
      </c>
      <c r="C117" s="7">
        <v>36775.01</v>
      </c>
      <c r="D117" s="7">
        <v>38184.89</v>
      </c>
      <c r="E117" s="7">
        <v>26561.010000000002</v>
      </c>
      <c r="F117" s="7">
        <v>53071.909999999996</v>
      </c>
      <c r="G117" s="8">
        <f t="shared" si="4"/>
        <v>-3.6922458071766015E-2</v>
      </c>
      <c r="H117" s="8">
        <f t="shared" si="4"/>
        <v>0.4376294425550834</v>
      </c>
      <c r="I117" s="8">
        <f t="shared" si="4"/>
        <v>-0.49952790468630198</v>
      </c>
    </row>
    <row r="118" spans="1:9" x14ac:dyDescent="0.35">
      <c r="A118" s="1" t="s">
        <v>638</v>
      </c>
      <c r="B118" s="1" t="s">
        <v>639</v>
      </c>
      <c r="C118" s="7">
        <v>42857.15</v>
      </c>
      <c r="D118" s="7">
        <v>42857.15</v>
      </c>
      <c r="E118" s="7">
        <v>0</v>
      </c>
      <c r="F118" s="7">
        <v>0</v>
      </c>
      <c r="G118" s="8">
        <f t="shared" si="4"/>
        <v>0</v>
      </c>
      <c r="H118" s="8" t="str">
        <f t="shared" si="4"/>
        <v>n.m.</v>
      </c>
      <c r="I118" s="8" t="str">
        <f t="shared" si="4"/>
        <v>n.m.</v>
      </c>
    </row>
    <row r="119" spans="1:9" x14ac:dyDescent="0.35">
      <c r="A119" s="1" t="s">
        <v>154</v>
      </c>
      <c r="B119" s="1" t="s">
        <v>155</v>
      </c>
      <c r="C119" s="7">
        <v>176.85</v>
      </c>
      <c r="D119" s="7">
        <v>183.04</v>
      </c>
      <c r="E119" s="7">
        <v>162.66</v>
      </c>
      <c r="F119" s="7">
        <v>334.36999999999995</v>
      </c>
      <c r="G119" s="8">
        <f t="shared" si="4"/>
        <v>-3.3817744755244745E-2</v>
      </c>
      <c r="H119" s="8">
        <f t="shared" si="4"/>
        <v>0.12529202016476082</v>
      </c>
      <c r="I119" s="8">
        <f t="shared" si="4"/>
        <v>-0.51353291264168432</v>
      </c>
    </row>
    <row r="120" spans="1:9" x14ac:dyDescent="0.35">
      <c r="A120" s="1" t="s">
        <v>156</v>
      </c>
      <c r="B120" s="1" t="s">
        <v>157</v>
      </c>
      <c r="C120" s="7">
        <v>1352873.19</v>
      </c>
      <c r="D120" s="7">
        <v>1677430.21</v>
      </c>
      <c r="E120" s="7">
        <v>1620358.87</v>
      </c>
      <c r="F120" s="7">
        <v>1629467.16</v>
      </c>
      <c r="G120" s="8">
        <f t="shared" si="4"/>
        <v>-0.19348466366299677</v>
      </c>
      <c r="H120" s="8">
        <f t="shared" si="4"/>
        <v>3.5221419808069955E-2</v>
      </c>
      <c r="I120" s="8">
        <f t="shared" si="4"/>
        <v>-5.5897352359036223E-3</v>
      </c>
    </row>
    <row r="121" spans="1:9" x14ac:dyDescent="0.35">
      <c r="A121" s="1" t="s">
        <v>158</v>
      </c>
      <c r="B121" s="1" t="s">
        <v>159</v>
      </c>
      <c r="C121" s="7">
        <v>1989377.4100000001</v>
      </c>
      <c r="D121" s="7">
        <v>1794463.79</v>
      </c>
      <c r="E121" s="7">
        <v>1932041.58</v>
      </c>
      <c r="F121" s="7">
        <v>1949430.2000000002</v>
      </c>
      <c r="G121" s="8">
        <f t="shared" si="4"/>
        <v>0.10861942218404981</v>
      </c>
      <c r="H121" s="8">
        <f t="shared" si="4"/>
        <v>-7.1208503701043549E-2</v>
      </c>
      <c r="I121" s="8">
        <f t="shared" si="4"/>
        <v>-8.9198474508090167E-3</v>
      </c>
    </row>
    <row r="122" spans="1:9" x14ac:dyDescent="0.35">
      <c r="A122" s="1" t="s">
        <v>160</v>
      </c>
      <c r="B122" s="1" t="s">
        <v>161</v>
      </c>
      <c r="C122" s="7">
        <v>15573903.48</v>
      </c>
      <c r="D122" s="7">
        <v>14154921.15</v>
      </c>
      <c r="E122" s="7">
        <v>12143193.48</v>
      </c>
      <c r="F122" s="7">
        <v>12888375.153000001</v>
      </c>
      <c r="G122" s="8">
        <f t="shared" si="4"/>
        <v>0.10024657254978775</v>
      </c>
      <c r="H122" s="8">
        <f t="shared" si="4"/>
        <v>0.16566710176473279</v>
      </c>
      <c r="I122" s="8">
        <f t="shared" si="4"/>
        <v>-5.7818124019034779E-2</v>
      </c>
    </row>
    <row r="123" spans="1:9" x14ac:dyDescent="0.35">
      <c r="A123" s="1" t="s">
        <v>162</v>
      </c>
      <c r="B123" s="1" t="s">
        <v>163</v>
      </c>
      <c r="C123" s="7">
        <v>0</v>
      </c>
      <c r="D123" s="7">
        <v>0</v>
      </c>
      <c r="E123" s="7">
        <v>-11.4</v>
      </c>
      <c r="F123" s="7">
        <v>11.450000000000003</v>
      </c>
      <c r="G123" s="8" t="str">
        <f t="shared" si="4"/>
        <v>n.m.</v>
      </c>
      <c r="H123" s="8">
        <f t="shared" si="4"/>
        <v>1</v>
      </c>
      <c r="I123" s="8">
        <f t="shared" si="4"/>
        <v>-1.9956331877729254</v>
      </c>
    </row>
    <row r="124" spans="1:9" x14ac:dyDescent="0.35">
      <c r="A124" s="1" t="s">
        <v>164</v>
      </c>
      <c r="B124" s="1" t="s">
        <v>165</v>
      </c>
      <c r="C124" s="7">
        <v>-7671.09</v>
      </c>
      <c r="D124" s="7">
        <v>-10494.75</v>
      </c>
      <c r="E124" s="7">
        <v>-6973.28</v>
      </c>
      <c r="F124" s="7">
        <v>-3203.48</v>
      </c>
      <c r="G124" s="8">
        <f t="shared" si="4"/>
        <v>0.26905452726363183</v>
      </c>
      <c r="H124" s="8">
        <f t="shared" si="4"/>
        <v>-0.50499478007479981</v>
      </c>
      <c r="I124" s="8">
        <f t="shared" si="4"/>
        <v>-1.1767827487607225</v>
      </c>
    </row>
    <row r="125" spans="1:9" x14ac:dyDescent="0.35">
      <c r="A125" s="1" t="s">
        <v>166</v>
      </c>
      <c r="B125" s="1" t="s">
        <v>167</v>
      </c>
      <c r="C125" s="7">
        <v>-699253.32000000007</v>
      </c>
      <c r="D125" s="7">
        <v>-662947.64</v>
      </c>
      <c r="E125" s="7">
        <v>232064.64000000001</v>
      </c>
      <c r="F125" s="7">
        <v>232064.64000000001</v>
      </c>
      <c r="G125" s="8">
        <f t="shared" si="4"/>
        <v>-5.4764023294509426E-2</v>
      </c>
      <c r="H125" s="8">
        <f t="shared" si="4"/>
        <v>-3.8567369850055568</v>
      </c>
      <c r="I125" s="8">
        <f t="shared" si="4"/>
        <v>0</v>
      </c>
    </row>
    <row r="126" spans="1:9" x14ac:dyDescent="0.35">
      <c r="A126" s="1" t="s">
        <v>168</v>
      </c>
      <c r="B126" s="1" t="s">
        <v>169</v>
      </c>
      <c r="C126" s="7">
        <v>4352733.8599999994</v>
      </c>
      <c r="D126" s="7">
        <v>3949152.48</v>
      </c>
      <c r="E126" s="7">
        <v>3879179.2</v>
      </c>
      <c r="F126" s="7">
        <v>4573438.92</v>
      </c>
      <c r="G126" s="8">
        <f t="shared" si="4"/>
        <v>0.10219442830933675</v>
      </c>
      <c r="H126" s="8">
        <f t="shared" si="4"/>
        <v>1.8038166424484796E-2</v>
      </c>
      <c r="I126" s="8">
        <f t="shared" si="4"/>
        <v>-0.15180255648849897</v>
      </c>
    </row>
    <row r="127" spans="1:9" x14ac:dyDescent="0.35">
      <c r="A127" s="1" t="s">
        <v>673</v>
      </c>
      <c r="B127" s="1" t="s">
        <v>674</v>
      </c>
      <c r="C127" s="7">
        <v>27069.95</v>
      </c>
      <c r="D127" s="7">
        <v>0</v>
      </c>
      <c r="E127" s="7">
        <v>0</v>
      </c>
      <c r="F127" s="7">
        <v>0</v>
      </c>
      <c r="G127" s="8" t="str">
        <f t="shared" si="4"/>
        <v>n.m.</v>
      </c>
      <c r="H127" s="8" t="str">
        <f t="shared" si="4"/>
        <v>n.m.</v>
      </c>
      <c r="I127" s="8" t="str">
        <f t="shared" si="4"/>
        <v>n.m.</v>
      </c>
    </row>
    <row r="128" spans="1:9" x14ac:dyDescent="0.35">
      <c r="A128" s="1" t="s">
        <v>675</v>
      </c>
      <c r="B128" s="1" t="s">
        <v>676</v>
      </c>
      <c r="C128" s="7">
        <v>1124.18</v>
      </c>
      <c r="D128" s="7">
        <v>0</v>
      </c>
      <c r="E128" s="7">
        <v>0</v>
      </c>
      <c r="F128" s="7">
        <v>0</v>
      </c>
      <c r="G128" s="8" t="str">
        <f t="shared" si="4"/>
        <v>n.m.</v>
      </c>
      <c r="H128" s="8" t="str">
        <f t="shared" si="4"/>
        <v>n.m.</v>
      </c>
      <c r="I128" s="8" t="str">
        <f t="shared" si="4"/>
        <v>n.m.</v>
      </c>
    </row>
    <row r="129" spans="1:9" x14ac:dyDescent="0.35">
      <c r="A129" s="1" t="s">
        <v>170</v>
      </c>
      <c r="B129" s="1" t="s">
        <v>171</v>
      </c>
      <c r="C129" s="7">
        <v>1406936.23</v>
      </c>
      <c r="D129" s="7">
        <v>1535484.53</v>
      </c>
      <c r="E129" s="7">
        <v>1688820.35</v>
      </c>
      <c r="F129" s="7">
        <v>1027713.76</v>
      </c>
      <c r="G129" s="8">
        <f t="shared" si="4"/>
        <v>-8.3718394740193214E-2</v>
      </c>
      <c r="H129" s="8">
        <f t="shared" si="4"/>
        <v>-9.0794630701838741E-2</v>
      </c>
      <c r="I129" s="8">
        <f t="shared" si="4"/>
        <v>0.64327891260305792</v>
      </c>
    </row>
    <row r="130" spans="1:9" x14ac:dyDescent="0.35">
      <c r="A130" s="1" t="s">
        <v>172</v>
      </c>
      <c r="B130" s="1" t="s">
        <v>173</v>
      </c>
      <c r="C130" s="7">
        <v>0</v>
      </c>
      <c r="D130" s="7">
        <v>-13.57</v>
      </c>
      <c r="E130" s="7">
        <v>13.57</v>
      </c>
      <c r="F130" s="7">
        <v>-25.82</v>
      </c>
      <c r="G130" s="8">
        <f t="shared" si="4"/>
        <v>1</v>
      </c>
      <c r="H130" s="8">
        <f t="shared" si="4"/>
        <v>-2</v>
      </c>
      <c r="I130" s="8">
        <f t="shared" si="4"/>
        <v>1.5255615801704105</v>
      </c>
    </row>
    <row r="131" spans="1:9" x14ac:dyDescent="0.35">
      <c r="A131" s="1" t="s">
        <v>174</v>
      </c>
      <c r="B131" s="1" t="s">
        <v>175</v>
      </c>
      <c r="C131" s="7">
        <v>0</v>
      </c>
      <c r="D131" s="7">
        <v>0</v>
      </c>
      <c r="E131" s="7">
        <v>0</v>
      </c>
      <c r="F131" s="7">
        <v>0.41000000000000097</v>
      </c>
      <c r="G131" s="8" t="s">
        <v>21</v>
      </c>
      <c r="H131" s="8" t="str">
        <f t="shared" si="4"/>
        <v>n.m.</v>
      </c>
      <c r="I131" s="8">
        <f t="shared" si="4"/>
        <v>-1</v>
      </c>
    </row>
    <row r="132" spans="1:9" x14ac:dyDescent="0.35">
      <c r="A132" s="1" t="s">
        <v>176</v>
      </c>
      <c r="B132" s="1" t="s">
        <v>177</v>
      </c>
      <c r="C132" s="7">
        <v>0</v>
      </c>
      <c r="D132" s="7">
        <v>0</v>
      </c>
      <c r="E132" s="7">
        <v>0</v>
      </c>
      <c r="F132" s="7">
        <v>-85.979999999999976</v>
      </c>
      <c r="G132" s="8" t="str">
        <f t="shared" si="4"/>
        <v>n.m.</v>
      </c>
      <c r="H132" s="8" t="str">
        <f t="shared" si="4"/>
        <v>n.m.</v>
      </c>
      <c r="I132" s="8">
        <f t="shared" si="4"/>
        <v>1</v>
      </c>
    </row>
    <row r="133" spans="1:9" x14ac:dyDescent="0.35">
      <c r="A133" s="1" t="s">
        <v>178</v>
      </c>
      <c r="B133" s="1" t="s">
        <v>179</v>
      </c>
      <c r="C133" s="7">
        <v>108839392.40000001</v>
      </c>
      <c r="D133" s="7">
        <v>89007715.859999999</v>
      </c>
      <c r="E133" s="7">
        <v>89908861.129999995</v>
      </c>
      <c r="F133" s="7">
        <v>198455949.05000001</v>
      </c>
      <c r="G133" s="8">
        <f t="shared" si="4"/>
        <v>0.22280850989585216</v>
      </c>
      <c r="H133" s="8">
        <f t="shared" si="4"/>
        <v>-1.0022874927722887E-2</v>
      </c>
      <c r="I133" s="8">
        <f t="shared" si="4"/>
        <v>-0.54695809543432783</v>
      </c>
    </row>
    <row r="134" spans="1:9" x14ac:dyDescent="0.35">
      <c r="A134" s="1" t="s">
        <v>180</v>
      </c>
      <c r="B134" s="1" t="s">
        <v>181</v>
      </c>
      <c r="C134" s="7">
        <v>0</v>
      </c>
      <c r="D134" s="7">
        <v>373078.23</v>
      </c>
      <c r="E134" s="7">
        <v>1660199.5</v>
      </c>
      <c r="F134" s="7">
        <v>198555.36</v>
      </c>
      <c r="G134" s="8">
        <f t="shared" si="4"/>
        <v>-1</v>
      </c>
      <c r="H134" s="8">
        <f t="shared" si="4"/>
        <v>-0.7752810851948817</v>
      </c>
      <c r="I134" s="8">
        <f t="shared" si="4"/>
        <v>7.3613935176567393</v>
      </c>
    </row>
    <row r="135" spans="1:9" x14ac:dyDescent="0.35">
      <c r="A135" s="1" t="s">
        <v>640</v>
      </c>
      <c r="B135" s="1" t="s">
        <v>641</v>
      </c>
      <c r="C135" s="7">
        <v>3268780.3400000003</v>
      </c>
      <c r="D135" s="7">
        <v>1419256.8900000001</v>
      </c>
      <c r="E135" s="7">
        <v>0</v>
      </c>
      <c r="F135" s="7">
        <v>0</v>
      </c>
      <c r="G135" s="8">
        <f t="shared" si="4"/>
        <v>1.3031632701814821</v>
      </c>
      <c r="H135" s="8" t="str">
        <f t="shared" si="4"/>
        <v>n.m.</v>
      </c>
      <c r="I135" s="8" t="str">
        <f t="shared" si="4"/>
        <v>n.m.</v>
      </c>
    </row>
    <row r="136" spans="1:9" x14ac:dyDescent="0.35">
      <c r="A136" s="1" t="s">
        <v>182</v>
      </c>
      <c r="B136" s="1" t="s">
        <v>183</v>
      </c>
      <c r="C136" s="7">
        <v>0</v>
      </c>
      <c r="D136" s="7">
        <v>0</v>
      </c>
      <c r="E136" s="7">
        <v>307311.58</v>
      </c>
      <c r="F136" s="7">
        <v>64008478.399999999</v>
      </c>
      <c r="G136" s="8" t="str">
        <f t="shared" si="4"/>
        <v>n.m.</v>
      </c>
      <c r="H136" s="8">
        <f t="shared" si="4"/>
        <v>-1</v>
      </c>
      <c r="I136" s="8">
        <f t="shared" si="4"/>
        <v>-0.99519889258920424</v>
      </c>
    </row>
    <row r="137" spans="1:9" x14ac:dyDescent="0.35">
      <c r="A137" s="1" t="s">
        <v>184</v>
      </c>
      <c r="B137" s="1" t="s">
        <v>185</v>
      </c>
      <c r="C137" s="7">
        <v>2276.4999999999995</v>
      </c>
      <c r="D137" s="7">
        <v>4912.29</v>
      </c>
      <c r="E137" s="7">
        <v>2882.78</v>
      </c>
      <c r="F137" s="7">
        <v>1070</v>
      </c>
      <c r="G137" s="8">
        <f t="shared" si="4"/>
        <v>-0.53657052006294426</v>
      </c>
      <c r="H137" s="8">
        <f t="shared" si="4"/>
        <v>0.70401140565703924</v>
      </c>
      <c r="I137" s="8">
        <f t="shared" si="4"/>
        <v>1.6941869158878506</v>
      </c>
    </row>
    <row r="138" spans="1:9" x14ac:dyDescent="0.35">
      <c r="A138" s="1" t="s">
        <v>186</v>
      </c>
      <c r="B138" s="1" t="s">
        <v>187</v>
      </c>
      <c r="C138" s="7">
        <v>7604.93</v>
      </c>
      <c r="D138" s="7">
        <v>56066</v>
      </c>
      <c r="E138" s="7">
        <v>18516.580000000002</v>
      </c>
      <c r="F138" s="7">
        <v>-198559.81</v>
      </c>
      <c r="G138" s="8">
        <f t="shared" si="4"/>
        <v>-0.86435754289587274</v>
      </c>
      <c r="H138" s="8">
        <f t="shared" si="4"/>
        <v>2.0278809585787436</v>
      </c>
      <c r="I138" s="8">
        <f t="shared" si="4"/>
        <v>1.0932544204187142</v>
      </c>
    </row>
    <row r="139" spans="1:9" x14ac:dyDescent="0.35">
      <c r="A139" s="1" t="s">
        <v>188</v>
      </c>
      <c r="B139" s="1" t="s">
        <v>189</v>
      </c>
      <c r="C139" s="7">
        <v>0</v>
      </c>
      <c r="D139" s="7">
        <v>0</v>
      </c>
      <c r="E139" s="7">
        <v>0</v>
      </c>
      <c r="F139" s="7">
        <v>28929634.629999999</v>
      </c>
      <c r="G139" s="8" t="str">
        <f t="shared" si="4"/>
        <v>n.m.</v>
      </c>
      <c r="H139" s="8" t="str">
        <f t="shared" si="4"/>
        <v>n.m.</v>
      </c>
      <c r="I139" s="8">
        <f t="shared" si="4"/>
        <v>-1</v>
      </c>
    </row>
    <row r="140" spans="1:9" x14ac:dyDescent="0.35">
      <c r="A140" s="1" t="s">
        <v>190</v>
      </c>
      <c r="B140" s="1" t="s">
        <v>191</v>
      </c>
      <c r="C140" s="7">
        <v>3419361.68</v>
      </c>
      <c r="D140" s="7">
        <v>3587471.48</v>
      </c>
      <c r="E140" s="7">
        <v>2571374.7800000003</v>
      </c>
      <c r="F140" s="7">
        <v>2275755.7699999996</v>
      </c>
      <c r="G140" s="8">
        <f t="shared" si="4"/>
        <v>-4.6860247095260481E-2</v>
      </c>
      <c r="H140" s="8">
        <f t="shared" si="4"/>
        <v>0.39515698291168572</v>
      </c>
      <c r="I140" s="8">
        <f t="shared" si="4"/>
        <v>0.12989926858451983</v>
      </c>
    </row>
    <row r="141" spans="1:9" x14ac:dyDescent="0.35">
      <c r="A141" s="1" t="s">
        <v>192</v>
      </c>
      <c r="B141" s="1" t="s">
        <v>193</v>
      </c>
      <c r="C141" s="7">
        <v>-1434876</v>
      </c>
      <c r="D141" s="7">
        <v>-1434876</v>
      </c>
      <c r="E141" s="7">
        <v>-1434876</v>
      </c>
      <c r="F141" s="7">
        <v>-1430889.74</v>
      </c>
      <c r="G141" s="8">
        <f t="shared" si="4"/>
        <v>0</v>
      </c>
      <c r="H141" s="8">
        <f t="shared" si="4"/>
        <v>0</v>
      </c>
      <c r="I141" s="8">
        <f t="shared" si="4"/>
        <v>-2.7858610545352077E-3</v>
      </c>
    </row>
    <row r="142" spans="1:9" x14ac:dyDescent="0.35">
      <c r="A142" s="1" t="s">
        <v>194</v>
      </c>
      <c r="B142" s="1" t="s">
        <v>195</v>
      </c>
      <c r="C142" s="7">
        <v>850438.87000000011</v>
      </c>
      <c r="D142" s="7">
        <v>1098815.27</v>
      </c>
      <c r="E142" s="7">
        <v>865660.29</v>
      </c>
      <c r="F142" s="7">
        <v>844756.96999999986</v>
      </c>
      <c r="G142" s="8">
        <f t="shared" ref="G142:I207" si="5">IFERROR((C142-D142)/ABS(D142), "n.m.")</f>
        <v>-0.22604017870992993</v>
      </c>
      <c r="H142" s="8">
        <f t="shared" si="5"/>
        <v>0.26933773293447477</v>
      </c>
      <c r="I142" s="8">
        <f t="shared" si="5"/>
        <v>2.474477363590168E-2</v>
      </c>
    </row>
    <row r="143" spans="1:9" x14ac:dyDescent="0.35">
      <c r="A143" s="1" t="s">
        <v>196</v>
      </c>
      <c r="B143" s="1" t="s">
        <v>197</v>
      </c>
      <c r="C143" s="7">
        <v>727866.91</v>
      </c>
      <c r="D143" s="7">
        <v>598523.09</v>
      </c>
      <c r="E143" s="7">
        <v>629223.22</v>
      </c>
      <c r="F143" s="7">
        <v>1152426.75</v>
      </c>
      <c r="G143" s="8">
        <f t="shared" si="5"/>
        <v>0.21610497934173278</v>
      </c>
      <c r="H143" s="8">
        <f t="shared" si="5"/>
        <v>-4.8790523019795751E-2</v>
      </c>
      <c r="I143" s="8">
        <f t="shared" si="5"/>
        <v>-0.45400154933925302</v>
      </c>
    </row>
    <row r="144" spans="1:9" x14ac:dyDescent="0.35">
      <c r="A144" s="1" t="s">
        <v>198</v>
      </c>
      <c r="B144" s="1" t="s">
        <v>199</v>
      </c>
      <c r="C144" s="7">
        <v>-18534.950000000012</v>
      </c>
      <c r="D144" s="7">
        <v>-239639</v>
      </c>
      <c r="E144" s="7">
        <v>-17489.490000000002</v>
      </c>
      <c r="F144" s="7">
        <v>-310862.16000000003</v>
      </c>
      <c r="G144" s="8">
        <f t="shared" si="5"/>
        <v>0.92265470144675943</v>
      </c>
      <c r="H144" s="8">
        <f t="shared" si="5"/>
        <v>-12.701886104168846</v>
      </c>
      <c r="I144" s="8">
        <f t="shared" si="5"/>
        <v>0.94373876190012962</v>
      </c>
    </row>
    <row r="145" spans="1:9" x14ac:dyDescent="0.35">
      <c r="A145" s="1" t="s">
        <v>200</v>
      </c>
      <c r="B145" s="1" t="s">
        <v>201</v>
      </c>
      <c r="C145" s="7">
        <v>10878629.960000001</v>
      </c>
      <c r="D145" s="7">
        <v>8612447.0700000003</v>
      </c>
      <c r="E145" s="7">
        <v>8125971.5300000003</v>
      </c>
      <c r="F145" s="7">
        <v>29961967.920000002</v>
      </c>
      <c r="G145" s="8">
        <f t="shared" si="5"/>
        <v>0.26312880318229931</v>
      </c>
      <c r="H145" s="8">
        <f t="shared" si="5"/>
        <v>5.9866754172593073E-2</v>
      </c>
      <c r="I145" s="8">
        <f t="shared" si="5"/>
        <v>-0.7287904602362314</v>
      </c>
    </row>
    <row r="146" spans="1:9" x14ac:dyDescent="0.35">
      <c r="A146" s="1" t="s">
        <v>202</v>
      </c>
      <c r="B146" s="1" t="s">
        <v>203</v>
      </c>
      <c r="C146" s="7">
        <v>753675.07000000007</v>
      </c>
      <c r="D146" s="7">
        <v>469976.03</v>
      </c>
      <c r="E146" s="7">
        <v>425537.25</v>
      </c>
      <c r="F146" s="7">
        <v>850774.1</v>
      </c>
      <c r="G146" s="8">
        <f t="shared" si="5"/>
        <v>0.60364576465740183</v>
      </c>
      <c r="H146" s="8">
        <f t="shared" si="5"/>
        <v>0.10442982371108529</v>
      </c>
      <c r="I146" s="8">
        <f t="shared" si="5"/>
        <v>-0.49982345489830965</v>
      </c>
    </row>
    <row r="147" spans="1:9" x14ac:dyDescent="0.35">
      <c r="A147" s="1" t="s">
        <v>204</v>
      </c>
      <c r="B147" s="1" t="s">
        <v>205</v>
      </c>
      <c r="C147" s="7">
        <v>-140560.09</v>
      </c>
      <c r="D147" s="7">
        <v>-35885.160000000003</v>
      </c>
      <c r="E147" s="7">
        <v>42126.97</v>
      </c>
      <c r="F147" s="7">
        <v>-87308.89999999998</v>
      </c>
      <c r="G147" s="8">
        <f t="shared" si="5"/>
        <v>-2.9169419893906001</v>
      </c>
      <c r="H147" s="8">
        <f t="shared" si="5"/>
        <v>-1.8518333979396098</v>
      </c>
      <c r="I147" s="8">
        <f t="shared" si="5"/>
        <v>1.4825048763642654</v>
      </c>
    </row>
    <row r="148" spans="1:9" x14ac:dyDescent="0.35">
      <c r="A148" s="1" t="s">
        <v>206</v>
      </c>
      <c r="B148" s="1" t="s">
        <v>207</v>
      </c>
      <c r="C148" s="7">
        <v>0</v>
      </c>
      <c r="D148" s="7">
        <v>0</v>
      </c>
      <c r="E148" s="7">
        <v>0</v>
      </c>
      <c r="F148" s="7">
        <v>44473.760000000002</v>
      </c>
      <c r="G148" s="8" t="str">
        <f t="shared" si="5"/>
        <v>n.m.</v>
      </c>
      <c r="H148" s="8" t="str">
        <f t="shared" si="5"/>
        <v>n.m.</v>
      </c>
      <c r="I148" s="8">
        <f t="shared" si="5"/>
        <v>-1</v>
      </c>
    </row>
    <row r="149" spans="1:9" x14ac:dyDescent="0.35">
      <c r="A149" s="1" t="s">
        <v>208</v>
      </c>
      <c r="B149" s="1" t="s">
        <v>209</v>
      </c>
      <c r="C149" s="7">
        <v>4274138.17</v>
      </c>
      <c r="D149" s="7">
        <v>1290397.3900000001</v>
      </c>
      <c r="E149" s="7">
        <v>982318.06</v>
      </c>
      <c r="F149" s="7">
        <v>1221114.3899999999</v>
      </c>
      <c r="G149" s="8">
        <f t="shared" si="5"/>
        <v>2.3122650457313769</v>
      </c>
      <c r="H149" s="8">
        <f t="shared" si="5"/>
        <v>0.31362482534424752</v>
      </c>
      <c r="I149" s="8">
        <f t="shared" si="5"/>
        <v>-0.19555606907555964</v>
      </c>
    </row>
    <row r="150" spans="1:9" x14ac:dyDescent="0.35">
      <c r="A150" s="1" t="s">
        <v>210</v>
      </c>
      <c r="B150" s="1" t="s">
        <v>211</v>
      </c>
      <c r="C150" s="7">
        <v>8029808.3800000008</v>
      </c>
      <c r="D150" s="7">
        <v>6943743.3600000003</v>
      </c>
      <c r="E150" s="7">
        <v>7275694.9299999997</v>
      </c>
      <c r="F150" s="7">
        <v>13856254.729999999</v>
      </c>
      <c r="G150" s="8">
        <f t="shared" si="5"/>
        <v>0.15640915334751088</v>
      </c>
      <c r="H150" s="8">
        <f t="shared" si="5"/>
        <v>-4.56247235753739E-2</v>
      </c>
      <c r="I150" s="8">
        <f t="shared" si="5"/>
        <v>-0.47491619692531445</v>
      </c>
    </row>
    <row r="151" spans="1:9" x14ac:dyDescent="0.35">
      <c r="A151" s="1" t="s">
        <v>212</v>
      </c>
      <c r="B151" s="1" t="s">
        <v>213</v>
      </c>
      <c r="C151" s="7">
        <v>-10183132.710000001</v>
      </c>
      <c r="D151" s="7">
        <v>-7555126.3200000003</v>
      </c>
      <c r="E151" s="7">
        <v>-5227777.55</v>
      </c>
      <c r="F151" s="7">
        <v>-15910227.759999998</v>
      </c>
      <c r="G151" s="8">
        <f t="shared" si="5"/>
        <v>-0.34784413637706069</v>
      </c>
      <c r="H151" s="8">
        <f t="shared" si="5"/>
        <v>-0.44518894458315283</v>
      </c>
      <c r="I151" s="8">
        <f t="shared" si="5"/>
        <v>0.6714203197553722</v>
      </c>
    </row>
    <row r="152" spans="1:9" x14ac:dyDescent="0.35">
      <c r="A152" s="1" t="s">
        <v>214</v>
      </c>
      <c r="B152" s="1" t="s">
        <v>215</v>
      </c>
      <c r="C152" s="7">
        <v>-73067.959999999992</v>
      </c>
      <c r="D152" s="7">
        <v>-64274.32</v>
      </c>
      <c r="E152" s="7">
        <v>-155020.33000000002</v>
      </c>
      <c r="F152" s="7">
        <v>-142975.72999999998</v>
      </c>
      <c r="G152" s="8">
        <f t="shared" si="5"/>
        <v>-0.13681420511333287</v>
      </c>
      <c r="H152" s="8">
        <f t="shared" si="5"/>
        <v>0.58538134965910604</v>
      </c>
      <c r="I152" s="8">
        <f t="shared" si="5"/>
        <v>-8.4242269649541471E-2</v>
      </c>
    </row>
    <row r="153" spans="1:9" x14ac:dyDescent="0.35">
      <c r="A153" s="1" t="s">
        <v>216</v>
      </c>
      <c r="B153" s="1" t="s">
        <v>217</v>
      </c>
      <c r="C153" s="7">
        <v>0</v>
      </c>
      <c r="D153" s="7">
        <v>152679.92000000001</v>
      </c>
      <c r="E153" s="7">
        <v>8650364.9499999993</v>
      </c>
      <c r="F153" s="7">
        <v>-13554400.01</v>
      </c>
      <c r="G153" s="8">
        <f t="shared" si="5"/>
        <v>-1</v>
      </c>
      <c r="H153" s="8">
        <f t="shared" si="5"/>
        <v>-0.9823498868680679</v>
      </c>
      <c r="I153" s="8">
        <f t="shared" si="5"/>
        <v>1.6381960797687865</v>
      </c>
    </row>
    <row r="154" spans="1:9" x14ac:dyDescent="0.35">
      <c r="A154" s="1" t="s">
        <v>218</v>
      </c>
      <c r="B154" s="1" t="s">
        <v>219</v>
      </c>
      <c r="C154" s="7">
        <v>6377679.4600000009</v>
      </c>
      <c r="D154" s="7">
        <v>5651441.6500000004</v>
      </c>
      <c r="E154" s="7">
        <v>5730787.54</v>
      </c>
      <c r="F154" s="7">
        <v>14227680.829999998</v>
      </c>
      <c r="G154" s="8">
        <f t="shared" si="5"/>
        <v>0.12850487627347271</v>
      </c>
      <c r="H154" s="8">
        <f t="shared" si="5"/>
        <v>-1.3845547308494299E-2</v>
      </c>
      <c r="I154" s="8">
        <f t="shared" si="5"/>
        <v>-0.59720859580176566</v>
      </c>
    </row>
    <row r="155" spans="1:9" x14ac:dyDescent="0.35">
      <c r="A155" s="1" t="s">
        <v>220</v>
      </c>
      <c r="B155" s="1" t="s">
        <v>221</v>
      </c>
      <c r="C155" s="7">
        <v>-3084113.49</v>
      </c>
      <c r="D155" s="7">
        <v>-2334574.7599999998</v>
      </c>
      <c r="E155" s="7">
        <v>-1944685.9</v>
      </c>
      <c r="F155" s="7">
        <v>-4523067.3899999997</v>
      </c>
      <c r="G155" s="8">
        <f t="shared" si="5"/>
        <v>-0.32106006748740851</v>
      </c>
      <c r="H155" s="8">
        <f t="shared" si="5"/>
        <v>-0.20048937465942437</v>
      </c>
      <c r="I155" s="8">
        <f t="shared" si="5"/>
        <v>0.57005153089262284</v>
      </c>
    </row>
    <row r="156" spans="1:9" x14ac:dyDescent="0.35">
      <c r="A156" s="1" t="s">
        <v>222</v>
      </c>
      <c r="B156" s="1" t="s">
        <v>223</v>
      </c>
      <c r="C156" s="7">
        <v>-2415.7600000000002</v>
      </c>
      <c r="D156" s="7">
        <v>-2917.78</v>
      </c>
      <c r="E156" s="7">
        <v>-11522.85</v>
      </c>
      <c r="F156" s="7">
        <v>-5826.79</v>
      </c>
      <c r="G156" s="8">
        <f t="shared" si="5"/>
        <v>0.17205546682751954</v>
      </c>
      <c r="H156" s="8">
        <f t="shared" si="5"/>
        <v>0.74678313090945381</v>
      </c>
      <c r="I156" s="8">
        <f t="shared" si="5"/>
        <v>-0.97756397604856193</v>
      </c>
    </row>
    <row r="157" spans="1:9" x14ac:dyDescent="0.35">
      <c r="A157" s="1" t="s">
        <v>224</v>
      </c>
      <c r="B157" s="1" t="s">
        <v>225</v>
      </c>
      <c r="C157" s="7">
        <v>0</v>
      </c>
      <c r="D157" s="7">
        <v>0</v>
      </c>
      <c r="E157" s="7">
        <v>0</v>
      </c>
      <c r="F157" s="7">
        <v>9020.42</v>
      </c>
      <c r="G157" s="8" t="str">
        <f t="shared" si="5"/>
        <v>n.m.</v>
      </c>
      <c r="H157" s="8" t="str">
        <f t="shared" si="5"/>
        <v>n.m.</v>
      </c>
      <c r="I157" s="8">
        <f t="shared" si="5"/>
        <v>-1</v>
      </c>
    </row>
    <row r="158" spans="1:9" x14ac:dyDescent="0.35">
      <c r="A158" s="1" t="s">
        <v>226</v>
      </c>
      <c r="B158" s="1" t="s">
        <v>227</v>
      </c>
      <c r="C158" s="7">
        <v>63261.100000000006</v>
      </c>
      <c r="D158" s="7">
        <v>69875.27</v>
      </c>
      <c r="E158" s="7">
        <v>50366.94</v>
      </c>
      <c r="F158" s="7">
        <v>267089.57</v>
      </c>
      <c r="G158" s="8">
        <f t="shared" si="5"/>
        <v>-9.4656807766181059E-2</v>
      </c>
      <c r="H158" s="8">
        <f t="shared" si="5"/>
        <v>0.38732410585197358</v>
      </c>
      <c r="I158" s="8">
        <f t="shared" si="5"/>
        <v>-0.81142303684864969</v>
      </c>
    </row>
    <row r="159" spans="1:9" x14ac:dyDescent="0.35">
      <c r="A159" s="1" t="s">
        <v>228</v>
      </c>
      <c r="B159" s="1" t="s">
        <v>229</v>
      </c>
      <c r="C159" s="7">
        <v>793360.10000000009</v>
      </c>
      <c r="D159" s="7">
        <v>798309.55</v>
      </c>
      <c r="E159" s="7">
        <v>766317.29</v>
      </c>
      <c r="F159" s="7">
        <v>742305.32000000007</v>
      </c>
      <c r="G159" s="8">
        <f t="shared" si="5"/>
        <v>-6.1999133043065223E-3</v>
      </c>
      <c r="H159" s="8">
        <f t="shared" si="5"/>
        <v>4.1748059736457219E-2</v>
      </c>
      <c r="I159" s="8">
        <f t="shared" si="5"/>
        <v>3.2347834985205236E-2</v>
      </c>
    </row>
    <row r="160" spans="1:9" x14ac:dyDescent="0.35">
      <c r="A160" s="1" t="s">
        <v>230</v>
      </c>
      <c r="B160" s="1" t="s">
        <v>231</v>
      </c>
      <c r="C160" s="7">
        <v>243.15</v>
      </c>
      <c r="D160" s="7">
        <v>245.05</v>
      </c>
      <c r="E160" s="7">
        <v>0</v>
      </c>
      <c r="F160" s="7">
        <v>32884.76</v>
      </c>
      <c r="G160" s="8">
        <f t="shared" si="5"/>
        <v>-7.7535196898592352E-3</v>
      </c>
      <c r="H160" s="8" t="str">
        <f t="shared" si="5"/>
        <v>n.m.</v>
      </c>
      <c r="I160" s="8">
        <f t="shared" si="5"/>
        <v>-1</v>
      </c>
    </row>
    <row r="161" spans="1:12" x14ac:dyDescent="0.35">
      <c r="A161" s="1" t="s">
        <v>642</v>
      </c>
      <c r="B161" s="1" t="s">
        <v>643</v>
      </c>
      <c r="C161" s="7">
        <v>0</v>
      </c>
      <c r="D161" s="7">
        <v>446.40000000000003</v>
      </c>
      <c r="E161" s="7">
        <v>0</v>
      </c>
      <c r="F161" s="7">
        <v>0</v>
      </c>
      <c r="G161" s="8">
        <f t="shared" ref="G161" si="6">IFERROR((C161-D161)/ABS(D161), "n.m.")</f>
        <v>-1</v>
      </c>
      <c r="H161" s="8" t="str">
        <f t="shared" ref="H161" si="7">IFERROR((D161-E161)/ABS(E161), "n.m.")</f>
        <v>n.m.</v>
      </c>
      <c r="I161" s="8" t="str">
        <f t="shared" si="5"/>
        <v>n.m.</v>
      </c>
    </row>
    <row r="162" spans="1:12" x14ac:dyDescent="0.35">
      <c r="A162" s="1" t="s">
        <v>644</v>
      </c>
      <c r="B162" s="1" t="s">
        <v>645</v>
      </c>
      <c r="C162" s="7">
        <v>5.68</v>
      </c>
      <c r="D162" s="7">
        <v>5.79</v>
      </c>
      <c r="E162" s="7">
        <v>0.15</v>
      </c>
      <c r="F162" s="7">
        <v>0</v>
      </c>
      <c r="G162" s="8">
        <f t="shared" ref="G162" si="8">IFERROR((C162-D162)/ABS(D162), "n.m.")</f>
        <v>-1.8998272884283303E-2</v>
      </c>
      <c r="H162" s="8">
        <f t="shared" ref="H162" si="9">IFERROR((D162-E162)/ABS(E162), "n.m.")</f>
        <v>37.6</v>
      </c>
      <c r="I162" s="8" t="str">
        <f t="shared" si="5"/>
        <v>n.m.</v>
      </c>
    </row>
    <row r="163" spans="1:12" x14ac:dyDescent="0.35">
      <c r="A163" s="1" t="s">
        <v>677</v>
      </c>
      <c r="B163" s="1" t="s">
        <v>678</v>
      </c>
      <c r="C163" s="7">
        <v>0.93</v>
      </c>
      <c r="D163" s="7">
        <v>0</v>
      </c>
      <c r="E163" s="7">
        <v>0</v>
      </c>
      <c r="F163" s="7">
        <v>0</v>
      </c>
      <c r="G163" s="8" t="str">
        <f t="shared" ref="G163:G168" si="10">IFERROR((C163-D163)/ABS(D163), "n.m.")</f>
        <v>n.m.</v>
      </c>
      <c r="H163" s="8" t="str">
        <f t="shared" ref="H163:H168" si="11">IFERROR((D163-E163)/ABS(E163), "n.m.")</f>
        <v>n.m.</v>
      </c>
      <c r="I163" s="8" t="str">
        <f t="shared" ref="I163:I168" si="12">IFERROR((E163-F163)/ABS(F163), "n.m.")</f>
        <v>n.m.</v>
      </c>
    </row>
    <row r="164" spans="1:12" x14ac:dyDescent="0.35">
      <c r="A164" s="1" t="s">
        <v>679</v>
      </c>
      <c r="B164" s="1" t="s">
        <v>95</v>
      </c>
      <c r="C164" s="7">
        <v>146.29</v>
      </c>
      <c r="D164" s="7">
        <v>0</v>
      </c>
      <c r="E164" s="7">
        <v>0</v>
      </c>
      <c r="F164" s="7">
        <v>0</v>
      </c>
      <c r="G164" s="8" t="str">
        <f t="shared" si="10"/>
        <v>n.m.</v>
      </c>
      <c r="H164" s="8" t="str">
        <f t="shared" si="11"/>
        <v>n.m.</v>
      </c>
      <c r="I164" s="8" t="str">
        <f t="shared" si="12"/>
        <v>n.m.</v>
      </c>
    </row>
    <row r="165" spans="1:12" x14ac:dyDescent="0.35">
      <c r="A165" s="1" t="s">
        <v>680</v>
      </c>
      <c r="B165" s="1" t="s">
        <v>95</v>
      </c>
      <c r="C165" s="7">
        <v>2335.0500000000002</v>
      </c>
      <c r="D165" s="7">
        <v>0</v>
      </c>
      <c r="E165" s="7">
        <v>0</v>
      </c>
      <c r="F165" s="7">
        <v>0</v>
      </c>
      <c r="G165" s="8" t="str">
        <f t="shared" si="10"/>
        <v>n.m.</v>
      </c>
      <c r="H165" s="8" t="str">
        <f t="shared" si="11"/>
        <v>n.m.</v>
      </c>
      <c r="I165" s="8" t="str">
        <f t="shared" si="12"/>
        <v>n.m.</v>
      </c>
    </row>
    <row r="166" spans="1:12" x14ac:dyDescent="0.35">
      <c r="A166" s="1" t="s">
        <v>681</v>
      </c>
      <c r="B166" s="1" t="s">
        <v>682</v>
      </c>
      <c r="C166" s="7">
        <v>410.78000000000003</v>
      </c>
      <c r="D166" s="7">
        <v>0</v>
      </c>
      <c r="E166" s="7">
        <v>0</v>
      </c>
      <c r="F166" s="7">
        <v>0</v>
      </c>
      <c r="G166" s="8" t="str">
        <f t="shared" si="10"/>
        <v>n.m.</v>
      </c>
      <c r="H166" s="8" t="str">
        <f t="shared" si="11"/>
        <v>n.m.</v>
      </c>
      <c r="I166" s="8" t="str">
        <f t="shared" si="12"/>
        <v>n.m.</v>
      </c>
    </row>
    <row r="167" spans="1:12" x14ac:dyDescent="0.35">
      <c r="A167" s="1" t="s">
        <v>683</v>
      </c>
      <c r="B167" s="1" t="s">
        <v>684</v>
      </c>
      <c r="C167" s="7">
        <v>2.0699999999999998</v>
      </c>
      <c r="D167" s="7">
        <v>0</v>
      </c>
      <c r="E167" s="7">
        <v>0</v>
      </c>
      <c r="F167" s="7">
        <v>0</v>
      </c>
      <c r="G167" s="8" t="str">
        <f t="shared" si="10"/>
        <v>n.m.</v>
      </c>
      <c r="H167" s="8" t="str">
        <f t="shared" si="11"/>
        <v>n.m.</v>
      </c>
      <c r="I167" s="8" t="str">
        <f t="shared" si="12"/>
        <v>n.m.</v>
      </c>
    </row>
    <row r="168" spans="1:12" x14ac:dyDescent="0.35">
      <c r="A168" s="1" t="s">
        <v>685</v>
      </c>
      <c r="B168" s="1" t="s">
        <v>686</v>
      </c>
      <c r="C168" s="7">
        <v>3.5100000000000002</v>
      </c>
      <c r="D168" s="7">
        <v>0</v>
      </c>
      <c r="E168" s="7">
        <v>0</v>
      </c>
      <c r="F168" s="7">
        <v>0</v>
      </c>
      <c r="G168" s="8" t="str">
        <f t="shared" si="10"/>
        <v>n.m.</v>
      </c>
      <c r="H168" s="8" t="str">
        <f t="shared" si="11"/>
        <v>n.m.</v>
      </c>
      <c r="I168" s="8" t="str">
        <f t="shared" si="12"/>
        <v>n.m.</v>
      </c>
    </row>
    <row r="169" spans="1:12" x14ac:dyDescent="0.35">
      <c r="A169" s="1" t="s">
        <v>232</v>
      </c>
      <c r="B169" s="1" t="s">
        <v>233</v>
      </c>
      <c r="C169" s="7">
        <v>0</v>
      </c>
      <c r="D169" s="7">
        <v>0</v>
      </c>
      <c r="E169" s="7">
        <v>0</v>
      </c>
      <c r="F169" s="7">
        <v>173.04999999999998</v>
      </c>
      <c r="G169" s="8" t="str">
        <f t="shared" si="5"/>
        <v>n.m.</v>
      </c>
      <c r="H169" s="8" t="str">
        <f t="shared" si="5"/>
        <v>n.m.</v>
      </c>
      <c r="I169" s="8">
        <f t="shared" si="5"/>
        <v>-1</v>
      </c>
    </row>
    <row r="170" spans="1:12" x14ac:dyDescent="0.35">
      <c r="A170" s="1" t="s">
        <v>234</v>
      </c>
      <c r="B170" s="1" t="s">
        <v>235</v>
      </c>
      <c r="C170" s="7">
        <v>0</v>
      </c>
      <c r="D170" s="7">
        <v>0</v>
      </c>
      <c r="E170" s="7">
        <v>0</v>
      </c>
      <c r="F170" s="7">
        <v>-2.4424906541753444E-15</v>
      </c>
      <c r="G170" s="8" t="s">
        <v>21</v>
      </c>
      <c r="H170" s="8" t="str">
        <f t="shared" si="5"/>
        <v>n.m.</v>
      </c>
      <c r="I170" s="8">
        <f t="shared" si="5"/>
        <v>1</v>
      </c>
      <c r="K170" s="7"/>
      <c r="L170" s="9"/>
    </row>
    <row r="171" spans="1:12" x14ac:dyDescent="0.35">
      <c r="A171" s="1" t="s">
        <v>236</v>
      </c>
      <c r="B171" s="1" t="s">
        <v>95</v>
      </c>
      <c r="C171" s="7">
        <v>2017555.06</v>
      </c>
      <c r="D171" s="7">
        <v>2064772.13</v>
      </c>
      <c r="E171" s="7">
        <v>2871391.49</v>
      </c>
      <c r="F171" s="7">
        <v>3116507.5999999996</v>
      </c>
      <c r="G171" s="8">
        <f t="shared" si="5"/>
        <v>-2.2867932646882364E-2</v>
      </c>
      <c r="H171" s="8">
        <f t="shared" si="5"/>
        <v>-0.28091584265299896</v>
      </c>
      <c r="I171" s="8">
        <f t="shared" si="5"/>
        <v>-7.865089435366672E-2</v>
      </c>
    </row>
    <row r="172" spans="1:12" x14ac:dyDescent="0.35">
      <c r="A172" s="1" t="s">
        <v>237</v>
      </c>
      <c r="B172" s="1" t="s">
        <v>238</v>
      </c>
      <c r="C172" s="7">
        <v>0</v>
      </c>
      <c r="D172" s="7">
        <v>0</v>
      </c>
      <c r="E172" s="7">
        <v>0</v>
      </c>
      <c r="F172" s="7">
        <v>0</v>
      </c>
      <c r="G172" s="8" t="str">
        <f t="shared" si="5"/>
        <v>n.m.</v>
      </c>
      <c r="H172" s="8" t="str">
        <f t="shared" si="5"/>
        <v>n.m.</v>
      </c>
      <c r="I172" s="8" t="str">
        <f t="shared" si="5"/>
        <v>n.m.</v>
      </c>
    </row>
    <row r="173" spans="1:12" x14ac:dyDescent="0.35">
      <c r="A173" s="1" t="s">
        <v>239</v>
      </c>
      <c r="B173" s="1" t="s">
        <v>240</v>
      </c>
      <c r="C173" s="7">
        <v>487528.19</v>
      </c>
      <c r="D173" s="7">
        <v>386085.25</v>
      </c>
      <c r="E173" s="7">
        <v>324595.63</v>
      </c>
      <c r="F173" s="7">
        <v>312921.64999999997</v>
      </c>
      <c r="G173" s="8">
        <f t="shared" si="5"/>
        <v>0.2627475149594552</v>
      </c>
      <c r="H173" s="8">
        <f t="shared" si="5"/>
        <v>0.18943452812349937</v>
      </c>
      <c r="I173" s="8">
        <f t="shared" si="5"/>
        <v>3.7306399221658335E-2</v>
      </c>
    </row>
    <row r="174" spans="1:12" x14ac:dyDescent="0.35">
      <c r="A174" s="1" t="s">
        <v>646</v>
      </c>
      <c r="B174" s="1" t="s">
        <v>647</v>
      </c>
      <c r="C174" s="7">
        <v>75.09</v>
      </c>
      <c r="D174" s="7">
        <v>130.05000000000001</v>
      </c>
      <c r="E174" s="7">
        <v>0</v>
      </c>
      <c r="F174" s="7">
        <v>0</v>
      </c>
      <c r="G174" s="8">
        <f t="shared" si="5"/>
        <v>-0.42260668973471743</v>
      </c>
      <c r="H174" s="8" t="str">
        <f t="shared" si="5"/>
        <v>n.m.</v>
      </c>
      <c r="I174" s="8" t="str">
        <f t="shared" si="5"/>
        <v>n.m.</v>
      </c>
    </row>
    <row r="175" spans="1:12" x14ac:dyDescent="0.35">
      <c r="A175" s="1" t="s">
        <v>241</v>
      </c>
      <c r="B175" s="1" t="s">
        <v>242</v>
      </c>
      <c r="C175" s="7">
        <v>83453.25</v>
      </c>
      <c r="D175" s="7">
        <v>77260.5</v>
      </c>
      <c r="E175" s="7">
        <v>67015.360000000001</v>
      </c>
      <c r="F175" s="7">
        <v>85472.700000000012</v>
      </c>
      <c r="G175" s="8">
        <f t="shared" si="5"/>
        <v>8.0154153804337269E-2</v>
      </c>
      <c r="H175" s="8">
        <f t="shared" si="5"/>
        <v>0.15287748957850855</v>
      </c>
      <c r="I175" s="8">
        <f t="shared" si="5"/>
        <v>-0.21594427226471152</v>
      </c>
    </row>
    <row r="176" spans="1:12" x14ac:dyDescent="0.35">
      <c r="A176" s="1" t="s">
        <v>243</v>
      </c>
      <c r="B176" s="1" t="s">
        <v>244</v>
      </c>
      <c r="C176" s="7">
        <v>1326798.33</v>
      </c>
      <c r="D176" s="7">
        <v>1316101.8599999999</v>
      </c>
      <c r="E176" s="7">
        <v>1197398.18</v>
      </c>
      <c r="F176" s="7">
        <v>1141601.8499999999</v>
      </c>
      <c r="G176" s="8">
        <f t="shared" si="5"/>
        <v>8.127387647640134E-3</v>
      </c>
      <c r="H176" s="8">
        <f t="shared" si="5"/>
        <v>9.9134675484474133E-2</v>
      </c>
      <c r="I176" s="8">
        <f t="shared" si="5"/>
        <v>4.8875472652746735E-2</v>
      </c>
    </row>
    <row r="177" spans="1:9" x14ac:dyDescent="0.35">
      <c r="A177" s="1" t="s">
        <v>245</v>
      </c>
      <c r="B177" s="1" t="s">
        <v>246</v>
      </c>
      <c r="C177" s="7">
        <v>0</v>
      </c>
      <c r="D177" s="7">
        <v>0</v>
      </c>
      <c r="E177" s="7">
        <v>-2488.0100000000002</v>
      </c>
      <c r="F177" s="7">
        <v>0</v>
      </c>
      <c r="G177" s="8" t="str">
        <f t="shared" si="5"/>
        <v>n.m.</v>
      </c>
      <c r="H177" s="8">
        <f t="shared" si="5"/>
        <v>1</v>
      </c>
      <c r="I177" s="8" t="str">
        <f t="shared" si="5"/>
        <v>n.m.</v>
      </c>
    </row>
    <row r="178" spans="1:9" x14ac:dyDescent="0.35">
      <c r="A178" s="1" t="s">
        <v>247</v>
      </c>
      <c r="B178" s="1" t="s">
        <v>248</v>
      </c>
      <c r="C178" s="7">
        <v>0</v>
      </c>
      <c r="D178" s="7">
        <v>0</v>
      </c>
      <c r="E178" s="7">
        <v>5357.39</v>
      </c>
      <c r="F178" s="7">
        <v>16451</v>
      </c>
      <c r="G178" s="8" t="str">
        <f t="shared" si="5"/>
        <v>n.m.</v>
      </c>
      <c r="H178" s="8">
        <f t="shared" si="5"/>
        <v>-1</v>
      </c>
      <c r="I178" s="8">
        <f t="shared" si="5"/>
        <v>-0.67434259315543132</v>
      </c>
    </row>
    <row r="179" spans="1:9" x14ac:dyDescent="0.35">
      <c r="A179" s="1" t="s">
        <v>249</v>
      </c>
      <c r="B179" s="1" t="s">
        <v>250</v>
      </c>
      <c r="C179" s="7">
        <v>0</v>
      </c>
      <c r="D179" s="7">
        <v>3534.9700000000003</v>
      </c>
      <c r="E179" s="7">
        <v>101152.56</v>
      </c>
      <c r="F179" s="7">
        <v>101152.60400000001</v>
      </c>
      <c r="G179" s="8">
        <f t="shared" si="5"/>
        <v>-1</v>
      </c>
      <c r="H179" s="8">
        <f t="shared" si="5"/>
        <v>-0.96505308417305502</v>
      </c>
      <c r="I179" s="8">
        <f t="shared" si="5"/>
        <v>-4.3498633024775098E-7</v>
      </c>
    </row>
    <row r="180" spans="1:9" x14ac:dyDescent="0.35">
      <c r="A180" s="1" t="s">
        <v>251</v>
      </c>
      <c r="B180" s="1" t="s">
        <v>252</v>
      </c>
      <c r="C180" s="7">
        <v>96613.53</v>
      </c>
      <c r="D180" s="7">
        <v>78081.320000000007</v>
      </c>
      <c r="E180" s="7">
        <v>69826.48</v>
      </c>
      <c r="F180" s="7">
        <v>79870.079999999973</v>
      </c>
      <c r="G180" s="8">
        <f t="shared" si="5"/>
        <v>0.23734498853246833</v>
      </c>
      <c r="H180" s="8">
        <f t="shared" si="5"/>
        <v>0.11821933455617427</v>
      </c>
      <c r="I180" s="8">
        <f t="shared" si="5"/>
        <v>-0.12574921672796596</v>
      </c>
    </row>
    <row r="181" spans="1:9" x14ac:dyDescent="0.35">
      <c r="A181" s="1" t="s">
        <v>253</v>
      </c>
      <c r="B181" s="1" t="s">
        <v>254</v>
      </c>
      <c r="C181" s="7">
        <v>0</v>
      </c>
      <c r="D181" s="7">
        <v>0</v>
      </c>
      <c r="E181" s="7">
        <v>-0.73</v>
      </c>
      <c r="F181" s="7">
        <v>0</v>
      </c>
      <c r="G181" s="8" t="str">
        <f>IFERROR((C181-D181)/ABS(D181),"n.m.")</f>
        <v>n.m.</v>
      </c>
      <c r="H181" s="8">
        <f t="shared" si="5"/>
        <v>1</v>
      </c>
      <c r="I181" s="8" t="str">
        <f t="shared" si="5"/>
        <v>n.m.</v>
      </c>
    </row>
    <row r="182" spans="1:9" x14ac:dyDescent="0.35">
      <c r="A182" s="1" t="s">
        <v>255</v>
      </c>
      <c r="B182" s="1" t="s">
        <v>256</v>
      </c>
      <c r="C182" s="7">
        <v>25723.23</v>
      </c>
      <c r="D182" s="7">
        <v>24328.170000000002</v>
      </c>
      <c r="E182" s="7">
        <v>20674.18</v>
      </c>
      <c r="F182" s="7">
        <v>25303.27</v>
      </c>
      <c r="G182" s="8">
        <f t="shared" si="5"/>
        <v>5.7343400675019848E-2</v>
      </c>
      <c r="H182" s="8">
        <f t="shared" si="5"/>
        <v>0.17674171357703192</v>
      </c>
      <c r="I182" s="8">
        <f t="shared" si="5"/>
        <v>-0.18294433881470656</v>
      </c>
    </row>
    <row r="183" spans="1:9" x14ac:dyDescent="0.35">
      <c r="A183" s="1" t="s">
        <v>257</v>
      </c>
      <c r="B183" s="1" t="s">
        <v>258</v>
      </c>
      <c r="C183" s="7">
        <v>393195.58999999997</v>
      </c>
      <c r="D183" s="7">
        <v>427882.45</v>
      </c>
      <c r="E183" s="7">
        <v>348878.79</v>
      </c>
      <c r="F183" s="7">
        <v>327276.06999999995</v>
      </c>
      <c r="G183" s="8">
        <f t="shared" si="5"/>
        <v>-8.106633025028262E-2</v>
      </c>
      <c r="H183" s="8">
        <f t="shared" si="5"/>
        <v>0.22645016625974895</v>
      </c>
      <c r="I183" s="8">
        <f t="shared" si="5"/>
        <v>6.6007636916441931E-2</v>
      </c>
    </row>
    <row r="184" spans="1:9" x14ac:dyDescent="0.35">
      <c r="A184" s="1" t="s">
        <v>259</v>
      </c>
      <c r="B184" s="1" t="s">
        <v>260</v>
      </c>
      <c r="C184" s="7">
        <v>244494.76</v>
      </c>
      <c r="D184" s="7">
        <v>203496.62</v>
      </c>
      <c r="E184" s="7">
        <v>260204.76</v>
      </c>
      <c r="F184" s="7">
        <v>322662.81</v>
      </c>
      <c r="G184" s="8">
        <f t="shared" si="5"/>
        <v>0.20146840768166083</v>
      </c>
      <c r="H184" s="8">
        <f t="shared" si="5"/>
        <v>-0.21793659731666712</v>
      </c>
      <c r="I184" s="8">
        <f t="shared" si="5"/>
        <v>-0.19357065042605928</v>
      </c>
    </row>
    <row r="185" spans="1:9" x14ac:dyDescent="0.35">
      <c r="A185" s="1" t="s">
        <v>261</v>
      </c>
      <c r="B185" s="1" t="s">
        <v>262</v>
      </c>
      <c r="C185" s="7">
        <v>21867.99</v>
      </c>
      <c r="D185" s="7">
        <v>27183.14</v>
      </c>
      <c r="E185" s="7">
        <v>22201.29</v>
      </c>
      <c r="F185" s="7">
        <v>23983.72</v>
      </c>
      <c r="G185" s="8">
        <f t="shared" si="5"/>
        <v>-0.1955311270147598</v>
      </c>
      <c r="H185" s="8">
        <f t="shared" si="5"/>
        <v>0.22439461851090628</v>
      </c>
      <c r="I185" s="8">
        <f t="shared" si="5"/>
        <v>-7.4318329266685912E-2</v>
      </c>
    </row>
    <row r="186" spans="1:9" x14ac:dyDescent="0.35">
      <c r="A186" s="1" t="s">
        <v>263</v>
      </c>
      <c r="B186" s="1" t="s">
        <v>264</v>
      </c>
      <c r="C186" s="7">
        <v>15.85</v>
      </c>
      <c r="D186" s="7">
        <v>15.85</v>
      </c>
      <c r="E186" s="7">
        <v>12130</v>
      </c>
      <c r="F186" s="7">
        <v>64753.59</v>
      </c>
      <c r="G186" s="8">
        <f t="shared" si="5"/>
        <v>0</v>
      </c>
      <c r="H186" s="8">
        <f t="shared" si="5"/>
        <v>-0.99869332234130248</v>
      </c>
      <c r="I186" s="8">
        <f t="shared" si="5"/>
        <v>-0.81267447874318632</v>
      </c>
    </row>
    <row r="187" spans="1:9" x14ac:dyDescent="0.35">
      <c r="A187" s="1" t="s">
        <v>265</v>
      </c>
      <c r="B187" s="1" t="s">
        <v>266</v>
      </c>
      <c r="C187" s="7">
        <v>98580</v>
      </c>
      <c r="D187" s="7">
        <v>93289.5</v>
      </c>
      <c r="E187" s="7">
        <v>97905</v>
      </c>
      <c r="F187" s="7">
        <v>132102</v>
      </c>
      <c r="G187" s="8">
        <f t="shared" si="5"/>
        <v>5.6710562281928834E-2</v>
      </c>
      <c r="H187" s="8">
        <f t="shared" si="5"/>
        <v>-4.7142638271794088E-2</v>
      </c>
      <c r="I187" s="8">
        <f t="shared" si="5"/>
        <v>-0.2588681473406913</v>
      </c>
    </row>
    <row r="188" spans="1:9" x14ac:dyDescent="0.35">
      <c r="A188" s="1" t="s">
        <v>267</v>
      </c>
      <c r="B188" s="1" t="s">
        <v>268</v>
      </c>
      <c r="C188" s="7">
        <v>2056948.8399999999</v>
      </c>
      <c r="D188" s="7">
        <v>2061528.94</v>
      </c>
      <c r="E188" s="7">
        <v>1725337.87</v>
      </c>
      <c r="F188" s="7">
        <v>1780385.06</v>
      </c>
      <c r="G188" s="8">
        <f t="shared" si="5"/>
        <v>-2.22170055977972E-3</v>
      </c>
      <c r="H188" s="8">
        <f t="shared" si="5"/>
        <v>0.1948552082729163</v>
      </c>
      <c r="I188" s="8">
        <f t="shared" si="5"/>
        <v>-3.0918699126805716E-2</v>
      </c>
    </row>
    <row r="189" spans="1:9" x14ac:dyDescent="0.35">
      <c r="A189" s="1" t="s">
        <v>269</v>
      </c>
      <c r="B189" s="1" t="s">
        <v>270</v>
      </c>
      <c r="C189" s="7">
        <v>167304.17000000001</v>
      </c>
      <c r="D189" s="7">
        <v>166047.03</v>
      </c>
      <c r="E189" s="7">
        <v>-47851.340000000004</v>
      </c>
      <c r="F189" s="7">
        <v>118820.57</v>
      </c>
      <c r="G189" s="8">
        <f t="shared" si="5"/>
        <v>7.5709875690038782E-3</v>
      </c>
      <c r="H189" s="8">
        <f t="shared" si="5"/>
        <v>4.470060190581914</v>
      </c>
      <c r="I189" s="8">
        <f t="shared" si="5"/>
        <v>-1.4027193271333407</v>
      </c>
    </row>
    <row r="190" spans="1:9" x14ac:dyDescent="0.35">
      <c r="A190" s="1" t="s">
        <v>271</v>
      </c>
      <c r="B190" s="1" t="s">
        <v>272</v>
      </c>
      <c r="C190" s="7">
        <v>75312915.230000004</v>
      </c>
      <c r="D190" s="7">
        <v>74649603.129999995</v>
      </c>
      <c r="E190" s="7">
        <v>70221415.319999993</v>
      </c>
      <c r="F190" s="7">
        <v>59768772.99000001</v>
      </c>
      <c r="G190" s="8">
        <f t="shared" si="5"/>
        <v>8.8856748353353093E-3</v>
      </c>
      <c r="H190" s="8">
        <f t="shared" si="5"/>
        <v>6.3060361142262475E-2</v>
      </c>
      <c r="I190" s="8">
        <f t="shared" si="5"/>
        <v>0.17488467316785689</v>
      </c>
    </row>
    <row r="191" spans="1:9" x14ac:dyDescent="0.35">
      <c r="A191" s="1" t="s">
        <v>273</v>
      </c>
      <c r="B191" s="1" t="s">
        <v>274</v>
      </c>
      <c r="C191" s="7">
        <v>5201997.07</v>
      </c>
      <c r="D191" s="7">
        <v>5498989.3899999997</v>
      </c>
      <c r="E191" s="7">
        <v>5431704.7800000003</v>
      </c>
      <c r="F191" s="7">
        <v>5155030.8400000008</v>
      </c>
      <c r="G191" s="8">
        <f t="shared" si="5"/>
        <v>-5.4008527556005957E-2</v>
      </c>
      <c r="H191" s="8">
        <f t="shared" si="5"/>
        <v>1.2387383468951971E-2</v>
      </c>
      <c r="I191" s="8">
        <f t="shared" si="5"/>
        <v>5.3670666303908945E-2</v>
      </c>
    </row>
    <row r="192" spans="1:9" x14ac:dyDescent="0.35">
      <c r="A192" s="1" t="s">
        <v>275</v>
      </c>
      <c r="B192" s="1" t="s">
        <v>276</v>
      </c>
      <c r="C192" s="7">
        <v>-4690532</v>
      </c>
      <c r="D192" s="7">
        <v>-4823430</v>
      </c>
      <c r="E192" s="7">
        <v>-9960127</v>
      </c>
      <c r="F192" s="7">
        <v>-1335949.57</v>
      </c>
      <c r="G192" s="8">
        <f t="shared" si="5"/>
        <v>2.7552592242449873E-2</v>
      </c>
      <c r="H192" s="8">
        <f t="shared" si="5"/>
        <v>0.5157260544970963</v>
      </c>
      <c r="I192" s="8">
        <f t="shared" si="5"/>
        <v>-6.4554663017706568</v>
      </c>
    </row>
    <row r="193" spans="1:9" x14ac:dyDescent="0.35">
      <c r="A193" s="1" t="s">
        <v>277</v>
      </c>
      <c r="B193" s="1" t="s">
        <v>278</v>
      </c>
      <c r="C193" s="7">
        <v>980913.68</v>
      </c>
      <c r="D193" s="7">
        <v>873798.52</v>
      </c>
      <c r="E193" s="7">
        <v>699477.81</v>
      </c>
      <c r="F193" s="7">
        <v>694850.06</v>
      </c>
      <c r="G193" s="8">
        <f t="shared" si="5"/>
        <v>0.12258565052273152</v>
      </c>
      <c r="H193" s="8">
        <f t="shared" si="5"/>
        <v>0.24921549691476266</v>
      </c>
      <c r="I193" s="8">
        <f t="shared" si="5"/>
        <v>6.6600699437228223E-3</v>
      </c>
    </row>
    <row r="194" spans="1:9" x14ac:dyDescent="0.35">
      <c r="A194" s="1" t="s">
        <v>279</v>
      </c>
      <c r="B194" s="1" t="s">
        <v>280</v>
      </c>
      <c r="C194" s="7">
        <v>4001730.57</v>
      </c>
      <c r="D194" s="7">
        <v>54808.12</v>
      </c>
      <c r="E194" s="7">
        <v>305974.8</v>
      </c>
      <c r="F194" s="7">
        <v>267046.03999999992</v>
      </c>
      <c r="G194" s="8">
        <f t="shared" si="5"/>
        <v>72.013461691442785</v>
      </c>
      <c r="H194" s="8">
        <f t="shared" si="5"/>
        <v>-0.82087374515809797</v>
      </c>
      <c r="I194" s="8">
        <f t="shared" si="5"/>
        <v>0.1457754625382203</v>
      </c>
    </row>
    <row r="195" spans="1:9" x14ac:dyDescent="0.35">
      <c r="A195" s="1" t="s">
        <v>281</v>
      </c>
      <c r="B195" s="1" t="s">
        <v>282</v>
      </c>
      <c r="C195" s="7">
        <v>0</v>
      </c>
      <c r="D195" s="7">
        <v>0</v>
      </c>
      <c r="E195" s="7">
        <v>0</v>
      </c>
      <c r="F195" s="7">
        <v>327.95</v>
      </c>
      <c r="G195" s="8" t="str">
        <f t="shared" si="5"/>
        <v>n.m.</v>
      </c>
      <c r="H195" s="8" t="str">
        <f t="shared" si="5"/>
        <v>n.m.</v>
      </c>
      <c r="I195" s="8">
        <f t="shared" si="5"/>
        <v>-1</v>
      </c>
    </row>
    <row r="196" spans="1:9" x14ac:dyDescent="0.35">
      <c r="A196" s="1" t="s">
        <v>283</v>
      </c>
      <c r="B196" s="1" t="s">
        <v>284</v>
      </c>
      <c r="C196" s="7">
        <v>0</v>
      </c>
      <c r="D196" s="7">
        <v>0</v>
      </c>
      <c r="E196" s="7">
        <v>0</v>
      </c>
      <c r="F196" s="7">
        <v>973425</v>
      </c>
      <c r="G196" s="8" t="str">
        <f t="shared" si="5"/>
        <v>n.m.</v>
      </c>
      <c r="H196" s="8" t="str">
        <f t="shared" si="5"/>
        <v>n.m.</v>
      </c>
      <c r="I196" s="8">
        <f t="shared" si="5"/>
        <v>-1</v>
      </c>
    </row>
    <row r="197" spans="1:9" x14ac:dyDescent="0.35">
      <c r="A197" s="1" t="s">
        <v>285</v>
      </c>
      <c r="B197" s="1" t="s">
        <v>286</v>
      </c>
      <c r="C197" s="7">
        <v>1102636.5</v>
      </c>
      <c r="D197" s="7">
        <v>1195054.3</v>
      </c>
      <c r="E197" s="7">
        <v>654635.18000000005</v>
      </c>
      <c r="F197" s="7">
        <v>934559.10399999993</v>
      </c>
      <c r="G197" s="8">
        <f t="shared" si="5"/>
        <v>-7.7333557144641921E-2</v>
      </c>
      <c r="H197" s="8">
        <f t="shared" si="5"/>
        <v>0.82552715850070868</v>
      </c>
      <c r="I197" s="8">
        <f t="shared" si="5"/>
        <v>-0.29952511596313108</v>
      </c>
    </row>
    <row r="198" spans="1:9" x14ac:dyDescent="0.35">
      <c r="A198" s="1" t="s">
        <v>287</v>
      </c>
      <c r="B198" s="1" t="s">
        <v>288</v>
      </c>
      <c r="C198" s="7">
        <v>0</v>
      </c>
      <c r="D198" s="7">
        <v>1248885.1499999999</v>
      </c>
      <c r="E198" s="7">
        <v>-23212051.77</v>
      </c>
      <c r="F198" s="7">
        <v>-54754.219999999972</v>
      </c>
      <c r="G198" s="8">
        <f t="shared" si="5"/>
        <v>-1</v>
      </c>
      <c r="H198" s="8">
        <f t="shared" si="5"/>
        <v>1.0538033071085124</v>
      </c>
      <c r="I198" s="8">
        <f t="shared" si="5"/>
        <v>-422.9317402384695</v>
      </c>
    </row>
    <row r="199" spans="1:9" x14ac:dyDescent="0.35">
      <c r="A199" s="1" t="s">
        <v>289</v>
      </c>
      <c r="B199" s="1" t="s">
        <v>290</v>
      </c>
      <c r="C199" s="7">
        <v>3416.25</v>
      </c>
      <c r="D199" s="7">
        <v>3536.71</v>
      </c>
      <c r="E199" s="7">
        <v>3949.07</v>
      </c>
      <c r="F199" s="7">
        <v>4210.4399999999996</v>
      </c>
      <c r="G199" s="8">
        <f t="shared" si="5"/>
        <v>-3.4059903130310383E-2</v>
      </c>
      <c r="H199" s="8">
        <f t="shared" si="5"/>
        <v>-0.10441952155824032</v>
      </c>
      <c r="I199" s="8">
        <f t="shared" si="5"/>
        <v>-6.2076647571275081E-2</v>
      </c>
    </row>
    <row r="200" spans="1:9" x14ac:dyDescent="0.35">
      <c r="A200" s="1" t="s">
        <v>291</v>
      </c>
      <c r="B200" s="1" t="s">
        <v>292</v>
      </c>
      <c r="C200" s="7">
        <v>250</v>
      </c>
      <c r="D200" s="7">
        <v>0</v>
      </c>
      <c r="E200" s="7">
        <v>0</v>
      </c>
      <c r="F200" s="7">
        <v>277.29000000000002</v>
      </c>
      <c r="G200" s="8" t="str">
        <f t="shared" si="5"/>
        <v>n.m.</v>
      </c>
      <c r="H200" s="8" t="str">
        <f t="shared" si="5"/>
        <v>n.m.</v>
      </c>
      <c r="I200" s="8">
        <f t="shared" si="5"/>
        <v>-1</v>
      </c>
    </row>
    <row r="201" spans="1:9" x14ac:dyDescent="0.35">
      <c r="A201" s="1" t="s">
        <v>294</v>
      </c>
      <c r="B201" s="1" t="s">
        <v>157</v>
      </c>
      <c r="C201" s="7">
        <v>15020.86</v>
      </c>
      <c r="D201" s="7">
        <v>22223.74</v>
      </c>
      <c r="E201" s="7">
        <v>2604.2200000000003</v>
      </c>
      <c r="F201" s="7">
        <v>1519.1899999999998</v>
      </c>
      <c r="G201" s="8">
        <f t="shared" si="5"/>
        <v>-0.32410746346024571</v>
      </c>
      <c r="H201" s="8">
        <f t="shared" si="5"/>
        <v>7.5337413889763534</v>
      </c>
      <c r="I201" s="8">
        <f t="shared" si="5"/>
        <v>0.71421612833154546</v>
      </c>
    </row>
    <row r="202" spans="1:9" x14ac:dyDescent="0.35">
      <c r="A202" s="1" t="s">
        <v>295</v>
      </c>
      <c r="B202" s="1" t="s">
        <v>159</v>
      </c>
      <c r="C202" s="7">
        <v>28312.61</v>
      </c>
      <c r="D202" s="7">
        <v>32286.22</v>
      </c>
      <c r="E202" s="7">
        <v>7200.84</v>
      </c>
      <c r="F202" s="7">
        <v>9614.35</v>
      </c>
      <c r="G202" s="8">
        <f t="shared" si="5"/>
        <v>-0.12307448812527451</v>
      </c>
      <c r="H202" s="8">
        <f t="shared" si="5"/>
        <v>3.4836741269074163</v>
      </c>
      <c r="I202" s="8">
        <f t="shared" si="5"/>
        <v>-0.25103205104869286</v>
      </c>
    </row>
    <row r="203" spans="1:9" x14ac:dyDescent="0.35">
      <c r="A203" s="1" t="s">
        <v>296</v>
      </c>
      <c r="B203" s="1" t="s">
        <v>297</v>
      </c>
      <c r="C203" s="7">
        <v>7007.1100000000006</v>
      </c>
      <c r="D203" s="7">
        <v>7900.59</v>
      </c>
      <c r="E203" s="7">
        <v>9712.2100000000009</v>
      </c>
      <c r="F203" s="7">
        <v>4753.34</v>
      </c>
      <c r="G203" s="8">
        <f t="shared" si="5"/>
        <v>-0.1130902881936665</v>
      </c>
      <c r="H203" s="8">
        <f t="shared" si="5"/>
        <v>-0.18653015122201855</v>
      </c>
      <c r="I203" s="8">
        <f t="shared" si="5"/>
        <v>1.0432390697909262</v>
      </c>
    </row>
    <row r="204" spans="1:9" x14ac:dyDescent="0.35">
      <c r="A204" s="1" t="s">
        <v>298</v>
      </c>
      <c r="B204" s="1" t="s">
        <v>299</v>
      </c>
      <c r="C204" s="7">
        <v>183984</v>
      </c>
      <c r="D204" s="7">
        <v>223926.07</v>
      </c>
      <c r="E204" s="7">
        <v>192356.79</v>
      </c>
      <c r="F204" s="7">
        <v>132098.92000000001</v>
      </c>
      <c r="G204" s="8">
        <f t="shared" si="5"/>
        <v>-0.17837168311845067</v>
      </c>
      <c r="H204" s="8">
        <f t="shared" si="5"/>
        <v>0.16411835527095248</v>
      </c>
      <c r="I204" s="8">
        <f t="shared" si="5"/>
        <v>0.45615717373011067</v>
      </c>
    </row>
    <row r="205" spans="1:9" x14ac:dyDescent="0.35">
      <c r="A205" s="1" t="s">
        <v>300</v>
      </c>
      <c r="B205" s="1" t="s">
        <v>301</v>
      </c>
      <c r="C205" s="7">
        <v>4217.9000000000005</v>
      </c>
      <c r="D205" s="7">
        <v>7738.93</v>
      </c>
      <c r="E205" s="7">
        <v>6441.76</v>
      </c>
      <c r="F205" s="7">
        <v>1708.9699999999998</v>
      </c>
      <c r="G205" s="8">
        <f t="shared" si="5"/>
        <v>-0.45497633393763731</v>
      </c>
      <c r="H205" s="8">
        <f t="shared" si="5"/>
        <v>0.20136888055438265</v>
      </c>
      <c r="I205" s="8">
        <f t="shared" si="5"/>
        <v>2.7693815573123</v>
      </c>
    </row>
    <row r="206" spans="1:9" x14ac:dyDescent="0.35">
      <c r="A206" s="1" t="s">
        <v>302</v>
      </c>
      <c r="B206" s="1" t="s">
        <v>303</v>
      </c>
      <c r="C206" s="7">
        <v>513673.12</v>
      </c>
      <c r="D206" s="7">
        <v>461397.8</v>
      </c>
      <c r="E206" s="7">
        <v>994974.71999999997</v>
      </c>
      <c r="F206" s="7">
        <v>554346.37100000004</v>
      </c>
      <c r="G206" s="8">
        <f t="shared" si="5"/>
        <v>0.11329772270262235</v>
      </c>
      <c r="H206" s="8">
        <f t="shared" si="5"/>
        <v>-0.53627183613268081</v>
      </c>
      <c r="I206" s="8">
        <f t="shared" si="5"/>
        <v>0.79486106891101105</v>
      </c>
    </row>
    <row r="207" spans="1:9" x14ac:dyDescent="0.35">
      <c r="A207" s="1" t="s">
        <v>304</v>
      </c>
      <c r="B207" s="1" t="s">
        <v>305</v>
      </c>
      <c r="C207" s="7">
        <v>5877447.3799999999</v>
      </c>
      <c r="D207" s="7">
        <v>5005477.1500000004</v>
      </c>
      <c r="E207" s="7">
        <v>5486422.3540000003</v>
      </c>
      <c r="F207" s="7">
        <v>5442768.4500000002</v>
      </c>
      <c r="G207" s="8">
        <f t="shared" si="5"/>
        <v>0.17420321856828364</v>
      </c>
      <c r="H207" s="8">
        <f t="shared" si="5"/>
        <v>-8.7660987975042778E-2</v>
      </c>
      <c r="I207" s="8">
        <f t="shared" si="5"/>
        <v>8.0205330065070274E-3</v>
      </c>
    </row>
    <row r="208" spans="1:9" x14ac:dyDescent="0.35">
      <c r="A208" s="1" t="s">
        <v>306</v>
      </c>
      <c r="B208" s="1" t="s">
        <v>307</v>
      </c>
      <c r="C208" s="7">
        <v>117.13999999999999</v>
      </c>
      <c r="D208" s="7">
        <v>316.42</v>
      </c>
      <c r="E208" s="7">
        <v>662.36</v>
      </c>
      <c r="F208" s="7">
        <v>511.87</v>
      </c>
      <c r="G208" s="8">
        <f t="shared" ref="G208:I269" si="13">IFERROR((C208-D208)/ABS(D208), "n.m.")</f>
        <v>-0.62979584097086161</v>
      </c>
      <c r="H208" s="8">
        <f t="shared" si="13"/>
        <v>-0.52228395434506913</v>
      </c>
      <c r="I208" s="8">
        <f t="shared" si="13"/>
        <v>0.29400042979662805</v>
      </c>
    </row>
    <row r="209" spans="1:9" x14ac:dyDescent="0.35">
      <c r="A209" s="1" t="s">
        <v>308</v>
      </c>
      <c r="B209" s="1" t="s">
        <v>309</v>
      </c>
      <c r="C209" s="7">
        <v>9240.2800000000007</v>
      </c>
      <c r="D209" s="7">
        <v>2918.27</v>
      </c>
      <c r="E209" s="7">
        <v>1608.42</v>
      </c>
      <c r="F209" s="7">
        <v>6278.0900000000011</v>
      </c>
      <c r="G209" s="8">
        <f t="shared" si="13"/>
        <v>2.1663554091979154</v>
      </c>
      <c r="H209" s="8">
        <f t="shared" si="13"/>
        <v>0.81437062458810505</v>
      </c>
      <c r="I209" s="8">
        <f t="shared" si="13"/>
        <v>-0.74380424619589725</v>
      </c>
    </row>
    <row r="210" spans="1:9" x14ac:dyDescent="0.35">
      <c r="A210" s="1" t="s">
        <v>310</v>
      </c>
      <c r="B210" s="1" t="s">
        <v>311</v>
      </c>
      <c r="C210" s="7">
        <v>75523.920000000013</v>
      </c>
      <c r="D210" s="7">
        <v>71815.199999999997</v>
      </c>
      <c r="E210" s="7">
        <v>85109.97</v>
      </c>
      <c r="F210" s="7">
        <v>75016.720000000016</v>
      </c>
      <c r="G210" s="8">
        <f t="shared" si="13"/>
        <v>5.1642549209638289E-2</v>
      </c>
      <c r="H210" s="8">
        <f t="shared" si="13"/>
        <v>-0.15620696376699467</v>
      </c>
      <c r="I210" s="8">
        <f t="shared" si="13"/>
        <v>0.13454667172864906</v>
      </c>
    </row>
    <row r="211" spans="1:9" x14ac:dyDescent="0.35">
      <c r="A211" s="1" t="s">
        <v>312</v>
      </c>
      <c r="B211" s="1" t="s">
        <v>313</v>
      </c>
      <c r="C211" s="7">
        <v>1323541.1000000001</v>
      </c>
      <c r="D211" s="7">
        <v>1371178.6</v>
      </c>
      <c r="E211" s="7">
        <v>964854.42</v>
      </c>
      <c r="F211" s="7">
        <v>950086.10999999987</v>
      </c>
      <c r="G211" s="8">
        <f t="shared" si="13"/>
        <v>-3.4742009538363566E-2</v>
      </c>
      <c r="H211" s="8">
        <f t="shared" si="13"/>
        <v>0.4211248573644924</v>
      </c>
      <c r="I211" s="8">
        <f t="shared" si="13"/>
        <v>1.5544180516437793E-2</v>
      </c>
    </row>
    <row r="212" spans="1:9" x14ac:dyDescent="0.35">
      <c r="A212" s="1" t="s">
        <v>314</v>
      </c>
      <c r="B212" s="1" t="s">
        <v>95</v>
      </c>
      <c r="C212" s="7">
        <v>1451741.1800000002</v>
      </c>
      <c r="D212" s="7">
        <v>1192931.08</v>
      </c>
      <c r="E212" s="7">
        <v>873874.43</v>
      </c>
      <c r="F212" s="7">
        <v>805658.89000000025</v>
      </c>
      <c r="G212" s="8">
        <f t="shared" si="13"/>
        <v>0.21695310344332724</v>
      </c>
      <c r="H212" s="8">
        <f t="shared" si="13"/>
        <v>0.36510583105172217</v>
      </c>
      <c r="I212" s="8">
        <f t="shared" si="13"/>
        <v>8.4670498702000024E-2</v>
      </c>
    </row>
    <row r="213" spans="1:9" x14ac:dyDescent="0.35">
      <c r="A213" s="1" t="s">
        <v>315</v>
      </c>
      <c r="B213" s="1" t="s">
        <v>316</v>
      </c>
      <c r="C213" s="7">
        <v>2863.7200000000003</v>
      </c>
      <c r="D213" s="7">
        <v>1048.07</v>
      </c>
      <c r="E213" s="7">
        <v>1968.28</v>
      </c>
      <c r="F213" s="7">
        <v>1964.39</v>
      </c>
      <c r="G213" s="8">
        <f t="shared" si="13"/>
        <v>1.7323747459616252</v>
      </c>
      <c r="H213" s="8">
        <f t="shared" si="13"/>
        <v>-0.46751986505984922</v>
      </c>
      <c r="I213" s="8">
        <f t="shared" si="13"/>
        <v>1.9802585026394313E-3</v>
      </c>
    </row>
    <row r="214" spans="1:9" x14ac:dyDescent="0.35">
      <c r="A214" s="1" t="s">
        <v>317</v>
      </c>
      <c r="B214" s="1" t="s">
        <v>318</v>
      </c>
      <c r="C214" s="7">
        <v>370025.66000000003</v>
      </c>
      <c r="D214" s="7">
        <v>387428.56</v>
      </c>
      <c r="E214" s="7">
        <v>325488.81</v>
      </c>
      <c r="F214" s="7">
        <v>388478.57</v>
      </c>
      <c r="G214" s="8">
        <f t="shared" si="13"/>
        <v>-4.491899100056012E-2</v>
      </c>
      <c r="H214" s="8">
        <f t="shared" si="13"/>
        <v>0.19029763265901523</v>
      </c>
      <c r="I214" s="8">
        <f t="shared" si="13"/>
        <v>-0.16214474842203008</v>
      </c>
    </row>
    <row r="215" spans="1:9" x14ac:dyDescent="0.35">
      <c r="A215" s="1" t="s">
        <v>319</v>
      </c>
      <c r="B215" s="1" t="s">
        <v>262</v>
      </c>
      <c r="C215" s="7">
        <v>723606.94000000006</v>
      </c>
      <c r="D215" s="7">
        <v>281947.88</v>
      </c>
      <c r="E215" s="7">
        <v>469216.4</v>
      </c>
      <c r="F215" s="7">
        <v>351140.69</v>
      </c>
      <c r="G215" s="8">
        <f t="shared" si="13"/>
        <v>1.5664563961254117</v>
      </c>
      <c r="H215" s="8">
        <f t="shared" si="13"/>
        <v>-0.39910906779899424</v>
      </c>
      <c r="I215" s="8">
        <f t="shared" si="13"/>
        <v>0.33626325106327043</v>
      </c>
    </row>
    <row r="216" spans="1:9" x14ac:dyDescent="0.35">
      <c r="A216" s="1" t="s">
        <v>320</v>
      </c>
      <c r="B216" s="1" t="s">
        <v>264</v>
      </c>
      <c r="C216" s="7">
        <v>362840.37</v>
      </c>
      <c r="D216" s="7">
        <v>326743.11</v>
      </c>
      <c r="E216" s="7">
        <v>260152.82</v>
      </c>
      <c r="F216" s="7">
        <v>238860.97000000003</v>
      </c>
      <c r="G216" s="8">
        <f t="shared" si="13"/>
        <v>0.11047596382369015</v>
      </c>
      <c r="H216" s="8">
        <f t="shared" si="13"/>
        <v>0.25596605103108233</v>
      </c>
      <c r="I216" s="8">
        <f t="shared" si="13"/>
        <v>8.9139092083566324E-2</v>
      </c>
    </row>
    <row r="217" spans="1:9" x14ac:dyDescent="0.35">
      <c r="A217" s="1" t="s">
        <v>321</v>
      </c>
      <c r="B217" s="1" t="s">
        <v>322</v>
      </c>
      <c r="C217" s="7">
        <v>32898.18</v>
      </c>
      <c r="D217" s="7">
        <v>40246.03</v>
      </c>
      <c r="E217" s="7">
        <v>59168.33</v>
      </c>
      <c r="F217" s="7">
        <v>46815.59</v>
      </c>
      <c r="G217" s="8">
        <f t="shared" si="13"/>
        <v>-0.18257328735281464</v>
      </c>
      <c r="H217" s="8">
        <f t="shared" si="13"/>
        <v>-0.31980453056559144</v>
      </c>
      <c r="I217" s="8">
        <f t="shared" si="13"/>
        <v>0.2638595390979801</v>
      </c>
    </row>
    <row r="218" spans="1:9" x14ac:dyDescent="0.35">
      <c r="A218" s="1" t="s">
        <v>323</v>
      </c>
      <c r="B218" s="1" t="s">
        <v>324</v>
      </c>
      <c r="C218" s="7">
        <v>1216051.4099999999</v>
      </c>
      <c r="D218" s="7">
        <v>1353434.76</v>
      </c>
      <c r="E218" s="7">
        <v>1211647</v>
      </c>
      <c r="F218" s="7">
        <v>1229731.9699999997</v>
      </c>
      <c r="G218" s="8">
        <f t="shared" si="13"/>
        <v>-0.10150718310205073</v>
      </c>
      <c r="H218" s="8">
        <f t="shared" si="13"/>
        <v>0.11702068341686978</v>
      </c>
      <c r="I218" s="8">
        <f t="shared" si="13"/>
        <v>-1.4706432329314609E-2</v>
      </c>
    </row>
    <row r="219" spans="1:9" x14ac:dyDescent="0.35">
      <c r="A219" s="1" t="s">
        <v>325</v>
      </c>
      <c r="B219" s="1" t="s">
        <v>326</v>
      </c>
      <c r="C219" s="7">
        <v>159098.14000000001</v>
      </c>
      <c r="D219" s="7">
        <v>191955.72</v>
      </c>
      <c r="E219" s="7">
        <v>222454.43</v>
      </c>
      <c r="F219" s="7">
        <v>200909.77000000002</v>
      </c>
      <c r="G219" s="8">
        <f t="shared" si="13"/>
        <v>-0.17117270587195832</v>
      </c>
      <c r="H219" s="8">
        <f t="shared" si="13"/>
        <v>-0.1371009334361199</v>
      </c>
      <c r="I219" s="8">
        <f t="shared" si="13"/>
        <v>0.10723550178769292</v>
      </c>
    </row>
    <row r="220" spans="1:9" x14ac:dyDescent="0.35">
      <c r="A220" s="1" t="s">
        <v>327</v>
      </c>
      <c r="B220" s="1" t="s">
        <v>328</v>
      </c>
      <c r="C220" s="7">
        <v>5777410.3990000002</v>
      </c>
      <c r="D220" s="7">
        <v>6285823.29</v>
      </c>
      <c r="E220" s="7">
        <v>3337240.5129999998</v>
      </c>
      <c r="F220" s="7">
        <v>3192386.83</v>
      </c>
      <c r="G220" s="8">
        <f t="shared" si="13"/>
        <v>-8.0882466392083352E-2</v>
      </c>
      <c r="H220" s="8">
        <f t="shared" si="13"/>
        <v>0.88353918919358398</v>
      </c>
      <c r="I220" s="8">
        <f t="shared" si="13"/>
        <v>4.5374727661058455E-2</v>
      </c>
    </row>
    <row r="221" spans="1:9" x14ac:dyDescent="0.35">
      <c r="A221" s="1" t="s">
        <v>329</v>
      </c>
      <c r="B221" s="1" t="s">
        <v>292</v>
      </c>
      <c r="C221" s="7">
        <v>1048774.45</v>
      </c>
      <c r="D221" s="7">
        <v>985110.84</v>
      </c>
      <c r="E221" s="7">
        <v>608829.51</v>
      </c>
      <c r="F221" s="7">
        <v>924485.65</v>
      </c>
      <c r="G221" s="8">
        <f t="shared" si="13"/>
        <v>6.4625834388341505E-2</v>
      </c>
      <c r="H221" s="8">
        <f t="shared" si="13"/>
        <v>0.6180405578566649</v>
      </c>
      <c r="I221" s="8">
        <f t="shared" si="13"/>
        <v>-0.34143974003274147</v>
      </c>
    </row>
    <row r="222" spans="1:9" x14ac:dyDescent="0.35">
      <c r="A222" s="1" t="s">
        <v>330</v>
      </c>
      <c r="B222" s="1" t="s">
        <v>293</v>
      </c>
      <c r="C222" s="7">
        <v>56509.7</v>
      </c>
      <c r="D222" s="7">
        <v>63247.3</v>
      </c>
      <c r="E222" s="7">
        <v>187514.23999999999</v>
      </c>
      <c r="F222" s="7">
        <v>9042.1439999999984</v>
      </c>
      <c r="G222" s="8">
        <f t="shared" si="13"/>
        <v>-0.10652786759276689</v>
      </c>
      <c r="H222" s="8">
        <f t="shared" si="13"/>
        <v>-0.66270668296978408</v>
      </c>
      <c r="I222" s="8">
        <f t="shared" si="13"/>
        <v>19.737807316494852</v>
      </c>
    </row>
    <row r="223" spans="1:9" x14ac:dyDescent="0.35">
      <c r="A223" s="1" t="s">
        <v>331</v>
      </c>
      <c r="B223" s="1" t="s">
        <v>157</v>
      </c>
      <c r="C223" s="7">
        <v>57090.82</v>
      </c>
      <c r="D223" s="7">
        <v>15593.52</v>
      </c>
      <c r="E223" s="7">
        <v>18724.27</v>
      </c>
      <c r="F223" s="7">
        <v>5110.1400000000003</v>
      </c>
      <c r="G223" s="8">
        <f t="shared" si="13"/>
        <v>2.6611887501988005</v>
      </c>
      <c r="H223" s="8">
        <f t="shared" si="13"/>
        <v>-0.16720278013508671</v>
      </c>
      <c r="I223" s="8">
        <f t="shared" si="13"/>
        <v>2.6641403170950309</v>
      </c>
    </row>
    <row r="224" spans="1:9" x14ac:dyDescent="0.35">
      <c r="A224" s="1" t="s">
        <v>332</v>
      </c>
      <c r="B224" s="1" t="s">
        <v>159</v>
      </c>
      <c r="C224" s="7">
        <v>14905.810000000001</v>
      </c>
      <c r="D224" s="7">
        <v>10318.460000000001</v>
      </c>
      <c r="E224" s="7">
        <v>3289.08</v>
      </c>
      <c r="F224" s="7">
        <v>20772.62</v>
      </c>
      <c r="G224" s="8">
        <f t="shared" si="13"/>
        <v>0.44457700083151941</v>
      </c>
      <c r="H224" s="8">
        <f t="shared" si="13"/>
        <v>2.1371872985758937</v>
      </c>
      <c r="I224" s="8">
        <f t="shared" si="13"/>
        <v>-0.84166272718607482</v>
      </c>
    </row>
    <row r="225" spans="1:9" x14ac:dyDescent="0.35">
      <c r="A225" s="1" t="s">
        <v>333</v>
      </c>
      <c r="B225" s="1" t="s">
        <v>303</v>
      </c>
      <c r="C225" s="7">
        <v>531696.82999999996</v>
      </c>
      <c r="D225" s="7">
        <v>888070.62</v>
      </c>
      <c r="E225" s="7">
        <v>784295.12</v>
      </c>
      <c r="F225" s="7">
        <v>337440.2</v>
      </c>
      <c r="G225" s="8">
        <f t="shared" si="13"/>
        <v>-0.40128992219109788</v>
      </c>
      <c r="H225" s="8">
        <f t="shared" si="13"/>
        <v>0.13231690132153315</v>
      </c>
      <c r="I225" s="8">
        <f t="shared" si="13"/>
        <v>1.3242492151201901</v>
      </c>
    </row>
    <row r="226" spans="1:9" x14ac:dyDescent="0.35">
      <c r="A226" s="1" t="s">
        <v>687</v>
      </c>
      <c r="B226" s="1" t="s">
        <v>674</v>
      </c>
      <c r="C226" s="7">
        <v>46259.81</v>
      </c>
      <c r="D226" s="7">
        <v>0</v>
      </c>
      <c r="E226" s="7">
        <v>0</v>
      </c>
      <c r="F226" s="7">
        <v>0</v>
      </c>
      <c r="G226" s="8" t="str">
        <f t="shared" si="13"/>
        <v>n.m.</v>
      </c>
      <c r="H226" s="8" t="str">
        <f t="shared" si="13"/>
        <v>n.m.</v>
      </c>
      <c r="I226" s="8" t="str">
        <f t="shared" si="13"/>
        <v>n.m.</v>
      </c>
    </row>
    <row r="227" spans="1:9" x14ac:dyDescent="0.35">
      <c r="A227" s="1" t="s">
        <v>688</v>
      </c>
      <c r="B227" s="1" t="s">
        <v>676</v>
      </c>
      <c r="C227" s="7">
        <v>374865.34</v>
      </c>
      <c r="D227" s="7">
        <v>0</v>
      </c>
      <c r="E227" s="7">
        <v>0</v>
      </c>
      <c r="F227" s="7">
        <v>0</v>
      </c>
      <c r="G227" s="8" t="str">
        <f t="shared" si="13"/>
        <v>n.m.</v>
      </c>
      <c r="H227" s="8" t="str">
        <f t="shared" si="13"/>
        <v>n.m.</v>
      </c>
      <c r="I227" s="8" t="str">
        <f t="shared" si="13"/>
        <v>n.m.</v>
      </c>
    </row>
    <row r="228" spans="1:9" x14ac:dyDescent="0.35">
      <c r="A228" s="1" t="s">
        <v>334</v>
      </c>
      <c r="B228" s="1" t="s">
        <v>305</v>
      </c>
      <c r="C228" s="7">
        <v>29277229.737999998</v>
      </c>
      <c r="D228" s="7">
        <v>30851375.420000002</v>
      </c>
      <c r="E228" s="7">
        <v>31681513.159000002</v>
      </c>
      <c r="F228" s="7">
        <v>30753304.130000003</v>
      </c>
      <c r="G228" s="8">
        <f t="shared" si="13"/>
        <v>-5.1023517122660705E-2</v>
      </c>
      <c r="H228" s="8">
        <f t="shared" si="13"/>
        <v>-2.6202591234635416E-2</v>
      </c>
      <c r="I228" s="8">
        <f t="shared" si="13"/>
        <v>3.0182416337323787E-2</v>
      </c>
    </row>
    <row r="229" spans="1:9" x14ac:dyDescent="0.35">
      <c r="A229" s="1" t="s">
        <v>335</v>
      </c>
      <c r="B229" s="1" t="s">
        <v>336</v>
      </c>
      <c r="C229" s="7">
        <v>400808.07</v>
      </c>
      <c r="D229" s="7">
        <v>430110.42</v>
      </c>
      <c r="E229" s="7">
        <v>335725.32</v>
      </c>
      <c r="F229" s="7">
        <v>372714.95</v>
      </c>
      <c r="G229" s="8">
        <f t="shared" si="13"/>
        <v>-6.8127505490334264E-2</v>
      </c>
      <c r="H229" s="8">
        <f t="shared" si="13"/>
        <v>0.28113786591967499</v>
      </c>
      <c r="I229" s="8">
        <f t="shared" si="13"/>
        <v>-9.9243751826965904E-2</v>
      </c>
    </row>
    <row r="230" spans="1:9" x14ac:dyDescent="0.35">
      <c r="A230" s="1" t="s">
        <v>337</v>
      </c>
      <c r="B230" s="1" t="s">
        <v>338</v>
      </c>
      <c r="C230" s="7">
        <v>0</v>
      </c>
      <c r="D230" s="7">
        <v>0</v>
      </c>
      <c r="E230" s="7">
        <v>99994.559999999998</v>
      </c>
      <c r="F230" s="7">
        <v>2068072.5599999998</v>
      </c>
      <c r="G230" s="8" t="str">
        <f t="shared" si="13"/>
        <v>n.m.</v>
      </c>
      <c r="H230" s="8">
        <f t="shared" si="13"/>
        <v>-1</v>
      </c>
      <c r="I230" s="8">
        <f t="shared" si="13"/>
        <v>-0.95164842765478208</v>
      </c>
    </row>
    <row r="231" spans="1:9" x14ac:dyDescent="0.35">
      <c r="A231" s="1" t="s">
        <v>339</v>
      </c>
      <c r="B231" s="1" t="s">
        <v>307</v>
      </c>
      <c r="C231" s="7">
        <v>33645.07</v>
      </c>
      <c r="D231" s="7">
        <v>24175.760000000002</v>
      </c>
      <c r="E231" s="7">
        <v>24052.59</v>
      </c>
      <c r="F231" s="7">
        <v>48395.23</v>
      </c>
      <c r="G231" s="8">
        <f t="shared" si="13"/>
        <v>0.39168613520319512</v>
      </c>
      <c r="H231" s="8">
        <f t="shared" si="13"/>
        <v>5.1208622439413752E-3</v>
      </c>
      <c r="I231" s="8">
        <f t="shared" si="13"/>
        <v>-0.50299667963144301</v>
      </c>
    </row>
    <row r="232" spans="1:9" x14ac:dyDescent="0.35">
      <c r="A232" s="1" t="s">
        <v>340</v>
      </c>
      <c r="B232" s="1" t="s">
        <v>341</v>
      </c>
      <c r="C232" s="7">
        <v>7710.4000000000005</v>
      </c>
      <c r="D232" s="7">
        <v>16734.490000000002</v>
      </c>
      <c r="E232" s="7">
        <v>33837.5</v>
      </c>
      <c r="F232" s="7">
        <v>23585.97</v>
      </c>
      <c r="G232" s="8">
        <f t="shared" si="13"/>
        <v>-0.53925097209415995</v>
      </c>
      <c r="H232" s="8">
        <f t="shared" si="13"/>
        <v>-0.50544543775397111</v>
      </c>
      <c r="I232" s="8">
        <f t="shared" si="13"/>
        <v>0.43464525732882719</v>
      </c>
    </row>
    <row r="233" spans="1:9" x14ac:dyDescent="0.35">
      <c r="A233" s="1" t="s">
        <v>342</v>
      </c>
      <c r="B233" s="1" t="s">
        <v>343</v>
      </c>
      <c r="C233" s="7">
        <v>7686.97</v>
      </c>
      <c r="D233" s="7">
        <v>9849.86</v>
      </c>
      <c r="E233" s="7">
        <v>24696.61</v>
      </c>
      <c r="F233" s="7">
        <v>20854.21</v>
      </c>
      <c r="G233" s="8">
        <f t="shared" si="13"/>
        <v>-0.2195858621340811</v>
      </c>
      <c r="H233" s="8">
        <f t="shared" si="13"/>
        <v>-0.6011655040914522</v>
      </c>
      <c r="I233" s="8">
        <f t="shared" si="13"/>
        <v>0.18425056619262978</v>
      </c>
    </row>
    <row r="234" spans="1:9" x14ac:dyDescent="0.35">
      <c r="A234" s="1" t="s">
        <v>344</v>
      </c>
      <c r="B234" s="1" t="s">
        <v>345</v>
      </c>
      <c r="C234" s="7">
        <v>41552.770000000004</v>
      </c>
      <c r="D234" s="7">
        <v>37642.89</v>
      </c>
      <c r="E234" s="7">
        <v>34287.85</v>
      </c>
      <c r="F234" s="7">
        <v>33476.840000000004</v>
      </c>
      <c r="G234" s="8">
        <f t="shared" si="13"/>
        <v>0.103867689223649</v>
      </c>
      <c r="H234" s="8">
        <f t="shared" si="13"/>
        <v>9.7849238141207481E-2</v>
      </c>
      <c r="I234" s="8">
        <f t="shared" si="13"/>
        <v>2.422600221526269E-2</v>
      </c>
    </row>
    <row r="235" spans="1:9" x14ac:dyDescent="0.35">
      <c r="A235" s="1" t="s">
        <v>346</v>
      </c>
      <c r="B235" s="1" t="s">
        <v>347</v>
      </c>
      <c r="C235" s="7">
        <v>27546.43</v>
      </c>
      <c r="D235" s="7">
        <v>27046.3</v>
      </c>
      <c r="E235" s="7">
        <v>20915.11</v>
      </c>
      <c r="F235" s="7">
        <v>25516.620000000003</v>
      </c>
      <c r="G235" s="8">
        <f t="shared" si="13"/>
        <v>1.8491623623194339E-2</v>
      </c>
      <c r="H235" s="8">
        <f t="shared" si="13"/>
        <v>0.29314643814926139</v>
      </c>
      <c r="I235" s="8">
        <f t="shared" si="13"/>
        <v>-0.18033383731857908</v>
      </c>
    </row>
    <row r="236" spans="1:9" x14ac:dyDescent="0.35">
      <c r="A236" s="1" t="s">
        <v>348</v>
      </c>
      <c r="B236" s="1" t="s">
        <v>349</v>
      </c>
      <c r="C236" s="7">
        <v>19725.86</v>
      </c>
      <c r="D236" s="7">
        <v>13540.17</v>
      </c>
      <c r="E236" s="7">
        <v>14777.18</v>
      </c>
      <c r="F236" s="7">
        <v>17398.29</v>
      </c>
      <c r="G236" s="8">
        <f t="shared" si="13"/>
        <v>0.45683990673676922</v>
      </c>
      <c r="H236" s="8">
        <f t="shared" si="13"/>
        <v>-8.3710829806498951E-2</v>
      </c>
      <c r="I236" s="8">
        <f t="shared" si="13"/>
        <v>-0.15065331133117107</v>
      </c>
    </row>
    <row r="237" spans="1:9" x14ac:dyDescent="0.35">
      <c r="A237" s="1" t="s">
        <v>350</v>
      </c>
      <c r="B237" s="1" t="s">
        <v>351</v>
      </c>
      <c r="C237" s="7">
        <v>31778.14</v>
      </c>
      <c r="D237" s="7">
        <v>27331.11</v>
      </c>
      <c r="E237" s="7">
        <v>32062.2</v>
      </c>
      <c r="F237" s="7">
        <v>41158.260000000009</v>
      </c>
      <c r="G237" s="8">
        <f t="shared" si="13"/>
        <v>0.16270945453733854</v>
      </c>
      <c r="H237" s="8">
        <f t="shared" si="13"/>
        <v>-0.14755974324905966</v>
      </c>
      <c r="I237" s="8">
        <f t="shared" si="13"/>
        <v>-0.22100205402269207</v>
      </c>
    </row>
    <row r="238" spans="1:9" x14ac:dyDescent="0.35">
      <c r="A238" s="1" t="s">
        <v>352</v>
      </c>
      <c r="B238" s="1" t="s">
        <v>353</v>
      </c>
      <c r="C238" s="7">
        <v>328060.95999999996</v>
      </c>
      <c r="D238" s="7">
        <v>296372.35000000003</v>
      </c>
      <c r="E238" s="7">
        <v>294288.12</v>
      </c>
      <c r="F238" s="7">
        <v>379571.14</v>
      </c>
      <c r="G238" s="8">
        <f t="shared" si="13"/>
        <v>0.10692161397647225</v>
      </c>
      <c r="H238" s="8">
        <f t="shared" si="13"/>
        <v>7.0822770555605151E-3</v>
      </c>
      <c r="I238" s="8">
        <f t="shared" si="13"/>
        <v>-0.22468257202062311</v>
      </c>
    </row>
    <row r="239" spans="1:9" x14ac:dyDescent="0.35">
      <c r="A239" s="1" t="s">
        <v>354</v>
      </c>
      <c r="B239" s="1" t="s">
        <v>355</v>
      </c>
      <c r="C239" s="7">
        <v>17993.34</v>
      </c>
      <c r="D239" s="7">
        <v>23227.43</v>
      </c>
      <c r="E239" s="7">
        <v>48642.54</v>
      </c>
      <c r="F239" s="7">
        <v>32856</v>
      </c>
      <c r="G239" s="8">
        <f t="shared" si="13"/>
        <v>-0.22534090082286332</v>
      </c>
      <c r="H239" s="8">
        <f t="shared" si="13"/>
        <v>-0.52248731254576752</v>
      </c>
      <c r="I239" s="8">
        <f t="shared" si="13"/>
        <v>0.4804766252739226</v>
      </c>
    </row>
    <row r="240" spans="1:9" x14ac:dyDescent="0.35">
      <c r="A240" s="1" t="s">
        <v>356</v>
      </c>
      <c r="B240" s="1" t="s">
        <v>357</v>
      </c>
      <c r="C240" s="7">
        <v>329110.12</v>
      </c>
      <c r="D240" s="7">
        <v>308145.55</v>
      </c>
      <c r="E240" s="7">
        <v>300498.51</v>
      </c>
      <c r="F240" s="7">
        <v>320114.44</v>
      </c>
      <c r="G240" s="8">
        <f t="shared" si="13"/>
        <v>6.8034634931447194E-2</v>
      </c>
      <c r="H240" s="8">
        <f t="shared" si="13"/>
        <v>2.5447846646560673E-2</v>
      </c>
      <c r="I240" s="8">
        <f t="shared" si="13"/>
        <v>-6.127786675290247E-2</v>
      </c>
    </row>
    <row r="241" spans="1:9" x14ac:dyDescent="0.35">
      <c r="A241" s="1" t="s">
        <v>358</v>
      </c>
      <c r="B241" s="1" t="s">
        <v>359</v>
      </c>
      <c r="C241" s="7">
        <v>2767355.99</v>
      </c>
      <c r="D241" s="7">
        <v>2844765.54</v>
      </c>
      <c r="E241" s="7">
        <v>2918226.54</v>
      </c>
      <c r="F241" s="7">
        <v>3138228.2399999993</v>
      </c>
      <c r="G241" s="8">
        <f t="shared" si="13"/>
        <v>-2.7211223178694652E-2</v>
      </c>
      <c r="H241" s="8">
        <f t="shared" si="13"/>
        <v>-2.5173165617224495E-2</v>
      </c>
      <c r="I241" s="8">
        <f t="shared" si="13"/>
        <v>-7.0103792068354889E-2</v>
      </c>
    </row>
    <row r="242" spans="1:9" x14ac:dyDescent="0.35">
      <c r="A242" s="1" t="s">
        <v>360</v>
      </c>
      <c r="B242" s="1" t="s">
        <v>361</v>
      </c>
      <c r="C242" s="7">
        <v>6866.15</v>
      </c>
      <c r="D242" s="7">
        <v>8976.3700000000008</v>
      </c>
      <c r="E242" s="7">
        <v>14463.550000000001</v>
      </c>
      <c r="F242" s="7">
        <v>15751.210000000001</v>
      </c>
      <c r="G242" s="8">
        <f t="shared" si="13"/>
        <v>-0.23508612055875605</v>
      </c>
      <c r="H242" s="8">
        <f t="shared" si="13"/>
        <v>-0.37937988944622864</v>
      </c>
      <c r="I242" s="8">
        <f t="shared" si="13"/>
        <v>-8.1749910006913742E-2</v>
      </c>
    </row>
    <row r="243" spans="1:9" x14ac:dyDescent="0.35">
      <c r="A243" s="1" t="s">
        <v>362</v>
      </c>
      <c r="B243" s="1" t="s">
        <v>363</v>
      </c>
      <c r="C243" s="7">
        <v>634657.49</v>
      </c>
      <c r="D243" s="7">
        <v>623338.38</v>
      </c>
      <c r="E243" s="7">
        <v>596737.87</v>
      </c>
      <c r="F243" s="7">
        <v>601843.32000000007</v>
      </c>
      <c r="G243" s="8">
        <f t="shared" si="13"/>
        <v>1.8158852981265145E-2</v>
      </c>
      <c r="H243" s="8">
        <f t="shared" si="13"/>
        <v>4.4576540784984887E-2</v>
      </c>
      <c r="I243" s="8">
        <f t="shared" si="13"/>
        <v>-8.4830217937786022E-3</v>
      </c>
    </row>
    <row r="244" spans="1:9" x14ac:dyDescent="0.35">
      <c r="A244" s="1" t="s">
        <v>364</v>
      </c>
      <c r="B244" s="1" t="s">
        <v>365</v>
      </c>
      <c r="C244" s="7">
        <v>54422.83</v>
      </c>
      <c r="D244" s="7">
        <v>54708.340000000004</v>
      </c>
      <c r="E244" s="7">
        <v>59492.74</v>
      </c>
      <c r="F244" s="7">
        <v>53090.959999999992</v>
      </c>
      <c r="G244" s="8">
        <f t="shared" si="13"/>
        <v>-5.2187655483606704E-3</v>
      </c>
      <c r="H244" s="8">
        <f t="shared" si="13"/>
        <v>-8.0419896612594993E-2</v>
      </c>
      <c r="I244" s="8">
        <f t="shared" si="13"/>
        <v>0.12058135697678111</v>
      </c>
    </row>
    <row r="245" spans="1:9" x14ac:dyDescent="0.35">
      <c r="A245" s="1" t="s">
        <v>366</v>
      </c>
      <c r="B245" s="1" t="s">
        <v>367</v>
      </c>
      <c r="C245" s="7">
        <v>4105.42</v>
      </c>
      <c r="D245" s="7">
        <v>3384.21</v>
      </c>
      <c r="E245" s="7">
        <v>8963.130000000001</v>
      </c>
      <c r="F245" s="7">
        <v>24478.189999999995</v>
      </c>
      <c r="G245" s="8">
        <f t="shared" si="13"/>
        <v>0.21311029752881766</v>
      </c>
      <c r="H245" s="8">
        <f t="shared" si="13"/>
        <v>-0.6224298877735791</v>
      </c>
      <c r="I245" s="8">
        <f t="shared" si="13"/>
        <v>-0.63383199493099762</v>
      </c>
    </row>
    <row r="246" spans="1:9" x14ac:dyDescent="0.35">
      <c r="A246" s="1" t="s">
        <v>368</v>
      </c>
      <c r="B246" s="1" t="s">
        <v>369</v>
      </c>
      <c r="C246" s="7">
        <v>526223.12</v>
      </c>
      <c r="D246" s="7">
        <v>645881.96</v>
      </c>
      <c r="E246" s="7">
        <v>607494.14</v>
      </c>
      <c r="F246" s="7">
        <v>643702.92000000004</v>
      </c>
      <c r="G246" s="8">
        <f t="shared" si="13"/>
        <v>-0.1852642547873608</v>
      </c>
      <c r="H246" s="8">
        <f t="shared" si="13"/>
        <v>6.3190436701167099E-2</v>
      </c>
      <c r="I246" s="8">
        <f t="shared" si="13"/>
        <v>-5.6250762385853442E-2</v>
      </c>
    </row>
    <row r="247" spans="1:9" x14ac:dyDescent="0.35">
      <c r="A247" s="1" t="s">
        <v>370</v>
      </c>
      <c r="B247" s="1" t="s">
        <v>371</v>
      </c>
      <c r="C247" s="7">
        <v>304216.44</v>
      </c>
      <c r="D247" s="7">
        <v>321082.38</v>
      </c>
      <c r="E247" s="7">
        <v>368081.25</v>
      </c>
      <c r="F247" s="7">
        <v>340440.64000000007</v>
      </c>
      <c r="G247" s="8">
        <f t="shared" si="13"/>
        <v>-5.2528388508892958E-2</v>
      </c>
      <c r="H247" s="8">
        <f t="shared" si="13"/>
        <v>-0.12768612908155466</v>
      </c>
      <c r="I247" s="8">
        <f t="shared" si="13"/>
        <v>8.1190688632238273E-2</v>
      </c>
    </row>
    <row r="248" spans="1:9" x14ac:dyDescent="0.35">
      <c r="A248" s="1" t="s">
        <v>372</v>
      </c>
      <c r="B248" s="1" t="s">
        <v>373</v>
      </c>
      <c r="C248" s="7">
        <v>20118.52</v>
      </c>
      <c r="D248" s="7">
        <v>35879.64</v>
      </c>
      <c r="E248" s="7">
        <v>41042.120000000003</v>
      </c>
      <c r="F248" s="7">
        <v>47077.970000000008</v>
      </c>
      <c r="G248" s="8">
        <f t="shared" si="13"/>
        <v>-0.43927754013139481</v>
      </c>
      <c r="H248" s="8">
        <f t="shared" si="13"/>
        <v>-0.12578492534011407</v>
      </c>
      <c r="I248" s="8">
        <f t="shared" si="13"/>
        <v>-0.1282096488017645</v>
      </c>
    </row>
    <row r="249" spans="1:9" x14ac:dyDescent="0.35">
      <c r="A249" s="1" t="s">
        <v>374</v>
      </c>
      <c r="B249" s="1" t="s">
        <v>375</v>
      </c>
      <c r="C249" s="7">
        <v>0</v>
      </c>
      <c r="D249" s="7">
        <v>0</v>
      </c>
      <c r="E249" s="7">
        <v>9.36</v>
      </c>
      <c r="F249" s="7">
        <v>0</v>
      </c>
      <c r="G249" s="8" t="str">
        <f t="shared" si="13"/>
        <v>n.m.</v>
      </c>
      <c r="H249" s="8">
        <f t="shared" si="13"/>
        <v>-1</v>
      </c>
      <c r="I249" s="8" t="str">
        <f t="shared" si="13"/>
        <v>n.m.</v>
      </c>
    </row>
    <row r="250" spans="1:9" x14ac:dyDescent="0.35">
      <c r="A250" s="1" t="s">
        <v>376</v>
      </c>
      <c r="B250" s="1" t="s">
        <v>377</v>
      </c>
      <c r="C250" s="7">
        <v>0</v>
      </c>
      <c r="D250" s="7">
        <v>0</v>
      </c>
      <c r="E250" s="7">
        <v>836124.59</v>
      </c>
      <c r="F250" s="7">
        <v>2744276.92</v>
      </c>
      <c r="G250" s="8" t="str">
        <f t="shared" si="13"/>
        <v>n.m.</v>
      </c>
      <c r="H250" s="8">
        <f t="shared" si="13"/>
        <v>-1</v>
      </c>
      <c r="I250" s="8">
        <f t="shared" si="13"/>
        <v>-0.69532062019455387</v>
      </c>
    </row>
    <row r="251" spans="1:9" x14ac:dyDescent="0.35">
      <c r="A251" s="1" t="s">
        <v>378</v>
      </c>
      <c r="B251" s="1" t="s">
        <v>379</v>
      </c>
      <c r="C251" s="7">
        <v>-57939.54</v>
      </c>
      <c r="D251" s="7">
        <v>20263.25</v>
      </c>
      <c r="E251" s="7">
        <v>-362767.87</v>
      </c>
      <c r="F251" s="7">
        <v>555704.00999999966</v>
      </c>
      <c r="G251" s="8">
        <f t="shared" si="13"/>
        <v>-3.8593409250737176</v>
      </c>
      <c r="H251" s="8">
        <f t="shared" si="13"/>
        <v>1.0558573448084032</v>
      </c>
      <c r="I251" s="8">
        <f t="shared" si="13"/>
        <v>-1.6528077240256016</v>
      </c>
    </row>
    <row r="252" spans="1:9" x14ac:dyDescent="0.35">
      <c r="A252" s="1" t="s">
        <v>380</v>
      </c>
      <c r="B252" s="1" t="s">
        <v>381</v>
      </c>
      <c r="C252" s="7">
        <v>23591.24</v>
      </c>
      <c r="D252" s="7">
        <v>19915.850000000002</v>
      </c>
      <c r="E252" s="7">
        <v>43766.14</v>
      </c>
      <c r="F252" s="7">
        <v>17532.07</v>
      </c>
      <c r="G252" s="8">
        <f t="shared" si="13"/>
        <v>0.18454597719906501</v>
      </c>
      <c r="H252" s="8">
        <f t="shared" si="13"/>
        <v>-0.54494844644741336</v>
      </c>
      <c r="I252" s="8">
        <f t="shared" si="13"/>
        <v>1.4963475505174233</v>
      </c>
    </row>
    <row r="253" spans="1:9" x14ac:dyDescent="0.35">
      <c r="A253" s="1" t="s">
        <v>382</v>
      </c>
      <c r="B253" s="1" t="s">
        <v>383</v>
      </c>
      <c r="C253" s="7">
        <v>33552.620000000003</v>
      </c>
      <c r="D253" s="7">
        <v>51153.340000000004</v>
      </c>
      <c r="E253" s="7">
        <v>22310.58</v>
      </c>
      <c r="F253" s="7">
        <v>164653.18</v>
      </c>
      <c r="G253" s="8">
        <f t="shared" si="13"/>
        <v>-0.3440776301215131</v>
      </c>
      <c r="H253" s="8">
        <f t="shared" si="13"/>
        <v>1.2927839616899246</v>
      </c>
      <c r="I253" s="8">
        <f t="shared" si="13"/>
        <v>-0.86449954990240685</v>
      </c>
    </row>
    <row r="254" spans="1:9" x14ac:dyDescent="0.35">
      <c r="A254" s="1" t="s">
        <v>384</v>
      </c>
      <c r="B254" s="1" t="s">
        <v>385</v>
      </c>
      <c r="C254" s="7">
        <v>0</v>
      </c>
      <c r="D254" s="7">
        <v>0</v>
      </c>
      <c r="E254" s="7">
        <v>17.05</v>
      </c>
      <c r="F254" s="7">
        <v>0</v>
      </c>
      <c r="G254" s="8" t="str">
        <f t="shared" si="13"/>
        <v>n.m.</v>
      </c>
      <c r="H254" s="8">
        <f t="shared" si="13"/>
        <v>-1</v>
      </c>
      <c r="I254" s="8" t="str">
        <f t="shared" si="13"/>
        <v>n.m.</v>
      </c>
    </row>
    <row r="255" spans="1:9" x14ac:dyDescent="0.35">
      <c r="A255" s="1" t="s">
        <v>386</v>
      </c>
      <c r="B255" s="1" t="s">
        <v>387</v>
      </c>
      <c r="C255" s="7">
        <v>1197517.17</v>
      </c>
      <c r="D255" s="7">
        <v>1249564.22</v>
      </c>
      <c r="E255" s="7">
        <v>1092377.26</v>
      </c>
      <c r="F255" s="7">
        <v>1040651.4299999999</v>
      </c>
      <c r="G255" s="8">
        <f t="shared" si="13"/>
        <v>-4.1652160942956616E-2</v>
      </c>
      <c r="H255" s="8">
        <f t="shared" si="13"/>
        <v>0.1438943904782492</v>
      </c>
      <c r="I255" s="8">
        <f t="shared" si="13"/>
        <v>4.9705240879744025E-2</v>
      </c>
    </row>
    <row r="256" spans="1:9" x14ac:dyDescent="0.35">
      <c r="A256" s="1" t="s">
        <v>388</v>
      </c>
      <c r="B256" s="1" t="s">
        <v>389</v>
      </c>
      <c r="C256" s="7">
        <v>21.5</v>
      </c>
      <c r="D256" s="7">
        <v>0</v>
      </c>
      <c r="E256" s="7">
        <v>0</v>
      </c>
      <c r="F256" s="7">
        <v>0</v>
      </c>
      <c r="G256" s="8" t="str">
        <f t="shared" si="13"/>
        <v>n.m.</v>
      </c>
      <c r="H256" s="8" t="str">
        <f t="shared" si="13"/>
        <v>n.m.</v>
      </c>
      <c r="I256" s="8" t="str">
        <f t="shared" si="13"/>
        <v>n.m.</v>
      </c>
    </row>
    <row r="257" spans="1:9" x14ac:dyDescent="0.35">
      <c r="A257" s="1" t="s">
        <v>390</v>
      </c>
      <c r="B257" s="1" t="s">
        <v>391</v>
      </c>
      <c r="C257" s="7">
        <v>521395.12</v>
      </c>
      <c r="D257" s="7">
        <v>437842.41000000003</v>
      </c>
      <c r="E257" s="7">
        <v>417691.03</v>
      </c>
      <c r="F257" s="7">
        <v>269333.39</v>
      </c>
      <c r="G257" s="8">
        <f t="shared" si="13"/>
        <v>0.19082827083835929</v>
      </c>
      <c r="H257" s="8">
        <f t="shared" si="13"/>
        <v>4.8244703746690473E-2</v>
      </c>
      <c r="I257" s="8">
        <f t="shared" si="13"/>
        <v>0.55083270588915845</v>
      </c>
    </row>
    <row r="258" spans="1:9" x14ac:dyDescent="0.35">
      <c r="A258" s="1" t="s">
        <v>392</v>
      </c>
      <c r="B258" s="1" t="s">
        <v>393</v>
      </c>
      <c r="C258" s="7">
        <v>0</v>
      </c>
      <c r="D258" s="7">
        <v>0</v>
      </c>
      <c r="E258" s="7">
        <v>85426.51</v>
      </c>
      <c r="F258" s="7">
        <v>31067.190000000002</v>
      </c>
      <c r="G258" s="8" t="str">
        <f t="shared" si="13"/>
        <v>n.m.</v>
      </c>
      <c r="H258" s="8">
        <f t="shared" si="13"/>
        <v>-1</v>
      </c>
      <c r="I258" s="8">
        <f t="shared" si="13"/>
        <v>1.7497340441797276</v>
      </c>
    </row>
    <row r="259" spans="1:9" x14ac:dyDescent="0.35">
      <c r="A259" s="1" t="s">
        <v>394</v>
      </c>
      <c r="B259" s="1" t="s">
        <v>395</v>
      </c>
      <c r="C259" s="7">
        <v>23919.599999999999</v>
      </c>
      <c r="D259" s="7">
        <v>14283.43</v>
      </c>
      <c r="E259" s="7">
        <v>15668.09</v>
      </c>
      <c r="F259" s="7">
        <v>32119.050000000003</v>
      </c>
      <c r="G259" s="8">
        <f t="shared" si="13"/>
        <v>0.67463977490000637</v>
      </c>
      <c r="H259" s="8">
        <f t="shared" si="13"/>
        <v>-8.8374524271943797E-2</v>
      </c>
      <c r="I259" s="8">
        <f t="shared" si="13"/>
        <v>-0.5121870042856187</v>
      </c>
    </row>
    <row r="260" spans="1:9" x14ac:dyDescent="0.35">
      <c r="A260" s="1" t="s">
        <v>396</v>
      </c>
      <c r="B260" s="1" t="s">
        <v>397</v>
      </c>
      <c r="C260" s="7">
        <v>0</v>
      </c>
      <c r="D260" s="7">
        <v>98.31</v>
      </c>
      <c r="E260" s="7">
        <v>0.67</v>
      </c>
      <c r="F260" s="7">
        <v>0</v>
      </c>
      <c r="G260" s="8">
        <f t="shared" si="13"/>
        <v>-1</v>
      </c>
      <c r="H260" s="8">
        <f t="shared" si="13"/>
        <v>145.73134328358208</v>
      </c>
      <c r="I260" s="8" t="str">
        <f t="shared" si="13"/>
        <v>n.m.</v>
      </c>
    </row>
    <row r="261" spans="1:9" x14ac:dyDescent="0.35">
      <c r="A261" s="1" t="s">
        <v>398</v>
      </c>
      <c r="B261" s="1" t="s">
        <v>399</v>
      </c>
      <c r="C261" s="7">
        <v>9241.85</v>
      </c>
      <c r="D261" s="7">
        <v>10967.03</v>
      </c>
      <c r="E261" s="7">
        <v>12836.82</v>
      </c>
      <c r="F261" s="7">
        <v>45913.280000000006</v>
      </c>
      <c r="G261" s="8">
        <f t="shared" si="13"/>
        <v>-0.15730603454171277</v>
      </c>
      <c r="H261" s="8">
        <f t="shared" si="13"/>
        <v>-0.14565834840715997</v>
      </c>
      <c r="I261" s="8">
        <f t="shared" si="13"/>
        <v>-0.7204116107583689</v>
      </c>
    </row>
    <row r="262" spans="1:9" x14ac:dyDescent="0.35">
      <c r="A262" s="1" t="s">
        <v>400</v>
      </c>
      <c r="B262" s="1" t="s">
        <v>401</v>
      </c>
      <c r="C262" s="7">
        <v>0</v>
      </c>
      <c r="D262" s="7">
        <v>0</v>
      </c>
      <c r="E262" s="7">
        <v>12.55</v>
      </c>
      <c r="F262" s="7">
        <v>2587.02</v>
      </c>
      <c r="G262" s="8" t="str">
        <f t="shared" si="13"/>
        <v>n.m.</v>
      </c>
      <c r="H262" s="8">
        <f t="shared" si="13"/>
        <v>-1</v>
      </c>
      <c r="I262" s="8">
        <f t="shared" si="13"/>
        <v>-0.99514885853221069</v>
      </c>
    </row>
    <row r="263" spans="1:9" x14ac:dyDescent="0.35">
      <c r="A263" s="1" t="s">
        <v>402</v>
      </c>
      <c r="B263" s="1" t="s">
        <v>403</v>
      </c>
      <c r="C263" s="7">
        <v>87.37</v>
      </c>
      <c r="D263" s="7">
        <v>63.95</v>
      </c>
      <c r="E263" s="7">
        <v>109.51</v>
      </c>
      <c r="F263" s="7">
        <v>28.46</v>
      </c>
      <c r="G263" s="8">
        <f t="shared" si="13"/>
        <v>0.36622361219702892</v>
      </c>
      <c r="H263" s="8">
        <f t="shared" si="13"/>
        <v>-0.416035065290841</v>
      </c>
      <c r="I263" s="8">
        <f t="shared" si="13"/>
        <v>2.8478566408995083</v>
      </c>
    </row>
    <row r="264" spans="1:9" x14ac:dyDescent="0.35">
      <c r="A264" s="1" t="s">
        <v>404</v>
      </c>
      <c r="B264" s="1" t="s">
        <v>405</v>
      </c>
      <c r="C264" s="7">
        <v>0</v>
      </c>
      <c r="D264" s="7">
        <v>79.86</v>
      </c>
      <c r="E264" s="7">
        <v>0</v>
      </c>
      <c r="F264" s="7">
        <v>0</v>
      </c>
      <c r="G264" s="8">
        <f t="shared" si="13"/>
        <v>-1</v>
      </c>
      <c r="H264" s="8" t="str">
        <f t="shared" si="13"/>
        <v>n.m.</v>
      </c>
      <c r="I264" s="8" t="str">
        <f t="shared" si="13"/>
        <v>n.m.</v>
      </c>
    </row>
    <row r="265" spans="1:9" x14ac:dyDescent="0.35">
      <c r="A265" s="1" t="s">
        <v>406</v>
      </c>
      <c r="B265" s="1" t="s">
        <v>407</v>
      </c>
      <c r="C265" s="7">
        <v>12085338.379999999</v>
      </c>
      <c r="D265" s="7">
        <v>12245269.9</v>
      </c>
      <c r="E265" s="7">
        <v>11303490.390000001</v>
      </c>
      <c r="F265" s="7">
        <v>10604895.379999999</v>
      </c>
      <c r="G265" s="8">
        <f t="shared" si="13"/>
        <v>-1.3060677413080247E-2</v>
      </c>
      <c r="H265" s="8">
        <f t="shared" si="13"/>
        <v>8.3317583994513375E-2</v>
      </c>
      <c r="I265" s="8">
        <f t="shared" si="13"/>
        <v>6.5874766790957412E-2</v>
      </c>
    </row>
    <row r="266" spans="1:9" x14ac:dyDescent="0.35">
      <c r="A266" s="1" t="s">
        <v>408</v>
      </c>
      <c r="B266" s="1" t="s">
        <v>409</v>
      </c>
      <c r="C266" s="7">
        <v>846121.77</v>
      </c>
      <c r="D266" s="7">
        <v>513542.13</v>
      </c>
      <c r="E266" s="7">
        <v>561050.46</v>
      </c>
      <c r="F266" s="7">
        <v>739552.78000000014</v>
      </c>
      <c r="G266" s="8">
        <f t="shared" si="13"/>
        <v>0.64761899865937</v>
      </c>
      <c r="H266" s="8">
        <f t="shared" si="13"/>
        <v>-8.4677463770370956E-2</v>
      </c>
      <c r="I266" s="8">
        <f t="shared" si="13"/>
        <v>-0.24136522074868022</v>
      </c>
    </row>
    <row r="267" spans="1:9" x14ac:dyDescent="0.35">
      <c r="A267" s="1" t="s">
        <v>410</v>
      </c>
      <c r="B267" s="1" t="s">
        <v>411</v>
      </c>
      <c r="C267" s="7">
        <v>165.16</v>
      </c>
      <c r="D267" s="7">
        <v>193.91</v>
      </c>
      <c r="E267" s="7">
        <v>240.48000000000002</v>
      </c>
      <c r="F267" s="7">
        <v>566.13</v>
      </c>
      <c r="G267" s="8">
        <f t="shared" si="13"/>
        <v>-0.14826465886235882</v>
      </c>
      <c r="H267" s="8">
        <f t="shared" si="13"/>
        <v>-0.19365435795076522</v>
      </c>
      <c r="I267" s="8">
        <f t="shared" si="13"/>
        <v>-0.5752212389380531</v>
      </c>
    </row>
    <row r="268" spans="1:9" x14ac:dyDescent="0.35">
      <c r="A268" s="1" t="s">
        <v>412</v>
      </c>
      <c r="B268" s="1" t="s">
        <v>413</v>
      </c>
      <c r="C268" s="7">
        <v>0</v>
      </c>
      <c r="D268" s="7">
        <v>0</v>
      </c>
      <c r="E268" s="7">
        <v>190.89000000000001</v>
      </c>
      <c r="F268" s="7">
        <v>69.599999999999994</v>
      </c>
      <c r="G268" s="8" t="str">
        <f t="shared" si="13"/>
        <v>n.m.</v>
      </c>
      <c r="H268" s="8">
        <f t="shared" si="13"/>
        <v>-1</v>
      </c>
      <c r="I268" s="8">
        <f t="shared" si="13"/>
        <v>1.7426724137931038</v>
      </c>
    </row>
    <row r="269" spans="1:9" x14ac:dyDescent="0.35">
      <c r="A269" s="1" t="s">
        <v>414</v>
      </c>
      <c r="B269" s="1" t="s">
        <v>415</v>
      </c>
      <c r="C269" s="7">
        <v>13.620000000000001</v>
      </c>
      <c r="D269" s="7">
        <v>13.620000000000001</v>
      </c>
      <c r="E269" s="7">
        <v>11.200000000000001</v>
      </c>
      <c r="F269" s="7">
        <v>0</v>
      </c>
      <c r="G269" s="8">
        <f t="shared" si="13"/>
        <v>0</v>
      </c>
      <c r="H269" s="8">
        <f t="shared" si="13"/>
        <v>0.21607142857142855</v>
      </c>
      <c r="I269" s="8" t="str">
        <f t="shared" si="13"/>
        <v>n.m.</v>
      </c>
    </row>
    <row r="270" spans="1:9" x14ac:dyDescent="0.35">
      <c r="A270" s="1" t="s">
        <v>416</v>
      </c>
      <c r="B270" s="1" t="s">
        <v>417</v>
      </c>
      <c r="C270" s="7">
        <v>0</v>
      </c>
      <c r="D270" s="7">
        <v>0</v>
      </c>
      <c r="E270" s="7">
        <v>12.58</v>
      </c>
      <c r="F270" s="7">
        <v>7.0000000000000007E-2</v>
      </c>
      <c r="G270" s="8" t="str">
        <f t="shared" ref="G270:I339" si="14">IFERROR((C270-D270)/ABS(D270), "n.m.")</f>
        <v>n.m.</v>
      </c>
      <c r="H270" s="8">
        <f t="shared" si="14"/>
        <v>-1</v>
      </c>
      <c r="I270" s="8">
        <f t="shared" si="14"/>
        <v>178.71428571428569</v>
      </c>
    </row>
    <row r="271" spans="1:9" x14ac:dyDescent="0.35">
      <c r="A271" s="1" t="s">
        <v>418</v>
      </c>
      <c r="B271" s="1" t="s">
        <v>419</v>
      </c>
      <c r="C271" s="7">
        <v>45.870000000000005</v>
      </c>
      <c r="D271" s="7">
        <v>21.51</v>
      </c>
      <c r="E271" s="7">
        <v>17.059999999999999</v>
      </c>
      <c r="F271" s="7">
        <v>12.799999999999999</v>
      </c>
      <c r="G271" s="8">
        <f t="shared" si="14"/>
        <v>1.1324965132496514</v>
      </c>
      <c r="H271" s="8">
        <f t="shared" si="14"/>
        <v>0.26084407971864026</v>
      </c>
      <c r="I271" s="8">
        <f t="shared" si="14"/>
        <v>0.33281250000000001</v>
      </c>
    </row>
    <row r="272" spans="1:9" x14ac:dyDescent="0.35">
      <c r="A272" s="1" t="s">
        <v>420</v>
      </c>
      <c r="B272" s="1" t="s">
        <v>421</v>
      </c>
      <c r="C272" s="7">
        <v>486.6</v>
      </c>
      <c r="D272" s="7">
        <v>252.36</v>
      </c>
      <c r="E272" s="7">
        <v>195.76</v>
      </c>
      <c r="F272" s="7">
        <v>300.03999999999996</v>
      </c>
      <c r="G272" s="8">
        <f t="shared" si="14"/>
        <v>0.92819781264859724</v>
      </c>
      <c r="H272" s="8">
        <f t="shared" si="14"/>
        <v>0.28912954638332666</v>
      </c>
      <c r="I272" s="8">
        <f t="shared" si="14"/>
        <v>-0.34755365951206502</v>
      </c>
    </row>
    <row r="273" spans="1:9" x14ac:dyDescent="0.35">
      <c r="A273" s="1" t="s">
        <v>422</v>
      </c>
      <c r="B273" s="1" t="s">
        <v>423</v>
      </c>
      <c r="C273" s="7">
        <v>140.38</v>
      </c>
      <c r="D273" s="7">
        <v>122.96000000000001</v>
      </c>
      <c r="E273" s="7">
        <v>2358.66</v>
      </c>
      <c r="F273" s="7">
        <v>763.17</v>
      </c>
      <c r="G273" s="8">
        <f t="shared" si="14"/>
        <v>0.14167208848405974</v>
      </c>
      <c r="H273" s="8">
        <f t="shared" si="14"/>
        <v>-0.94786870511222476</v>
      </c>
      <c r="I273" s="8">
        <f t="shared" si="14"/>
        <v>2.0906089075828449</v>
      </c>
    </row>
    <row r="274" spans="1:9" x14ac:dyDescent="0.35">
      <c r="A274" s="1" t="s">
        <v>424</v>
      </c>
      <c r="B274" s="1" t="s">
        <v>425</v>
      </c>
      <c r="C274" s="7">
        <v>383.48</v>
      </c>
      <c r="D274" s="7">
        <v>662.36</v>
      </c>
      <c r="E274" s="7">
        <v>214.59</v>
      </c>
      <c r="F274" s="7">
        <v>113.51</v>
      </c>
      <c r="G274" s="8">
        <f t="shared" si="14"/>
        <v>-0.42103991786943656</v>
      </c>
      <c r="H274" s="8">
        <f t="shared" si="14"/>
        <v>2.0866303182813737</v>
      </c>
      <c r="I274" s="8">
        <f t="shared" si="14"/>
        <v>0.8904942295832966</v>
      </c>
    </row>
    <row r="275" spans="1:9" x14ac:dyDescent="0.35">
      <c r="A275" s="1" t="s">
        <v>426</v>
      </c>
      <c r="B275" s="1" t="s">
        <v>427</v>
      </c>
      <c r="C275" s="7">
        <v>105.71000000000001</v>
      </c>
      <c r="D275" s="7">
        <v>41.230000000000004</v>
      </c>
      <c r="E275" s="7">
        <v>35.44</v>
      </c>
      <c r="F275" s="7">
        <v>21.67</v>
      </c>
      <c r="G275" s="8">
        <f t="shared" si="14"/>
        <v>1.5639097744360901</v>
      </c>
      <c r="H275" s="8">
        <f t="shared" si="14"/>
        <v>0.16337471783295729</v>
      </c>
      <c r="I275" s="8">
        <f t="shared" si="14"/>
        <v>0.63544070143054887</v>
      </c>
    </row>
    <row r="276" spans="1:9" x14ac:dyDescent="0.35">
      <c r="A276" s="1" t="s">
        <v>428</v>
      </c>
      <c r="B276" s="1" t="s">
        <v>429</v>
      </c>
      <c r="C276" s="7">
        <v>75.330000000000013</v>
      </c>
      <c r="D276" s="7">
        <v>63.27</v>
      </c>
      <c r="E276" s="7">
        <v>97.04</v>
      </c>
      <c r="F276" s="7">
        <v>8.7200000000000006</v>
      </c>
      <c r="G276" s="8">
        <f t="shared" si="14"/>
        <v>0.19061166429587495</v>
      </c>
      <c r="H276" s="8">
        <f t="shared" si="14"/>
        <v>-0.34800082440230834</v>
      </c>
      <c r="I276" s="8">
        <f t="shared" si="14"/>
        <v>10.128440366972477</v>
      </c>
    </row>
    <row r="277" spans="1:9" x14ac:dyDescent="0.35">
      <c r="A277" s="1" t="s">
        <v>430</v>
      </c>
      <c r="B277" s="1" t="s">
        <v>431</v>
      </c>
      <c r="C277" s="7">
        <v>81.319999999999993</v>
      </c>
      <c r="D277" s="7">
        <v>76.87</v>
      </c>
      <c r="E277" s="7">
        <v>70.040000000000006</v>
      </c>
      <c r="F277" s="7">
        <v>137.04</v>
      </c>
      <c r="G277" s="8">
        <f t="shared" si="14"/>
        <v>5.7889944061402215E-2</v>
      </c>
      <c r="H277" s="8">
        <f t="shared" si="14"/>
        <v>9.7515705311250686E-2</v>
      </c>
      <c r="I277" s="8">
        <f t="shared" si="14"/>
        <v>-0.48890834792761229</v>
      </c>
    </row>
    <row r="278" spans="1:9" x14ac:dyDescent="0.35">
      <c r="A278" s="1" t="s">
        <v>432</v>
      </c>
      <c r="B278" s="1" t="s">
        <v>433</v>
      </c>
      <c r="C278" s="7">
        <v>51.18</v>
      </c>
      <c r="D278" s="7">
        <v>26.44</v>
      </c>
      <c r="E278" s="7">
        <v>14.69</v>
      </c>
      <c r="F278" s="7">
        <v>26.560000000000002</v>
      </c>
      <c r="G278" s="8">
        <f t="shared" si="14"/>
        <v>0.93570347957639932</v>
      </c>
      <c r="H278" s="8">
        <f t="shared" si="14"/>
        <v>0.79986385296119822</v>
      </c>
      <c r="I278" s="8">
        <f t="shared" si="14"/>
        <v>-0.4469126506024097</v>
      </c>
    </row>
    <row r="279" spans="1:9" x14ac:dyDescent="0.35">
      <c r="A279" s="1" t="s">
        <v>434</v>
      </c>
      <c r="B279" s="1" t="s">
        <v>435</v>
      </c>
      <c r="C279" s="7">
        <v>823.4</v>
      </c>
      <c r="D279" s="7">
        <v>863.74</v>
      </c>
      <c r="E279" s="7">
        <v>974.83</v>
      </c>
      <c r="F279" s="7">
        <v>1568.84</v>
      </c>
      <c r="G279" s="8">
        <f t="shared" si="14"/>
        <v>-4.6703869219904173E-2</v>
      </c>
      <c r="H279" s="8">
        <f t="shared" si="14"/>
        <v>-0.1139583311962086</v>
      </c>
      <c r="I279" s="8">
        <f t="shared" si="14"/>
        <v>-0.37863007062543019</v>
      </c>
    </row>
    <row r="280" spans="1:9" x14ac:dyDescent="0.35">
      <c r="A280" s="1" t="s">
        <v>436</v>
      </c>
      <c r="B280" s="1" t="s">
        <v>437</v>
      </c>
      <c r="C280" s="7">
        <v>0</v>
      </c>
      <c r="D280" s="7">
        <v>0</v>
      </c>
      <c r="E280" s="7">
        <v>0</v>
      </c>
      <c r="F280" s="7">
        <v>87.320000000000007</v>
      </c>
      <c r="G280" s="8" t="str">
        <f t="shared" si="14"/>
        <v>n.m.</v>
      </c>
      <c r="H280" s="8" t="str">
        <f t="shared" si="14"/>
        <v>n.m.</v>
      </c>
      <c r="I280" s="8">
        <f t="shared" si="14"/>
        <v>-1</v>
      </c>
    </row>
    <row r="281" spans="1:9" x14ac:dyDescent="0.35">
      <c r="A281" s="1" t="s">
        <v>438</v>
      </c>
      <c r="B281" s="1" t="s">
        <v>439</v>
      </c>
      <c r="C281" s="7">
        <v>215.31</v>
      </c>
      <c r="D281" s="7">
        <v>164.72</v>
      </c>
      <c r="E281" s="7">
        <v>264.82</v>
      </c>
      <c r="F281" s="7">
        <v>124.08</v>
      </c>
      <c r="G281" s="8">
        <f t="shared" si="14"/>
        <v>0.30712724623603693</v>
      </c>
      <c r="H281" s="8">
        <f t="shared" si="14"/>
        <v>-0.37799259874631824</v>
      </c>
      <c r="I281" s="8">
        <f t="shared" si="14"/>
        <v>1.1342682140554481</v>
      </c>
    </row>
    <row r="282" spans="1:9" x14ac:dyDescent="0.35">
      <c r="A282" s="1" t="s">
        <v>440</v>
      </c>
      <c r="B282" s="1" t="s">
        <v>441</v>
      </c>
      <c r="C282" s="7">
        <v>0</v>
      </c>
      <c r="D282" s="7">
        <v>7.13</v>
      </c>
      <c r="E282" s="7">
        <v>159.05000000000001</v>
      </c>
      <c r="F282" s="7">
        <v>144.83000000000001</v>
      </c>
      <c r="G282" s="8">
        <f t="shared" si="14"/>
        <v>-1</v>
      </c>
      <c r="H282" s="8">
        <f t="shared" si="14"/>
        <v>-0.95517132977051245</v>
      </c>
      <c r="I282" s="8">
        <f t="shared" si="14"/>
        <v>9.8184077884416202E-2</v>
      </c>
    </row>
    <row r="283" spans="1:9" x14ac:dyDescent="0.35">
      <c r="A283" s="1" t="s">
        <v>442</v>
      </c>
      <c r="B283" s="1" t="s">
        <v>97</v>
      </c>
      <c r="C283" s="7">
        <v>17.34</v>
      </c>
      <c r="D283" s="7">
        <v>14.72</v>
      </c>
      <c r="E283" s="7">
        <v>11.3</v>
      </c>
      <c r="F283" s="7">
        <v>21.220000000000002</v>
      </c>
      <c r="G283" s="8">
        <f t="shared" si="14"/>
        <v>0.17798913043478254</v>
      </c>
      <c r="H283" s="8">
        <f t="shared" si="14"/>
        <v>0.30265486725663715</v>
      </c>
      <c r="I283" s="8">
        <f t="shared" si="14"/>
        <v>-0.46748350612629597</v>
      </c>
    </row>
    <row r="284" spans="1:9" x14ac:dyDescent="0.35">
      <c r="A284" s="1" t="s">
        <v>443</v>
      </c>
      <c r="B284" s="1" t="s">
        <v>444</v>
      </c>
      <c r="C284" s="7">
        <v>37.629999999999995</v>
      </c>
      <c r="D284" s="7">
        <v>8.5299999999999994</v>
      </c>
      <c r="E284" s="7">
        <v>41.72</v>
      </c>
      <c r="F284" s="7">
        <v>52.64</v>
      </c>
      <c r="G284" s="8">
        <f t="shared" si="14"/>
        <v>3.4114888628370452</v>
      </c>
      <c r="H284" s="8">
        <f t="shared" si="14"/>
        <v>-0.79554170661553214</v>
      </c>
      <c r="I284" s="8">
        <f t="shared" si="14"/>
        <v>-0.20744680851063832</v>
      </c>
    </row>
    <row r="285" spans="1:9" x14ac:dyDescent="0.35">
      <c r="A285" s="1" t="s">
        <v>445</v>
      </c>
      <c r="B285" s="1" t="s">
        <v>446</v>
      </c>
      <c r="C285" s="7">
        <v>1663.48</v>
      </c>
      <c r="D285" s="7">
        <v>105.89</v>
      </c>
      <c r="E285" s="7">
        <v>32.17</v>
      </c>
      <c r="F285" s="7">
        <v>92.13000000000001</v>
      </c>
      <c r="G285" s="8">
        <f t="shared" si="14"/>
        <v>14.709509868731702</v>
      </c>
      <c r="H285" s="8">
        <f t="shared" si="14"/>
        <v>2.2915760024867886</v>
      </c>
      <c r="I285" s="8">
        <f t="shared" si="14"/>
        <v>-0.65081949419298823</v>
      </c>
    </row>
    <row r="286" spans="1:9" x14ac:dyDescent="0.35">
      <c r="A286" s="1" t="s">
        <v>447</v>
      </c>
      <c r="B286" s="1" t="s">
        <v>448</v>
      </c>
      <c r="C286" s="7">
        <v>0</v>
      </c>
      <c r="D286" s="7">
        <v>0</v>
      </c>
      <c r="E286" s="7">
        <v>5.63</v>
      </c>
      <c r="F286" s="7">
        <v>26.61</v>
      </c>
      <c r="G286" s="8" t="str">
        <f t="shared" si="14"/>
        <v>n.m.</v>
      </c>
      <c r="H286" s="8">
        <f t="shared" si="14"/>
        <v>-1</v>
      </c>
      <c r="I286" s="8">
        <f t="shared" si="14"/>
        <v>-0.78842540398346495</v>
      </c>
    </row>
    <row r="287" spans="1:9" x14ac:dyDescent="0.35">
      <c r="A287" s="1" t="s">
        <v>449</v>
      </c>
      <c r="B287" s="1" t="s">
        <v>450</v>
      </c>
      <c r="C287" s="7">
        <v>0</v>
      </c>
      <c r="D287" s="7">
        <v>0</v>
      </c>
      <c r="E287" s="7">
        <v>41.97</v>
      </c>
      <c r="F287" s="7">
        <v>7.5</v>
      </c>
      <c r="G287" s="8" t="str">
        <f t="shared" si="14"/>
        <v>n.m.</v>
      </c>
      <c r="H287" s="8">
        <f t="shared" si="14"/>
        <v>-1</v>
      </c>
      <c r="I287" s="8">
        <f t="shared" si="14"/>
        <v>4.5960000000000001</v>
      </c>
    </row>
    <row r="288" spans="1:9" x14ac:dyDescent="0.35">
      <c r="A288" s="1" t="s">
        <v>451</v>
      </c>
      <c r="B288" s="1" t="s">
        <v>452</v>
      </c>
      <c r="C288" s="7">
        <v>569.66000000000008</v>
      </c>
      <c r="D288" s="7">
        <v>263.04000000000002</v>
      </c>
      <c r="E288" s="7">
        <v>41.5</v>
      </c>
      <c r="F288" s="7">
        <v>129.65</v>
      </c>
      <c r="G288" s="8">
        <f t="shared" si="14"/>
        <v>1.1656782238442824</v>
      </c>
      <c r="H288" s="8">
        <f t="shared" si="14"/>
        <v>5.338313253012049</v>
      </c>
      <c r="I288" s="8">
        <f t="shared" si="14"/>
        <v>-0.67990744311608176</v>
      </c>
    </row>
    <row r="289" spans="1:9" x14ac:dyDescent="0.35">
      <c r="A289" s="1" t="s">
        <v>453</v>
      </c>
      <c r="B289" s="1" t="s">
        <v>454</v>
      </c>
      <c r="C289" s="7">
        <v>175.55</v>
      </c>
      <c r="D289" s="7">
        <v>84.36</v>
      </c>
      <c r="E289" s="7">
        <v>50.480000000000004</v>
      </c>
      <c r="F289" s="7">
        <v>40.090000000000003</v>
      </c>
      <c r="G289" s="8">
        <f t="shared" si="14"/>
        <v>1.0809625414888575</v>
      </c>
      <c r="H289" s="8">
        <f t="shared" si="14"/>
        <v>0.6711568938193343</v>
      </c>
      <c r="I289" s="8">
        <f t="shared" si="14"/>
        <v>0.2591668745323023</v>
      </c>
    </row>
    <row r="290" spans="1:9" x14ac:dyDescent="0.35">
      <c r="A290" s="1" t="s">
        <v>648</v>
      </c>
      <c r="B290" s="1" t="s">
        <v>649</v>
      </c>
      <c r="C290" s="7">
        <v>29.32</v>
      </c>
      <c r="D290" s="7">
        <v>19.73</v>
      </c>
      <c r="E290" s="7">
        <v>7.38</v>
      </c>
      <c r="F290" s="7">
        <v>0</v>
      </c>
      <c r="G290" s="8">
        <f t="shared" si="14"/>
        <v>0.48606183476938669</v>
      </c>
      <c r="H290" s="8">
        <f t="shared" si="14"/>
        <v>1.6734417344173445</v>
      </c>
      <c r="I290" s="8" t="str">
        <f t="shared" si="14"/>
        <v>n.m.</v>
      </c>
    </row>
    <row r="291" spans="1:9" x14ac:dyDescent="0.35">
      <c r="A291" s="1" t="s">
        <v>455</v>
      </c>
      <c r="B291" s="1" t="s">
        <v>456</v>
      </c>
      <c r="C291" s="7">
        <v>-670215.90999999992</v>
      </c>
      <c r="D291" s="7">
        <v>-698311.06</v>
      </c>
      <c r="E291" s="7">
        <v>-197453.68</v>
      </c>
      <c r="F291" s="7">
        <v>-400635.48</v>
      </c>
      <c r="G291" s="8">
        <f t="shared" si="14"/>
        <v>4.0233001608194686E-2</v>
      </c>
      <c r="H291" s="8">
        <f t="shared" si="14"/>
        <v>-2.5365816428440335</v>
      </c>
      <c r="I291" s="8">
        <f t="shared" si="14"/>
        <v>0.50714879271301683</v>
      </c>
    </row>
    <row r="292" spans="1:9" x14ac:dyDescent="0.35">
      <c r="A292" s="1" t="s">
        <v>457</v>
      </c>
      <c r="B292" s="1" t="s">
        <v>458</v>
      </c>
      <c r="C292" s="7">
        <v>-433543</v>
      </c>
      <c r="D292" s="7">
        <v>-457097</v>
      </c>
      <c r="E292" s="7">
        <v>-496852</v>
      </c>
      <c r="F292" s="7">
        <v>-523483</v>
      </c>
      <c r="G292" s="8">
        <f t="shared" si="14"/>
        <v>5.1529544057388257E-2</v>
      </c>
      <c r="H292" s="8">
        <f t="shared" si="14"/>
        <v>8.0013766674985706E-2</v>
      </c>
      <c r="I292" s="8">
        <f t="shared" si="14"/>
        <v>5.0872712198867964E-2</v>
      </c>
    </row>
    <row r="293" spans="1:9" x14ac:dyDescent="0.35">
      <c r="A293" s="1" t="s">
        <v>459</v>
      </c>
      <c r="B293" s="1" t="s">
        <v>460</v>
      </c>
      <c r="C293" s="7">
        <v>6.0000000000000005E-2</v>
      </c>
      <c r="D293" s="7">
        <v>0.01</v>
      </c>
      <c r="E293" s="7">
        <v>0.05</v>
      </c>
      <c r="F293" s="7">
        <v>8.0000000000000016E-2</v>
      </c>
      <c r="G293" s="8">
        <f t="shared" si="14"/>
        <v>5</v>
      </c>
      <c r="H293" s="8">
        <f t="shared" si="14"/>
        <v>-0.79999999999999993</v>
      </c>
      <c r="I293" s="8">
        <f t="shared" si="14"/>
        <v>-0.37500000000000011</v>
      </c>
    </row>
    <row r="294" spans="1:9" x14ac:dyDescent="0.35">
      <c r="A294" s="1" t="s">
        <v>461</v>
      </c>
      <c r="B294" s="1" t="s">
        <v>462</v>
      </c>
      <c r="C294" s="7">
        <v>-798.13</v>
      </c>
      <c r="D294" s="7">
        <v>-440.86</v>
      </c>
      <c r="E294" s="7">
        <v>-7134.34</v>
      </c>
      <c r="F294" s="7">
        <v>-3562.6800000000003</v>
      </c>
      <c r="G294" s="8">
        <f t="shared" si="14"/>
        <v>-0.81039332214308391</v>
      </c>
      <c r="H294" s="8">
        <f t="shared" si="14"/>
        <v>0.938205916735115</v>
      </c>
      <c r="I294" s="8">
        <f t="shared" si="14"/>
        <v>-1.0025205743990477</v>
      </c>
    </row>
    <row r="295" spans="1:9" x14ac:dyDescent="0.35">
      <c r="A295" s="1" t="s">
        <v>650</v>
      </c>
      <c r="B295" s="1" t="s">
        <v>651</v>
      </c>
      <c r="C295" s="7">
        <v>-616541.62</v>
      </c>
      <c r="D295" s="7">
        <v>-669025.82000000007</v>
      </c>
      <c r="E295" s="7">
        <v>-665532.41</v>
      </c>
      <c r="F295" s="7">
        <v>0</v>
      </c>
      <c r="G295" s="8">
        <f t="shared" si="14"/>
        <v>7.8448691262767808E-2</v>
      </c>
      <c r="H295" s="8">
        <f t="shared" si="14"/>
        <v>-5.2490456475290702E-3</v>
      </c>
      <c r="I295" s="8" t="str">
        <f t="shared" si="14"/>
        <v>n.m.</v>
      </c>
    </row>
    <row r="296" spans="1:9" x14ac:dyDescent="0.35">
      <c r="A296" s="1" t="s">
        <v>463</v>
      </c>
      <c r="B296" s="1" t="s">
        <v>464</v>
      </c>
      <c r="C296" s="7">
        <v>4720428.71</v>
      </c>
      <c r="D296" s="7">
        <v>5193849.47</v>
      </c>
      <c r="E296" s="7">
        <v>2669402.8870000001</v>
      </c>
      <c r="F296" s="7">
        <v>2814365.62</v>
      </c>
      <c r="G296" s="8">
        <f t="shared" si="14"/>
        <v>-9.115026585473987E-2</v>
      </c>
      <c r="H296" s="8">
        <f t="shared" si="14"/>
        <v>0.94569710525678308</v>
      </c>
      <c r="I296" s="8">
        <f t="shared" si="14"/>
        <v>-5.1508138093301466E-2</v>
      </c>
    </row>
    <row r="297" spans="1:9" x14ac:dyDescent="0.35">
      <c r="A297" s="1" t="s">
        <v>465</v>
      </c>
      <c r="B297" s="1" t="s">
        <v>466</v>
      </c>
      <c r="C297" s="7">
        <v>140289.11999999997</v>
      </c>
      <c r="D297" s="7">
        <v>451942.04000000004</v>
      </c>
      <c r="E297" s="7">
        <v>-1438250.73</v>
      </c>
      <c r="F297" s="7">
        <v>1391748.57</v>
      </c>
      <c r="G297" s="8">
        <f t="shared" si="14"/>
        <v>-0.68958603629792881</v>
      </c>
      <c r="H297" s="8">
        <f t="shared" si="14"/>
        <v>1.3142303567612303</v>
      </c>
      <c r="I297" s="8">
        <f t="shared" si="14"/>
        <v>-2.0334127593175824</v>
      </c>
    </row>
    <row r="298" spans="1:9" x14ac:dyDescent="0.35">
      <c r="A298" s="1" t="s">
        <v>467</v>
      </c>
      <c r="B298" s="1" t="s">
        <v>468</v>
      </c>
      <c r="C298" s="7">
        <v>0.03</v>
      </c>
      <c r="D298" s="7">
        <v>0.03</v>
      </c>
      <c r="E298" s="7">
        <v>806.48</v>
      </c>
      <c r="F298" s="7">
        <v>0</v>
      </c>
      <c r="G298" s="8">
        <f t="shared" si="14"/>
        <v>0</v>
      </c>
      <c r="H298" s="8">
        <f t="shared" si="14"/>
        <v>-0.99996280130939397</v>
      </c>
      <c r="I298" s="8" t="str">
        <f t="shared" si="14"/>
        <v>n.m.</v>
      </c>
    </row>
    <row r="299" spans="1:9" x14ac:dyDescent="0.35">
      <c r="A299" s="1" t="s">
        <v>652</v>
      </c>
      <c r="B299" s="1" t="s">
        <v>653</v>
      </c>
      <c r="C299" s="7">
        <v>0.65</v>
      </c>
      <c r="D299" s="7">
        <v>0.65</v>
      </c>
      <c r="E299" s="7">
        <v>0.19</v>
      </c>
      <c r="F299" s="7">
        <v>0</v>
      </c>
      <c r="G299" s="8">
        <f t="shared" si="14"/>
        <v>0</v>
      </c>
      <c r="H299" s="8">
        <f t="shared" si="14"/>
        <v>2.4210526315789473</v>
      </c>
      <c r="I299" s="8" t="str">
        <f t="shared" si="14"/>
        <v>n.m.</v>
      </c>
    </row>
    <row r="300" spans="1:9" x14ac:dyDescent="0.35">
      <c r="A300" s="1" t="s">
        <v>469</v>
      </c>
      <c r="B300" s="1" t="s">
        <v>470</v>
      </c>
      <c r="C300" s="7">
        <v>309.08000000000004</v>
      </c>
      <c r="D300" s="7">
        <v>168.52</v>
      </c>
      <c r="E300" s="7">
        <v>0</v>
      </c>
      <c r="F300" s="7">
        <v>0</v>
      </c>
      <c r="G300" s="8">
        <f t="shared" si="14"/>
        <v>0.8340849750771423</v>
      </c>
      <c r="H300" s="8" t="str">
        <f t="shared" si="14"/>
        <v>n.m.</v>
      </c>
      <c r="I300" s="8" t="str">
        <f t="shared" si="14"/>
        <v>n.m.</v>
      </c>
    </row>
    <row r="301" spans="1:9" x14ac:dyDescent="0.35">
      <c r="A301" s="1" t="s">
        <v>471</v>
      </c>
      <c r="B301" s="1" t="s">
        <v>472</v>
      </c>
      <c r="C301" s="7">
        <v>12167.82</v>
      </c>
      <c r="D301" s="7">
        <v>16773.400000000001</v>
      </c>
      <c r="E301" s="7">
        <v>1231.33</v>
      </c>
      <c r="F301" s="7">
        <v>616.78</v>
      </c>
      <c r="G301" s="8">
        <f t="shared" si="14"/>
        <v>-0.27457641265336791</v>
      </c>
      <c r="H301" s="8">
        <f t="shared" si="14"/>
        <v>12.622180893830251</v>
      </c>
      <c r="I301" s="8">
        <f t="shared" si="14"/>
        <v>0.99638444826356232</v>
      </c>
    </row>
    <row r="302" spans="1:9" x14ac:dyDescent="0.35">
      <c r="A302" s="1" t="s">
        <v>654</v>
      </c>
      <c r="B302" s="1" t="s">
        <v>655</v>
      </c>
      <c r="C302" s="7">
        <v>0</v>
      </c>
      <c r="D302" s="7">
        <v>116.38</v>
      </c>
      <c r="E302" s="7">
        <v>0</v>
      </c>
      <c r="F302" s="7">
        <v>0</v>
      </c>
      <c r="G302" s="8">
        <f t="shared" si="14"/>
        <v>-1</v>
      </c>
      <c r="H302" s="8" t="str">
        <f t="shared" si="14"/>
        <v>n.m.</v>
      </c>
      <c r="I302" s="8" t="str">
        <f t="shared" si="14"/>
        <v>n.m.</v>
      </c>
    </row>
    <row r="303" spans="1:9" x14ac:dyDescent="0.35">
      <c r="A303" s="1" t="s">
        <v>656</v>
      </c>
      <c r="B303" s="1" t="s">
        <v>657</v>
      </c>
      <c r="C303" s="7">
        <v>1069746.8299999998</v>
      </c>
      <c r="D303" s="7">
        <v>1066282.6599999999</v>
      </c>
      <c r="E303" s="7">
        <v>0</v>
      </c>
      <c r="F303" s="7">
        <v>0</v>
      </c>
      <c r="G303" s="8">
        <f t="shared" si="14"/>
        <v>3.2488289737356564E-3</v>
      </c>
      <c r="H303" s="8" t="str">
        <f t="shared" si="14"/>
        <v>n.m.</v>
      </c>
      <c r="I303" s="8" t="str">
        <f t="shared" si="14"/>
        <v>n.m.</v>
      </c>
    </row>
    <row r="304" spans="1:9" x14ac:dyDescent="0.35">
      <c r="A304" s="1" t="s">
        <v>473</v>
      </c>
      <c r="B304" s="1" t="s">
        <v>474</v>
      </c>
      <c r="C304" s="7">
        <v>1112072.69</v>
      </c>
      <c r="D304" s="7">
        <v>1092471.97</v>
      </c>
      <c r="E304" s="7">
        <v>1191496.83</v>
      </c>
      <c r="F304" s="7">
        <v>960402.06</v>
      </c>
      <c r="G304" s="8">
        <f t="shared" si="14"/>
        <v>1.794162279513677E-2</v>
      </c>
      <c r="H304" s="8">
        <f t="shared" si="14"/>
        <v>-8.3109629423017514E-2</v>
      </c>
      <c r="I304" s="8">
        <f t="shared" si="14"/>
        <v>0.24062294285374608</v>
      </c>
    </row>
    <row r="305" spans="1:9" x14ac:dyDescent="0.35">
      <c r="A305" s="1" t="s">
        <v>475</v>
      </c>
      <c r="B305" s="1" t="s">
        <v>476</v>
      </c>
      <c r="C305" s="7">
        <v>1920649.04</v>
      </c>
      <c r="D305" s="7">
        <v>1844892.69</v>
      </c>
      <c r="E305" s="7">
        <v>-1011712.11</v>
      </c>
      <c r="F305" s="7">
        <v>-1249539.1199999999</v>
      </c>
      <c r="G305" s="8">
        <f t="shared" si="14"/>
        <v>4.10627406193474E-2</v>
      </c>
      <c r="H305" s="8">
        <f t="shared" si="14"/>
        <v>2.8235352446260626</v>
      </c>
      <c r="I305" s="8">
        <f t="shared" si="14"/>
        <v>0.19033178409012111</v>
      </c>
    </row>
    <row r="306" spans="1:9" x14ac:dyDescent="0.35">
      <c r="A306" s="1" t="s">
        <v>477</v>
      </c>
      <c r="B306" s="1" t="s">
        <v>478</v>
      </c>
      <c r="C306" s="7">
        <v>0</v>
      </c>
      <c r="D306" s="7">
        <v>0</v>
      </c>
      <c r="E306" s="7">
        <v>1064.1500000000001</v>
      </c>
      <c r="F306" s="7">
        <v>4577.1599999999989</v>
      </c>
      <c r="G306" s="8" t="str">
        <f t="shared" si="14"/>
        <v>n.m.</v>
      </c>
      <c r="H306" s="8">
        <f t="shared" si="14"/>
        <v>-1</v>
      </c>
      <c r="I306" s="8">
        <f t="shared" si="14"/>
        <v>-0.76750867350059859</v>
      </c>
    </row>
    <row r="307" spans="1:9" x14ac:dyDescent="0.35">
      <c r="A307" s="1" t="s">
        <v>479</v>
      </c>
      <c r="B307" s="1" t="s">
        <v>480</v>
      </c>
      <c r="C307" s="7">
        <v>-109.94999999999999</v>
      </c>
      <c r="D307" s="7">
        <v>42.81</v>
      </c>
      <c r="E307" s="7">
        <v>41.78</v>
      </c>
      <c r="F307" s="7">
        <v>-70.78</v>
      </c>
      <c r="G307" s="8">
        <f t="shared" si="14"/>
        <v>-3.5683251576734403</v>
      </c>
      <c r="H307" s="8">
        <f t="shared" si="14"/>
        <v>2.4652943992340859E-2</v>
      </c>
      <c r="I307" s="8">
        <f t="shared" si="14"/>
        <v>1.5902797400395592</v>
      </c>
    </row>
    <row r="308" spans="1:9" x14ac:dyDescent="0.35">
      <c r="A308" s="1" t="s">
        <v>481</v>
      </c>
      <c r="B308" s="1" t="s">
        <v>482</v>
      </c>
      <c r="C308" s="7">
        <v>143052.13</v>
      </c>
      <c r="D308" s="7">
        <v>595472.01</v>
      </c>
      <c r="E308" s="7">
        <v>353335.79599999997</v>
      </c>
      <c r="F308" s="7">
        <v>229733.66999999987</v>
      </c>
      <c r="G308" s="8">
        <f t="shared" si="14"/>
        <v>-0.75976682766331871</v>
      </c>
      <c r="H308" s="8">
        <f t="shared" si="14"/>
        <v>0.68528639538123692</v>
      </c>
      <c r="I308" s="8">
        <f t="shared" si="14"/>
        <v>0.53802355571127292</v>
      </c>
    </row>
    <row r="309" spans="1:9" x14ac:dyDescent="0.35">
      <c r="A309" s="1" t="s">
        <v>483</v>
      </c>
      <c r="B309" s="1" t="s">
        <v>484</v>
      </c>
      <c r="C309" s="7">
        <v>22331.480000000003</v>
      </c>
      <c r="D309" s="7">
        <v>26971.23</v>
      </c>
      <c r="E309" s="7">
        <v>3239.39</v>
      </c>
      <c r="F309" s="7">
        <v>1910.19</v>
      </c>
      <c r="G309" s="8">
        <f t="shared" si="14"/>
        <v>-0.17202589574149924</v>
      </c>
      <c r="H309" s="8">
        <f t="shared" si="14"/>
        <v>7.3260212570885264</v>
      </c>
      <c r="I309" s="8">
        <f t="shared" si="14"/>
        <v>0.69584700998329996</v>
      </c>
    </row>
    <row r="310" spans="1:9" x14ac:dyDescent="0.35">
      <c r="A310" s="1" t="s">
        <v>485</v>
      </c>
      <c r="B310" s="1" t="s">
        <v>486</v>
      </c>
      <c r="C310" s="7">
        <v>-192637.82</v>
      </c>
      <c r="D310" s="7">
        <v>-202609.59</v>
      </c>
      <c r="E310" s="7">
        <v>-317039.43</v>
      </c>
      <c r="F310" s="7">
        <v>-504145.95000000007</v>
      </c>
      <c r="G310" s="8">
        <f t="shared" si="14"/>
        <v>4.9216673307517132E-2</v>
      </c>
      <c r="H310" s="8">
        <f t="shared" si="14"/>
        <v>0.3609325187091082</v>
      </c>
      <c r="I310" s="8">
        <f t="shared" si="14"/>
        <v>0.37113562054797833</v>
      </c>
    </row>
    <row r="311" spans="1:9" x14ac:dyDescent="0.35">
      <c r="A311" s="1" t="s">
        <v>487</v>
      </c>
      <c r="B311" s="1" t="s">
        <v>488</v>
      </c>
      <c r="C311" s="7">
        <v>2385.13</v>
      </c>
      <c r="D311" s="7">
        <v>2512.9900000000002</v>
      </c>
      <c r="E311" s="7">
        <v>3741.02</v>
      </c>
      <c r="F311" s="7">
        <v>14021.66</v>
      </c>
      <c r="G311" s="8">
        <f t="shared" si="14"/>
        <v>-5.0879629445401739E-2</v>
      </c>
      <c r="H311" s="8">
        <f t="shared" si="14"/>
        <v>-0.32826074172284558</v>
      </c>
      <c r="I311" s="8">
        <f t="shared" si="14"/>
        <v>-0.73319706796484863</v>
      </c>
    </row>
    <row r="312" spans="1:9" x14ac:dyDescent="0.35">
      <c r="A312" s="1" t="s">
        <v>489</v>
      </c>
      <c r="B312" s="1" t="s">
        <v>490</v>
      </c>
      <c r="C312" s="7">
        <v>86.33</v>
      </c>
      <c r="D312" s="7">
        <v>86.33</v>
      </c>
      <c r="E312" s="7">
        <v>32.82</v>
      </c>
      <c r="F312" s="7">
        <v>5.92</v>
      </c>
      <c r="G312" s="8">
        <f t="shared" si="14"/>
        <v>0</v>
      </c>
      <c r="H312" s="8">
        <f t="shared" si="14"/>
        <v>1.6304082876294941</v>
      </c>
      <c r="I312" s="8">
        <f t="shared" si="14"/>
        <v>4.5439189189189184</v>
      </c>
    </row>
    <row r="313" spans="1:9" x14ac:dyDescent="0.35">
      <c r="A313" s="1" t="s">
        <v>491</v>
      </c>
      <c r="B313" s="1" t="s">
        <v>492</v>
      </c>
      <c r="C313" s="7">
        <v>23992.920000000002</v>
      </c>
      <c r="D313" s="7">
        <v>30327.56</v>
      </c>
      <c r="E313" s="7">
        <v>26531.29</v>
      </c>
      <c r="F313" s="7">
        <v>34928.980000000003</v>
      </c>
      <c r="G313" s="8">
        <f t="shared" si="14"/>
        <v>-0.20887404064158144</v>
      </c>
      <c r="H313" s="8">
        <f t="shared" si="14"/>
        <v>0.14308652161278251</v>
      </c>
      <c r="I313" s="8">
        <f t="shared" si="14"/>
        <v>-0.24042185028019716</v>
      </c>
    </row>
    <row r="314" spans="1:9" x14ac:dyDescent="0.35">
      <c r="A314" s="1" t="s">
        <v>493</v>
      </c>
      <c r="B314" s="1" t="s">
        <v>494</v>
      </c>
      <c r="C314" s="7">
        <v>2076411.8399999999</v>
      </c>
      <c r="D314" s="7">
        <v>2103528.44</v>
      </c>
      <c r="E314" s="7">
        <v>1939984.56</v>
      </c>
      <c r="F314" s="7">
        <v>2522078.5099999998</v>
      </c>
      <c r="G314" s="8">
        <f t="shared" si="14"/>
        <v>-1.28910070738098E-2</v>
      </c>
      <c r="H314" s="8">
        <f t="shared" si="14"/>
        <v>8.4301640008928674E-2</v>
      </c>
      <c r="I314" s="8">
        <f t="shared" si="14"/>
        <v>-0.23079929815507597</v>
      </c>
    </row>
    <row r="315" spans="1:9" x14ac:dyDescent="0.35">
      <c r="A315" s="1" t="s">
        <v>495</v>
      </c>
      <c r="B315" s="1" t="s">
        <v>496</v>
      </c>
      <c r="C315" s="7">
        <v>129150.33</v>
      </c>
      <c r="D315" s="7">
        <v>130760.55</v>
      </c>
      <c r="E315" s="7">
        <v>145896.80000000002</v>
      </c>
      <c r="F315" s="7">
        <v>140432.97999999998</v>
      </c>
      <c r="G315" s="8">
        <f t="shared" si="14"/>
        <v>-1.2314264508676363E-2</v>
      </c>
      <c r="H315" s="8">
        <f t="shared" si="14"/>
        <v>-0.10374627819115986</v>
      </c>
      <c r="I315" s="8">
        <f t="shared" si="14"/>
        <v>3.8906957610669778E-2</v>
      </c>
    </row>
    <row r="316" spans="1:9" x14ac:dyDescent="0.35">
      <c r="A316" s="1" t="s">
        <v>497</v>
      </c>
      <c r="B316" s="1" t="s">
        <v>498</v>
      </c>
      <c r="C316" s="7">
        <v>5456327.5199999996</v>
      </c>
      <c r="D316" s="7">
        <v>5245453.76</v>
      </c>
      <c r="E316" s="7">
        <v>4879242.57</v>
      </c>
      <c r="F316" s="7">
        <v>4464530.8500000006</v>
      </c>
      <c r="G316" s="8">
        <f t="shared" si="14"/>
        <v>4.0201242761503206E-2</v>
      </c>
      <c r="H316" s="8">
        <f t="shared" si="14"/>
        <v>7.5054925994384306E-2</v>
      </c>
      <c r="I316" s="8">
        <f t="shared" si="14"/>
        <v>9.2890324635118079E-2</v>
      </c>
    </row>
    <row r="317" spans="1:9" x14ac:dyDescent="0.35">
      <c r="A317" s="1" t="s">
        <v>658</v>
      </c>
      <c r="B317" s="1" t="s">
        <v>659</v>
      </c>
      <c r="C317" s="7">
        <v>0</v>
      </c>
      <c r="D317" s="7">
        <v>0</v>
      </c>
      <c r="E317" s="7">
        <v>1.58</v>
      </c>
      <c r="F317" s="7">
        <v>0</v>
      </c>
      <c r="G317" s="8" t="str">
        <f t="shared" si="14"/>
        <v>n.m.</v>
      </c>
      <c r="H317" s="8">
        <f t="shared" si="14"/>
        <v>-1</v>
      </c>
      <c r="I317" s="8" t="str">
        <f t="shared" si="14"/>
        <v>n.m.</v>
      </c>
    </row>
    <row r="318" spans="1:9" x14ac:dyDescent="0.35">
      <c r="A318" s="1" t="s">
        <v>499</v>
      </c>
      <c r="B318" s="1" t="s">
        <v>500</v>
      </c>
      <c r="C318" s="7">
        <v>369111.63</v>
      </c>
      <c r="D318" s="7">
        <v>406194.79000000004</v>
      </c>
      <c r="E318" s="7">
        <v>382528.06</v>
      </c>
      <c r="F318" s="7">
        <v>241662.15999999995</v>
      </c>
      <c r="G318" s="8">
        <f t="shared" si="14"/>
        <v>-9.1294031614733484E-2</v>
      </c>
      <c r="H318" s="8">
        <f t="shared" si="14"/>
        <v>6.1869265224621793E-2</v>
      </c>
      <c r="I318" s="8">
        <f t="shared" si="14"/>
        <v>0.58290424946959041</v>
      </c>
    </row>
    <row r="319" spans="1:9" x14ac:dyDescent="0.35">
      <c r="A319" s="1" t="s">
        <v>501</v>
      </c>
      <c r="B319" s="1" t="s">
        <v>502</v>
      </c>
      <c r="C319" s="7">
        <v>168310.34000000003</v>
      </c>
      <c r="D319" s="7">
        <v>168426.6</v>
      </c>
      <c r="E319" s="7">
        <v>188343.43</v>
      </c>
      <c r="F319" s="7">
        <v>170213.78</v>
      </c>
      <c r="G319" s="8">
        <f t="shared" si="14"/>
        <v>-6.9027101419835235E-4</v>
      </c>
      <c r="H319" s="8">
        <f t="shared" si="14"/>
        <v>-0.10574741046183553</v>
      </c>
      <c r="I319" s="8">
        <f t="shared" si="14"/>
        <v>0.10651105921036472</v>
      </c>
    </row>
    <row r="320" spans="1:9" x14ac:dyDescent="0.35">
      <c r="A320" s="1" t="s">
        <v>503</v>
      </c>
      <c r="B320" s="1" t="s">
        <v>504</v>
      </c>
      <c r="C320" s="7">
        <v>-3683.8500000000004</v>
      </c>
      <c r="D320" s="7">
        <v>2056.08</v>
      </c>
      <c r="E320" s="7">
        <v>8589.92</v>
      </c>
      <c r="F320" s="7">
        <v>11733.419999999998</v>
      </c>
      <c r="G320" s="8">
        <f t="shared" si="14"/>
        <v>-2.7916861211626007</v>
      </c>
      <c r="H320" s="8">
        <f t="shared" si="14"/>
        <v>-0.76064037849013733</v>
      </c>
      <c r="I320" s="8">
        <f t="shared" si="14"/>
        <v>-0.26790995293784753</v>
      </c>
    </row>
    <row r="321" spans="1:9" x14ac:dyDescent="0.35">
      <c r="A321" s="1" t="s">
        <v>505</v>
      </c>
      <c r="B321" s="1" t="s">
        <v>506</v>
      </c>
      <c r="C321" s="7">
        <v>14365.33</v>
      </c>
      <c r="D321" s="7">
        <v>17432.14</v>
      </c>
      <c r="E321" s="7">
        <v>8246.61</v>
      </c>
      <c r="F321" s="7">
        <v>11281.390000000001</v>
      </c>
      <c r="G321" s="8">
        <f t="shared" si="14"/>
        <v>-0.17592848611817022</v>
      </c>
      <c r="H321" s="8">
        <f t="shared" si="14"/>
        <v>1.1138552690135701</v>
      </c>
      <c r="I321" s="8">
        <f t="shared" si="14"/>
        <v>-0.26900763115183507</v>
      </c>
    </row>
    <row r="322" spans="1:9" x14ac:dyDescent="0.35">
      <c r="A322" s="1" t="s">
        <v>507</v>
      </c>
      <c r="B322" s="1" t="s">
        <v>508</v>
      </c>
      <c r="C322" s="7">
        <v>85388.209999999992</v>
      </c>
      <c r="D322" s="7">
        <v>92406.59</v>
      </c>
      <c r="E322" s="7">
        <v>101451.98</v>
      </c>
      <c r="F322" s="7">
        <v>152659.01</v>
      </c>
      <c r="G322" s="8">
        <f t="shared" si="14"/>
        <v>-7.5951076649403523E-2</v>
      </c>
      <c r="H322" s="8">
        <f t="shared" si="14"/>
        <v>-8.9159324440981833E-2</v>
      </c>
      <c r="I322" s="8">
        <f t="shared" si="14"/>
        <v>-0.33543405004395094</v>
      </c>
    </row>
    <row r="323" spans="1:9" x14ac:dyDescent="0.35">
      <c r="A323" s="1" t="s">
        <v>509</v>
      </c>
      <c r="B323" s="1" t="s">
        <v>510</v>
      </c>
      <c r="C323" s="7">
        <v>1923855.8399999999</v>
      </c>
      <c r="D323" s="7">
        <v>1857811.0899999999</v>
      </c>
      <c r="E323" s="7">
        <v>1827770.6800000002</v>
      </c>
      <c r="F323" s="7">
        <v>1754103</v>
      </c>
      <c r="G323" s="8">
        <f t="shared" si="14"/>
        <v>3.5549766257450863E-2</v>
      </c>
      <c r="H323" s="8">
        <f t="shared" si="14"/>
        <v>1.6435546498644829E-2</v>
      </c>
      <c r="I323" s="8">
        <f t="shared" si="14"/>
        <v>4.1997351352799792E-2</v>
      </c>
    </row>
    <row r="324" spans="1:9" x14ac:dyDescent="0.35">
      <c r="A324" s="1" t="s">
        <v>511</v>
      </c>
      <c r="B324" s="1" t="s">
        <v>512</v>
      </c>
      <c r="C324" s="7">
        <v>10177.029999999999</v>
      </c>
      <c r="D324" s="7">
        <v>3696.03</v>
      </c>
      <c r="E324" s="7">
        <v>-35897.32</v>
      </c>
      <c r="F324" s="7">
        <v>-5421.4499999999989</v>
      </c>
      <c r="G324" s="8">
        <f t="shared" si="14"/>
        <v>1.7535030830377454</v>
      </c>
      <c r="H324" s="8">
        <f t="shared" si="14"/>
        <v>1.1029611681317715</v>
      </c>
      <c r="I324" s="8">
        <f t="shared" si="14"/>
        <v>-5.621350376744231</v>
      </c>
    </row>
    <row r="325" spans="1:9" x14ac:dyDescent="0.35">
      <c r="A325" s="1" t="s">
        <v>513</v>
      </c>
      <c r="B325" s="1" t="s">
        <v>514</v>
      </c>
      <c r="C325" s="7">
        <v>17212.61</v>
      </c>
      <c r="D325" s="7">
        <v>24852.010000000002</v>
      </c>
      <c r="E325" s="7">
        <v>1942.46</v>
      </c>
      <c r="F325" s="7">
        <v>4074.9599999999996</v>
      </c>
      <c r="G325" s="8">
        <f t="shared" si="14"/>
        <v>-0.30739565934505902</v>
      </c>
      <c r="H325" s="8">
        <f t="shared" si="14"/>
        <v>11.79409099801283</v>
      </c>
      <c r="I325" s="8">
        <f t="shared" si="14"/>
        <v>-0.52331802029958574</v>
      </c>
    </row>
    <row r="326" spans="1:9" x14ac:dyDescent="0.35">
      <c r="A326" s="1" t="s">
        <v>515</v>
      </c>
      <c r="B326" s="1" t="s">
        <v>516</v>
      </c>
      <c r="C326" s="7">
        <v>0</v>
      </c>
      <c r="D326" s="7">
        <v>0</v>
      </c>
      <c r="E326" s="7">
        <v>0</v>
      </c>
      <c r="F326" s="7">
        <v>-75541</v>
      </c>
      <c r="G326" s="8" t="str">
        <f t="shared" si="14"/>
        <v>n.m.</v>
      </c>
      <c r="H326" s="8" t="str">
        <f t="shared" si="14"/>
        <v>n.m.</v>
      </c>
      <c r="I326" s="8">
        <f t="shared" si="14"/>
        <v>1</v>
      </c>
    </row>
    <row r="327" spans="1:9" x14ac:dyDescent="0.35">
      <c r="A327" s="1" t="s">
        <v>517</v>
      </c>
      <c r="B327" s="1" t="s">
        <v>518</v>
      </c>
      <c r="C327" s="7">
        <v>4782.51</v>
      </c>
      <c r="D327" s="7">
        <v>3866.48</v>
      </c>
      <c r="E327" s="7">
        <v>920.52</v>
      </c>
      <c r="F327" s="7">
        <v>5606.5</v>
      </c>
      <c r="G327" s="8">
        <f t="shared" si="14"/>
        <v>0.23691574765678347</v>
      </c>
      <c r="H327" s="8">
        <f t="shared" si="14"/>
        <v>3.2003215573806112</v>
      </c>
      <c r="I327" s="8">
        <f t="shared" si="14"/>
        <v>-0.83581200392401667</v>
      </c>
    </row>
    <row r="328" spans="1:9" x14ac:dyDescent="0.35">
      <c r="A328" s="1" t="s">
        <v>519</v>
      </c>
      <c r="B328" s="1" t="s">
        <v>520</v>
      </c>
      <c r="C328" s="7">
        <v>-2793615.69</v>
      </c>
      <c r="D328" s="7">
        <v>-2817570.0300000003</v>
      </c>
      <c r="E328" s="7">
        <v>-3777370.56</v>
      </c>
      <c r="F328" s="7">
        <v>-5079097.9800000004</v>
      </c>
      <c r="G328" s="8">
        <f t="shared" si="14"/>
        <v>8.5017727137026346E-3</v>
      </c>
      <c r="H328" s="8">
        <f t="shared" si="14"/>
        <v>0.25409223552586796</v>
      </c>
      <c r="I328" s="8">
        <f t="shared" si="14"/>
        <v>0.2562910629260986</v>
      </c>
    </row>
    <row r="329" spans="1:9" x14ac:dyDescent="0.35">
      <c r="A329" s="1" t="s">
        <v>521</v>
      </c>
      <c r="B329" s="1" t="s">
        <v>522</v>
      </c>
      <c r="C329" s="7">
        <v>-974844.98</v>
      </c>
      <c r="D329" s="7">
        <v>-979678.98</v>
      </c>
      <c r="E329" s="7">
        <v>-1038979.43</v>
      </c>
      <c r="F329" s="7">
        <v>-1178223.24</v>
      </c>
      <c r="G329" s="8">
        <f t="shared" si="14"/>
        <v>4.934269386896512E-3</v>
      </c>
      <c r="H329" s="8">
        <f t="shared" si="14"/>
        <v>5.7075672807112329E-2</v>
      </c>
      <c r="I329" s="8">
        <f t="shared" si="14"/>
        <v>0.11818117761791895</v>
      </c>
    </row>
    <row r="330" spans="1:9" x14ac:dyDescent="0.35">
      <c r="A330" s="1" t="s">
        <v>523</v>
      </c>
      <c r="B330" s="1" t="s">
        <v>524</v>
      </c>
      <c r="C330" s="7">
        <v>-2661990.09</v>
      </c>
      <c r="D330" s="7">
        <v>-2638906.5300000003</v>
      </c>
      <c r="E330" s="7">
        <v>-2669171</v>
      </c>
      <c r="F330" s="7">
        <v>-2408990.4299999997</v>
      </c>
      <c r="G330" s="8">
        <f t="shared" si="14"/>
        <v>-8.7473958389877454E-3</v>
      </c>
      <c r="H330" s="8">
        <f t="shared" si="14"/>
        <v>1.1338527954934225E-2</v>
      </c>
      <c r="I330" s="8">
        <f t="shared" si="14"/>
        <v>-0.10800398654966858</v>
      </c>
    </row>
    <row r="331" spans="1:9" x14ac:dyDescent="0.35">
      <c r="A331" s="1" t="s">
        <v>525</v>
      </c>
      <c r="B331" s="1" t="s">
        <v>526</v>
      </c>
      <c r="C331" s="7">
        <v>-806038.35</v>
      </c>
      <c r="D331" s="7">
        <v>-820554.44000000006</v>
      </c>
      <c r="E331" s="7">
        <v>-821657.09</v>
      </c>
      <c r="F331" s="7">
        <v>-749876.82</v>
      </c>
      <c r="G331" s="8">
        <f t="shared" si="14"/>
        <v>1.7690587354569774E-2</v>
      </c>
      <c r="H331" s="8">
        <f t="shared" si="14"/>
        <v>1.3419831866842492E-3</v>
      </c>
      <c r="I331" s="8">
        <f t="shared" si="14"/>
        <v>-9.572274817082628E-2</v>
      </c>
    </row>
    <row r="332" spans="1:9" x14ac:dyDescent="0.35">
      <c r="A332" s="1" t="s">
        <v>527</v>
      </c>
      <c r="B332" s="1" t="s">
        <v>528</v>
      </c>
      <c r="C332" s="7">
        <v>-88343.38</v>
      </c>
      <c r="D332" s="7">
        <v>-106564.29000000001</v>
      </c>
      <c r="E332" s="7">
        <v>-138517.53</v>
      </c>
      <c r="F332" s="7">
        <v>-145218.04</v>
      </c>
      <c r="G332" s="8">
        <f t="shared" si="14"/>
        <v>0.17098513958099851</v>
      </c>
      <c r="H332" s="8">
        <f t="shared" si="14"/>
        <v>0.23068011680543243</v>
      </c>
      <c r="I332" s="8">
        <f t="shared" si="14"/>
        <v>4.6141030411924092E-2</v>
      </c>
    </row>
    <row r="333" spans="1:9" x14ac:dyDescent="0.35">
      <c r="A333" s="1" t="s">
        <v>529</v>
      </c>
      <c r="B333" s="1" t="s">
        <v>530</v>
      </c>
      <c r="C333" s="7">
        <v>-472068.11</v>
      </c>
      <c r="D333" s="7">
        <v>-463333.36</v>
      </c>
      <c r="E333" s="7">
        <v>-543421.38</v>
      </c>
      <c r="F333" s="7">
        <v>-820344.6399999999</v>
      </c>
      <c r="G333" s="8">
        <f t="shared" si="14"/>
        <v>-1.8851977332260298E-2</v>
      </c>
      <c r="H333" s="8">
        <f t="shared" si="14"/>
        <v>0.14737738143464288</v>
      </c>
      <c r="I333" s="8">
        <f t="shared" si="14"/>
        <v>0.33756941472793672</v>
      </c>
    </row>
    <row r="334" spans="1:9" x14ac:dyDescent="0.35">
      <c r="A334" s="1" t="s">
        <v>531</v>
      </c>
      <c r="B334" s="1" t="s">
        <v>532</v>
      </c>
      <c r="C334" s="7">
        <v>10253.520000000004</v>
      </c>
      <c r="D334" s="7">
        <v>-67287.22</v>
      </c>
      <c r="E334" s="7">
        <v>-7026.41</v>
      </c>
      <c r="F334" s="7">
        <v>-683.79999999998836</v>
      </c>
      <c r="G334" s="8">
        <f t="shared" si="14"/>
        <v>1.1523843606557085</v>
      </c>
      <c r="H334" s="8">
        <f t="shared" si="14"/>
        <v>-8.5763298754271382</v>
      </c>
      <c r="I334" s="8">
        <f t="shared" si="14"/>
        <v>-9.2755337818077201</v>
      </c>
    </row>
    <row r="335" spans="1:9" x14ac:dyDescent="0.35">
      <c r="A335" s="1" t="s">
        <v>533</v>
      </c>
      <c r="B335" s="1" t="s">
        <v>534</v>
      </c>
      <c r="C335" s="7">
        <v>126360.35</v>
      </c>
      <c r="D335" s="7">
        <v>216618.75</v>
      </c>
      <c r="E335" s="7">
        <v>216620.16</v>
      </c>
      <c r="F335" s="7">
        <v>216620.15999999995</v>
      </c>
      <c r="G335" s="8">
        <f t="shared" si="14"/>
        <v>-0.41666937880492799</v>
      </c>
      <c r="H335" s="8">
        <f t="shared" si="14"/>
        <v>-6.5090894587257825E-6</v>
      </c>
      <c r="I335" s="8">
        <f t="shared" si="14"/>
        <v>2.6870841990638092E-16</v>
      </c>
    </row>
    <row r="336" spans="1:9" x14ac:dyDescent="0.35">
      <c r="A336" s="1" t="s">
        <v>535</v>
      </c>
      <c r="B336" s="1" t="s">
        <v>536</v>
      </c>
      <c r="C336" s="7">
        <v>-3310451.04</v>
      </c>
      <c r="D336" s="7">
        <v>-3973272.29</v>
      </c>
      <c r="E336" s="7">
        <v>-3799286.5300000003</v>
      </c>
      <c r="F336" s="7">
        <v>-1416098.94</v>
      </c>
      <c r="G336" s="8">
        <f t="shared" si="14"/>
        <v>0.16681999158935065</v>
      </c>
      <c r="H336" s="8">
        <f t="shared" si="14"/>
        <v>-4.5794324441226011E-2</v>
      </c>
      <c r="I336" s="8">
        <f t="shared" si="14"/>
        <v>-1.6829244925499347</v>
      </c>
    </row>
    <row r="337" spans="1:9" x14ac:dyDescent="0.35">
      <c r="A337" s="1" t="s">
        <v>660</v>
      </c>
      <c r="B337" s="1" t="s">
        <v>657</v>
      </c>
      <c r="C337" s="7">
        <v>1689276</v>
      </c>
      <c r="D337" s="7">
        <v>1688800</v>
      </c>
      <c r="E337" s="7">
        <v>0</v>
      </c>
      <c r="F337" s="7">
        <v>0</v>
      </c>
      <c r="G337" s="8">
        <f t="shared" si="14"/>
        <v>2.8185693983893891E-4</v>
      </c>
      <c r="H337" s="8" t="str">
        <f t="shared" si="14"/>
        <v>n.m.</v>
      </c>
      <c r="I337" s="8" t="str">
        <f t="shared" si="14"/>
        <v>n.m.</v>
      </c>
    </row>
    <row r="338" spans="1:9" x14ac:dyDescent="0.35">
      <c r="A338" s="1" t="s">
        <v>537</v>
      </c>
      <c r="B338" s="1" t="s">
        <v>538</v>
      </c>
      <c r="C338" s="7">
        <v>162570.53</v>
      </c>
      <c r="D338" s="7">
        <v>162329.41</v>
      </c>
      <c r="E338" s="7">
        <v>140461.9</v>
      </c>
      <c r="F338" s="7">
        <v>139547.78</v>
      </c>
      <c r="G338" s="8">
        <f t="shared" si="14"/>
        <v>1.4853747081320344E-3</v>
      </c>
      <c r="H338" s="8">
        <f t="shared" si="14"/>
        <v>0.15568285777139573</v>
      </c>
      <c r="I338" s="8">
        <f t="shared" si="14"/>
        <v>6.5505879061637197E-3</v>
      </c>
    </row>
    <row r="339" spans="1:9" x14ac:dyDescent="0.35">
      <c r="A339" s="1" t="s">
        <v>539</v>
      </c>
      <c r="B339" s="1" t="s">
        <v>540</v>
      </c>
      <c r="C339" s="7">
        <v>22552.989999999998</v>
      </c>
      <c r="D339" s="7">
        <v>13684.57</v>
      </c>
      <c r="E339" s="7">
        <v>7510.59</v>
      </c>
      <c r="F339" s="7">
        <v>2360.29</v>
      </c>
      <c r="G339" s="8">
        <f t="shared" si="14"/>
        <v>0.64805982212082647</v>
      </c>
      <c r="H339" s="8">
        <f t="shared" si="14"/>
        <v>0.82203661762924074</v>
      </c>
      <c r="I339" s="8">
        <f t="shared" si="14"/>
        <v>2.1820623736913687</v>
      </c>
    </row>
    <row r="340" spans="1:9" x14ac:dyDescent="0.35">
      <c r="A340" s="1" t="s">
        <v>541</v>
      </c>
      <c r="B340" s="1" t="s">
        <v>542</v>
      </c>
      <c r="C340" s="7">
        <v>4342.74</v>
      </c>
      <c r="D340" s="7">
        <v>4346.5200000000004</v>
      </c>
      <c r="E340" s="7">
        <v>-4.82</v>
      </c>
      <c r="F340" s="7">
        <v>4.82</v>
      </c>
      <c r="G340" s="8">
        <f t="shared" ref="G340:I376" si="15">IFERROR((C340-D340)/ABS(D340), "n.m.")</f>
        <v>-8.6966124623852055E-4</v>
      </c>
      <c r="H340" s="8">
        <f t="shared" si="15"/>
        <v>902.76763485477181</v>
      </c>
      <c r="I340" s="8">
        <f t="shared" si="15"/>
        <v>-2</v>
      </c>
    </row>
    <row r="341" spans="1:9" x14ac:dyDescent="0.35">
      <c r="A341" s="1" t="s">
        <v>543</v>
      </c>
      <c r="B341" s="1" t="s">
        <v>544</v>
      </c>
      <c r="C341" s="7">
        <v>2256773.27</v>
      </c>
      <c r="D341" s="7">
        <v>3002012.55</v>
      </c>
      <c r="E341" s="7">
        <v>2841978.05</v>
      </c>
      <c r="F341" s="7">
        <v>1396530.77</v>
      </c>
      <c r="G341" s="8">
        <f t="shared" si="15"/>
        <v>-0.2482465571304823</v>
      </c>
      <c r="H341" s="8">
        <f t="shared" si="15"/>
        <v>5.631095567398911E-2</v>
      </c>
      <c r="I341" s="8">
        <f t="shared" si="15"/>
        <v>1.0350271623445861</v>
      </c>
    </row>
    <row r="342" spans="1:9" x14ac:dyDescent="0.35">
      <c r="A342" s="1" t="s">
        <v>545</v>
      </c>
      <c r="B342" s="1" t="s">
        <v>546</v>
      </c>
      <c r="C342" s="7">
        <v>49865.17</v>
      </c>
      <c r="D342" s="7">
        <v>21582.19</v>
      </c>
      <c r="E342" s="7">
        <v>15507.44</v>
      </c>
      <c r="F342" s="7">
        <v>9373.64</v>
      </c>
      <c r="G342" s="8">
        <f t="shared" si="15"/>
        <v>1.3104777596712847</v>
      </c>
      <c r="H342" s="8">
        <f t="shared" si="15"/>
        <v>0.39173132380328396</v>
      </c>
      <c r="I342" s="8">
        <f t="shared" si="15"/>
        <v>0.65436692682885211</v>
      </c>
    </row>
    <row r="343" spans="1:9" x14ac:dyDescent="0.35">
      <c r="A343" s="1" t="s">
        <v>547</v>
      </c>
      <c r="B343" s="1" t="s">
        <v>548</v>
      </c>
      <c r="C343" s="7">
        <v>952810.46</v>
      </c>
      <c r="D343" s="7">
        <v>951195.46</v>
      </c>
      <c r="E343" s="7">
        <v>936744.72</v>
      </c>
      <c r="F343" s="7">
        <v>982320.39</v>
      </c>
      <c r="G343" s="8">
        <f t="shared" si="15"/>
        <v>1.6978634443860783E-3</v>
      </c>
      <c r="H343" s="8">
        <f t="shared" si="15"/>
        <v>1.542655078963241E-2</v>
      </c>
      <c r="I343" s="8">
        <f t="shared" si="15"/>
        <v>-4.6395931983046833E-2</v>
      </c>
    </row>
    <row r="344" spans="1:9" x14ac:dyDescent="0.35">
      <c r="A344" s="1" t="s">
        <v>549</v>
      </c>
      <c r="B344" s="1" t="s">
        <v>550</v>
      </c>
      <c r="C344" s="7">
        <v>33588.93</v>
      </c>
      <c r="D344" s="7">
        <v>31513.9</v>
      </c>
      <c r="E344" s="7">
        <v>80957.070000000007</v>
      </c>
      <c r="F344" s="7">
        <v>104921.46</v>
      </c>
      <c r="G344" s="8">
        <f t="shared" si="15"/>
        <v>6.5844912879713363E-2</v>
      </c>
      <c r="H344" s="8">
        <f t="shared" si="15"/>
        <v>-0.61073319476606558</v>
      </c>
      <c r="I344" s="8">
        <f t="shared" si="15"/>
        <v>-0.22840313125646552</v>
      </c>
    </row>
    <row r="345" spans="1:9" x14ac:dyDescent="0.35">
      <c r="A345" s="1" t="s">
        <v>551</v>
      </c>
      <c r="B345" s="1" t="s">
        <v>552</v>
      </c>
      <c r="C345" s="7">
        <v>26176.809999999998</v>
      </c>
      <c r="D345" s="7">
        <v>25665.31</v>
      </c>
      <c r="E345" s="7">
        <v>10001.25</v>
      </c>
      <c r="F345" s="7">
        <v>4359.1100000000006</v>
      </c>
      <c r="G345" s="8">
        <f t="shared" si="15"/>
        <v>1.9929624851599156E-2</v>
      </c>
      <c r="H345" s="8">
        <f t="shared" si="15"/>
        <v>1.5662102237220348</v>
      </c>
      <c r="I345" s="8">
        <f t="shared" si="15"/>
        <v>1.294333017519631</v>
      </c>
    </row>
    <row r="346" spans="1:9" x14ac:dyDescent="0.35">
      <c r="A346" s="1" t="s">
        <v>553</v>
      </c>
      <c r="B346" s="1" t="s">
        <v>554</v>
      </c>
      <c r="C346" s="7">
        <v>22146.570000000003</v>
      </c>
      <c r="D346" s="7">
        <v>39497.599999999999</v>
      </c>
      <c r="E346" s="7">
        <v>19013.010000000002</v>
      </c>
      <c r="F346" s="7">
        <v>26500.03</v>
      </c>
      <c r="G346" s="8">
        <f t="shared" si="15"/>
        <v>-0.43929327351535274</v>
      </c>
      <c r="H346" s="8">
        <f t="shared" si="15"/>
        <v>1.077398581287234</v>
      </c>
      <c r="I346" s="8">
        <f t="shared" si="15"/>
        <v>-0.28252873675992052</v>
      </c>
    </row>
    <row r="347" spans="1:9" x14ac:dyDescent="0.35">
      <c r="A347" s="1" t="s">
        <v>689</v>
      </c>
      <c r="B347" s="1" t="s">
        <v>690</v>
      </c>
      <c r="C347" s="7">
        <v>-1682.5900000000001</v>
      </c>
      <c r="D347" s="7">
        <v>0</v>
      </c>
      <c r="E347" s="7">
        <v>0</v>
      </c>
      <c r="F347" s="7">
        <v>0</v>
      </c>
      <c r="G347" s="8" t="str">
        <f t="shared" si="15"/>
        <v>n.m.</v>
      </c>
      <c r="H347" s="8" t="str">
        <f t="shared" si="15"/>
        <v>n.m.</v>
      </c>
      <c r="I347" s="8" t="str">
        <f t="shared" si="15"/>
        <v>n.m.</v>
      </c>
    </row>
    <row r="348" spans="1:9" x14ac:dyDescent="0.35">
      <c r="A348" s="1" t="s">
        <v>691</v>
      </c>
      <c r="B348" s="1" t="s">
        <v>692</v>
      </c>
      <c r="C348" s="7">
        <v>625</v>
      </c>
      <c r="D348" s="7">
        <v>0</v>
      </c>
      <c r="E348" s="7">
        <v>0</v>
      </c>
      <c r="F348" s="7">
        <v>0</v>
      </c>
      <c r="G348" s="8" t="str">
        <f t="shared" si="15"/>
        <v>n.m.</v>
      </c>
      <c r="H348" s="8" t="str">
        <f t="shared" si="15"/>
        <v>n.m.</v>
      </c>
      <c r="I348" s="8" t="str">
        <f t="shared" si="15"/>
        <v>n.m.</v>
      </c>
    </row>
    <row r="349" spans="1:9" x14ac:dyDescent="0.35">
      <c r="A349" s="1" t="s">
        <v>555</v>
      </c>
      <c r="B349" s="1" t="s">
        <v>556</v>
      </c>
      <c r="C349" s="7">
        <v>0</v>
      </c>
      <c r="D349" s="7">
        <v>0</v>
      </c>
      <c r="E349" s="7">
        <v>257.7</v>
      </c>
      <c r="F349" s="7">
        <v>494.61999999999995</v>
      </c>
      <c r="G349" s="8" t="str">
        <f t="shared" si="15"/>
        <v>n.m.</v>
      </c>
      <c r="H349" s="8">
        <f t="shared" si="15"/>
        <v>-1</v>
      </c>
      <c r="I349" s="8">
        <f t="shared" si="15"/>
        <v>-0.47899397517285996</v>
      </c>
    </row>
    <row r="350" spans="1:9" x14ac:dyDescent="0.35">
      <c r="A350" s="1" t="s">
        <v>557</v>
      </c>
      <c r="B350" s="1" t="s">
        <v>558</v>
      </c>
      <c r="C350" s="7">
        <v>19722.690000000002</v>
      </c>
      <c r="D350" s="7">
        <v>16865.93</v>
      </c>
      <c r="E350" s="7">
        <v>16840.07</v>
      </c>
      <c r="F350" s="7">
        <v>152309.57</v>
      </c>
      <c r="G350" s="8">
        <f t="shared" si="15"/>
        <v>0.1693805203745066</v>
      </c>
      <c r="H350" s="8">
        <f t="shared" si="15"/>
        <v>1.5356230704504543E-3</v>
      </c>
      <c r="I350" s="8">
        <f t="shared" si="15"/>
        <v>-0.88943524691193065</v>
      </c>
    </row>
    <row r="351" spans="1:9" x14ac:dyDescent="0.35">
      <c r="A351" s="1" t="s">
        <v>559</v>
      </c>
      <c r="B351" s="1" t="s">
        <v>560</v>
      </c>
      <c r="C351" s="7">
        <v>0</v>
      </c>
      <c r="D351" s="7">
        <v>0</v>
      </c>
      <c r="E351" s="7">
        <v>49.730000000000004</v>
      </c>
      <c r="F351" s="7">
        <v>236.16</v>
      </c>
      <c r="G351" s="8" t="str">
        <f t="shared" si="15"/>
        <v>n.m.</v>
      </c>
      <c r="H351" s="8">
        <f t="shared" si="15"/>
        <v>-1</v>
      </c>
      <c r="I351" s="8">
        <f t="shared" si="15"/>
        <v>-0.78942242547425479</v>
      </c>
    </row>
    <row r="352" spans="1:9" x14ac:dyDescent="0.35">
      <c r="A352" s="1" t="s">
        <v>561</v>
      </c>
      <c r="B352" s="1" t="s">
        <v>562</v>
      </c>
      <c r="C352" s="7">
        <v>4758.05</v>
      </c>
      <c r="D352" s="7">
        <v>6317.8</v>
      </c>
      <c r="E352" s="7">
        <v>7629.3600000000006</v>
      </c>
      <c r="F352" s="7">
        <v>6543.7899999999991</v>
      </c>
      <c r="G352" s="8">
        <f t="shared" si="15"/>
        <v>-0.24688182595207192</v>
      </c>
      <c r="H352" s="8">
        <f t="shared" si="15"/>
        <v>-0.17190957039646843</v>
      </c>
      <c r="I352" s="8">
        <f t="shared" si="15"/>
        <v>0.16589315977438177</v>
      </c>
    </row>
    <row r="353" spans="1:9" x14ac:dyDescent="0.35">
      <c r="A353" s="1" t="s">
        <v>563</v>
      </c>
      <c r="B353" s="1" t="s">
        <v>564</v>
      </c>
      <c r="C353" s="7">
        <v>244369.72999999998</v>
      </c>
      <c r="D353" s="7">
        <v>293395.91000000003</v>
      </c>
      <c r="E353" s="7">
        <v>226211.5</v>
      </c>
      <c r="F353" s="7">
        <v>325737.99</v>
      </c>
      <c r="G353" s="8">
        <f t="shared" si="15"/>
        <v>-0.16709905737949804</v>
      </c>
      <c r="H353" s="8">
        <f t="shared" si="15"/>
        <v>0.29699820742977273</v>
      </c>
      <c r="I353" s="8">
        <f t="shared" si="15"/>
        <v>-0.30554154889946977</v>
      </c>
    </row>
    <row r="354" spans="1:9" x14ac:dyDescent="0.35">
      <c r="A354" s="1" t="s">
        <v>565</v>
      </c>
      <c r="B354" s="1" t="s">
        <v>566</v>
      </c>
      <c r="C354" s="7">
        <v>76259.277000000002</v>
      </c>
      <c r="D354" s="7">
        <v>88455.809000000008</v>
      </c>
      <c r="E354" s="7">
        <v>38595.442999999999</v>
      </c>
      <c r="F354" s="7">
        <v>82726.294999999998</v>
      </c>
      <c r="G354" s="8">
        <f t="shared" si="15"/>
        <v>-0.1378827703672916</v>
      </c>
      <c r="H354" s="8">
        <f t="shared" si="15"/>
        <v>1.2918718409321019</v>
      </c>
      <c r="I354" s="8">
        <f t="shared" si="15"/>
        <v>-0.53345616408906016</v>
      </c>
    </row>
    <row r="355" spans="1:9" x14ac:dyDescent="0.35">
      <c r="A355" s="1" t="s">
        <v>567</v>
      </c>
      <c r="B355" s="1" t="s">
        <v>568</v>
      </c>
      <c r="C355" s="7">
        <v>86.81</v>
      </c>
      <c r="D355" s="7">
        <v>625.61</v>
      </c>
      <c r="E355" s="7">
        <v>3611.83</v>
      </c>
      <c r="F355" s="7">
        <v>415.64</v>
      </c>
      <c r="G355" s="8">
        <f t="shared" si="15"/>
        <v>-0.86123943031601147</v>
      </c>
      <c r="H355" s="8">
        <f t="shared" si="15"/>
        <v>-0.82678863623149479</v>
      </c>
      <c r="I355" s="8">
        <f t="shared" si="15"/>
        <v>7.6898036762583004</v>
      </c>
    </row>
    <row r="356" spans="1:9" x14ac:dyDescent="0.35">
      <c r="A356" s="1" t="s">
        <v>569</v>
      </c>
      <c r="B356" s="1" t="s">
        <v>570</v>
      </c>
      <c r="C356" s="7">
        <v>17624.310000000001</v>
      </c>
      <c r="D356" s="7">
        <v>120525.32</v>
      </c>
      <c r="E356" s="7">
        <v>-19128.96</v>
      </c>
      <c r="F356" s="7">
        <v>269592.95</v>
      </c>
      <c r="G356" s="8">
        <f t="shared" si="15"/>
        <v>-0.85377089229051628</v>
      </c>
      <c r="H356" s="8">
        <f t="shared" si="15"/>
        <v>7.3006729064204228</v>
      </c>
      <c r="I356" s="8">
        <f t="shared" si="15"/>
        <v>-1.0709549711889721</v>
      </c>
    </row>
    <row r="357" spans="1:9" x14ac:dyDescent="0.35">
      <c r="A357" s="1" t="s">
        <v>571</v>
      </c>
      <c r="B357" s="1" t="s">
        <v>572</v>
      </c>
      <c r="C357" s="7">
        <v>253894.67</v>
      </c>
      <c r="D357" s="7">
        <v>257590.39</v>
      </c>
      <c r="E357" s="7">
        <v>231312.92</v>
      </c>
      <c r="F357" s="7">
        <v>745940.26</v>
      </c>
      <c r="G357" s="8">
        <f t="shared" si="15"/>
        <v>-1.4347274368426558E-2</v>
      </c>
      <c r="H357" s="8">
        <f t="shared" si="15"/>
        <v>0.11360139329874008</v>
      </c>
      <c r="I357" s="8">
        <f t="shared" si="15"/>
        <v>-0.6899042290598445</v>
      </c>
    </row>
    <row r="358" spans="1:9" x14ac:dyDescent="0.35">
      <c r="A358" s="1" t="s">
        <v>573</v>
      </c>
      <c r="B358" s="1" t="s">
        <v>574</v>
      </c>
      <c r="C358" s="7">
        <v>18233.71</v>
      </c>
      <c r="D358" s="7">
        <v>17433.71</v>
      </c>
      <c r="E358" s="7">
        <v>16080.11</v>
      </c>
      <c r="F358" s="7">
        <v>15929.52</v>
      </c>
      <c r="G358" s="8">
        <f t="shared" si="15"/>
        <v>4.5888109874490289E-2</v>
      </c>
      <c r="H358" s="8">
        <f t="shared" si="15"/>
        <v>8.4178528629468244E-2</v>
      </c>
      <c r="I358" s="8">
        <f t="shared" si="15"/>
        <v>9.4535177456696838E-3</v>
      </c>
    </row>
    <row r="359" spans="1:9" x14ac:dyDescent="0.35">
      <c r="A359" s="1" t="s">
        <v>575</v>
      </c>
      <c r="B359" s="1" t="s">
        <v>576</v>
      </c>
      <c r="C359" s="7">
        <v>51276.130000000005</v>
      </c>
      <c r="D359" s="7">
        <v>52565.31</v>
      </c>
      <c r="E359" s="7">
        <v>29166.07</v>
      </c>
      <c r="F359" s="7">
        <v>195282.78000000003</v>
      </c>
      <c r="G359" s="8">
        <f t="shared" si="15"/>
        <v>-2.4525300050546511E-2</v>
      </c>
      <c r="H359" s="8">
        <f t="shared" si="15"/>
        <v>0.80227606941902008</v>
      </c>
      <c r="I359" s="8">
        <f t="shared" si="15"/>
        <v>-0.85064699509091379</v>
      </c>
    </row>
    <row r="360" spans="1:9" x14ac:dyDescent="0.35">
      <c r="A360" s="1" t="s">
        <v>577</v>
      </c>
      <c r="B360" s="1" t="s">
        <v>578</v>
      </c>
      <c r="C360" s="7">
        <v>0</v>
      </c>
      <c r="D360" s="7">
        <v>0</v>
      </c>
      <c r="E360" s="7">
        <v>0</v>
      </c>
      <c r="F360" s="7">
        <v>31860.28</v>
      </c>
      <c r="G360" s="8" t="str">
        <f t="shared" si="15"/>
        <v>n.m.</v>
      </c>
      <c r="H360" s="8" t="str">
        <f t="shared" si="15"/>
        <v>n.m.</v>
      </c>
      <c r="I360" s="8">
        <f t="shared" si="15"/>
        <v>-1</v>
      </c>
    </row>
    <row r="361" spans="1:9" x14ac:dyDescent="0.35">
      <c r="A361" s="1" t="s">
        <v>579</v>
      </c>
      <c r="B361" s="1" t="s">
        <v>580</v>
      </c>
      <c r="C361" s="7">
        <v>14837.55</v>
      </c>
      <c r="D361" s="7">
        <v>25137.58</v>
      </c>
      <c r="E361" s="7">
        <v>16804.510000000002</v>
      </c>
      <c r="F361" s="7">
        <v>15669.800000000001</v>
      </c>
      <c r="G361" s="8">
        <f t="shared" si="15"/>
        <v>-0.40974628424852361</v>
      </c>
      <c r="H361" s="8">
        <f t="shared" si="15"/>
        <v>0.49588295046984404</v>
      </c>
      <c r="I361" s="8">
        <f t="shared" si="15"/>
        <v>7.2413815109318616E-2</v>
      </c>
    </row>
    <row r="362" spans="1:9" x14ac:dyDescent="0.35">
      <c r="A362" s="1" t="s">
        <v>581</v>
      </c>
      <c r="B362" s="1" t="s">
        <v>582</v>
      </c>
      <c r="C362" s="7">
        <v>749998.91</v>
      </c>
      <c r="D362" s="7">
        <v>1050860.6399999999</v>
      </c>
      <c r="E362" s="7">
        <v>960203.46</v>
      </c>
      <c r="F362" s="7">
        <v>799839.3899999999</v>
      </c>
      <c r="G362" s="8">
        <f t="shared" si="15"/>
        <v>-0.28630031285594626</v>
      </c>
      <c r="H362" s="8">
        <f t="shared" si="15"/>
        <v>9.4414552515776129E-2</v>
      </c>
      <c r="I362" s="8">
        <f t="shared" si="15"/>
        <v>0.20049533944558556</v>
      </c>
    </row>
    <row r="363" spans="1:9" x14ac:dyDescent="0.35">
      <c r="A363" s="1" t="s">
        <v>583</v>
      </c>
      <c r="B363" s="1" t="s">
        <v>584</v>
      </c>
      <c r="C363" s="7">
        <v>23635.13</v>
      </c>
      <c r="D363" s="7">
        <v>14105.66</v>
      </c>
      <c r="E363" s="7">
        <v>525.76</v>
      </c>
      <c r="F363" s="7">
        <v>15838.179999999998</v>
      </c>
      <c r="G363" s="8">
        <f t="shared" si="15"/>
        <v>0.67557774680518323</v>
      </c>
      <c r="H363" s="8">
        <f t="shared" si="15"/>
        <v>25.829085514303102</v>
      </c>
      <c r="I363" s="8">
        <f t="shared" si="15"/>
        <v>-0.96680426665185015</v>
      </c>
    </row>
    <row r="364" spans="1:9" x14ac:dyDescent="0.35">
      <c r="A364" s="1" t="s">
        <v>585</v>
      </c>
      <c r="B364" s="1" t="s">
        <v>586</v>
      </c>
      <c r="C364" s="7">
        <v>2636.31</v>
      </c>
      <c r="D364" s="7">
        <v>4542.2300000000005</v>
      </c>
      <c r="E364" s="7">
        <v>5504.87</v>
      </c>
      <c r="F364" s="7">
        <v>9969.61</v>
      </c>
      <c r="G364" s="8">
        <f t="shared" si="15"/>
        <v>-0.41960006428560426</v>
      </c>
      <c r="H364" s="8">
        <f t="shared" si="15"/>
        <v>-0.17487061456492151</v>
      </c>
      <c r="I364" s="8">
        <f t="shared" si="15"/>
        <v>-0.44783497047527437</v>
      </c>
    </row>
    <row r="365" spans="1:9" x14ac:dyDescent="0.35">
      <c r="A365" s="1" t="s">
        <v>587</v>
      </c>
      <c r="B365" s="1" t="s">
        <v>588</v>
      </c>
      <c r="C365" s="7">
        <v>548577.53</v>
      </c>
      <c r="D365" s="7">
        <v>1118203.73</v>
      </c>
      <c r="E365" s="7">
        <v>1034404.97</v>
      </c>
      <c r="F365" s="7">
        <v>1009754.38</v>
      </c>
      <c r="G365" s="8">
        <f t="shared" si="15"/>
        <v>-0.50941182247710792</v>
      </c>
      <c r="H365" s="8">
        <f t="shared" si="15"/>
        <v>8.1011559718240728E-2</v>
      </c>
      <c r="I365" s="8">
        <f t="shared" si="15"/>
        <v>2.4412461573080739E-2</v>
      </c>
    </row>
    <row r="366" spans="1:9" x14ac:dyDescent="0.35">
      <c r="A366" s="1" t="s">
        <v>589</v>
      </c>
      <c r="B366" s="1" t="s">
        <v>590</v>
      </c>
      <c r="C366" s="7">
        <v>536654.94999999995</v>
      </c>
      <c r="D366" s="7">
        <v>939685.70000000007</v>
      </c>
      <c r="E366" s="7">
        <v>897499.39</v>
      </c>
      <c r="F366" s="7">
        <v>792563.64999999991</v>
      </c>
      <c r="G366" s="8">
        <f t="shared" si="15"/>
        <v>-0.42889952459636249</v>
      </c>
      <c r="H366" s="8">
        <f t="shared" si="15"/>
        <v>4.7004277072544925E-2</v>
      </c>
      <c r="I366" s="8">
        <f t="shared" si="15"/>
        <v>0.13240039459291392</v>
      </c>
    </row>
    <row r="367" spans="1:9" x14ac:dyDescent="0.35">
      <c r="A367" s="1" t="s">
        <v>591</v>
      </c>
      <c r="B367" s="1" t="s">
        <v>592</v>
      </c>
      <c r="C367" s="7">
        <v>0</v>
      </c>
      <c r="D367" s="7">
        <v>0</v>
      </c>
      <c r="E367" s="7">
        <v>3.72</v>
      </c>
      <c r="F367" s="7">
        <v>31.33</v>
      </c>
      <c r="G367" s="8" t="str">
        <f t="shared" si="15"/>
        <v>n.m.</v>
      </c>
      <c r="H367" s="8">
        <f t="shared" si="15"/>
        <v>-1</v>
      </c>
      <c r="I367" s="8">
        <f t="shared" si="15"/>
        <v>-0.8812639642515161</v>
      </c>
    </row>
    <row r="368" spans="1:9" x14ac:dyDescent="0.35">
      <c r="A368" s="1" t="s">
        <v>593</v>
      </c>
      <c r="B368" s="1" t="s">
        <v>594</v>
      </c>
      <c r="C368" s="7">
        <v>0</v>
      </c>
      <c r="D368" s="7">
        <v>0</v>
      </c>
      <c r="E368" s="7">
        <v>0</v>
      </c>
      <c r="F368" s="7">
        <v>1368.52</v>
      </c>
      <c r="G368" s="8" t="str">
        <f t="shared" si="15"/>
        <v>n.m.</v>
      </c>
      <c r="H368" s="8" t="str">
        <f t="shared" si="15"/>
        <v>n.m.</v>
      </c>
      <c r="I368" s="8">
        <f t="shared" si="15"/>
        <v>-1</v>
      </c>
    </row>
    <row r="369" spans="1:9" x14ac:dyDescent="0.35">
      <c r="A369" s="1" t="s">
        <v>595</v>
      </c>
      <c r="B369" s="1" t="s">
        <v>596</v>
      </c>
      <c r="C369" s="7">
        <v>0</v>
      </c>
      <c r="D369" s="7">
        <v>0</v>
      </c>
      <c r="E369" s="7">
        <v>224.74</v>
      </c>
      <c r="F369" s="7">
        <v>1056.1599999999999</v>
      </c>
      <c r="G369" s="8" t="str">
        <f t="shared" si="15"/>
        <v>n.m.</v>
      </c>
      <c r="H369" s="8">
        <f t="shared" si="15"/>
        <v>-1</v>
      </c>
      <c r="I369" s="8">
        <f t="shared" si="15"/>
        <v>-0.7872102711710347</v>
      </c>
    </row>
    <row r="370" spans="1:9" x14ac:dyDescent="0.35">
      <c r="A370" s="1" t="s">
        <v>597</v>
      </c>
      <c r="B370" s="1" t="s">
        <v>598</v>
      </c>
      <c r="C370" s="7">
        <v>6.74</v>
      </c>
      <c r="D370" s="7">
        <v>98.31</v>
      </c>
      <c r="E370" s="7">
        <v>36.520000000000003</v>
      </c>
      <c r="F370" s="7">
        <v>211.31</v>
      </c>
      <c r="G370" s="8">
        <f t="shared" si="15"/>
        <v>-0.93144135896653446</v>
      </c>
      <c r="H370" s="8">
        <f t="shared" si="15"/>
        <v>1.6919496166484116</v>
      </c>
      <c r="I370" s="8">
        <f t="shared" si="15"/>
        <v>-0.82717334721499214</v>
      </c>
    </row>
    <row r="371" spans="1:9" x14ac:dyDescent="0.35">
      <c r="A371" s="1" t="s">
        <v>599</v>
      </c>
      <c r="B371" s="1" t="s">
        <v>600</v>
      </c>
      <c r="C371" s="7">
        <v>4367.71</v>
      </c>
      <c r="D371" s="7">
        <v>5112.71</v>
      </c>
      <c r="E371" s="7">
        <v>6126.22</v>
      </c>
      <c r="F371" s="7">
        <v>17756.809999999998</v>
      </c>
      <c r="G371" s="8">
        <f t="shared" si="15"/>
        <v>-0.14571528602248124</v>
      </c>
      <c r="H371" s="8">
        <f t="shared" si="15"/>
        <v>-0.16543806784607804</v>
      </c>
      <c r="I371" s="8">
        <f t="shared" si="15"/>
        <v>-0.65499321105536401</v>
      </c>
    </row>
    <row r="372" spans="1:9" x14ac:dyDescent="0.35">
      <c r="A372" s="1" t="s">
        <v>693</v>
      </c>
      <c r="B372" s="1" t="s">
        <v>297</v>
      </c>
      <c r="C372" s="7">
        <v>2300.5</v>
      </c>
      <c r="D372" s="7">
        <v>0</v>
      </c>
      <c r="E372" s="7">
        <v>0</v>
      </c>
      <c r="F372" s="7">
        <v>0</v>
      </c>
      <c r="G372" s="8" t="str">
        <f t="shared" si="15"/>
        <v>n.m.</v>
      </c>
      <c r="H372" s="8" t="str">
        <f t="shared" si="15"/>
        <v>n.m.</v>
      </c>
      <c r="I372" s="8" t="str">
        <f t="shared" si="15"/>
        <v>n.m.</v>
      </c>
    </row>
    <row r="373" spans="1:9" x14ac:dyDescent="0.35">
      <c r="A373" s="1" t="s">
        <v>694</v>
      </c>
      <c r="B373" s="1" t="s">
        <v>299</v>
      </c>
      <c r="C373" s="7">
        <v>326536.60000000003</v>
      </c>
      <c r="D373" s="7">
        <v>0</v>
      </c>
      <c r="E373" s="7">
        <v>0</v>
      </c>
      <c r="F373" s="7">
        <v>0</v>
      </c>
      <c r="G373" s="8" t="str">
        <f t="shared" si="15"/>
        <v>n.m.</v>
      </c>
      <c r="H373" s="8" t="str">
        <f t="shared" si="15"/>
        <v>n.m.</v>
      </c>
      <c r="I373" s="8" t="str">
        <f t="shared" si="15"/>
        <v>n.m.</v>
      </c>
    </row>
    <row r="374" spans="1:9" x14ac:dyDescent="0.35">
      <c r="A374" s="1" t="s">
        <v>695</v>
      </c>
      <c r="B374" s="1" t="s">
        <v>696</v>
      </c>
      <c r="C374" s="7">
        <v>55690.720000000001</v>
      </c>
      <c r="D374" s="7">
        <v>0</v>
      </c>
      <c r="E374" s="7">
        <v>0</v>
      </c>
      <c r="F374" s="7">
        <v>0</v>
      </c>
      <c r="G374" s="8" t="str">
        <f t="shared" si="15"/>
        <v>n.m.</v>
      </c>
      <c r="H374" s="8" t="str">
        <f t="shared" si="15"/>
        <v>n.m.</v>
      </c>
      <c r="I374" s="8" t="str">
        <f t="shared" si="15"/>
        <v>n.m.</v>
      </c>
    </row>
    <row r="375" spans="1:9" ht="16" thickBot="1" x14ac:dyDescent="0.4">
      <c r="A375" s="10" t="s">
        <v>601</v>
      </c>
      <c r="B375" s="10"/>
      <c r="C375" s="11">
        <f>SUM(C86:C374)</f>
        <v>477180424.91999972</v>
      </c>
      <c r="D375" s="11">
        <f t="shared" ref="D375:F375" si="16">SUM(D86:D374)</f>
        <v>454840393.51899999</v>
      </c>
      <c r="E375" s="11">
        <f t="shared" si="16"/>
        <v>395126218.95200008</v>
      </c>
      <c r="F375" s="11">
        <f t="shared" si="16"/>
        <v>588563493.00499952</v>
      </c>
      <c r="G375" s="12">
        <f t="shared" si="15"/>
        <v>4.9116199263130128E-2</v>
      </c>
      <c r="H375" s="12">
        <f t="shared" si="15"/>
        <v>0.15112683416803072</v>
      </c>
      <c r="I375" s="12">
        <f t="shared" si="15"/>
        <v>-0.32865999395473261</v>
      </c>
    </row>
    <row r="376" spans="1:9" ht="16" thickTop="1" x14ac:dyDescent="0.35">
      <c r="A376" s="1" t="s">
        <v>602</v>
      </c>
      <c r="C376" s="13">
        <v>946648.42019999993</v>
      </c>
      <c r="D376" s="13">
        <v>1047421.0026000001</v>
      </c>
      <c r="E376" s="13">
        <v>401570.60369999998</v>
      </c>
      <c r="F376" s="13">
        <v>13226.207400000003</v>
      </c>
      <c r="G376" s="8">
        <f t="shared" si="15"/>
        <v>-9.6210198334627295E-2</v>
      </c>
      <c r="H376" s="8">
        <f t="shared" si="15"/>
        <v>1.6083109494301866</v>
      </c>
      <c r="I376" s="8">
        <f t="shared" si="15"/>
        <v>29.361734967198522</v>
      </c>
    </row>
    <row r="377" spans="1:9" ht="16" thickBot="1" x14ac:dyDescent="0.4">
      <c r="A377" s="10" t="s">
        <v>603</v>
      </c>
      <c r="B377" s="10"/>
      <c r="C377" s="11">
        <f>SUM(C7:C374)+C376</f>
        <v>629781638.28920031</v>
      </c>
      <c r="D377" s="11">
        <f>SUM(D7:D374)+D376</f>
        <v>603349967.35159957</v>
      </c>
      <c r="E377" s="11">
        <f>SUM(E7:E374)+E376</f>
        <v>519309940.46570021</v>
      </c>
      <c r="F377" s="11">
        <f>SUM(F7:F374)+F376</f>
        <v>708992284.30640006</v>
      </c>
      <c r="G377" s="12">
        <f t="shared" ref="G377:I377" si="17">IFERROR((C377-D377)/ABS(D377), "n.m.")</f>
        <v>4.3808191543661411E-2</v>
      </c>
      <c r="H377" s="12">
        <f t="shared" si="17"/>
        <v>0.16183019106188304</v>
      </c>
      <c r="I377" s="12">
        <f t="shared" si="17"/>
        <v>-0.2675379521601764</v>
      </c>
    </row>
    <row r="378" spans="1:9" ht="16" thickTop="1" x14ac:dyDescent="0.35">
      <c r="G378" s="7"/>
    </row>
    <row r="379" spans="1:9" x14ac:dyDescent="0.35">
      <c r="A379" s="1" t="s">
        <v>604</v>
      </c>
      <c r="B379" s="1" t="s">
        <v>605</v>
      </c>
    </row>
    <row r="380" spans="1:9" x14ac:dyDescent="0.35">
      <c r="A380" s="1" t="s">
        <v>606</v>
      </c>
      <c r="B380" s="1" t="s">
        <v>607</v>
      </c>
    </row>
    <row r="381" spans="1:9" x14ac:dyDescent="0.35">
      <c r="A381" s="1" t="s">
        <v>608</v>
      </c>
      <c r="B381" s="1" t="s">
        <v>609</v>
      </c>
      <c r="F381" s="13"/>
    </row>
    <row r="382" spans="1:9" x14ac:dyDescent="0.35">
      <c r="A382" s="1" t="s">
        <v>21</v>
      </c>
      <c r="B382" s="1" t="s">
        <v>610</v>
      </c>
    </row>
  </sheetData>
  <mergeCells count="5">
    <mergeCell ref="A1:I1"/>
    <mergeCell ref="A2:I2"/>
    <mergeCell ref="A3:I3"/>
    <mergeCell ref="A5:F5"/>
    <mergeCell ref="G5:I5"/>
  </mergeCells>
  <pageMargins left="0.7" right="0.7" top="0.75" bottom="0.75" header="0.3" footer="0.3"/>
  <pageSetup scale="55" fitToHeight="1000" orientation="portrait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zNTg4NTI8L1VzZXJOYW1lPjxEYXRlVGltZT43LzEyLzIwMjMgMjo0MjozMCBQTTwvRGF0ZVRpbWU+PExhYmVsU3RyaW5nPkFFUCBJbnRlcm5hbDwvTGFiZWxTdHJpbmc+PC9pdGVtPjwvbGFiZWxIaXN0b3J5Pg==</Value>
</WrappedLabelHistory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Props1.xml><?xml version="1.0" encoding="utf-8"?>
<ds:datastoreItem xmlns:ds="http://schemas.openxmlformats.org/officeDocument/2006/customXml" ds:itemID="{FB4947F3-6DCE-4E98-B8E9-03909EEE5340}">
  <ds:schemaRefs>
    <ds:schemaRef ds:uri="b6888f76-1100-40b0-929b-1efe9044426d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f88ffb1c-9230-4705-a789-27bae69f582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1B8484E-B901-4676-9233-02FCC942BA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408C11-9DC6-4D4A-AEA4-E5BCDD64F8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080C10F-E52C-4E75-B381-843A06EB0CCE}">
  <ds:schemaRefs>
    <ds:schemaRef ds:uri="http://www.w3.org/2001/XMLSchema"/>
    <ds:schemaRef ds:uri="http://www.boldonjames.com/2016/02/Classifier/internal/wrappedLabelHistory"/>
  </ds:schemaRefs>
</ds:datastoreItem>
</file>

<file path=customXml/itemProps5.xml><?xml version="1.0" encoding="utf-8"?>
<ds:datastoreItem xmlns:ds="http://schemas.openxmlformats.org/officeDocument/2006/customXml" ds:itemID="{9DF8422A-69E2-4F11-AFD3-C294D719912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KPSC_1_1a</vt:lpstr>
      <vt:lpstr>KPSC_1_1a!Print_Titles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s273673</dc:creator>
  <cp:lastModifiedBy>Tanner S Wolffram</cp:lastModifiedBy>
  <dcterms:created xsi:type="dcterms:W3CDTF">2023-06-28T20:02:14Z</dcterms:created>
  <dcterms:modified xsi:type="dcterms:W3CDTF">2025-09-12T13:59:58Z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445488b7-dc7c-477a-b74e-80d7b8e0da62</vt:lpwstr>
  </property>
  <property fmtid="{D5CDD505-2E9C-101B-9397-08002B2CF9AE}" pid="3" name="bjSaver">
    <vt:lpwstr>jJe8a3Tgjf44TY3lZfqMIckNr1PAJOll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6" name="bjDocumentSecurityLabel">
    <vt:lpwstr>AEP Internal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ClsUserRVM">
    <vt:lpwstr>[]</vt:lpwstr>
  </property>
  <property fmtid="{D5CDD505-2E9C-101B-9397-08002B2CF9AE}" pid="11" name="bjLabelHistoryID">
    <vt:lpwstr>{A080C10F-E52C-4E75-B381-843A06EB0CCE}</vt:lpwstr>
  </property>
  <property fmtid="{D5CDD505-2E9C-101B-9397-08002B2CF9AE}" pid="12" name="ContentTypeId">
    <vt:lpwstr>0x0101004DF805D1E1DA4A49A223477D3B105720</vt:lpwstr>
  </property>
  <property fmtid="{D5CDD505-2E9C-101B-9397-08002B2CF9AE}" pid="13" name="MediaServiceImageTags">
    <vt:lpwstr/>
  </property>
</Properties>
</file>