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Regulatory Accounting Services\Kentucky - Base Cases\2025 KY Rate Case - May 31 Test Year\Data Requests\AG-KIUC Set 1\1-41\"/>
    </mc:Choice>
  </mc:AlternateContent>
  <xr:revisionPtr revIDLastSave="0" documentId="13_ncr:1_{471742DC-49BE-46CC-97A8-CBAC7E47AD47}" xr6:coauthVersionLast="47" xr6:coauthVersionMax="47" xr10:uidLastSave="{00000000-0000-0000-0000-000000000000}"/>
  <bookViews>
    <workbookView xWindow="-120" yWindow="-120" windowWidth="29040" windowHeight="15720" xr2:uid="{08443908-2992-4F8A-BDB1-8D2EE3ADD484}"/>
  </bookViews>
  <sheets>
    <sheet name="Broken Links" sheetId="1" r:id="rId1"/>
  </sheets>
  <definedNames>
    <definedName name="End_of_Report">#REF!</definedName>
    <definedName name="LIABILITIES">#REF!</definedName>
    <definedName name="NONCURRENT_LIABILITIES">#REF!</definedName>
    <definedName name="NvsASD">"V2025-05-31"</definedName>
    <definedName name="NvsAutoDrillOk">"VN"</definedName>
    <definedName name="NvsElapsedTime">0.004264</definedName>
    <definedName name="NvsEndTime">45818.861417</definedName>
    <definedName name="NvsInstLang">"VENG"</definedName>
    <definedName name="NvsInstSpec">"%,FBUSINESS_UNIT,TGL_PRPT_CONS,NKYP_CORP_CONSOL"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"%,X,RZF.ACCOUNT.,CNF.."</definedName>
    <definedName name="NvsPanelBusUnit">"V100"</definedName>
    <definedName name="NvsPanelEffdt">"V2099-01-01"</definedName>
    <definedName name="NvsPanelSetid">"VAEP"</definedName>
    <definedName name="NvsParentRef">"Sheet1!$$0"</definedName>
    <definedName name="NvsReqBU">"VX992"</definedName>
    <definedName name="NvsReqBUOnly">"VN"</definedName>
    <definedName name="NvsTransLed">"VN"</definedName>
    <definedName name="NvsTreeASD">"V2099-01-01"</definedName>
    <definedName name="NvsValTbl.ACCOUNT">"GL_ACCOUNT_TBL"</definedName>
    <definedName name="NvsValTbl.CURRENCY_CD">"CURRENCY_CD_TBL"</definedName>
    <definedName name="search_directory_name">"R:\fcm90prd\nvision\rpts\Fin_Reports\"</definedName>
    <definedName name="SHAREHOLDER_EQUITY">#REF!</definedName>
    <definedName name="Trial_Begin">#REF!</definedName>
    <definedName name="Trial_En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" l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12" i="1"/>
  <c r="A20" i="1" s="1"/>
  <c r="A23" i="1" s="1"/>
  <c r="A25" i="1" s="1"/>
  <c r="A30" i="1" s="1"/>
  <c r="A33" i="1" s="1"/>
  <c r="A34" i="1" s="1"/>
  <c r="A40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60" i="1" s="1"/>
  <c r="AC11" i="1"/>
  <c r="AC10" i="1"/>
  <c r="AC9" i="1"/>
  <c r="AC8" i="1"/>
  <c r="AC61" i="1" l="1"/>
</calcChain>
</file>

<file path=xl/sharedStrings.xml><?xml version="1.0" encoding="utf-8"?>
<sst xmlns="http://schemas.openxmlformats.org/spreadsheetml/2006/main" count="138" uniqueCount="116">
  <si>
    <t>Regulatory Assets - Test Year by Month</t>
  </si>
  <si>
    <t>Line 
 No.</t>
  </si>
  <si>
    <t xml:space="preserve">Description and Purpose of 
Other Regulatory Assets </t>
  </si>
  <si>
    <t>Subaccount(s)</t>
  </si>
  <si>
    <t>5/31/24 Balance</t>
  </si>
  <si>
    <t>Credit</t>
  </si>
  <si>
    <t>Debit</t>
  </si>
  <si>
    <t>5/31/2025 Balance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</si>
  <si>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</si>
  <si>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</si>
  <si>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</si>
  <si>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</si>
  <si>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</si>
  <si>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</si>
  <si>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</si>
  <si>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</si>
  <si>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</si>
  <si>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</si>
  <si>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</si>
  <si>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</si>
  <si>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</si>
  <si>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</si>
  <si>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</si>
  <si>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</si>
  <si>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</si>
  <si>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</si>
  <si>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</si>
  <si>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</si>
  <si>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</si>
  <si>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</si>
  <si>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</si>
  <si>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</si>
  <si>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</si>
  <si>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</si>
  <si>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</si>
  <si>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</si>
  <si>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DSM Incentives
Energy Efficiency Recovery
DSM Lost Revenues
DSM Program Costs</t>
  </si>
  <si>
    <t>1823009</t>
  </si>
  <si>
    <t>1823010</t>
  </si>
  <si>
    <t>1823011</t>
  </si>
  <si>
    <t>1823012</t>
  </si>
  <si>
    <t>Unrecovered Plant - Big Sandy
Cost of Removal-Big Sandy Coal
M&amp;S - Retiring Plants
Spent AROs - Big Sandy Coal
Big Sandy Recovery Over/Under
Big Sandy Retirement Rider Unit 2 O&amp;M
Kentucky PSC Case No. 2014-00396
Tariff DR CC Deferral
Tariff DR DeferredEquity CC</t>
  </si>
  <si>
    <t>1823379</t>
  </si>
  <si>
    <t>1823376</t>
  </si>
  <si>
    <t>1823378</t>
  </si>
  <si>
    <t>1823380</t>
  </si>
  <si>
    <t>1823517</t>
  </si>
  <si>
    <t>1823518</t>
  </si>
  <si>
    <t>1823741</t>
  </si>
  <si>
    <t>1823742</t>
  </si>
  <si>
    <t>SFAS 158 Employers' Accounting for Defined
Benefit Pension and Other Postretirement Plans</t>
  </si>
  <si>
    <t>1823165</t>
  </si>
  <si>
    <t>1823166</t>
  </si>
  <si>
    <t>1823167</t>
  </si>
  <si>
    <t>BS1OR Under Recovery
Kentucky PSC Case No. 2014-00396</t>
  </si>
  <si>
    <t>1823410</t>
  </si>
  <si>
    <t>1823411</t>
  </si>
  <si>
    <t>Under Recovery of PJM True-Up
Amortz period:  Jan 20XX - Dec 20XX</t>
  </si>
  <si>
    <t>182332821</t>
  </si>
  <si>
    <t>182332822</t>
  </si>
  <si>
    <t>182332823</t>
  </si>
  <si>
    <t>182332824</t>
  </si>
  <si>
    <t>182332825</t>
  </si>
  <si>
    <t>Rockport Capacity Deferral
Kentucky PSC Case No. 2017-00179</t>
  </si>
  <si>
    <t>1823429</t>
  </si>
  <si>
    <t>1823430</t>
  </si>
  <si>
    <t>1823431</t>
  </si>
  <si>
    <t>SFAS 106 Medicare Subsidy
Amortz period:  Jan 2013 - Dec 2024</t>
  </si>
  <si>
    <t>1823299</t>
  </si>
  <si>
    <t>Deferred Storm Expense</t>
  </si>
  <si>
    <t>1823620</t>
  </si>
  <si>
    <t>1823623</t>
  </si>
  <si>
    <t>1823698</t>
  </si>
  <si>
    <t>1823722</t>
  </si>
  <si>
    <t>1823757</t>
  </si>
  <si>
    <t>1823767</t>
  </si>
  <si>
    <t>NERC Compliance and Cybersecurity Costs
Kentucky PSC Case No. 2014-00396</t>
  </si>
  <si>
    <t>1823536</t>
  </si>
  <si>
    <t>1823537</t>
  </si>
  <si>
    <t>1823538</t>
  </si>
  <si>
    <t>Post In-Service AFUDC Hanging Rock/
Jefferson 765 KV Line
Amortz period:  Dec 1984 - Nov 2032</t>
  </si>
  <si>
    <t>1823022</t>
  </si>
  <si>
    <t>Depreciation Expense - Hanging Rock/
Jefferson 765 KV Line
Amortz period:  Dec 1984 - Nov 2032</t>
  </si>
  <si>
    <t>1823054</t>
  </si>
  <si>
    <t>IGCC Pre-Construction Costs
Kentucky PSC Case No. 2014-00396</t>
  </si>
  <si>
    <t>1823515</t>
  </si>
  <si>
    <t>SFAS 112 Post Employment Benefit</t>
  </si>
  <si>
    <t>1823007</t>
  </si>
  <si>
    <t>SFAS 109 Deferred FIT</t>
  </si>
  <si>
    <t>1823301</t>
  </si>
  <si>
    <t>SFAS 109 Deferred SIT</t>
  </si>
  <si>
    <t>1823302</t>
  </si>
  <si>
    <t>Unrecovered Fuel Cost</t>
  </si>
  <si>
    <t>1823063</t>
  </si>
  <si>
    <t>NBV - AROs Retired Plants
Kentucky PSC Case No. 2014-00396</t>
  </si>
  <si>
    <t>1823377</t>
  </si>
  <si>
    <t>OSS Margin Sharing
Kentucky PSC Case No. 2017-00179</t>
  </si>
  <si>
    <t>1823196</t>
  </si>
  <si>
    <t>Unrealized Loss on Forward Commitments
Netting of Trading Activities related to Unrealized
Gains/Losses on Forward Commitments
between Regulated Assets/Liabilities</t>
  </si>
  <si>
    <t>1823077</t>
  </si>
  <si>
    <t>KY Under-recovered PPA Rider</t>
  </si>
  <si>
    <t>1823557</t>
  </si>
  <si>
    <t>Rate Cases Expenses
Kentucky PSC Case No. 2023-00159</t>
  </si>
  <si>
    <t>1823108</t>
  </si>
  <si>
    <t>CCS FEED Study Costs
Kentucky PSC Case No. 2014-00396</t>
  </si>
  <si>
    <t>1823306</t>
  </si>
  <si>
    <t>Deferred Depreciation - Environmental
Kentucky PSC Case No. 2014-00396</t>
  </si>
  <si>
    <t>1823520</t>
  </si>
  <si>
    <t>Rockport Offset True-Up
Kentucky PSC Case No. 2024-00016
Amortz period:  Through September 2025</t>
  </si>
  <si>
    <t>1823000</t>
  </si>
  <si>
    <t>Net Operating Loss Carryforward - 
Retail Carrying Charges</t>
  </si>
  <si>
    <t>1823655</t>
  </si>
  <si>
    <t>1823656</t>
  </si>
  <si>
    <t>KY Deferred Securitization Exp</t>
  </si>
  <si>
    <t>1823727</t>
  </si>
  <si>
    <t>Total - Kentucky Power FERC Form 3Q Page 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</si>
</sst>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name val="MS Sans Serif"/>
    </font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10"/>
      <name val="MS Sans Serif"/>
    </font>
    <font>
      <sz val="9"/>
      <name val="MS Sans Serif"/>
    </font>
    <font>
      <b/>
      <sz val="9"/>
      <color rgb="FF000000"/>
      <name val="Arial"/>
      <family val="2"/>
    </font>
    <font>
      <b/>
      <sz val="9"/>
      <name val="MS Sans Serif"/>
    </font>
    <font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2" fillId="0" borderId="0" xfId="2" applyFont="1" applyAlignment="1">
      <alignment horizontal="left"/>
    </xf>
    <xf numFmtId="0" fontId="4" fillId="0" borderId="0" xfId="0" applyFont="1"/>
    <xf numFmtId="43" fontId="4" fillId="0" borderId="0" xfId="1" applyFont="1"/>
    <xf numFmtId="17" fontId="2" fillId="0" borderId="0" xfId="2" applyNumberFormat="1" applyFont="1" applyAlignment="1">
      <alignment horizontal="center"/>
    </xf>
    <xf numFmtId="17" fontId="2" fillId="0" borderId="1" xfId="2" applyNumberFormat="1" applyFont="1" applyBorder="1" applyAlignment="1">
      <alignment horizontal="center"/>
    </xf>
    <xf numFmtId="17" fontId="2" fillId="0" borderId="2" xfId="2" applyNumberFormat="1" applyFont="1" applyBorder="1" applyAlignment="1">
      <alignment horizontal="center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0" borderId="13" xfId="0" applyFont="1" applyBorder="1" applyAlignment="1">
      <alignment horizontal="right" vertical="top"/>
    </xf>
    <xf numFmtId="0" fontId="7" fillId="0" borderId="14" xfId="2" applyFont="1" applyBorder="1" applyAlignment="1">
      <alignment horizontal="left" vertical="top" wrapText="1"/>
    </xf>
    <xf numFmtId="0" fontId="4" fillId="0" borderId="14" xfId="0" applyFont="1" applyBorder="1" applyAlignment="1">
      <alignment horizontal="center"/>
    </xf>
    <xf numFmtId="164" fontId="4" fillId="0" borderId="15" xfId="1" applyNumberFormat="1" applyFont="1" applyBorder="1"/>
    <xf numFmtId="164" fontId="4" fillId="0" borderId="16" xfId="1" applyNumberFormat="1" applyFont="1" applyBorder="1"/>
    <xf numFmtId="164" fontId="4" fillId="0" borderId="17" xfId="1" applyNumberFormat="1" applyFont="1" applyBorder="1"/>
    <xf numFmtId="164" fontId="4" fillId="0" borderId="14" xfId="1" applyNumberFormat="1" applyFont="1" applyBorder="1"/>
    <xf numFmtId="0" fontId="7" fillId="0" borderId="13" xfId="2" applyFont="1" applyBorder="1" applyAlignment="1">
      <alignment horizontal="left" vertical="top" wrapText="1"/>
    </xf>
    <xf numFmtId="0" fontId="4" fillId="0" borderId="13" xfId="0" applyFont="1" applyBorder="1" applyAlignment="1">
      <alignment horizontal="center"/>
    </xf>
    <xf numFmtId="164" fontId="4" fillId="0" borderId="18" xfId="1" applyNumberFormat="1" applyFont="1" applyBorder="1"/>
    <xf numFmtId="164" fontId="4" fillId="0" borderId="19" xfId="1" applyNumberFormat="1" applyFont="1" applyBorder="1"/>
    <xf numFmtId="164" fontId="4" fillId="0" borderId="20" xfId="1" applyNumberFormat="1" applyFont="1" applyBorder="1"/>
    <xf numFmtId="164" fontId="4" fillId="0" borderId="13" xfId="1" applyNumberFormat="1" applyFont="1" applyBorder="1"/>
    <xf numFmtId="0" fontId="8" fillId="0" borderId="13" xfId="0" applyFont="1" applyBorder="1" applyAlignment="1">
      <alignment horizontal="left" wrapText="1"/>
    </xf>
    <xf numFmtId="0" fontId="8" fillId="0" borderId="13" xfId="0" applyFont="1" applyBorder="1" applyAlignment="1">
      <alignment horizontal="left"/>
    </xf>
    <xf numFmtId="0" fontId="4" fillId="0" borderId="13" xfId="0" applyFont="1" applyBorder="1" applyAlignment="1">
      <alignment horizontal="right" vertical="top"/>
    </xf>
    <xf numFmtId="0" fontId="7" fillId="0" borderId="13" xfId="2" applyFont="1" applyBorder="1" applyAlignment="1">
      <alignment horizontal="left" vertical="top" wrapText="1"/>
    </xf>
    <xf numFmtId="0" fontId="8" fillId="0" borderId="13" xfId="0" applyFont="1" applyBorder="1" applyAlignment="1">
      <alignment wrapText="1"/>
    </xf>
    <xf numFmtId="0" fontId="8" fillId="0" borderId="13" xfId="0" applyFont="1" applyBorder="1"/>
    <xf numFmtId="0" fontId="4" fillId="0" borderId="21" xfId="0" applyFont="1" applyBorder="1" applyAlignment="1">
      <alignment horizontal="right" vertical="top"/>
    </xf>
    <xf numFmtId="0" fontId="4" fillId="0" borderId="14" xfId="0" applyFont="1" applyBorder="1" applyAlignment="1">
      <alignment horizontal="right" vertical="top"/>
    </xf>
    <xf numFmtId="0" fontId="9" fillId="0" borderId="13" xfId="2" applyFont="1" applyBorder="1" applyAlignment="1">
      <alignment horizontal="left" vertical="top"/>
    </xf>
    <xf numFmtId="0" fontId="9" fillId="2" borderId="22" xfId="2" applyFont="1" applyFill="1" applyBorder="1" applyAlignment="1">
      <alignment horizontal="left" vertical="top"/>
    </xf>
    <xf numFmtId="164" fontId="4" fillId="0" borderId="0" xfId="1" applyNumberFormat="1" applyFont="1"/>
  </cellXfs>
  <cellStyles count="3">
    <cellStyle name="Comma" xfId="1" builtinId="3"/>
    <cellStyle name="Normal" xfId="0" builtinId="0"/>
    <cellStyle name="Normal 3" xfId="2" xr:uid="{531F7F49-7EC6-4704-BB62-C663344F6D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A2058-BAE0-488C-9AC4-2408D1658BF9}">
  <dimension ref="A1:CI76"/>
  <sheetViews>
    <sheetView tabSelected="1" workbookViewId="0">
      <pane xSplit="4" ySplit="7" topLeftCell="M8" activePane="bottomRight" state="frozen"/>
      <selection pane="topRight" activeCell="E1" sqref="E1"/>
      <selection pane="bottomLeft" activeCell="A8" sqref="A8"/>
      <selection pane="bottomRight" activeCell="M25" sqref="M25"/>
    </sheetView>
  </sheetViews>
  <sheetFormatPr defaultRowHeight="10.5" x14ac:dyDescent="0.15"/>
  <cols>
    <col min="1" max="1" width="6.42578125" style="2" customWidth="1"/>
    <col min="2" max="2" width="46" style="2" customWidth="1"/>
    <col min="3" max="3" width="12.85546875" style="2" bestFit="1" customWidth="1"/>
    <col min="4" max="4" width="18.140625" style="2" customWidth="1"/>
    <col min="5" max="5" width="9.140625" style="2" bestFit="1" customWidth="1"/>
    <col min="6" max="6" width="9.5703125" style="2" bestFit="1" customWidth="1"/>
    <col min="7" max="7" width="10" style="2" bestFit="1" customWidth="1"/>
    <col min="8" max="8" width="9.5703125" style="2" bestFit="1" customWidth="1"/>
    <col min="9" max="9" width="9.140625" style="2" bestFit="1" customWidth="1"/>
    <col min="10" max="10" width="9.5703125" style="2" bestFit="1" customWidth="1"/>
    <col min="11" max="11" width="9.140625" style="2" bestFit="1" customWidth="1"/>
    <col min="12" max="12" width="8.7109375" style="2" bestFit="1" customWidth="1"/>
    <col min="13" max="13" width="9.140625" style="2" bestFit="1" customWidth="1"/>
    <col min="14" max="14" width="8.7109375" style="2" bestFit="1" customWidth="1"/>
    <col min="15" max="15" width="10" style="2" bestFit="1" customWidth="1"/>
    <col min="16" max="16" width="9.5703125" style="2" bestFit="1" customWidth="1"/>
    <col min="17" max="17" width="10" style="2" bestFit="1" customWidth="1"/>
    <col min="18" max="18" width="9.5703125" style="2" bestFit="1" customWidth="1"/>
    <col min="19" max="19" width="9.140625" style="2" bestFit="1" customWidth="1"/>
    <col min="20" max="20" width="9.5703125" style="2" bestFit="1" customWidth="1"/>
    <col min="21" max="21" width="9.140625" style="2" bestFit="1" customWidth="1"/>
    <col min="22" max="22" width="8.7109375" style="2" bestFit="1" customWidth="1"/>
    <col min="23" max="23" width="10" style="2" bestFit="1" customWidth="1"/>
    <col min="24" max="24" width="9.5703125" style="2" bestFit="1" customWidth="1"/>
    <col min="25" max="25" width="9.140625" style="2" bestFit="1" customWidth="1"/>
    <col min="26" max="26" width="8.7109375" style="2" bestFit="1" customWidth="1"/>
    <col min="27" max="27" width="9.140625" style="2" bestFit="1" customWidth="1"/>
    <col min="28" max="28" width="8.7109375" style="2" bestFit="1" customWidth="1"/>
    <col min="29" max="29" width="16.140625" style="2" customWidth="1"/>
    <col min="30" max="30" width="18" style="2" bestFit="1" customWidth="1"/>
    <col min="31" max="32" width="18" style="3" bestFit="1" customWidth="1"/>
    <col min="33" max="42" width="18" style="2" bestFit="1" customWidth="1"/>
    <col min="43" max="43" width="15.28515625" style="2" bestFit="1" customWidth="1"/>
    <col min="44" max="44" width="13" style="2" bestFit="1" customWidth="1"/>
    <col min="45" max="45" width="11.85546875" style="2" bestFit="1" customWidth="1"/>
    <col min="46" max="47" width="13" style="2" bestFit="1" customWidth="1"/>
    <col min="48" max="48" width="11.85546875" style="2" bestFit="1" customWidth="1"/>
    <col min="49" max="50" width="13" style="2" bestFit="1" customWidth="1"/>
    <col min="51" max="51" width="10" style="2" bestFit="1" customWidth="1"/>
    <col min="52" max="53" width="13" style="2" bestFit="1" customWidth="1"/>
    <col min="54" max="54" width="11.85546875" style="2" bestFit="1" customWidth="1"/>
    <col min="55" max="56" width="13" style="2" bestFit="1" customWidth="1"/>
    <col min="57" max="57" width="12.28515625" style="2" bestFit="1" customWidth="1"/>
    <col min="58" max="59" width="13" style="2" bestFit="1" customWidth="1"/>
    <col min="60" max="60" width="11.140625" style="2" bestFit="1" customWidth="1"/>
    <col min="61" max="62" width="13" style="2" bestFit="1" customWidth="1"/>
    <col min="63" max="63" width="11.140625" style="2" bestFit="1" customWidth="1"/>
    <col min="64" max="65" width="13" style="2" bestFit="1" customWidth="1"/>
    <col min="66" max="66" width="11.140625" style="2" bestFit="1" customWidth="1"/>
    <col min="67" max="68" width="13" style="2" bestFit="1" customWidth="1"/>
    <col min="69" max="69" width="11.140625" style="2" bestFit="1" customWidth="1"/>
    <col min="70" max="71" width="13" style="2" bestFit="1" customWidth="1"/>
    <col min="72" max="72" width="11.85546875" style="2" bestFit="1" customWidth="1"/>
    <col min="73" max="74" width="13" style="2" bestFit="1" customWidth="1"/>
    <col min="75" max="75" width="11" style="2" bestFit="1" customWidth="1"/>
    <col min="76" max="76" width="13.5703125" style="2" bestFit="1" customWidth="1"/>
    <col min="77" max="78" width="15.28515625" style="2" bestFit="1" customWidth="1"/>
    <col min="79" max="79" width="13.5703125" style="2" bestFit="1" customWidth="1"/>
    <col min="80" max="81" width="13" style="2" bestFit="1" customWidth="1"/>
    <col min="82" max="82" width="11.140625" style="2" bestFit="1" customWidth="1"/>
    <col min="83" max="84" width="13" style="2" bestFit="1" customWidth="1"/>
    <col min="85" max="85" width="11.85546875" style="2" bestFit="1" customWidth="1"/>
    <col min="86" max="87" width="13" style="2" bestFit="1" customWidth="1"/>
    <col min="88" max="88" width="11.140625" style="2" bestFit="1" customWidth="1"/>
    <col min="89" max="90" width="13" style="2" bestFit="1" customWidth="1"/>
    <col min="91" max="91" width="10" style="2" bestFit="1" customWidth="1"/>
    <col min="92" max="93" width="13" style="2" bestFit="1" customWidth="1"/>
    <col min="94" max="94" width="11.140625" style="2" bestFit="1" customWidth="1"/>
    <col min="95" max="96" width="16" style="2" bestFit="1" customWidth="1"/>
    <col min="97" max="97" width="14.28515625" style="2" bestFit="1" customWidth="1"/>
    <col min="98" max="99" width="13" style="2" bestFit="1" customWidth="1"/>
    <col min="100" max="100" width="11.85546875" style="2" bestFit="1" customWidth="1"/>
    <col min="101" max="102" width="13" style="2" bestFit="1" customWidth="1"/>
    <col min="103" max="103" width="11.85546875" style="2" bestFit="1" customWidth="1"/>
    <col min="104" max="105" width="13" style="2" bestFit="1" customWidth="1"/>
    <col min="106" max="108" width="11.85546875" style="2" bestFit="1" customWidth="1"/>
    <col min="109" max="109" width="10.140625" style="2" bestFit="1" customWidth="1"/>
    <col min="110" max="110" width="13.5703125" style="2" bestFit="1" customWidth="1"/>
    <col min="111" max="111" width="15.28515625" style="2" bestFit="1" customWidth="1"/>
    <col min="112" max="16384" width="9.140625" style="2"/>
  </cols>
  <sheetData>
    <row r="1" spans="1:32" ht="12" x14ac:dyDescent="0.2">
      <c r="A1" s="1" t="s">
        <v>0</v>
      </c>
    </row>
    <row r="3" spans="1:32" ht="11.25" thickBot="1" x14ac:dyDescent="0.2">
      <c r="AE3" s="2"/>
      <c r="AF3" s="2"/>
    </row>
    <row r="4" spans="1:32" ht="12.75" thickBot="1" x14ac:dyDescent="0.25">
      <c r="D4" s="4"/>
      <c r="E4" s="5">
        <v>45444</v>
      </c>
      <c r="F4" s="6"/>
      <c r="G4" s="5">
        <v>45474</v>
      </c>
      <c r="H4" s="6"/>
      <c r="I4" s="5">
        <v>45505</v>
      </c>
      <c r="J4" s="6"/>
      <c r="K4" s="5">
        <v>45536</v>
      </c>
      <c r="L4" s="6"/>
      <c r="M4" s="5">
        <v>45566</v>
      </c>
      <c r="N4" s="6"/>
      <c r="O4" s="5">
        <v>45597</v>
      </c>
      <c r="P4" s="6"/>
      <c r="Q4" s="5">
        <v>45627</v>
      </c>
      <c r="R4" s="6"/>
      <c r="S4" s="5">
        <v>45658</v>
      </c>
      <c r="T4" s="6"/>
      <c r="U4" s="5">
        <v>45689</v>
      </c>
      <c r="V4" s="6"/>
      <c r="W4" s="5">
        <v>45717</v>
      </c>
      <c r="X4" s="6"/>
      <c r="Y4" s="5">
        <v>45748</v>
      </c>
      <c r="Z4" s="6"/>
      <c r="AA4" s="5">
        <v>45778</v>
      </c>
      <c r="AB4" s="6"/>
      <c r="AE4" s="2"/>
      <c r="AF4" s="2"/>
    </row>
    <row r="5" spans="1:32" ht="24" customHeight="1" x14ac:dyDescent="0.15">
      <c r="A5" s="7" t="s">
        <v>1</v>
      </c>
      <c r="B5" s="7" t="s">
        <v>2</v>
      </c>
      <c r="C5" s="8" t="s">
        <v>3</v>
      </c>
      <c r="D5" s="8" t="s">
        <v>4</v>
      </c>
      <c r="E5" s="9" t="s">
        <v>5</v>
      </c>
      <c r="F5" s="10" t="s">
        <v>6</v>
      </c>
      <c r="G5" s="9" t="s">
        <v>5</v>
      </c>
      <c r="H5" s="10" t="s">
        <v>6</v>
      </c>
      <c r="I5" s="9" t="s">
        <v>5</v>
      </c>
      <c r="J5" s="10" t="s">
        <v>6</v>
      </c>
      <c r="K5" s="9" t="s">
        <v>5</v>
      </c>
      <c r="L5" s="10" t="s">
        <v>6</v>
      </c>
      <c r="M5" s="9" t="s">
        <v>5</v>
      </c>
      <c r="N5" s="10" t="s">
        <v>6</v>
      </c>
      <c r="O5" s="9" t="s">
        <v>5</v>
      </c>
      <c r="P5" s="10" t="s">
        <v>6</v>
      </c>
      <c r="Q5" s="9" t="s">
        <v>5</v>
      </c>
      <c r="R5" s="10" t="s">
        <v>6</v>
      </c>
      <c r="S5" s="9" t="s">
        <v>5</v>
      </c>
      <c r="T5" s="10" t="s">
        <v>6</v>
      </c>
      <c r="U5" s="9" t="s">
        <v>5</v>
      </c>
      <c r="V5" s="10" t="s">
        <v>6</v>
      </c>
      <c r="W5" s="9" t="s">
        <v>5</v>
      </c>
      <c r="X5" s="10" t="s">
        <v>6</v>
      </c>
      <c r="Y5" s="9" t="s">
        <v>5</v>
      </c>
      <c r="Z5" s="10" t="s">
        <v>6</v>
      </c>
      <c r="AA5" s="9" t="s">
        <v>5</v>
      </c>
      <c r="AB5" s="10" t="s">
        <v>6</v>
      </c>
      <c r="AC5" s="8" t="s">
        <v>7</v>
      </c>
      <c r="AE5" s="2"/>
      <c r="AF5" s="2"/>
    </row>
    <row r="6" spans="1:32" ht="13.5" customHeight="1" thickBot="1" x14ac:dyDescent="0.2">
      <c r="A6" s="11"/>
      <c r="B6" s="11"/>
      <c r="C6" s="12"/>
      <c r="D6" s="12"/>
      <c r="E6" s="13"/>
      <c r="F6" s="14"/>
      <c r="G6" s="13"/>
      <c r="H6" s="14"/>
      <c r="I6" s="13"/>
      <c r="J6" s="14"/>
      <c r="K6" s="13"/>
      <c r="L6" s="14"/>
      <c r="M6" s="13"/>
      <c r="N6" s="14"/>
      <c r="O6" s="13"/>
      <c r="P6" s="14"/>
      <c r="Q6" s="13"/>
      <c r="R6" s="14"/>
      <c r="S6" s="13"/>
      <c r="T6" s="14"/>
      <c r="U6" s="13"/>
      <c r="V6" s="14"/>
      <c r="W6" s="13"/>
      <c r="X6" s="14"/>
      <c r="Y6" s="13"/>
      <c r="Z6" s="14"/>
      <c r="AA6" s="13"/>
      <c r="AB6" s="14"/>
      <c r="AC6" s="12"/>
      <c r="AE6" s="2"/>
      <c r="AF6" s="2"/>
    </row>
    <row r="7" spans="1:32" ht="13.5" customHeight="1" thickBot="1" x14ac:dyDescent="0.2">
      <c r="A7" s="15"/>
      <c r="B7" s="16" t="s">
        <v>8</v>
      </c>
      <c r="C7" s="17" t="s">
        <v>9</v>
      </c>
      <c r="D7" s="18" t="s">
        <v>10</v>
      </c>
      <c r="E7" s="19" t="s">
        <v>11</v>
      </c>
      <c r="F7" s="18" t="s">
        <v>12</v>
      </c>
      <c r="G7" s="19" t="s">
        <v>13</v>
      </c>
      <c r="H7" s="18" t="s">
        <v>14</v>
      </c>
      <c r="I7" s="19" t="s">
        <v>15</v>
      </c>
      <c r="J7" s="18" t="s">
        <v>16</v>
      </c>
      <c r="K7" s="19" t="s">
        <v>17</v>
      </c>
      <c r="L7" s="18" t="s">
        <v>18</v>
      </c>
      <c r="M7" s="19" t="s">
        <v>19</v>
      </c>
      <c r="N7" s="18" t="s">
        <v>20</v>
      </c>
      <c r="O7" s="19" t="s">
        <v>21</v>
      </c>
      <c r="P7" s="18" t="s">
        <v>22</v>
      </c>
      <c r="Q7" s="19" t="s">
        <v>23</v>
      </c>
      <c r="R7" s="18" t="s">
        <v>24</v>
      </c>
      <c r="S7" s="19" t="s">
        <v>25</v>
      </c>
      <c r="T7" s="18" t="s">
        <v>26</v>
      </c>
      <c r="U7" s="19" t="s">
        <v>27</v>
      </c>
      <c r="V7" s="18" t="s">
        <v>28</v>
      </c>
      <c r="W7" s="19" t="s">
        <v>29</v>
      </c>
      <c r="X7" s="18" t="s">
        <v>30</v>
      </c>
      <c r="Y7" s="19" t="s">
        <v>31</v>
      </c>
      <c r="Z7" s="18" t="s">
        <v>32</v>
      </c>
      <c r="AA7" s="19" t="s">
        <v>33</v>
      </c>
      <c r="AB7" s="18" t="s">
        <v>34</v>
      </c>
      <c r="AC7" s="18" t="s">
        <v>35</v>
      </c>
      <c r="AE7" s="2"/>
      <c r="AF7" s="2"/>
    </row>
    <row r="8" spans="1:32" x14ac:dyDescent="0.15">
      <c r="A8" s="20">
        <v>1</v>
      </c>
      <c r="B8" s="21" t="s">
        <v>36</v>
      </c>
      <c r="C8" s="22" t="s">
        <v>37</v>
      </c>
      <c r="D8" s="23">
        <v>4521782.2100000065</v>
      </c>
      <c r="E8" s="24">
        <v>-379.45</v>
      </c>
      <c r="F8" s="25">
        <v>221.33</v>
      </c>
      <c r="G8" s="24"/>
      <c r="H8" s="25">
        <v>221.33</v>
      </c>
      <c r="I8" s="24"/>
      <c r="J8" s="25">
        <v>221.33</v>
      </c>
      <c r="K8" s="24"/>
      <c r="L8" s="25">
        <v>221.33</v>
      </c>
      <c r="M8" s="24"/>
      <c r="N8" s="25">
        <v>221.33</v>
      </c>
      <c r="O8" s="24"/>
      <c r="P8" s="25">
        <v>221.33</v>
      </c>
      <c r="Q8" s="24"/>
      <c r="R8" s="25">
        <v>221.33</v>
      </c>
      <c r="S8" s="24"/>
      <c r="T8" s="25">
        <v>221.33</v>
      </c>
      <c r="U8" s="24"/>
      <c r="V8" s="25">
        <v>221.33</v>
      </c>
      <c r="W8" s="24"/>
      <c r="X8" s="25">
        <v>31958.09</v>
      </c>
      <c r="Y8" s="24"/>
      <c r="Z8" s="25">
        <v>10836.25</v>
      </c>
      <c r="AA8" s="24"/>
      <c r="AB8" s="25">
        <v>10836.25</v>
      </c>
      <c r="AC8" s="26">
        <f>SUM(D8:AB8)</f>
        <v>4577025.3200000068</v>
      </c>
      <c r="AE8" s="2"/>
      <c r="AF8" s="2"/>
    </row>
    <row r="9" spans="1:32" x14ac:dyDescent="0.15">
      <c r="A9" s="20"/>
      <c r="B9" s="27"/>
      <c r="C9" s="28" t="s">
        <v>38</v>
      </c>
      <c r="D9" s="29">
        <v>-65041775.410000004</v>
      </c>
      <c r="E9" s="30">
        <v>-21259.33</v>
      </c>
      <c r="F9" s="31">
        <v>4636.82</v>
      </c>
      <c r="G9" s="30">
        <v>-33974.01</v>
      </c>
      <c r="H9" s="31"/>
      <c r="I9" s="30">
        <v>-35239.96</v>
      </c>
      <c r="J9" s="31"/>
      <c r="K9" s="30">
        <v>-29021.11</v>
      </c>
      <c r="L9" s="31"/>
      <c r="M9" s="30">
        <v>-15265</v>
      </c>
      <c r="N9" s="31"/>
      <c r="O9" s="30">
        <v>-14887</v>
      </c>
      <c r="P9" s="31"/>
      <c r="Q9" s="30">
        <v>-26243</v>
      </c>
      <c r="R9" s="31"/>
      <c r="S9" s="30">
        <v>-35663</v>
      </c>
      <c r="T9" s="31">
        <v>1725.95</v>
      </c>
      <c r="U9" s="30">
        <v>-34249</v>
      </c>
      <c r="V9" s="31">
        <v>20630.03</v>
      </c>
      <c r="W9" s="30">
        <v>-111746.68</v>
      </c>
      <c r="X9" s="31">
        <v>42501.55</v>
      </c>
      <c r="Y9" s="30">
        <v>-123489</v>
      </c>
      <c r="Z9" s="31">
        <v>102390.21</v>
      </c>
      <c r="AA9" s="30">
        <v>-111279</v>
      </c>
      <c r="AB9" s="31">
        <v>86589.61</v>
      </c>
      <c r="AC9" s="32">
        <f>SUM(D9:AB9)</f>
        <v>-65375617.329999998</v>
      </c>
      <c r="AE9" s="2"/>
      <c r="AF9" s="2"/>
    </row>
    <row r="10" spans="1:32" x14ac:dyDescent="0.15">
      <c r="A10" s="20"/>
      <c r="B10" s="27"/>
      <c r="C10" s="28" t="s">
        <v>39</v>
      </c>
      <c r="D10" s="29">
        <v>16310715.25</v>
      </c>
      <c r="E10" s="30"/>
      <c r="F10" s="31">
        <v>6227.75</v>
      </c>
      <c r="G10" s="30"/>
      <c r="H10" s="31"/>
      <c r="I10" s="30"/>
      <c r="J10" s="31"/>
      <c r="K10" s="30"/>
      <c r="L10" s="31"/>
      <c r="M10" s="30"/>
      <c r="N10" s="31"/>
      <c r="O10" s="30"/>
      <c r="P10" s="31"/>
      <c r="Q10" s="30"/>
      <c r="R10" s="31"/>
      <c r="S10" s="30"/>
      <c r="T10" s="31"/>
      <c r="U10" s="30"/>
      <c r="V10" s="31"/>
      <c r="W10" s="30"/>
      <c r="X10" s="31">
        <v>9168.26</v>
      </c>
      <c r="Y10" s="30"/>
      <c r="Z10" s="31">
        <v>1152.42</v>
      </c>
      <c r="AA10" s="30"/>
      <c r="AB10" s="31">
        <v>1152.42</v>
      </c>
      <c r="AC10" s="32">
        <f>SUM(D10:AB10)</f>
        <v>16328416.1</v>
      </c>
      <c r="AE10" s="2"/>
      <c r="AF10" s="2"/>
    </row>
    <row r="11" spans="1:32" ht="22.5" customHeight="1" x14ac:dyDescent="0.15">
      <c r="A11" s="20"/>
      <c r="B11" s="27"/>
      <c r="C11" s="28" t="s">
        <v>40</v>
      </c>
      <c r="D11" s="29">
        <v>44209277.949999996</v>
      </c>
      <c r="E11" s="30">
        <v>-10485.120000000001</v>
      </c>
      <c r="F11" s="31">
        <v>21038</v>
      </c>
      <c r="G11" s="30"/>
      <c r="H11" s="31">
        <v>33752.68</v>
      </c>
      <c r="I11" s="30"/>
      <c r="J11" s="31">
        <v>35018.629999999997</v>
      </c>
      <c r="K11" s="30"/>
      <c r="L11" s="31">
        <v>45301.86</v>
      </c>
      <c r="M11" s="30"/>
      <c r="N11" s="31">
        <v>11640</v>
      </c>
      <c r="O11" s="30"/>
      <c r="P11" s="31">
        <v>21002.44</v>
      </c>
      <c r="Q11" s="30"/>
      <c r="R11" s="31">
        <v>30612.5</v>
      </c>
      <c r="S11" s="30"/>
      <c r="T11" s="31">
        <v>9689.7099999999991</v>
      </c>
      <c r="U11" s="30"/>
      <c r="V11" s="31">
        <v>13397.64</v>
      </c>
      <c r="W11" s="30">
        <v>-4631</v>
      </c>
      <c r="X11" s="31">
        <v>32749.78</v>
      </c>
      <c r="Y11" s="30"/>
      <c r="Z11" s="31">
        <v>9110.1200000000008</v>
      </c>
      <c r="AA11" s="30"/>
      <c r="AB11" s="31">
        <v>12700.72</v>
      </c>
      <c r="AC11" s="32">
        <f>SUM(D11:AB11)</f>
        <v>44470175.909999996</v>
      </c>
      <c r="AE11" s="2"/>
      <c r="AF11" s="2"/>
    </row>
    <row r="12" spans="1:32" ht="12.75" customHeight="1" x14ac:dyDescent="0.15">
      <c r="A12" s="20">
        <f>1+A8</f>
        <v>2</v>
      </c>
      <c r="B12" s="27" t="s">
        <v>41</v>
      </c>
      <c r="C12" s="28" t="s">
        <v>42</v>
      </c>
      <c r="D12" s="29">
        <v>256509061.91</v>
      </c>
      <c r="E12" s="30"/>
      <c r="F12" s="31"/>
      <c r="G12" s="30"/>
      <c r="H12" s="31"/>
      <c r="I12" s="30"/>
      <c r="J12" s="31"/>
      <c r="K12" s="30"/>
      <c r="L12" s="31"/>
      <c r="M12" s="30"/>
      <c r="N12" s="31"/>
      <c r="O12" s="30"/>
      <c r="P12" s="31"/>
      <c r="Q12" s="30"/>
      <c r="R12" s="31"/>
      <c r="S12" s="30"/>
      <c r="T12" s="31"/>
      <c r="U12" s="30"/>
      <c r="V12" s="31"/>
      <c r="W12" s="30"/>
      <c r="X12" s="31"/>
      <c r="Y12" s="30"/>
      <c r="Z12" s="31"/>
      <c r="AA12" s="30"/>
      <c r="AB12" s="31"/>
      <c r="AC12" s="32">
        <f>SUM(D12:AB12)</f>
        <v>256509061.91</v>
      </c>
      <c r="AE12" s="2"/>
      <c r="AF12" s="2"/>
    </row>
    <row r="13" spans="1:32" x14ac:dyDescent="0.15">
      <c r="A13" s="20"/>
      <c r="B13" s="27"/>
      <c r="C13" s="28" t="s">
        <v>43</v>
      </c>
      <c r="D13" s="29">
        <v>-25107332.460000005</v>
      </c>
      <c r="E13" s="30"/>
      <c r="F13" s="31"/>
      <c r="G13" s="30"/>
      <c r="H13" s="31"/>
      <c r="I13" s="30"/>
      <c r="J13" s="31"/>
      <c r="K13" s="30"/>
      <c r="L13" s="31"/>
      <c r="M13" s="30"/>
      <c r="N13" s="31">
        <v>3012.66</v>
      </c>
      <c r="O13" s="30"/>
      <c r="P13" s="31">
        <v>4016.88</v>
      </c>
      <c r="Q13" s="30"/>
      <c r="R13" s="31">
        <v>7976.16</v>
      </c>
      <c r="S13" s="30"/>
      <c r="T13" s="31"/>
      <c r="U13" s="30"/>
      <c r="V13" s="31"/>
      <c r="W13" s="30"/>
      <c r="X13" s="31"/>
      <c r="Y13" s="30"/>
      <c r="Z13" s="31"/>
      <c r="AA13" s="30"/>
      <c r="AB13" s="31"/>
      <c r="AC13" s="32">
        <f>SUM(D13:AB13)</f>
        <v>-25092326.760000005</v>
      </c>
      <c r="AE13" s="2"/>
      <c r="AF13" s="2"/>
    </row>
    <row r="14" spans="1:32" x14ac:dyDescent="0.15">
      <c r="A14" s="20"/>
      <c r="B14" s="27"/>
      <c r="C14" s="28" t="s">
        <v>44</v>
      </c>
      <c r="D14" s="29">
        <v>3015785.42</v>
      </c>
      <c r="E14" s="30"/>
      <c r="F14" s="31"/>
      <c r="G14" s="30"/>
      <c r="H14" s="31"/>
      <c r="I14" s="30"/>
      <c r="J14" s="31"/>
      <c r="K14" s="30"/>
      <c r="L14" s="31"/>
      <c r="M14" s="30"/>
      <c r="N14" s="31"/>
      <c r="O14" s="30"/>
      <c r="P14" s="31"/>
      <c r="Q14" s="30"/>
      <c r="R14" s="31"/>
      <c r="S14" s="30"/>
      <c r="T14" s="31"/>
      <c r="U14" s="30"/>
      <c r="V14" s="31"/>
      <c r="W14" s="30"/>
      <c r="X14" s="31"/>
      <c r="Y14" s="30"/>
      <c r="Z14" s="31"/>
      <c r="AA14" s="30"/>
      <c r="AB14" s="31"/>
      <c r="AC14" s="32">
        <f>SUM(D14:AB14)</f>
        <v>3015785.42</v>
      </c>
      <c r="AE14" s="2"/>
      <c r="AF14" s="2"/>
    </row>
    <row r="15" spans="1:32" x14ac:dyDescent="0.15">
      <c r="A15" s="20"/>
      <c r="B15" s="27"/>
      <c r="C15" s="28" t="s">
        <v>45</v>
      </c>
      <c r="D15" s="29">
        <v>110343224.41000001</v>
      </c>
      <c r="E15" s="30"/>
      <c r="F15" s="31">
        <v>33760.82</v>
      </c>
      <c r="G15" s="30"/>
      <c r="H15" s="31">
        <v>11129.17</v>
      </c>
      <c r="I15" s="30"/>
      <c r="J15" s="31">
        <v>20405.37</v>
      </c>
      <c r="K15" s="30"/>
      <c r="L15" s="31">
        <v>29319.9</v>
      </c>
      <c r="M15" s="30"/>
      <c r="N15" s="31">
        <v>37300.97</v>
      </c>
      <c r="O15" s="30"/>
      <c r="P15" s="31">
        <v>13961.48</v>
      </c>
      <c r="Q15" s="30"/>
      <c r="R15" s="31">
        <v>21419.040000000001</v>
      </c>
      <c r="S15" s="30"/>
      <c r="T15" s="31">
        <v>33238.300000000003</v>
      </c>
      <c r="U15" s="30"/>
      <c r="V15" s="31">
        <v>15180.58</v>
      </c>
      <c r="W15" s="30"/>
      <c r="X15" s="31">
        <v>25739.81</v>
      </c>
      <c r="Y15" s="30"/>
      <c r="Z15" s="31">
        <v>33600.86</v>
      </c>
      <c r="AA15" s="30"/>
      <c r="AB15" s="31">
        <v>28894.26</v>
      </c>
      <c r="AC15" s="32">
        <f>SUM(D15:AB15)</f>
        <v>110647174.97000003</v>
      </c>
      <c r="AE15" s="2"/>
      <c r="AF15" s="2"/>
    </row>
    <row r="16" spans="1:32" x14ac:dyDescent="0.15">
      <c r="A16" s="20"/>
      <c r="B16" s="27"/>
      <c r="C16" s="28" t="s">
        <v>46</v>
      </c>
      <c r="D16" s="29">
        <v>-60491736.120000005</v>
      </c>
      <c r="E16" s="30">
        <v>-22816.61</v>
      </c>
      <c r="F16" s="31"/>
      <c r="G16" s="30">
        <v>-17648.79</v>
      </c>
      <c r="H16" s="31"/>
      <c r="I16" s="30">
        <v>-17435.21</v>
      </c>
      <c r="J16" s="31">
        <v>69.37</v>
      </c>
      <c r="K16" s="30">
        <v>-17436.88</v>
      </c>
      <c r="L16" s="31">
        <v>117.87</v>
      </c>
      <c r="M16" s="30">
        <v>-17439.21</v>
      </c>
      <c r="N16" s="31">
        <v>74.86</v>
      </c>
      <c r="O16" s="30">
        <v>-17442.55</v>
      </c>
      <c r="P16" s="31">
        <v>118.59</v>
      </c>
      <c r="Q16" s="30">
        <v>-18002.09</v>
      </c>
      <c r="R16" s="31"/>
      <c r="S16" s="30">
        <v>-17446.509999999998</v>
      </c>
      <c r="T16" s="31">
        <v>391.25</v>
      </c>
      <c r="U16" s="30">
        <v>-17449.22</v>
      </c>
      <c r="V16" s="31">
        <v>160</v>
      </c>
      <c r="W16" s="30">
        <v>-17501.509999999998</v>
      </c>
      <c r="X16" s="31"/>
      <c r="Y16" s="30">
        <v>-17473.63</v>
      </c>
      <c r="Z16" s="31"/>
      <c r="AA16" s="30">
        <v>-17455.55</v>
      </c>
      <c r="AB16" s="31">
        <v>21</v>
      </c>
      <c r="AC16" s="32">
        <f>SUM(D16:AB16)</f>
        <v>-60706330.940000005</v>
      </c>
      <c r="AE16" s="2"/>
      <c r="AF16" s="2"/>
    </row>
    <row r="17" spans="1:32" x14ac:dyDescent="0.15">
      <c r="A17" s="20"/>
      <c r="B17" s="27"/>
      <c r="C17" s="28" t="s">
        <v>47</v>
      </c>
      <c r="D17" s="29">
        <v>943906.30000000028</v>
      </c>
      <c r="E17" s="30"/>
      <c r="F17" s="31">
        <v>491.95</v>
      </c>
      <c r="G17" s="30"/>
      <c r="H17" s="31">
        <v>352.25</v>
      </c>
      <c r="I17" s="30"/>
      <c r="J17" s="31">
        <v>817.8</v>
      </c>
      <c r="K17" s="30"/>
      <c r="L17" s="31"/>
      <c r="M17" s="30"/>
      <c r="N17" s="31">
        <v>1476.4</v>
      </c>
      <c r="O17" s="30"/>
      <c r="P17" s="31">
        <v>1525.03</v>
      </c>
      <c r="Q17" s="30"/>
      <c r="R17" s="31">
        <v>326.2</v>
      </c>
      <c r="S17" s="30"/>
      <c r="T17" s="31">
        <v>189.33</v>
      </c>
      <c r="U17" s="30"/>
      <c r="V17" s="31">
        <v>268.18</v>
      </c>
      <c r="W17" s="30"/>
      <c r="X17" s="31">
        <v>129.56</v>
      </c>
      <c r="Y17" s="30"/>
      <c r="Z17" s="31">
        <v>1808.74</v>
      </c>
      <c r="AA17" s="30"/>
      <c r="AB17" s="31">
        <v>285.64999999999998</v>
      </c>
      <c r="AC17" s="32">
        <f>SUM(D17:AB17)</f>
        <v>951577.39000000036</v>
      </c>
      <c r="AE17" s="2"/>
      <c r="AF17" s="2"/>
    </row>
    <row r="18" spans="1:32" x14ac:dyDescent="0.15">
      <c r="A18" s="20"/>
      <c r="B18" s="27"/>
      <c r="C18" s="28" t="s">
        <v>48</v>
      </c>
      <c r="D18" s="29">
        <v>6119477.2799999993</v>
      </c>
      <c r="E18" s="30"/>
      <c r="F18" s="31">
        <v>1556762.63</v>
      </c>
      <c r="G18" s="30"/>
      <c r="H18" s="31">
        <v>1567535.9</v>
      </c>
      <c r="I18" s="30"/>
      <c r="J18" s="31">
        <v>1578260.03</v>
      </c>
      <c r="K18" s="30"/>
      <c r="L18" s="31">
        <v>1589121.4</v>
      </c>
      <c r="M18" s="30"/>
      <c r="N18" s="31">
        <v>1600110.96</v>
      </c>
      <c r="O18" s="30"/>
      <c r="P18" s="31">
        <v>1611258.35</v>
      </c>
      <c r="Q18" s="30"/>
      <c r="R18" s="31">
        <v>1622332.59</v>
      </c>
      <c r="S18" s="30"/>
      <c r="T18" s="31">
        <v>1633546.77</v>
      </c>
      <c r="U18" s="30"/>
      <c r="V18" s="31">
        <v>1644864.69</v>
      </c>
      <c r="W18" s="30">
        <v>-186609.46</v>
      </c>
      <c r="X18" s="31">
        <v>1624813.69</v>
      </c>
      <c r="Y18" s="30"/>
      <c r="Z18" s="31">
        <v>1633667.94</v>
      </c>
      <c r="AA18" s="30"/>
      <c r="AB18" s="31">
        <v>1642620.28</v>
      </c>
      <c r="AC18" s="32">
        <f t="shared" ref="AC18:AC19" si="0">SUM(D18:AB18)</f>
        <v>25237763.050000004</v>
      </c>
      <c r="AE18" s="2"/>
      <c r="AF18" s="2"/>
    </row>
    <row r="19" spans="1:32" ht="19.5" customHeight="1" x14ac:dyDescent="0.15">
      <c r="A19" s="20"/>
      <c r="B19" s="27"/>
      <c r="C19" s="28" t="s">
        <v>49</v>
      </c>
      <c r="D19" s="29">
        <v>-2532055.0699999998</v>
      </c>
      <c r="E19" s="30">
        <v>-644141.41</v>
      </c>
      <c r="F19" s="31"/>
      <c r="G19" s="30">
        <v>-648599.06000000006</v>
      </c>
      <c r="H19" s="31"/>
      <c r="I19" s="30">
        <v>-653036.38</v>
      </c>
      <c r="J19" s="31"/>
      <c r="K19" s="30">
        <v>-657530.49</v>
      </c>
      <c r="L19" s="31"/>
      <c r="M19" s="30">
        <v>-662077.64</v>
      </c>
      <c r="N19" s="31"/>
      <c r="O19" s="30">
        <v>-666690.09</v>
      </c>
      <c r="P19" s="31"/>
      <c r="Q19" s="30">
        <v>-671272.28</v>
      </c>
      <c r="R19" s="31"/>
      <c r="S19" s="30">
        <v>-675912.37</v>
      </c>
      <c r="T19" s="31"/>
      <c r="U19" s="30">
        <v>-680595.38</v>
      </c>
      <c r="V19" s="31"/>
      <c r="W19" s="30">
        <v>-672298.88</v>
      </c>
      <c r="X19" s="31">
        <v>77213.399999999994</v>
      </c>
      <c r="Y19" s="30">
        <v>-675962.5</v>
      </c>
      <c r="Z19" s="31"/>
      <c r="AA19" s="30">
        <v>-679666.71</v>
      </c>
      <c r="AB19" s="31"/>
      <c r="AC19" s="32">
        <f t="shared" si="0"/>
        <v>-10442624.859999999</v>
      </c>
      <c r="AE19" s="2"/>
      <c r="AF19" s="2"/>
    </row>
    <row r="20" spans="1:32" ht="12.75" customHeight="1" x14ac:dyDescent="0.15">
      <c r="A20" s="20">
        <f>1+A12</f>
        <v>3</v>
      </c>
      <c r="B20" s="27" t="s">
        <v>50</v>
      </c>
      <c r="C20" s="28" t="s">
        <v>51</v>
      </c>
      <c r="D20" s="29">
        <v>18948563.5</v>
      </c>
      <c r="E20" s="30">
        <v>-21730.5</v>
      </c>
      <c r="F20" s="31"/>
      <c r="G20" s="30"/>
      <c r="H20" s="31"/>
      <c r="I20" s="30"/>
      <c r="J20" s="31"/>
      <c r="K20" s="30">
        <v>-21730.5</v>
      </c>
      <c r="L20" s="31"/>
      <c r="M20" s="30">
        <v>-7243.5</v>
      </c>
      <c r="N20" s="31"/>
      <c r="O20" s="30">
        <v>-20665789</v>
      </c>
      <c r="P20" s="31">
        <v>19935514</v>
      </c>
      <c r="Q20" s="30">
        <v>-18167584</v>
      </c>
      <c r="R20" s="31">
        <v>19096815</v>
      </c>
      <c r="S20" s="30"/>
      <c r="T20" s="31"/>
      <c r="U20" s="30"/>
      <c r="V20" s="31"/>
      <c r="W20" s="30">
        <v>-111758.25</v>
      </c>
      <c r="X20" s="31"/>
      <c r="Y20" s="30"/>
      <c r="Z20" s="31"/>
      <c r="AA20" s="30"/>
      <c r="AB20" s="31"/>
      <c r="AC20" s="32">
        <f>SUM(D20:AB20)</f>
        <v>18985056.75</v>
      </c>
      <c r="AE20" s="2"/>
      <c r="AF20" s="2"/>
    </row>
    <row r="21" spans="1:32" x14ac:dyDescent="0.15">
      <c r="A21" s="20"/>
      <c r="B21" s="27"/>
      <c r="C21" s="28" t="s">
        <v>52</v>
      </c>
      <c r="D21" s="29">
        <v>5845448.5</v>
      </c>
      <c r="E21" s="30">
        <v>-29433.75</v>
      </c>
      <c r="F21" s="31">
        <v>93351.25</v>
      </c>
      <c r="G21" s="30"/>
      <c r="H21" s="31"/>
      <c r="I21" s="30"/>
      <c r="J21" s="31"/>
      <c r="K21" s="30">
        <v>-29433.75</v>
      </c>
      <c r="L21" s="31">
        <v>93351.25</v>
      </c>
      <c r="M21" s="30"/>
      <c r="N21" s="31"/>
      <c r="O21" s="30"/>
      <c r="P21" s="31"/>
      <c r="Q21" s="30">
        <v>-14171696.75</v>
      </c>
      <c r="R21" s="31">
        <v>2979285.25</v>
      </c>
      <c r="S21" s="30"/>
      <c r="T21" s="31"/>
      <c r="U21" s="30"/>
      <c r="V21" s="31"/>
      <c r="W21" s="30"/>
      <c r="X21" s="31">
        <v>16287.75</v>
      </c>
      <c r="Y21" s="30"/>
      <c r="Z21" s="31"/>
      <c r="AA21" s="30"/>
      <c r="AB21" s="31"/>
      <c r="AC21" s="32">
        <f>SUM(D21:AB21)</f>
        <v>-5202840.25</v>
      </c>
      <c r="AE21" s="2"/>
      <c r="AF21" s="2"/>
    </row>
    <row r="22" spans="1:32" x14ac:dyDescent="0.15">
      <c r="A22" s="20"/>
      <c r="B22" s="27"/>
      <c r="C22" s="28" t="s">
        <v>53</v>
      </c>
      <c r="D22" s="29">
        <v>-181664.5</v>
      </c>
      <c r="E22" s="30">
        <v>-244.5</v>
      </c>
      <c r="F22" s="31"/>
      <c r="G22" s="30"/>
      <c r="H22" s="31"/>
      <c r="I22" s="30"/>
      <c r="J22" s="31"/>
      <c r="K22" s="30">
        <v>-244.5</v>
      </c>
      <c r="L22" s="31"/>
      <c r="M22" s="30"/>
      <c r="N22" s="31"/>
      <c r="O22" s="30"/>
      <c r="P22" s="31"/>
      <c r="Q22" s="30">
        <v>-151882.5</v>
      </c>
      <c r="R22" s="31">
        <v>182398</v>
      </c>
      <c r="S22" s="30"/>
      <c r="T22" s="31"/>
      <c r="U22" s="30"/>
      <c r="V22" s="31"/>
      <c r="W22" s="30">
        <v>-390.75</v>
      </c>
      <c r="X22" s="31"/>
      <c r="Y22" s="30"/>
      <c r="Z22" s="31"/>
      <c r="AA22" s="30"/>
      <c r="AB22" s="31"/>
      <c r="AC22" s="32">
        <f>SUM(D22:AB22)</f>
        <v>-152028.75</v>
      </c>
      <c r="AE22" s="2"/>
      <c r="AF22" s="2"/>
    </row>
    <row r="23" spans="1:32" ht="12.75" customHeight="1" x14ac:dyDescent="0.15">
      <c r="A23" s="20">
        <f>1+A20</f>
        <v>4</v>
      </c>
      <c r="B23" s="27" t="s">
        <v>54</v>
      </c>
      <c r="C23" s="28" t="s">
        <v>55</v>
      </c>
      <c r="D23" s="29">
        <v>-1529835.9999999998</v>
      </c>
      <c r="E23" s="30"/>
      <c r="F23" s="31">
        <v>48591.08</v>
      </c>
      <c r="G23" s="30"/>
      <c r="H23" s="31">
        <v>48591.08</v>
      </c>
      <c r="I23" s="30"/>
      <c r="J23" s="31">
        <v>48591.08</v>
      </c>
      <c r="K23" s="30"/>
      <c r="L23" s="31">
        <v>48591.08</v>
      </c>
      <c r="M23" s="30"/>
      <c r="N23" s="31">
        <v>48591.08</v>
      </c>
      <c r="O23" s="30"/>
      <c r="P23" s="31">
        <v>48591.08</v>
      </c>
      <c r="Q23" s="30"/>
      <c r="R23" s="31">
        <v>48591.08</v>
      </c>
      <c r="S23" s="30"/>
      <c r="T23" s="31">
        <v>48591.08</v>
      </c>
      <c r="U23" s="30"/>
      <c r="V23" s="31">
        <v>48591.08</v>
      </c>
      <c r="W23" s="30"/>
      <c r="X23" s="31">
        <v>48591.08</v>
      </c>
      <c r="Y23" s="30"/>
      <c r="Z23" s="31">
        <v>48591.08</v>
      </c>
      <c r="AA23" s="30"/>
      <c r="AB23" s="31">
        <v>48591.08</v>
      </c>
      <c r="AC23" s="32">
        <f>SUM(D23:AB23)</f>
        <v>-946743.03999999922</v>
      </c>
      <c r="AE23" s="2"/>
      <c r="AF23" s="2"/>
    </row>
    <row r="24" spans="1:32" x14ac:dyDescent="0.15">
      <c r="A24" s="20"/>
      <c r="B24" s="27"/>
      <c r="C24" s="28" t="s">
        <v>56</v>
      </c>
      <c r="D24" s="29">
        <v>1529835.8199999975</v>
      </c>
      <c r="E24" s="30">
        <v>-48591.08</v>
      </c>
      <c r="F24" s="31"/>
      <c r="G24" s="30">
        <v>-48591.08</v>
      </c>
      <c r="H24" s="31"/>
      <c r="I24" s="30">
        <v>-48591.08</v>
      </c>
      <c r="J24" s="31"/>
      <c r="K24" s="30">
        <v>-48591.08</v>
      </c>
      <c r="L24" s="31"/>
      <c r="M24" s="30">
        <v>-48591.08</v>
      </c>
      <c r="N24" s="31"/>
      <c r="O24" s="30">
        <v>-48591.08</v>
      </c>
      <c r="P24" s="31"/>
      <c r="Q24" s="30">
        <v>-48591.08</v>
      </c>
      <c r="R24" s="31"/>
      <c r="S24" s="30">
        <v>-48591.08</v>
      </c>
      <c r="T24" s="31"/>
      <c r="U24" s="30">
        <v>-48591.08</v>
      </c>
      <c r="V24" s="31"/>
      <c r="W24" s="30">
        <v>-48591.08</v>
      </c>
      <c r="X24" s="31"/>
      <c r="Y24" s="30">
        <v>-48591.08</v>
      </c>
      <c r="Z24" s="31"/>
      <c r="AA24" s="30">
        <v>-48591.08</v>
      </c>
      <c r="AB24" s="31"/>
      <c r="AC24" s="32">
        <f>SUM(D24:AB24)</f>
        <v>946742.85999999696</v>
      </c>
      <c r="AE24" s="2"/>
      <c r="AF24" s="2"/>
    </row>
    <row r="25" spans="1:32" ht="12.75" customHeight="1" x14ac:dyDescent="0.15">
      <c r="A25" s="20">
        <f>1+A23</f>
        <v>5</v>
      </c>
      <c r="B25" s="33" t="s">
        <v>57</v>
      </c>
      <c r="C25" s="28" t="s">
        <v>58</v>
      </c>
      <c r="D25" s="29">
        <v>0</v>
      </c>
      <c r="E25" s="30"/>
      <c r="F25" s="31"/>
      <c r="G25" s="30"/>
      <c r="H25" s="31"/>
      <c r="I25" s="30"/>
      <c r="J25" s="31"/>
      <c r="K25" s="30"/>
      <c r="L25" s="31"/>
      <c r="M25" s="30"/>
      <c r="N25" s="31"/>
      <c r="O25" s="30"/>
      <c r="P25" s="31"/>
      <c r="Q25" s="30"/>
      <c r="R25" s="31">
        <v>56215</v>
      </c>
      <c r="S25" s="30">
        <v>-4685</v>
      </c>
      <c r="T25" s="31"/>
      <c r="U25" s="30">
        <v>-4685</v>
      </c>
      <c r="V25" s="31"/>
      <c r="W25" s="30">
        <v>-4685</v>
      </c>
      <c r="X25" s="31"/>
      <c r="Y25" s="30">
        <v>-4685</v>
      </c>
      <c r="Z25" s="31"/>
      <c r="AA25" s="30">
        <v>-4685</v>
      </c>
      <c r="AB25" s="31"/>
      <c r="AC25" s="32">
        <f>SUM(D25:AB25)</f>
        <v>32790</v>
      </c>
      <c r="AE25" s="2"/>
      <c r="AF25" s="2"/>
    </row>
    <row r="26" spans="1:32" x14ac:dyDescent="0.15">
      <c r="A26" s="20"/>
      <c r="B26" s="33"/>
      <c r="C26" s="28" t="s">
        <v>59</v>
      </c>
      <c r="D26" s="29">
        <v>0</v>
      </c>
      <c r="E26" s="30"/>
      <c r="F26" s="31"/>
      <c r="G26" s="30"/>
      <c r="H26" s="31"/>
      <c r="I26" s="30"/>
      <c r="J26" s="31"/>
      <c r="K26" s="30"/>
      <c r="L26" s="31"/>
      <c r="M26" s="30"/>
      <c r="N26" s="31"/>
      <c r="O26" s="30"/>
      <c r="P26" s="31"/>
      <c r="Q26" s="30"/>
      <c r="R26" s="31"/>
      <c r="S26" s="30"/>
      <c r="T26" s="31">
        <v>274</v>
      </c>
      <c r="U26" s="30">
        <v>-798</v>
      </c>
      <c r="V26" s="31">
        <v>41307</v>
      </c>
      <c r="W26" s="30">
        <v>-1048</v>
      </c>
      <c r="X26" s="31">
        <v>1322</v>
      </c>
      <c r="Y26" s="30">
        <v>-798</v>
      </c>
      <c r="Z26" s="31">
        <v>1048</v>
      </c>
      <c r="AA26" s="30">
        <v>-1048</v>
      </c>
      <c r="AB26" s="31">
        <v>1306</v>
      </c>
      <c r="AC26" s="32">
        <f>SUM(D26:AB26)</f>
        <v>41565</v>
      </c>
      <c r="AE26" s="2"/>
      <c r="AF26" s="2"/>
    </row>
    <row r="27" spans="1:32" x14ac:dyDescent="0.15">
      <c r="A27" s="20"/>
      <c r="B27" s="33"/>
      <c r="C27" s="28" t="s">
        <v>60</v>
      </c>
      <c r="D27" s="29">
        <v>352402</v>
      </c>
      <c r="E27" s="30">
        <v>-239187</v>
      </c>
      <c r="F27" s="31">
        <v>414528</v>
      </c>
      <c r="G27" s="30">
        <v>-34476</v>
      </c>
      <c r="H27" s="31">
        <v>35656</v>
      </c>
      <c r="I27" s="30">
        <v>-89143</v>
      </c>
      <c r="J27" s="31">
        <v>89961</v>
      </c>
      <c r="K27" s="30">
        <v>-6436</v>
      </c>
      <c r="L27" s="31">
        <v>7226</v>
      </c>
      <c r="M27" s="30">
        <v>-7226</v>
      </c>
      <c r="N27" s="31">
        <v>8045</v>
      </c>
      <c r="O27" s="30">
        <v>-8045</v>
      </c>
      <c r="P27" s="31">
        <v>8835</v>
      </c>
      <c r="Q27" s="30">
        <v>-55255</v>
      </c>
      <c r="R27" s="31">
        <v>5707</v>
      </c>
      <c r="S27" s="30">
        <v>-34146</v>
      </c>
      <c r="T27" s="31">
        <v>219</v>
      </c>
      <c r="U27" s="30">
        <v>-75042</v>
      </c>
      <c r="V27" s="31">
        <v>836</v>
      </c>
      <c r="W27" s="30">
        <v>-34982</v>
      </c>
      <c r="X27" s="31">
        <v>1064</v>
      </c>
      <c r="Y27" s="30">
        <v>-34792</v>
      </c>
      <c r="Z27" s="31">
        <v>848</v>
      </c>
      <c r="AA27" s="30">
        <v>-34994</v>
      </c>
      <c r="AB27" s="31">
        <v>1058</v>
      </c>
      <c r="AC27" s="32">
        <f>SUM(D27:AB27)</f>
        <v>272661</v>
      </c>
      <c r="AE27" s="2"/>
      <c r="AF27" s="2"/>
    </row>
    <row r="28" spans="1:32" x14ac:dyDescent="0.15">
      <c r="A28" s="20"/>
      <c r="B28" s="33"/>
      <c r="C28" s="28" t="s">
        <v>61</v>
      </c>
      <c r="D28" s="29">
        <v>12373</v>
      </c>
      <c r="E28" s="30">
        <v>-12373</v>
      </c>
      <c r="F28" s="31">
        <v>14897</v>
      </c>
      <c r="G28" s="30">
        <v>-14897</v>
      </c>
      <c r="H28" s="31">
        <v>17443</v>
      </c>
      <c r="I28" s="30">
        <v>-17443</v>
      </c>
      <c r="J28" s="31">
        <v>20007</v>
      </c>
      <c r="K28" s="30">
        <v>-20007</v>
      </c>
      <c r="L28" s="31">
        <v>22582</v>
      </c>
      <c r="M28" s="30">
        <v>-22582</v>
      </c>
      <c r="N28" s="31">
        <v>25181</v>
      </c>
      <c r="O28" s="30">
        <v>-25181</v>
      </c>
      <c r="P28" s="31">
        <v>27790</v>
      </c>
      <c r="Q28" s="30">
        <v>-58213</v>
      </c>
      <c r="R28" s="31">
        <v>101279</v>
      </c>
      <c r="S28" s="30"/>
      <c r="T28" s="31">
        <v>1124</v>
      </c>
      <c r="U28" s="30">
        <v>-1671</v>
      </c>
      <c r="V28" s="31">
        <v>1094</v>
      </c>
      <c r="W28" s="30">
        <v>-1094</v>
      </c>
      <c r="X28" s="31">
        <v>1305</v>
      </c>
      <c r="Y28" s="30">
        <v>-758</v>
      </c>
      <c r="Z28" s="31">
        <v>994</v>
      </c>
      <c r="AA28" s="30">
        <v>-994</v>
      </c>
      <c r="AB28" s="31">
        <v>1239</v>
      </c>
      <c r="AC28" s="32">
        <f>SUM(D28:AB28)</f>
        <v>72095</v>
      </c>
      <c r="AE28" s="2"/>
      <c r="AF28" s="2"/>
    </row>
    <row r="29" spans="1:32" x14ac:dyDescent="0.15">
      <c r="A29" s="20"/>
      <c r="B29" s="33"/>
      <c r="C29" s="28" t="s">
        <v>62</v>
      </c>
      <c r="D29" s="29">
        <v>0</v>
      </c>
      <c r="E29" s="30"/>
      <c r="F29" s="31"/>
      <c r="G29" s="30"/>
      <c r="H29" s="31"/>
      <c r="I29" s="30"/>
      <c r="J29" s="31"/>
      <c r="K29" s="30"/>
      <c r="L29" s="31"/>
      <c r="M29" s="30"/>
      <c r="N29" s="31"/>
      <c r="O29" s="30"/>
      <c r="P29" s="31"/>
      <c r="Q29" s="30"/>
      <c r="R29" s="31"/>
      <c r="S29" s="30"/>
      <c r="T29" s="31">
        <v>1868</v>
      </c>
      <c r="U29" s="30">
        <v>-6048</v>
      </c>
      <c r="V29" s="31">
        <v>8360</v>
      </c>
      <c r="W29" s="30">
        <v>-8360</v>
      </c>
      <c r="X29" s="31">
        <v>10472</v>
      </c>
      <c r="Y29" s="30">
        <v>-6292</v>
      </c>
      <c r="Z29" s="31">
        <v>8414</v>
      </c>
      <c r="AA29" s="30">
        <v>-8414</v>
      </c>
      <c r="AB29" s="31">
        <v>10551</v>
      </c>
      <c r="AC29" s="32">
        <f>SUM(D29:AB29)</f>
        <v>10551</v>
      </c>
      <c r="AE29" s="2"/>
      <c r="AF29" s="2"/>
    </row>
    <row r="30" spans="1:32" x14ac:dyDescent="0.15">
      <c r="A30" s="20">
        <f>1+A25</f>
        <v>6</v>
      </c>
      <c r="B30" s="33" t="s">
        <v>63</v>
      </c>
      <c r="C30" s="28" t="s">
        <v>64</v>
      </c>
      <c r="D30" s="29">
        <v>-3913153.870000001</v>
      </c>
      <c r="E30" s="30">
        <v>-110949.5</v>
      </c>
      <c r="F30" s="31"/>
      <c r="G30" s="30">
        <v>-112308.26</v>
      </c>
      <c r="H30" s="31"/>
      <c r="I30" s="30">
        <v>-113683.65</v>
      </c>
      <c r="J30" s="31"/>
      <c r="K30" s="30">
        <v>-115075.89</v>
      </c>
      <c r="L30" s="31"/>
      <c r="M30" s="30">
        <v>-116485.17</v>
      </c>
      <c r="N30" s="31"/>
      <c r="O30" s="30">
        <v>-117911.72</v>
      </c>
      <c r="P30" s="31"/>
      <c r="Q30" s="30">
        <v>-119355.73</v>
      </c>
      <c r="R30" s="31"/>
      <c r="S30" s="30">
        <v>-120817.44</v>
      </c>
      <c r="T30" s="31"/>
      <c r="U30" s="30">
        <v>-122297.03</v>
      </c>
      <c r="V30" s="31"/>
      <c r="W30" s="30">
        <v>-123794.76</v>
      </c>
      <c r="X30" s="31"/>
      <c r="Y30" s="30">
        <v>-125310.82</v>
      </c>
      <c r="Z30" s="31"/>
      <c r="AA30" s="30">
        <v>-126845.44</v>
      </c>
      <c r="AB30" s="31"/>
      <c r="AC30" s="32">
        <f>SUM(D30:AB30)</f>
        <v>-5337989.2800000021</v>
      </c>
      <c r="AE30" s="2"/>
      <c r="AF30" s="2"/>
    </row>
    <row r="31" spans="1:32" x14ac:dyDescent="0.15">
      <c r="A31" s="20"/>
      <c r="B31" s="34"/>
      <c r="C31" s="28" t="s">
        <v>65</v>
      </c>
      <c r="D31" s="29">
        <v>8158256.0600000052</v>
      </c>
      <c r="E31" s="30"/>
      <c r="F31" s="31">
        <v>265412.69</v>
      </c>
      <c r="G31" s="30"/>
      <c r="H31" s="31">
        <v>268663.09000000003</v>
      </c>
      <c r="I31" s="30"/>
      <c r="J31" s="31">
        <v>271953.3</v>
      </c>
      <c r="K31" s="30"/>
      <c r="L31" s="31">
        <v>275283.8</v>
      </c>
      <c r="M31" s="30"/>
      <c r="N31" s="31">
        <v>278655.08</v>
      </c>
      <c r="O31" s="30"/>
      <c r="P31" s="31">
        <v>282067.65000000002</v>
      </c>
      <c r="Q31" s="30"/>
      <c r="R31" s="31">
        <v>285522.02</v>
      </c>
      <c r="S31" s="30"/>
      <c r="T31" s="31">
        <v>289018.69</v>
      </c>
      <c r="U31" s="30"/>
      <c r="V31" s="31">
        <v>292558.18</v>
      </c>
      <c r="W31" s="30"/>
      <c r="X31" s="31">
        <v>296141.02</v>
      </c>
      <c r="Y31" s="30"/>
      <c r="Z31" s="31">
        <v>299767.73</v>
      </c>
      <c r="AA31" s="30"/>
      <c r="AB31" s="31">
        <v>303438.86</v>
      </c>
      <c r="AC31" s="32">
        <f>SUM(D31:AB31)</f>
        <v>11566738.170000006</v>
      </c>
      <c r="AE31" s="2"/>
      <c r="AF31" s="2"/>
    </row>
    <row r="32" spans="1:32" x14ac:dyDescent="0.15">
      <c r="A32" s="20"/>
      <c r="B32" s="34"/>
      <c r="C32" s="28" t="s">
        <v>66</v>
      </c>
      <c r="D32" s="29">
        <v>39643828.179999925</v>
      </c>
      <c r="E32" s="30"/>
      <c r="F32" s="31"/>
      <c r="G32" s="30"/>
      <c r="H32" s="31"/>
      <c r="I32" s="30"/>
      <c r="J32" s="31"/>
      <c r="K32" s="30"/>
      <c r="L32" s="31"/>
      <c r="M32" s="30"/>
      <c r="N32" s="31"/>
      <c r="O32" s="30"/>
      <c r="P32" s="31"/>
      <c r="Q32" s="30"/>
      <c r="R32" s="31"/>
      <c r="S32" s="30"/>
      <c r="T32" s="31"/>
      <c r="U32" s="30"/>
      <c r="V32" s="31"/>
      <c r="W32" s="30"/>
      <c r="X32" s="31"/>
      <c r="Y32" s="30"/>
      <c r="Z32" s="31"/>
      <c r="AA32" s="30"/>
      <c r="AB32" s="31"/>
      <c r="AC32" s="32">
        <f>SUM(D32:AB32)</f>
        <v>39643828.179999925</v>
      </c>
      <c r="AE32" s="2"/>
      <c r="AF32" s="2"/>
    </row>
    <row r="33" spans="1:32" ht="24" x14ac:dyDescent="0.15">
      <c r="A33" s="35">
        <f>1+A30</f>
        <v>7</v>
      </c>
      <c r="B33" s="36" t="s">
        <v>67</v>
      </c>
      <c r="C33" s="28" t="s">
        <v>68</v>
      </c>
      <c r="D33" s="29">
        <v>126360.34999999945</v>
      </c>
      <c r="E33" s="30">
        <v>-18051.68</v>
      </c>
      <c r="F33" s="31"/>
      <c r="G33" s="30">
        <v>-18051.68</v>
      </c>
      <c r="H33" s="31"/>
      <c r="I33" s="30">
        <v>-18051.68</v>
      </c>
      <c r="J33" s="31"/>
      <c r="K33" s="30">
        <v>-18051.68</v>
      </c>
      <c r="L33" s="31"/>
      <c r="M33" s="30">
        <v>-18051.68</v>
      </c>
      <c r="N33" s="31"/>
      <c r="O33" s="30">
        <v>-18051.68</v>
      </c>
      <c r="P33" s="31"/>
      <c r="Q33" s="30">
        <v>-18050.27</v>
      </c>
      <c r="R33" s="31"/>
      <c r="S33" s="30"/>
      <c r="T33" s="31"/>
      <c r="U33" s="30"/>
      <c r="V33" s="31"/>
      <c r="W33" s="30"/>
      <c r="X33" s="31"/>
      <c r="Y33" s="30"/>
      <c r="Z33" s="31"/>
      <c r="AA33" s="30"/>
      <c r="AB33" s="31"/>
      <c r="AC33" s="32">
        <f>SUM(D33:AB33)</f>
        <v>-5.2750692702829838E-10</v>
      </c>
      <c r="AE33" s="2"/>
      <c r="AF33" s="2"/>
    </row>
    <row r="34" spans="1:32" x14ac:dyDescent="0.15">
      <c r="A34" s="20">
        <f>1+A33</f>
        <v>8</v>
      </c>
      <c r="B34" s="34" t="s">
        <v>69</v>
      </c>
      <c r="C34" s="28" t="s">
        <v>70</v>
      </c>
      <c r="D34" s="29">
        <v>10509844</v>
      </c>
      <c r="E34" s="30"/>
      <c r="F34" s="31"/>
      <c r="G34" s="30"/>
      <c r="H34" s="31"/>
      <c r="I34" s="30"/>
      <c r="J34" s="31"/>
      <c r="K34" s="30"/>
      <c r="L34" s="31"/>
      <c r="M34" s="30"/>
      <c r="N34" s="31"/>
      <c r="O34" s="30"/>
      <c r="P34" s="31"/>
      <c r="Q34" s="30"/>
      <c r="R34" s="31"/>
      <c r="S34" s="30"/>
      <c r="T34" s="31"/>
      <c r="U34" s="30"/>
      <c r="V34" s="31"/>
      <c r="W34" s="30"/>
      <c r="X34" s="31"/>
      <c r="Y34" s="30"/>
      <c r="Z34" s="31"/>
      <c r="AA34" s="30"/>
      <c r="AB34" s="31"/>
      <c r="AC34" s="32">
        <f>SUM(D34:AB34)</f>
        <v>10509844</v>
      </c>
      <c r="AE34" s="2"/>
      <c r="AF34" s="2"/>
    </row>
    <row r="35" spans="1:32" x14ac:dyDescent="0.15">
      <c r="A35" s="20"/>
      <c r="B35" s="34"/>
      <c r="C35" s="28" t="s">
        <v>71</v>
      </c>
      <c r="D35" s="29">
        <v>45996002.920000002</v>
      </c>
      <c r="E35" s="30"/>
      <c r="F35" s="31"/>
      <c r="G35" s="30"/>
      <c r="H35" s="31"/>
      <c r="I35" s="30"/>
      <c r="J35" s="31"/>
      <c r="K35" s="30"/>
      <c r="L35" s="31"/>
      <c r="M35" s="30"/>
      <c r="N35" s="31"/>
      <c r="O35" s="30"/>
      <c r="P35" s="31"/>
      <c r="Q35" s="30"/>
      <c r="R35" s="31"/>
      <c r="S35" s="30"/>
      <c r="T35" s="31"/>
      <c r="U35" s="30"/>
      <c r="V35" s="31"/>
      <c r="W35" s="30"/>
      <c r="X35" s="31"/>
      <c r="Y35" s="30"/>
      <c r="Z35" s="31"/>
      <c r="AA35" s="30"/>
      <c r="AB35" s="31"/>
      <c r="AC35" s="32">
        <f>SUM(D35:AB35)</f>
        <v>45996002.920000002</v>
      </c>
      <c r="AE35" s="2"/>
      <c r="AF35" s="2"/>
    </row>
    <row r="36" spans="1:32" x14ac:dyDescent="0.15">
      <c r="A36" s="20"/>
      <c r="B36" s="34"/>
      <c r="C36" s="28" t="s">
        <v>72</v>
      </c>
      <c r="D36" s="29">
        <v>13838283.479999997</v>
      </c>
      <c r="E36" s="30"/>
      <c r="F36" s="31"/>
      <c r="G36" s="30"/>
      <c r="H36" s="31"/>
      <c r="I36" s="30"/>
      <c r="J36" s="31"/>
      <c r="K36" s="30"/>
      <c r="L36" s="31"/>
      <c r="M36" s="30"/>
      <c r="N36" s="31"/>
      <c r="O36" s="30"/>
      <c r="P36" s="31"/>
      <c r="Q36" s="30"/>
      <c r="R36" s="31"/>
      <c r="S36" s="30"/>
      <c r="T36" s="31"/>
      <c r="U36" s="30"/>
      <c r="V36" s="31"/>
      <c r="W36" s="30"/>
      <c r="X36" s="31"/>
      <c r="Y36" s="30"/>
      <c r="Z36" s="31"/>
      <c r="AA36" s="30"/>
      <c r="AB36" s="31"/>
      <c r="AC36" s="32">
        <f>SUM(D36:AB36)</f>
        <v>13838283.479999997</v>
      </c>
      <c r="AE36" s="2"/>
      <c r="AF36" s="2"/>
    </row>
    <row r="37" spans="1:32" x14ac:dyDescent="0.15">
      <c r="A37" s="20"/>
      <c r="B37" s="34"/>
      <c r="C37" s="28" t="s">
        <v>73</v>
      </c>
      <c r="D37" s="29">
        <v>8415089.1239999998</v>
      </c>
      <c r="E37" s="30"/>
      <c r="F37" s="31"/>
      <c r="G37" s="30"/>
      <c r="H37" s="31"/>
      <c r="I37" s="30"/>
      <c r="J37" s="31"/>
      <c r="K37" s="30"/>
      <c r="L37" s="31">
        <v>4068535</v>
      </c>
      <c r="M37" s="30">
        <v>-4068535</v>
      </c>
      <c r="N37" s="31"/>
      <c r="O37" s="30"/>
      <c r="P37" s="31"/>
      <c r="Q37" s="30"/>
      <c r="R37" s="31"/>
      <c r="S37" s="30"/>
      <c r="T37" s="31"/>
      <c r="U37" s="30"/>
      <c r="V37" s="31"/>
      <c r="W37" s="30"/>
      <c r="X37" s="31"/>
      <c r="Y37" s="30"/>
      <c r="Z37" s="31"/>
      <c r="AA37" s="30"/>
      <c r="AB37" s="31"/>
      <c r="AC37" s="32">
        <f>SUM(D37:AB37)</f>
        <v>8415089.1239999998</v>
      </c>
      <c r="AE37" s="2"/>
      <c r="AF37" s="2"/>
    </row>
    <row r="38" spans="1:32" x14ac:dyDescent="0.15">
      <c r="A38" s="20"/>
      <c r="B38" s="34"/>
      <c r="C38" s="28" t="s">
        <v>74</v>
      </c>
      <c r="D38" s="29">
        <v>0</v>
      </c>
      <c r="E38" s="30"/>
      <c r="F38" s="31"/>
      <c r="G38" s="30"/>
      <c r="H38" s="31"/>
      <c r="I38" s="30"/>
      <c r="J38" s="31"/>
      <c r="K38" s="30"/>
      <c r="L38" s="31"/>
      <c r="M38" s="30"/>
      <c r="N38" s="31">
        <v>4068535</v>
      </c>
      <c r="O38" s="30"/>
      <c r="P38" s="31"/>
      <c r="Q38" s="30"/>
      <c r="R38" s="31">
        <v>6714911.5099999998</v>
      </c>
      <c r="S38" s="30"/>
      <c r="T38" s="31"/>
      <c r="U38" s="30"/>
      <c r="V38" s="31"/>
      <c r="W38" s="30"/>
      <c r="X38" s="31"/>
      <c r="Y38" s="30"/>
      <c r="Z38" s="31"/>
      <c r="AA38" s="30"/>
      <c r="AB38" s="31"/>
      <c r="AC38" s="32">
        <f>SUM(D38:AB38)</f>
        <v>10783446.51</v>
      </c>
      <c r="AE38" s="2"/>
      <c r="AF38" s="2"/>
    </row>
    <row r="39" spans="1:32" x14ac:dyDescent="0.15">
      <c r="A39" s="20"/>
      <c r="B39" s="34"/>
      <c r="C39" s="28" t="s">
        <v>75</v>
      </c>
      <c r="D39" s="29">
        <v>0</v>
      </c>
      <c r="E39" s="30"/>
      <c r="F39" s="31"/>
      <c r="G39" s="30"/>
      <c r="H39" s="31"/>
      <c r="I39" s="30"/>
      <c r="J39" s="31"/>
      <c r="K39" s="30"/>
      <c r="L39" s="31"/>
      <c r="M39" s="30"/>
      <c r="N39" s="31"/>
      <c r="O39" s="30"/>
      <c r="P39" s="31"/>
      <c r="Q39" s="30"/>
      <c r="R39" s="31"/>
      <c r="S39" s="30"/>
      <c r="T39" s="31"/>
      <c r="U39" s="30"/>
      <c r="V39" s="31"/>
      <c r="W39" s="30">
        <v>-9218588.2100000009</v>
      </c>
      <c r="X39" s="31">
        <v>18437176.420000002</v>
      </c>
      <c r="Y39" s="30"/>
      <c r="Z39" s="31">
        <v>15537.88</v>
      </c>
      <c r="AA39" s="30">
        <v>-15537.88</v>
      </c>
      <c r="AB39" s="31">
        <v>3244345</v>
      </c>
      <c r="AC39" s="32">
        <f>SUM(D39:AB39)</f>
        <v>12462933.210000001</v>
      </c>
      <c r="AE39" s="2"/>
      <c r="AF39" s="2"/>
    </row>
    <row r="40" spans="1:32" x14ac:dyDescent="0.15">
      <c r="A40" s="20">
        <f>1+A34</f>
        <v>9</v>
      </c>
      <c r="B40" s="33" t="s">
        <v>76</v>
      </c>
      <c r="C40" s="28" t="s">
        <v>77</v>
      </c>
      <c r="D40" s="29">
        <v>-365774.93</v>
      </c>
      <c r="E40" s="30">
        <v>-7981.2699999999995</v>
      </c>
      <c r="F40" s="31">
        <v>4913.66</v>
      </c>
      <c r="G40" s="30">
        <v>-7908.61</v>
      </c>
      <c r="H40" s="31">
        <v>4913.66</v>
      </c>
      <c r="I40" s="30">
        <v>-7834.87</v>
      </c>
      <c r="J40" s="31">
        <v>4913.66</v>
      </c>
      <c r="K40" s="30">
        <v>-7760.95</v>
      </c>
      <c r="L40" s="31">
        <v>4913.66</v>
      </c>
      <c r="M40" s="30">
        <v>-7686.79</v>
      </c>
      <c r="N40" s="31">
        <v>4913.66</v>
      </c>
      <c r="O40" s="30">
        <v>-7612.5</v>
      </c>
      <c r="P40" s="31">
        <v>4913.66</v>
      </c>
      <c r="Q40" s="30">
        <v>-10087.710000000001</v>
      </c>
      <c r="R40" s="31">
        <v>4913.66</v>
      </c>
      <c r="S40" s="30">
        <v>-7589.67</v>
      </c>
      <c r="T40" s="31">
        <v>4913.66</v>
      </c>
      <c r="U40" s="30">
        <v>-7516.04</v>
      </c>
      <c r="V40" s="31">
        <v>4913.66</v>
      </c>
      <c r="W40" s="30">
        <v>-8245.93</v>
      </c>
      <c r="X40" s="31">
        <v>8266.6899999999987</v>
      </c>
      <c r="Y40" s="30">
        <v>-7370.3</v>
      </c>
      <c r="Z40" s="31">
        <v>4913.66</v>
      </c>
      <c r="AA40" s="30">
        <v>-7297.5300000000007</v>
      </c>
      <c r="AB40" s="31">
        <v>4913.66</v>
      </c>
      <c r="AC40" s="32">
        <f>SUM(D40:AB40)</f>
        <v>-398350.15000000026</v>
      </c>
      <c r="AE40" s="2"/>
      <c r="AF40" s="2"/>
    </row>
    <row r="41" spans="1:32" x14ac:dyDescent="0.15">
      <c r="A41" s="20"/>
      <c r="B41" s="34"/>
      <c r="C41" s="28" t="s">
        <v>78</v>
      </c>
      <c r="D41" s="29">
        <v>753840.5699999996</v>
      </c>
      <c r="E41" s="30">
        <v>-9996.7199999999993</v>
      </c>
      <c r="F41" s="31">
        <v>19103.870000000003</v>
      </c>
      <c r="G41" s="30">
        <v>-9996.7199999999993</v>
      </c>
      <c r="H41" s="31">
        <v>18929.97</v>
      </c>
      <c r="I41" s="30">
        <v>-9996.7199999999993</v>
      </c>
      <c r="J41" s="31">
        <v>18753.47</v>
      </c>
      <c r="K41" s="30">
        <v>-9996.7199999999993</v>
      </c>
      <c r="L41" s="31">
        <v>18576.509999999998</v>
      </c>
      <c r="M41" s="30">
        <v>-9996.7199999999993</v>
      </c>
      <c r="N41" s="31">
        <v>18398.989999999998</v>
      </c>
      <c r="O41" s="30">
        <v>-9996.7199999999993</v>
      </c>
      <c r="P41" s="31">
        <v>18221.169999999998</v>
      </c>
      <c r="Q41" s="30">
        <v>-9996.7199999999993</v>
      </c>
      <c r="R41" s="31">
        <v>23355.489999999998</v>
      </c>
      <c r="S41" s="30">
        <v>-9996.7199999999993</v>
      </c>
      <c r="T41" s="31">
        <v>18166.53</v>
      </c>
      <c r="U41" s="30">
        <v>-9996.7199999999993</v>
      </c>
      <c r="V41" s="31">
        <v>17990.29</v>
      </c>
      <c r="W41" s="30">
        <v>-16945.809999999998</v>
      </c>
      <c r="X41" s="31">
        <v>19450.95</v>
      </c>
      <c r="Y41" s="30">
        <v>-9996.7199999999993</v>
      </c>
      <c r="Z41" s="31">
        <v>17641.45</v>
      </c>
      <c r="AA41" s="30">
        <v>-9996.7199999999993</v>
      </c>
      <c r="AB41" s="31">
        <v>17467.259999999998</v>
      </c>
      <c r="AC41" s="32">
        <f>SUM(D41:AB41)</f>
        <v>852986.7899999998</v>
      </c>
      <c r="AE41" s="2"/>
      <c r="AF41" s="2"/>
    </row>
    <row r="42" spans="1:32" x14ac:dyDescent="0.15">
      <c r="A42" s="20"/>
      <c r="B42" s="34"/>
      <c r="C42" s="28" t="s">
        <v>79</v>
      </c>
      <c r="D42" s="29">
        <v>2533892.7599999984</v>
      </c>
      <c r="E42" s="30">
        <v>-33367.79</v>
      </c>
      <c r="F42" s="31">
        <v>65258.400000000001</v>
      </c>
      <c r="G42" s="30">
        <v>-33367.79</v>
      </c>
      <c r="H42" s="31">
        <v>65270.51</v>
      </c>
      <c r="I42" s="30">
        <v>-33367.79</v>
      </c>
      <c r="J42" s="31">
        <v>65274.58</v>
      </c>
      <c r="K42" s="30">
        <v>-33367.79</v>
      </c>
      <c r="L42" s="31">
        <v>65277.259999999995</v>
      </c>
      <c r="M42" s="30">
        <v>-33367.79</v>
      </c>
      <c r="N42" s="31">
        <v>65278.22</v>
      </c>
      <c r="O42" s="30">
        <v>-33367.79</v>
      </c>
      <c r="P42" s="31">
        <v>65278.22</v>
      </c>
      <c r="Q42" s="30">
        <v>-33367.79</v>
      </c>
      <c r="R42" s="31">
        <v>82183.55</v>
      </c>
      <c r="S42" s="30">
        <v>-33367.79</v>
      </c>
      <c r="T42" s="31">
        <v>66206.41</v>
      </c>
      <c r="U42" s="30">
        <v>-33367.79</v>
      </c>
      <c r="V42" s="31">
        <v>66211.34</v>
      </c>
      <c r="W42" s="30">
        <v>-33367.79</v>
      </c>
      <c r="X42" s="31">
        <v>66215.700000000012</v>
      </c>
      <c r="Y42" s="30">
        <v>-33367.79</v>
      </c>
      <c r="Z42" s="31">
        <v>66232.31</v>
      </c>
      <c r="AA42" s="30">
        <v>-33367.79</v>
      </c>
      <c r="AB42" s="31">
        <v>66243.520000000004</v>
      </c>
      <c r="AC42" s="32">
        <f>SUM(D42:AB42)</f>
        <v>2938409.299999998</v>
      </c>
      <c r="AE42" s="2"/>
      <c r="AF42" s="2"/>
    </row>
    <row r="43" spans="1:32" ht="36" x14ac:dyDescent="0.2">
      <c r="A43" s="35">
        <f>1+A40</f>
        <v>10</v>
      </c>
      <c r="B43" s="37" t="s">
        <v>80</v>
      </c>
      <c r="C43" s="28" t="s">
        <v>81</v>
      </c>
      <c r="D43" s="29">
        <v>284232</v>
      </c>
      <c r="E43" s="30">
        <v>-2784</v>
      </c>
      <c r="F43" s="31"/>
      <c r="G43" s="30">
        <v>-2784</v>
      </c>
      <c r="H43" s="31"/>
      <c r="I43" s="30">
        <v>-2784</v>
      </c>
      <c r="J43" s="31"/>
      <c r="K43" s="30">
        <v>-2784</v>
      </c>
      <c r="L43" s="31"/>
      <c r="M43" s="30">
        <v>-2784</v>
      </c>
      <c r="N43" s="31"/>
      <c r="O43" s="30">
        <v>-2784</v>
      </c>
      <c r="P43" s="31"/>
      <c r="Q43" s="30">
        <v>-2784</v>
      </c>
      <c r="R43" s="31"/>
      <c r="S43" s="30">
        <v>-2784</v>
      </c>
      <c r="T43" s="31"/>
      <c r="U43" s="30">
        <v>-2784</v>
      </c>
      <c r="V43" s="31"/>
      <c r="W43" s="30">
        <v>-2784</v>
      </c>
      <c r="X43" s="31"/>
      <c r="Y43" s="30">
        <v>-2784</v>
      </c>
      <c r="Z43" s="31"/>
      <c r="AA43" s="30">
        <v>-2784</v>
      </c>
      <c r="AB43" s="31"/>
      <c r="AC43" s="32">
        <f>SUM(D43:AB43)</f>
        <v>250824</v>
      </c>
      <c r="AE43" s="2"/>
      <c r="AF43" s="2"/>
    </row>
    <row r="44" spans="1:32" ht="36" x14ac:dyDescent="0.15">
      <c r="A44" s="35">
        <f>1+A43</f>
        <v>11</v>
      </c>
      <c r="B44" s="36" t="s">
        <v>82</v>
      </c>
      <c r="C44" s="28" t="s">
        <v>83</v>
      </c>
      <c r="D44" s="29">
        <v>44271</v>
      </c>
      <c r="E44" s="30">
        <v>-434</v>
      </c>
      <c r="F44" s="31"/>
      <c r="G44" s="30">
        <v>-434</v>
      </c>
      <c r="H44" s="31"/>
      <c r="I44" s="30">
        <v>-434</v>
      </c>
      <c r="J44" s="31"/>
      <c r="K44" s="30">
        <v>-434</v>
      </c>
      <c r="L44" s="31"/>
      <c r="M44" s="30">
        <v>-434</v>
      </c>
      <c r="N44" s="31"/>
      <c r="O44" s="30">
        <v>-434</v>
      </c>
      <c r="P44" s="31"/>
      <c r="Q44" s="30">
        <v>-434</v>
      </c>
      <c r="R44" s="31"/>
      <c r="S44" s="30">
        <v>-434</v>
      </c>
      <c r="T44" s="31"/>
      <c r="U44" s="30">
        <v>-434</v>
      </c>
      <c r="V44" s="31"/>
      <c r="W44" s="30">
        <v>-434</v>
      </c>
      <c r="X44" s="31"/>
      <c r="Y44" s="30">
        <v>-434</v>
      </c>
      <c r="Z44" s="31"/>
      <c r="AA44" s="30">
        <v>-434</v>
      </c>
      <c r="AB44" s="31"/>
      <c r="AC44" s="32">
        <f>SUM(D44:AB44)</f>
        <v>39063</v>
      </c>
      <c r="AE44" s="2"/>
      <c r="AF44" s="2"/>
    </row>
    <row r="45" spans="1:32" ht="24" x14ac:dyDescent="0.2">
      <c r="A45" s="35">
        <f>1+A44</f>
        <v>12</v>
      </c>
      <c r="B45" s="37" t="s">
        <v>84</v>
      </c>
      <c r="C45" s="28" t="s">
        <v>85</v>
      </c>
      <c r="D45" s="29">
        <v>856440.23999999976</v>
      </c>
      <c r="E45" s="30">
        <v>-4437.51</v>
      </c>
      <c r="F45" s="31"/>
      <c r="G45" s="30">
        <v>-4437.51</v>
      </c>
      <c r="H45" s="31"/>
      <c r="I45" s="30">
        <v>-4437.51</v>
      </c>
      <c r="J45" s="31"/>
      <c r="K45" s="30">
        <v>-4437.51</v>
      </c>
      <c r="L45" s="31"/>
      <c r="M45" s="30">
        <v>-4437.51</v>
      </c>
      <c r="N45" s="31"/>
      <c r="O45" s="30">
        <v>-4437.51</v>
      </c>
      <c r="P45" s="31"/>
      <c r="Q45" s="30">
        <v>-4437.51</v>
      </c>
      <c r="R45" s="31"/>
      <c r="S45" s="30">
        <v>-4437.51</v>
      </c>
      <c r="T45" s="31"/>
      <c r="U45" s="30">
        <v>-4437.51</v>
      </c>
      <c r="V45" s="31"/>
      <c r="W45" s="30">
        <v>-4437.51</v>
      </c>
      <c r="X45" s="31"/>
      <c r="Y45" s="30">
        <v>-4437.51</v>
      </c>
      <c r="Z45" s="31"/>
      <c r="AA45" s="30">
        <v>-4437.51</v>
      </c>
      <c r="AB45" s="31"/>
      <c r="AC45" s="32">
        <f>SUM(D45:AB45)</f>
        <v>803190.11999999965</v>
      </c>
      <c r="AE45" s="2"/>
      <c r="AF45" s="2"/>
    </row>
    <row r="46" spans="1:32" ht="12" x14ac:dyDescent="0.15">
      <c r="A46" s="35">
        <f>1+A45</f>
        <v>13</v>
      </c>
      <c r="B46" s="36" t="s">
        <v>86</v>
      </c>
      <c r="C46" s="28" t="s">
        <v>87</v>
      </c>
      <c r="D46" s="29">
        <v>2430971</v>
      </c>
      <c r="E46" s="30"/>
      <c r="F46" s="31"/>
      <c r="G46" s="30"/>
      <c r="H46" s="31"/>
      <c r="I46" s="30"/>
      <c r="J46" s="31"/>
      <c r="K46" s="30"/>
      <c r="L46" s="31"/>
      <c r="M46" s="30"/>
      <c r="N46" s="31"/>
      <c r="O46" s="30"/>
      <c r="P46" s="31"/>
      <c r="Q46" s="30"/>
      <c r="R46" s="31"/>
      <c r="S46" s="30"/>
      <c r="T46" s="31"/>
      <c r="U46" s="30"/>
      <c r="V46" s="31"/>
      <c r="W46" s="30">
        <v>-142676</v>
      </c>
      <c r="X46" s="31">
        <v>495772</v>
      </c>
      <c r="Y46" s="30"/>
      <c r="Z46" s="31"/>
      <c r="AA46" s="30"/>
      <c r="AB46" s="31"/>
      <c r="AC46" s="32">
        <f>SUM(D46:AB46)</f>
        <v>2784067</v>
      </c>
      <c r="AE46" s="2"/>
      <c r="AF46" s="2"/>
    </row>
    <row r="47" spans="1:32" ht="12" x14ac:dyDescent="0.15">
      <c r="A47" s="35">
        <f>1+A46</f>
        <v>14</v>
      </c>
      <c r="B47" s="36" t="s">
        <v>88</v>
      </c>
      <c r="C47" s="28" t="s">
        <v>89</v>
      </c>
      <c r="D47" s="29">
        <v>46637233.630000003</v>
      </c>
      <c r="E47" s="30">
        <v>-227342.12</v>
      </c>
      <c r="F47" s="31">
        <v>7980.29</v>
      </c>
      <c r="G47" s="30">
        <v>-225329.35</v>
      </c>
      <c r="H47" s="31">
        <v>936.89</v>
      </c>
      <c r="I47" s="30">
        <v>-234007.56</v>
      </c>
      <c r="J47" s="31">
        <v>4595.8200000000006</v>
      </c>
      <c r="K47" s="30"/>
      <c r="L47" s="31">
        <v>1835176.4100000001</v>
      </c>
      <c r="M47" s="30">
        <v>-293570.11</v>
      </c>
      <c r="N47" s="31">
        <v>555956.36</v>
      </c>
      <c r="O47" s="30">
        <v>-118508.40000000001</v>
      </c>
      <c r="P47" s="31">
        <v>255102.97</v>
      </c>
      <c r="Q47" s="30">
        <v>-3287969.23</v>
      </c>
      <c r="R47" s="31"/>
      <c r="S47" s="30">
        <v>-273249.88</v>
      </c>
      <c r="T47" s="31"/>
      <c r="U47" s="30">
        <v>-206323.59999999998</v>
      </c>
      <c r="V47" s="31"/>
      <c r="W47" s="30">
        <v>-191989.58000000002</v>
      </c>
      <c r="X47" s="31"/>
      <c r="Y47" s="30">
        <v>-171353.05</v>
      </c>
      <c r="Z47" s="31"/>
      <c r="AA47" s="30">
        <v>-191947.51</v>
      </c>
      <c r="AB47" s="31"/>
      <c r="AC47" s="32">
        <f>SUM(D47:AB47)</f>
        <v>43875391.980000012</v>
      </c>
      <c r="AE47" s="2"/>
      <c r="AF47" s="2"/>
    </row>
    <row r="48" spans="1:32" ht="12" x14ac:dyDescent="0.2">
      <c r="A48" s="35">
        <f>1+A47</f>
        <v>15</v>
      </c>
      <c r="B48" s="38" t="s">
        <v>90</v>
      </c>
      <c r="C48" s="28" t="s">
        <v>91</v>
      </c>
      <c r="D48" s="29">
        <v>98822127.680000022</v>
      </c>
      <c r="E48" s="30">
        <v>-323465.94</v>
      </c>
      <c r="F48" s="31">
        <v>386910.2</v>
      </c>
      <c r="G48" s="30">
        <v>-1158488.99</v>
      </c>
      <c r="H48" s="31">
        <v>171096.51</v>
      </c>
      <c r="I48" s="30">
        <v>-0.08</v>
      </c>
      <c r="J48" s="31">
        <v>1787818.6500000001</v>
      </c>
      <c r="K48" s="30">
        <v>-122877.31</v>
      </c>
      <c r="L48" s="31">
        <v>258634.62</v>
      </c>
      <c r="M48" s="30">
        <v>-91847.32</v>
      </c>
      <c r="N48" s="31">
        <v>740916.39</v>
      </c>
      <c r="O48" s="30">
        <v>-459720.5</v>
      </c>
      <c r="P48" s="31">
        <v>588393.01</v>
      </c>
      <c r="Q48" s="30">
        <v>-221077.91</v>
      </c>
      <c r="R48" s="31">
        <v>768217.92999999993</v>
      </c>
      <c r="S48" s="30"/>
      <c r="T48" s="31">
        <v>400260.04</v>
      </c>
      <c r="U48" s="30">
        <v>-241920.33</v>
      </c>
      <c r="V48" s="31">
        <v>148144.15</v>
      </c>
      <c r="W48" s="30"/>
      <c r="X48" s="31">
        <v>782228.09</v>
      </c>
      <c r="Y48" s="30"/>
      <c r="Z48" s="31">
        <v>240050.82</v>
      </c>
      <c r="AA48" s="30">
        <v>-84494.11</v>
      </c>
      <c r="AB48" s="31">
        <v>372479.87</v>
      </c>
      <c r="AC48" s="32">
        <f>SUM(D48:AB48)</f>
        <v>102763385.47000009</v>
      </c>
      <c r="AE48" s="2"/>
      <c r="AF48" s="2"/>
    </row>
    <row r="49" spans="1:32" ht="12" x14ac:dyDescent="0.15">
      <c r="A49" s="35">
        <f>1+A48</f>
        <v>16</v>
      </c>
      <c r="B49" s="36" t="s">
        <v>92</v>
      </c>
      <c r="C49" s="28" t="s">
        <v>93</v>
      </c>
      <c r="D49" s="29">
        <v>2672228.1199999982</v>
      </c>
      <c r="E49" s="30">
        <v>-3162629.02</v>
      </c>
      <c r="F49" s="31">
        <v>7302268</v>
      </c>
      <c r="G49" s="30">
        <v>-3450253</v>
      </c>
      <c r="H49" s="31">
        <v>6850972.0199999996</v>
      </c>
      <c r="I49" s="30">
        <v>-7506965</v>
      </c>
      <c r="J49" s="31">
        <v>6326484</v>
      </c>
      <c r="K49" s="30">
        <v>-7773511.8399999999</v>
      </c>
      <c r="L49" s="31">
        <v>7003662</v>
      </c>
      <c r="M49" s="30">
        <v>-6112003</v>
      </c>
      <c r="N49" s="31">
        <v>5346686.84</v>
      </c>
      <c r="O49" s="30">
        <v>-6674133</v>
      </c>
      <c r="P49" s="31">
        <v>6137962</v>
      </c>
      <c r="Q49" s="30">
        <v>-6263596.7599999998</v>
      </c>
      <c r="R49" s="31">
        <v>7937409</v>
      </c>
      <c r="S49" s="30">
        <v>-7474315.8600000003</v>
      </c>
      <c r="T49" s="31">
        <v>12597634.76</v>
      </c>
      <c r="U49" s="30">
        <v>-8715741</v>
      </c>
      <c r="V49" s="31">
        <v>5964273.2690000003</v>
      </c>
      <c r="W49" s="30">
        <v>-11429921.559999999</v>
      </c>
      <c r="X49" s="31">
        <v>9624765</v>
      </c>
      <c r="Y49" s="30">
        <v>-4713390.7640000004</v>
      </c>
      <c r="Z49" s="31">
        <v>3668630.44</v>
      </c>
      <c r="AA49" s="30">
        <v>-8482142.2490000017</v>
      </c>
      <c r="AB49" s="31">
        <v>4064270.7439999999</v>
      </c>
      <c r="AC49" s="32">
        <f>SUM(D49:AB49)</f>
        <v>3738643.1399999978</v>
      </c>
      <c r="AE49" s="2"/>
      <c r="AF49" s="2"/>
    </row>
    <row r="50" spans="1:32" ht="24" x14ac:dyDescent="0.15">
      <c r="A50" s="35">
        <f>1+A49</f>
        <v>17</v>
      </c>
      <c r="B50" s="36" t="s">
        <v>94</v>
      </c>
      <c r="C50" s="28" t="s">
        <v>95</v>
      </c>
      <c r="D50" s="29">
        <v>5144710.6499999994</v>
      </c>
      <c r="E50" s="30">
        <v>-33760.82</v>
      </c>
      <c r="F50" s="31">
        <v>46164980.670000002</v>
      </c>
      <c r="G50" s="30">
        <v>-46176109.840000004</v>
      </c>
      <c r="H50" s="31">
        <v>46164980.670000002</v>
      </c>
      <c r="I50" s="30">
        <v>-20405.37</v>
      </c>
      <c r="J50" s="31"/>
      <c r="K50" s="30">
        <v>-29319.9</v>
      </c>
      <c r="L50" s="31">
        <v>457391.26</v>
      </c>
      <c r="M50" s="30">
        <v>-37300.97</v>
      </c>
      <c r="N50" s="31">
        <v>230392.21</v>
      </c>
      <c r="O50" s="30">
        <v>-13961.48</v>
      </c>
      <c r="P50" s="31">
        <v>231530.74</v>
      </c>
      <c r="Q50" s="30">
        <v>-21419.040000000001</v>
      </c>
      <c r="R50" s="31">
        <v>232674.89</v>
      </c>
      <c r="S50" s="30">
        <v>-33238.300000000003</v>
      </c>
      <c r="T50" s="31">
        <v>233824.67</v>
      </c>
      <c r="U50" s="30">
        <v>-15180.58</v>
      </c>
      <c r="V50" s="31">
        <v>234980.2</v>
      </c>
      <c r="W50" s="30">
        <v>-25739.81</v>
      </c>
      <c r="X50" s="31">
        <v>236141.37</v>
      </c>
      <c r="Y50" s="30">
        <v>-33600.86</v>
      </c>
      <c r="Z50" s="31">
        <v>237308.31</v>
      </c>
      <c r="AA50" s="30">
        <v>-28894.26</v>
      </c>
      <c r="AB50" s="31">
        <v>238480.98</v>
      </c>
      <c r="AC50" s="32">
        <f>SUM(D50:AB50)</f>
        <v>53338465.390000015</v>
      </c>
      <c r="AE50" s="2"/>
      <c r="AF50" s="2"/>
    </row>
    <row r="51" spans="1:32" ht="24" x14ac:dyDescent="0.15">
      <c r="A51" s="35">
        <f>1+A50</f>
        <v>18</v>
      </c>
      <c r="B51" s="36" t="s">
        <v>96</v>
      </c>
      <c r="C51" s="28" t="s">
        <v>97</v>
      </c>
      <c r="D51" s="29">
        <v>3882720.399999998</v>
      </c>
      <c r="E51" s="30">
        <v>-975281.81</v>
      </c>
      <c r="F51" s="31"/>
      <c r="G51" s="30"/>
      <c r="H51" s="31">
        <v>101707.52</v>
      </c>
      <c r="I51" s="30">
        <v>-160019.07</v>
      </c>
      <c r="J51" s="31"/>
      <c r="K51" s="30"/>
      <c r="L51" s="31">
        <v>91456.39</v>
      </c>
      <c r="M51" s="30">
        <v>-173333.73</v>
      </c>
      <c r="N51" s="31"/>
      <c r="O51" s="30">
        <v>-675486.48</v>
      </c>
      <c r="P51" s="31"/>
      <c r="Q51" s="30">
        <v>-224520.98</v>
      </c>
      <c r="R51" s="31"/>
      <c r="S51" s="30">
        <v>-673274.69</v>
      </c>
      <c r="T51" s="31"/>
      <c r="U51" s="30">
        <v>-623362.46</v>
      </c>
      <c r="V51" s="31"/>
      <c r="W51" s="30">
        <v>-444892.43</v>
      </c>
      <c r="X51" s="31"/>
      <c r="Y51" s="30">
        <v>-125712.66</v>
      </c>
      <c r="Z51" s="31"/>
      <c r="AA51" s="30"/>
      <c r="AB51" s="31"/>
      <c r="AC51" s="32">
        <f>SUM(D51:AB51)</f>
        <v>-1.5425030142068863E-9</v>
      </c>
      <c r="AE51" s="2"/>
      <c r="AF51" s="2"/>
    </row>
    <row r="52" spans="1:32" ht="48" x14ac:dyDescent="0.15">
      <c r="A52" s="35">
        <f>1+A51</f>
        <v>19</v>
      </c>
      <c r="B52" s="36" t="s">
        <v>98</v>
      </c>
      <c r="C52" s="28" t="s">
        <v>99</v>
      </c>
      <c r="D52" s="29">
        <v>3523846.5900000022</v>
      </c>
      <c r="E52" s="30">
        <v>-6227928.2400000002</v>
      </c>
      <c r="F52" s="31">
        <v>4160384.55</v>
      </c>
      <c r="G52" s="30">
        <v>-6059926.7700000014</v>
      </c>
      <c r="H52" s="31">
        <v>9545994.2699999996</v>
      </c>
      <c r="I52" s="30">
        <v>-9009266.4299999978</v>
      </c>
      <c r="J52" s="31">
        <v>10162266.289999999</v>
      </c>
      <c r="K52" s="30">
        <v>-8398408.2499999981</v>
      </c>
      <c r="L52" s="31">
        <v>4973986.8400000008</v>
      </c>
      <c r="M52" s="30">
        <v>-4596796.45</v>
      </c>
      <c r="N52" s="31">
        <v>7053513.1000000006</v>
      </c>
      <c r="O52" s="30">
        <v>-7290606.6699999999</v>
      </c>
      <c r="P52" s="31">
        <v>3775462.27</v>
      </c>
      <c r="Q52" s="30">
        <v>-2523594.6200000006</v>
      </c>
      <c r="R52" s="31">
        <v>918950.52</v>
      </c>
      <c r="S52" s="30">
        <v>-457383.55999999994</v>
      </c>
      <c r="T52" s="31">
        <v>454186.55999999994</v>
      </c>
      <c r="U52" s="30">
        <v>-640952.26</v>
      </c>
      <c r="V52" s="31">
        <v>642856.26</v>
      </c>
      <c r="W52" s="30">
        <v>-516851.44</v>
      </c>
      <c r="X52" s="31">
        <v>514870.44</v>
      </c>
      <c r="Y52" s="30">
        <v>-649200.60999999987</v>
      </c>
      <c r="Z52" s="31">
        <v>658088.60999999987</v>
      </c>
      <c r="AA52" s="30">
        <v>-560856.74</v>
      </c>
      <c r="AB52" s="31">
        <v>559023.74</v>
      </c>
      <c r="AC52" s="32">
        <f>SUM(D52:AB52)</f>
        <v>11658.000000004191</v>
      </c>
      <c r="AE52" s="2"/>
      <c r="AF52" s="2"/>
    </row>
    <row r="53" spans="1:32" ht="12" x14ac:dyDescent="0.15">
      <c r="A53" s="35">
        <f>1+A52</f>
        <v>20</v>
      </c>
      <c r="B53" s="36" t="s">
        <v>100</v>
      </c>
      <c r="C53" s="28" t="s">
        <v>101</v>
      </c>
      <c r="D53" s="29">
        <v>60705397.951999977</v>
      </c>
      <c r="E53" s="30">
        <v>-837799.2</v>
      </c>
      <c r="F53" s="31"/>
      <c r="G53" s="30">
        <v>-742215.07</v>
      </c>
      <c r="H53" s="31"/>
      <c r="I53" s="30">
        <v>-949842.9</v>
      </c>
      <c r="J53" s="31"/>
      <c r="K53" s="30">
        <v>-425892.78</v>
      </c>
      <c r="L53" s="31"/>
      <c r="M53" s="30">
        <v>-1034394.28</v>
      </c>
      <c r="N53" s="31"/>
      <c r="O53" s="30"/>
      <c r="P53" s="31">
        <v>1166253.17</v>
      </c>
      <c r="Q53" s="30">
        <v>-508896.64</v>
      </c>
      <c r="R53" s="31"/>
      <c r="S53" s="30">
        <v>-4268509.2600000007</v>
      </c>
      <c r="T53" s="31">
        <v>4041688.64</v>
      </c>
      <c r="U53" s="30">
        <v>-722958.79</v>
      </c>
      <c r="V53" s="31"/>
      <c r="W53" s="30">
        <v>-365583.91</v>
      </c>
      <c r="X53" s="31"/>
      <c r="Y53" s="30">
        <v>-422040.39</v>
      </c>
      <c r="Z53" s="31"/>
      <c r="AA53" s="30">
        <v>-825668.98</v>
      </c>
      <c r="AB53" s="31">
        <v>1721486.4</v>
      </c>
      <c r="AC53" s="32">
        <f>SUM(D53:AB53)</f>
        <v>56531023.961999983</v>
      </c>
      <c r="AE53" s="2"/>
      <c r="AF53" s="2"/>
    </row>
    <row r="54" spans="1:32" ht="24" x14ac:dyDescent="0.15">
      <c r="A54" s="35">
        <f>1+A53</f>
        <v>21</v>
      </c>
      <c r="B54" s="36" t="s">
        <v>102</v>
      </c>
      <c r="C54" s="28" t="s">
        <v>103</v>
      </c>
      <c r="D54" s="29">
        <v>823827.93999999959</v>
      </c>
      <c r="E54" s="30">
        <v>-26166.67</v>
      </c>
      <c r="F54" s="31"/>
      <c r="G54" s="30">
        <v>-26166.67</v>
      </c>
      <c r="H54" s="31"/>
      <c r="I54" s="30">
        <v>-26166.67</v>
      </c>
      <c r="J54" s="31"/>
      <c r="K54" s="30">
        <v>-26166.67</v>
      </c>
      <c r="L54" s="31"/>
      <c r="M54" s="30">
        <v>-26166.67</v>
      </c>
      <c r="N54" s="31"/>
      <c r="O54" s="30">
        <v>-26166.67</v>
      </c>
      <c r="P54" s="31"/>
      <c r="Q54" s="30">
        <v>-26166.67</v>
      </c>
      <c r="R54" s="31"/>
      <c r="S54" s="30">
        <v>-26166.67</v>
      </c>
      <c r="T54" s="31"/>
      <c r="U54" s="30">
        <v>-26166.67</v>
      </c>
      <c r="V54" s="31"/>
      <c r="W54" s="30">
        <v>-26166.67</v>
      </c>
      <c r="X54" s="31">
        <v>74871.7</v>
      </c>
      <c r="Y54" s="30">
        <v>-26166.67</v>
      </c>
      <c r="Z54" s="31">
        <v>306</v>
      </c>
      <c r="AA54" s="30">
        <v>-26166.67</v>
      </c>
      <c r="AB54" s="31"/>
      <c r="AC54" s="32">
        <f>SUM(D54:AB54)</f>
        <v>585005.59999999905</v>
      </c>
      <c r="AE54" s="2"/>
      <c r="AF54" s="2"/>
    </row>
    <row r="55" spans="1:32" ht="24" x14ac:dyDescent="0.15">
      <c r="A55" s="35">
        <f>1+A54</f>
        <v>22</v>
      </c>
      <c r="B55" s="36" t="s">
        <v>104</v>
      </c>
      <c r="C55" s="28" t="s">
        <v>105</v>
      </c>
      <c r="D55" s="29">
        <v>561538.59999999893</v>
      </c>
      <c r="E55" s="30">
        <v>-2909.53</v>
      </c>
      <c r="F55" s="31"/>
      <c r="G55" s="30">
        <v>-2909.53</v>
      </c>
      <c r="H55" s="31"/>
      <c r="I55" s="30">
        <v>-2909.53</v>
      </c>
      <c r="J55" s="31"/>
      <c r="K55" s="30">
        <v>-2909.53</v>
      </c>
      <c r="L55" s="31"/>
      <c r="M55" s="30">
        <v>-2909.53</v>
      </c>
      <c r="N55" s="31"/>
      <c r="O55" s="30">
        <v>-2909.53</v>
      </c>
      <c r="P55" s="31"/>
      <c r="Q55" s="30">
        <v>-2909.53</v>
      </c>
      <c r="R55" s="31"/>
      <c r="S55" s="30">
        <v>-2909.53</v>
      </c>
      <c r="T55" s="31"/>
      <c r="U55" s="30">
        <v>-2909.53</v>
      </c>
      <c r="V55" s="31"/>
      <c r="W55" s="30">
        <v>-2909.53</v>
      </c>
      <c r="X55" s="31"/>
      <c r="Y55" s="30">
        <v>-2909.53</v>
      </c>
      <c r="Z55" s="31"/>
      <c r="AA55" s="30">
        <v>-2909.53</v>
      </c>
      <c r="AB55" s="31"/>
      <c r="AC55" s="32">
        <f>SUM(D55:AB55)</f>
        <v>526624.23999999859</v>
      </c>
      <c r="AE55" s="2"/>
      <c r="AF55" s="2"/>
    </row>
    <row r="56" spans="1:32" ht="24" x14ac:dyDescent="0.15">
      <c r="A56" s="35">
        <f>1+A55</f>
        <v>23</v>
      </c>
      <c r="B56" s="36" t="s">
        <v>106</v>
      </c>
      <c r="C56" s="28" t="s">
        <v>107</v>
      </c>
      <c r="D56" s="29">
        <v>3726645.7300000004</v>
      </c>
      <c r="E56" s="30">
        <v>-4008940</v>
      </c>
      <c r="F56" s="31">
        <v>3985291</v>
      </c>
      <c r="G56" s="30">
        <v>-4432544</v>
      </c>
      <c r="H56" s="31">
        <v>3740360</v>
      </c>
      <c r="I56" s="30">
        <v>-4051908</v>
      </c>
      <c r="J56" s="31">
        <v>3873064</v>
      </c>
      <c r="K56" s="30">
        <v>-3858792.73</v>
      </c>
      <c r="L56" s="31">
        <v>3982402</v>
      </c>
      <c r="M56" s="30">
        <v>-3376826</v>
      </c>
      <c r="N56" s="31">
        <v>4621208</v>
      </c>
      <c r="O56" s="30">
        <v>-4085213</v>
      </c>
      <c r="P56" s="31">
        <v>5751357</v>
      </c>
      <c r="Q56" s="30">
        <v>-5833174</v>
      </c>
      <c r="R56" s="31">
        <v>5114873</v>
      </c>
      <c r="S56" s="30">
        <v>-6376515</v>
      </c>
      <c r="T56" s="31">
        <v>4772462</v>
      </c>
      <c r="U56" s="30">
        <v>-5257059</v>
      </c>
      <c r="V56" s="31">
        <v>3930763</v>
      </c>
      <c r="W56" s="30">
        <v>-4263838</v>
      </c>
      <c r="X56" s="31">
        <v>5812392</v>
      </c>
      <c r="Y56" s="30">
        <v>-4601098</v>
      </c>
      <c r="Z56" s="31">
        <v>5792118</v>
      </c>
      <c r="AA56" s="30">
        <v>-4845408</v>
      </c>
      <c r="AB56" s="31">
        <v>5625703</v>
      </c>
      <c r="AC56" s="32">
        <f t="shared" ref="AC56" si="1">SUM(D56:AB56)</f>
        <v>5737323</v>
      </c>
      <c r="AE56" s="2"/>
      <c r="AF56" s="2"/>
    </row>
    <row r="57" spans="1:32" ht="36" x14ac:dyDescent="0.15">
      <c r="A57" s="35">
        <f>1+A56</f>
        <v>24</v>
      </c>
      <c r="B57" s="36" t="s">
        <v>108</v>
      </c>
      <c r="C57" s="28" t="s">
        <v>109</v>
      </c>
      <c r="D57" s="29">
        <v>-2.2351742678949904E-10</v>
      </c>
      <c r="E57" s="30"/>
      <c r="F57" s="31"/>
      <c r="G57" s="30"/>
      <c r="H57" s="31"/>
      <c r="I57" s="30"/>
      <c r="J57" s="31"/>
      <c r="K57" s="30"/>
      <c r="L57" s="31"/>
      <c r="M57" s="30"/>
      <c r="N57" s="31"/>
      <c r="O57" s="30"/>
      <c r="P57" s="31"/>
      <c r="Q57" s="30"/>
      <c r="R57" s="31">
        <v>5639218</v>
      </c>
      <c r="S57" s="30">
        <v>-626580</v>
      </c>
      <c r="T57" s="31"/>
      <c r="U57" s="30">
        <v>-626580</v>
      </c>
      <c r="V57" s="31"/>
      <c r="W57" s="30">
        <v>-626580</v>
      </c>
      <c r="X57" s="31"/>
      <c r="Y57" s="30">
        <v>-626580</v>
      </c>
      <c r="Z57" s="31"/>
      <c r="AA57" s="30">
        <v>-626580</v>
      </c>
      <c r="AB57" s="31"/>
      <c r="AC57" s="32">
        <f>SUM(D57:AB57)</f>
        <v>2506318</v>
      </c>
      <c r="AE57" s="2"/>
      <c r="AF57" s="2"/>
    </row>
    <row r="58" spans="1:32" x14ac:dyDescent="0.15">
      <c r="A58" s="39">
        <f>1+A57</f>
        <v>25</v>
      </c>
      <c r="B58" s="33" t="s">
        <v>110</v>
      </c>
      <c r="C58" s="28" t="s">
        <v>111</v>
      </c>
      <c r="D58" s="29">
        <v>1710194</v>
      </c>
      <c r="E58" s="30"/>
      <c r="F58" s="31">
        <v>378686</v>
      </c>
      <c r="G58" s="30"/>
      <c r="H58" s="31">
        <v>378686</v>
      </c>
      <c r="I58" s="30"/>
      <c r="J58" s="31">
        <v>378686</v>
      </c>
      <c r="K58" s="30"/>
      <c r="L58" s="31">
        <v>378686</v>
      </c>
      <c r="M58" s="30"/>
      <c r="N58" s="31">
        <v>378686</v>
      </c>
      <c r="O58" s="30"/>
      <c r="P58" s="31">
        <v>378686</v>
      </c>
      <c r="Q58" s="30"/>
      <c r="R58" s="31">
        <v>378686</v>
      </c>
      <c r="S58" s="30"/>
      <c r="T58" s="31">
        <v>378686</v>
      </c>
      <c r="U58" s="30"/>
      <c r="V58" s="31">
        <v>378686</v>
      </c>
      <c r="W58" s="30"/>
      <c r="X58" s="31">
        <v>378686</v>
      </c>
      <c r="Y58" s="30"/>
      <c r="Z58" s="31">
        <v>378686</v>
      </c>
      <c r="AA58" s="30"/>
      <c r="AB58" s="31">
        <v>378686</v>
      </c>
      <c r="AC58" s="32">
        <f>SUM(D58:AB58)</f>
        <v>6254426</v>
      </c>
      <c r="AE58" s="2"/>
      <c r="AF58" s="2"/>
    </row>
    <row r="59" spans="1:32" ht="12.75" customHeight="1" x14ac:dyDescent="0.15">
      <c r="A59" s="40"/>
      <c r="B59" s="34"/>
      <c r="C59" s="28" t="s">
        <v>112</v>
      </c>
      <c r="D59" s="29">
        <v>-1710194</v>
      </c>
      <c r="E59" s="30">
        <v>-378686</v>
      </c>
      <c r="F59" s="31"/>
      <c r="G59" s="30">
        <v>-378686</v>
      </c>
      <c r="H59" s="31"/>
      <c r="I59" s="30">
        <v>-378686</v>
      </c>
      <c r="J59" s="31"/>
      <c r="K59" s="30">
        <v>-378686</v>
      </c>
      <c r="L59" s="31"/>
      <c r="M59" s="30">
        <v>-378686</v>
      </c>
      <c r="N59" s="31"/>
      <c r="O59" s="30">
        <v>-378686</v>
      </c>
      <c r="P59" s="31"/>
      <c r="Q59" s="30">
        <v>-378686</v>
      </c>
      <c r="R59" s="31"/>
      <c r="S59" s="30">
        <v>-378686</v>
      </c>
      <c r="T59" s="31"/>
      <c r="U59" s="30">
        <v>-378686</v>
      </c>
      <c r="V59" s="31"/>
      <c r="W59" s="30">
        <v>-378686</v>
      </c>
      <c r="X59" s="31"/>
      <c r="Y59" s="30">
        <v>-378686</v>
      </c>
      <c r="Z59" s="31"/>
      <c r="AA59" s="30">
        <v>-378686</v>
      </c>
      <c r="AB59" s="31"/>
      <c r="AC59" s="32">
        <f>SUM(D59:AB59)</f>
        <v>-6254426</v>
      </c>
      <c r="AE59" s="2"/>
      <c r="AF59" s="2"/>
    </row>
    <row r="60" spans="1:32" ht="12" x14ac:dyDescent="0.15">
      <c r="A60" s="35">
        <f>1+A58</f>
        <v>26</v>
      </c>
      <c r="B60" s="36" t="s">
        <v>113</v>
      </c>
      <c r="C60" s="28" t="s">
        <v>114</v>
      </c>
      <c r="D60" s="29">
        <v>1425922.3599999999</v>
      </c>
      <c r="E60" s="30"/>
      <c r="F60" s="31">
        <v>56682.82</v>
      </c>
      <c r="G60" s="30"/>
      <c r="H60" s="31">
        <v>100106</v>
      </c>
      <c r="I60" s="30"/>
      <c r="J60" s="31"/>
      <c r="K60" s="30"/>
      <c r="L60" s="31">
        <v>353827</v>
      </c>
      <c r="M60" s="30"/>
      <c r="N60" s="31"/>
      <c r="O60" s="30"/>
      <c r="P60" s="31"/>
      <c r="Q60" s="30"/>
      <c r="R60" s="31">
        <v>330584.39</v>
      </c>
      <c r="S60" s="30"/>
      <c r="T60" s="31">
        <v>97532.82</v>
      </c>
      <c r="U60" s="30"/>
      <c r="V60" s="31"/>
      <c r="W60" s="30"/>
      <c r="X60" s="31">
        <v>349482.81</v>
      </c>
      <c r="Y60" s="30"/>
      <c r="Z60" s="31"/>
      <c r="AA60" s="30"/>
      <c r="AB60" s="31"/>
      <c r="AC60" s="32">
        <f>SUM(D60:AB60)</f>
        <v>2714138.1999999997</v>
      </c>
      <c r="AE60" s="2"/>
      <c r="AF60" s="2"/>
    </row>
    <row r="61" spans="1:32" ht="12.75" thickBot="1" x14ac:dyDescent="0.2">
      <c r="B61" s="41" t="s">
        <v>115</v>
      </c>
      <c r="C61" s="42"/>
      <c r="D61" s="32">
        <f>SUM(D8:D60)</f>
        <v>671016036.52600014</v>
      </c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32">
        <f>SUM(AC8:AC60)</f>
        <v>741656273.10600019</v>
      </c>
      <c r="AE61" s="2"/>
      <c r="AF61" s="2"/>
    </row>
    <row r="62" spans="1:32" x14ac:dyDescent="0.15"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E62" s="2"/>
      <c r="AF62" s="2"/>
    </row>
    <row r="63" spans="1:32" x14ac:dyDescent="0.15"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E63" s="2"/>
      <c r="AF63" s="2"/>
    </row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</sheetData>
  <mergeCells count="59">
    <mergeCell ref="A40:A42"/>
    <mergeCell ref="B40:B42"/>
    <mergeCell ref="A58:A59"/>
    <mergeCell ref="B58:B59"/>
    <mergeCell ref="A25:A29"/>
    <mergeCell ref="B25:B29"/>
    <mergeCell ref="A30:A32"/>
    <mergeCell ref="B30:B32"/>
    <mergeCell ref="A34:A39"/>
    <mergeCell ref="B34:B39"/>
    <mergeCell ref="A12:A19"/>
    <mergeCell ref="B12:B19"/>
    <mergeCell ref="A20:A22"/>
    <mergeCell ref="B20:B22"/>
    <mergeCell ref="A23:A24"/>
    <mergeCell ref="B23:B24"/>
    <mergeCell ref="Y5:Y6"/>
    <mergeCell ref="Z5:Z6"/>
    <mergeCell ref="AA5:AA6"/>
    <mergeCell ref="AB5:AB6"/>
    <mergeCell ref="AC5:AC6"/>
    <mergeCell ref="A8:A11"/>
    <mergeCell ref="B8:B11"/>
    <mergeCell ref="S5:S6"/>
    <mergeCell ref="T5:T6"/>
    <mergeCell ref="U5:U6"/>
    <mergeCell ref="V5:V6"/>
    <mergeCell ref="W5:W6"/>
    <mergeCell ref="X5:X6"/>
    <mergeCell ref="M5:M6"/>
    <mergeCell ref="N5:N6"/>
    <mergeCell ref="O5:O6"/>
    <mergeCell ref="P5:P6"/>
    <mergeCell ref="Q5:Q6"/>
    <mergeCell ref="R5:R6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  <mergeCell ref="F5:F6"/>
    <mergeCell ref="Q4:R4"/>
    <mergeCell ref="S4:T4"/>
    <mergeCell ref="U4:V4"/>
    <mergeCell ref="W4:X4"/>
    <mergeCell ref="Y4:Z4"/>
    <mergeCell ref="AA4:AB4"/>
    <mergeCell ref="E4:F4"/>
    <mergeCell ref="G4:H4"/>
    <mergeCell ref="I4:J4"/>
    <mergeCell ref="K4:L4"/>
    <mergeCell ref="M4:N4"/>
    <mergeCell ref="O4:P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zAxNTA4QTI4LTgwRTQtNDcyMC1BNUJBLTQxQ0ZGMzFCRkQ5M308L2lkPjxWYWxpZD50cnVlPC9WYWxpZD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FMyMTcwNDY8L1VzZXJOYW1lPjxEYXRlVGltZT4xMC82LzIwMjUgNToyNDozNyBQTTwvRGF0ZVRpbWU+PExhYmVsU3RyaW5nPkFFUCBJbnRlcm5hbDwvTGFiZWxTdHJpbmc+PC9pdGVtPjwvbGFiZWxIaXN0b3J5Pg==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hcKIOv8KZB7DSS3998V3X1f5/lVLquQO1GZ8BoU0aeo=</DigestValue>
      </Reference>
      <Reference URI="#CLASSIFICATIONHISTORY">
        <DigestMethod Algorithm="http://www.w3.org/2001/04/xmlenc#sha256"/>
        <DigestValue>gPS9igZN3Jp0EOu7XnxiUcM0jjOnxWWmo8UdG8balX4=</DigestValue>
      </Reference>
    </SignedInfo>
    <SignatureValue>LInNEpM4sPjQpe3Ch+FTznZd2UObyWwDcXzWQxsUpEGUEqeRukTyERItZY/Jl7EypjTAZ22JBtas4r+Jt3ecaw==</SignatureValue>
    <Object Id="CLASSIFICATIONHISTORY">
      <ArrayOfString xmlns:xsd="http://www.w3.org/2001/XMLSchema" xmlns:xsi="http://www.w3.org/2001/XMLSchema-instance" xmlns="">
        <string>ff07zchkBftZXYySQ98/Rbz3dfnJ9ugj</string>
      </ArrayOfString>
    </Object>
  </Signatur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01508A28-80E4-4720-A5BA-41CFF31BFD93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2.xml><?xml version="1.0" encoding="utf-8"?>
<ds:datastoreItem xmlns:ds="http://schemas.openxmlformats.org/officeDocument/2006/customXml" ds:itemID="{14759F96-F903-4E16-B493-25CDCD0B3346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11FC3A24-8CBB-44A1-9311-5F5177634EAC}"/>
</file>

<file path=customXml/itemProps4.xml><?xml version="1.0" encoding="utf-8"?>
<ds:datastoreItem xmlns:ds="http://schemas.openxmlformats.org/officeDocument/2006/customXml" ds:itemID="{A58331F1-2711-4E7B-8B55-A5A5AF7C152B}"/>
</file>

<file path=customXml/itemProps5.xml><?xml version="1.0" encoding="utf-8"?>
<ds:datastoreItem xmlns:ds="http://schemas.openxmlformats.org/officeDocument/2006/customXml" ds:itemID="{AEDFD1E3-2268-4951-8E1C-08EBFC5CCC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Broken Links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C Ciborek</dc:creator>
  <cp:lastModifiedBy>Brian C Ciborek</cp:lastModifiedBy>
  <dcterms:created xsi:type="dcterms:W3CDTF">2025-10-06T17:24:19Z</dcterms:created>
  <dcterms:modified xsi:type="dcterms:W3CDTF">2025-10-06T17:27:41Z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8291f6bd-ccd0-4d7d-93cf-8ada66c62c56</vt:lpwstr>
  </property>
  <property fmtid="{D5CDD505-2E9C-101B-9397-08002B2CF9AE}" pid="3" name="bjClsUserRVM">
    <vt:lpwstr>[]</vt:lpwstr>
  </property>
  <property fmtid="{D5CDD505-2E9C-101B-9397-08002B2CF9AE}" pid="4" name="bjSaver">
    <vt:lpwstr>gu2o5dNIpgK/IMCL1CU0RhwyV6FkKGq0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pmDocIH">
    <vt:lpwstr>UlCBV6MZkbRiHma6CQZ9UtsxQkWfju0H</vt:lpwstr>
  </property>
  <property fmtid="{D5CDD505-2E9C-101B-9397-08002B2CF9AE}" pid="12" name="bjLabelHistoryID">
    <vt:lpwstr>{01508A28-80E4-4720-A5BA-41CFF31BFD93}</vt:lpwstr>
  </property>
  <property fmtid="{D5CDD505-2E9C-101B-9397-08002B2CF9AE}" pid="13" name="ContentTypeId">
    <vt:lpwstr>0x0101004DF805D1E1DA4A49A223477D3B105720</vt:lpwstr>
  </property>
</Properties>
</file>