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icing\Rate Cases\KPCo\2025 Base Case - TME 5-31-25 TY\Discovery\AG KIUC\Set 1\Spaeth\"/>
    </mc:Choice>
  </mc:AlternateContent>
  <xr:revisionPtr revIDLastSave="0" documentId="8_{E334DD88-7463-46C1-892B-CECBABC3485C}" xr6:coauthVersionLast="47" xr6:coauthVersionMax="47" xr10:uidLastSave="{00000000-0000-0000-0000-000000000000}"/>
  <bookViews>
    <workbookView xWindow="-120" yWindow="-120" windowWidth="29040" windowHeight="15720" xr2:uid="{BC5F030F-AF09-4C49-811D-C6AC47816090}"/>
  </bookViews>
  <sheets>
    <sheet name="2025" sheetId="1" r:id="rId1"/>
    <sheet name="2024" sheetId="2" r:id="rId2"/>
    <sheet name="2023" sheetId="3" r:id="rId3"/>
    <sheet name="2022" sheetId="4" r:id="rId4"/>
    <sheet name="2021" sheetId="5" r:id="rId5"/>
    <sheet name="2020" sheetId="6" r:id="rId6"/>
    <sheet name="2019" sheetId="7" r:id="rId7"/>
    <sheet name="2018" sheetId="8" r:id="rId8"/>
    <sheet name="2017" sheetId="9" r:id="rId9"/>
    <sheet name="2016" sheetId="10" r:id="rId10"/>
    <sheet name="2015" sheetId="11" r:id="rId11"/>
    <sheet name="2014" sheetId="12" r:id="rId12"/>
    <sheet name="2013" sheetId="13" r:id="rId13"/>
    <sheet name="2012" sheetId="14" r:id="rId14"/>
    <sheet name="2011" sheetId="15" r:id="rId15"/>
  </sheets>
  <externalReferences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5" l="1"/>
  <c r="J31" i="15"/>
  <c r="I31" i="15"/>
  <c r="H31" i="15"/>
  <c r="G31" i="15"/>
  <c r="K29" i="15"/>
  <c r="J29" i="15"/>
  <c r="I29" i="15"/>
  <c r="H29" i="15"/>
  <c r="G29" i="15"/>
  <c r="K27" i="15"/>
  <c r="J27" i="15"/>
  <c r="I27" i="15"/>
  <c r="H27" i="15"/>
  <c r="G27" i="15"/>
  <c r="H25" i="15"/>
  <c r="H33" i="15" s="1"/>
  <c r="G25" i="15"/>
  <c r="G33" i="15" s="1"/>
  <c r="K23" i="15"/>
  <c r="J23" i="15"/>
  <c r="I23" i="15"/>
  <c r="H23" i="15"/>
  <c r="G23" i="15"/>
  <c r="K21" i="15"/>
  <c r="J21" i="15"/>
  <c r="I21" i="15"/>
  <c r="H21" i="15"/>
  <c r="G21" i="15"/>
  <c r="H20" i="15"/>
  <c r="K19" i="15"/>
  <c r="J19" i="15"/>
  <c r="I19" i="15"/>
  <c r="H19" i="15"/>
  <c r="E19" i="15"/>
  <c r="K18" i="15"/>
  <c r="J18" i="15"/>
  <c r="I18" i="15"/>
  <c r="H18" i="15"/>
  <c r="G18" i="15"/>
  <c r="K15" i="15"/>
  <c r="K25" i="15" s="1"/>
  <c r="K33" i="15" s="1"/>
  <c r="J15" i="15"/>
  <c r="J25" i="15" s="1"/>
  <c r="J33" i="15" s="1"/>
  <c r="I15" i="15"/>
  <c r="I25" i="15" s="1"/>
  <c r="I33" i="15" s="1"/>
  <c r="H15" i="15"/>
  <c r="G15" i="15"/>
  <c r="K31" i="14"/>
  <c r="J31" i="14"/>
  <c r="I31" i="14"/>
  <c r="H31" i="14"/>
  <c r="G31" i="14"/>
  <c r="K29" i="14"/>
  <c r="J29" i="14"/>
  <c r="I29" i="14"/>
  <c r="H29" i="14"/>
  <c r="G29" i="14"/>
  <c r="K27" i="14"/>
  <c r="J27" i="14"/>
  <c r="I27" i="14"/>
  <c r="H27" i="14"/>
  <c r="G27" i="14"/>
  <c r="G25" i="14"/>
  <c r="G33" i="14" s="1"/>
  <c r="K23" i="14"/>
  <c r="J23" i="14"/>
  <c r="I23" i="14"/>
  <c r="H23" i="14"/>
  <c r="G23" i="14"/>
  <c r="K21" i="14"/>
  <c r="J21" i="14"/>
  <c r="I21" i="14"/>
  <c r="H21" i="14"/>
  <c r="G21" i="14"/>
  <c r="H20" i="14"/>
  <c r="K19" i="14"/>
  <c r="J19" i="14"/>
  <c r="I19" i="14"/>
  <c r="E19" i="14"/>
  <c r="H19" i="14" s="1"/>
  <c r="H25" i="14" s="1"/>
  <c r="H33" i="14" s="1"/>
  <c r="K18" i="14"/>
  <c r="J18" i="14"/>
  <c r="I18" i="14"/>
  <c r="H18" i="14"/>
  <c r="G18" i="14"/>
  <c r="K15" i="14"/>
  <c r="K25" i="14" s="1"/>
  <c r="K33" i="14" s="1"/>
  <c r="J15" i="14"/>
  <c r="J25" i="14" s="1"/>
  <c r="J33" i="14" s="1"/>
  <c r="I15" i="14"/>
  <c r="I25" i="14" s="1"/>
  <c r="I33" i="14" s="1"/>
  <c r="H15" i="14"/>
  <c r="G15" i="14"/>
  <c r="K31" i="13"/>
  <c r="J31" i="13"/>
  <c r="I31" i="13"/>
  <c r="H31" i="13"/>
  <c r="G31" i="13"/>
  <c r="K29" i="13"/>
  <c r="J29" i="13"/>
  <c r="I29" i="13"/>
  <c r="H29" i="13"/>
  <c r="G29" i="13"/>
  <c r="K27" i="13"/>
  <c r="J27" i="13"/>
  <c r="I27" i="13"/>
  <c r="H27" i="13"/>
  <c r="G27" i="13"/>
  <c r="G25" i="13"/>
  <c r="G33" i="13" s="1"/>
  <c r="K23" i="13"/>
  <c r="J23" i="13"/>
  <c r="I23" i="13"/>
  <c r="H23" i="13"/>
  <c r="G23" i="13"/>
  <c r="K21" i="13"/>
  <c r="J21" i="13"/>
  <c r="I21" i="13"/>
  <c r="H21" i="13"/>
  <c r="G21" i="13"/>
  <c r="K19" i="13"/>
  <c r="J19" i="13"/>
  <c r="E19" i="13"/>
  <c r="I19" i="13" s="1"/>
  <c r="K18" i="13"/>
  <c r="J18" i="13"/>
  <c r="I18" i="13"/>
  <c r="H18" i="13"/>
  <c r="G18" i="13"/>
  <c r="K15" i="13"/>
  <c r="K25" i="13" s="1"/>
  <c r="K33" i="13" s="1"/>
  <c r="J15" i="13"/>
  <c r="J25" i="13" s="1"/>
  <c r="J33" i="13" s="1"/>
  <c r="I15" i="13"/>
  <c r="I25" i="13" s="1"/>
  <c r="I33" i="13" s="1"/>
  <c r="H15" i="13"/>
  <c r="G15" i="13"/>
  <c r="K31" i="12"/>
  <c r="J31" i="12"/>
  <c r="I31" i="12"/>
  <c r="H31" i="12"/>
  <c r="G31" i="12"/>
  <c r="K29" i="12"/>
  <c r="J29" i="12"/>
  <c r="I29" i="12"/>
  <c r="H29" i="12"/>
  <c r="G29" i="12"/>
  <c r="K27" i="12"/>
  <c r="J27" i="12"/>
  <c r="I27" i="12"/>
  <c r="H27" i="12"/>
  <c r="G27" i="12"/>
  <c r="K23" i="12"/>
  <c r="J23" i="12"/>
  <c r="I23" i="12"/>
  <c r="H23" i="12"/>
  <c r="G23" i="12"/>
  <c r="K21" i="12"/>
  <c r="J21" i="12"/>
  <c r="I21" i="12"/>
  <c r="H21" i="12"/>
  <c r="G21" i="12"/>
  <c r="I19" i="12"/>
  <c r="H19" i="12"/>
  <c r="E19" i="12"/>
  <c r="K19" i="12" s="1"/>
  <c r="K25" i="12" s="1"/>
  <c r="K33" i="12" s="1"/>
  <c r="K18" i="12"/>
  <c r="J18" i="12"/>
  <c r="I18" i="12"/>
  <c r="I25" i="12" s="1"/>
  <c r="I33" i="12" s="1"/>
  <c r="H18" i="12"/>
  <c r="G18" i="12"/>
  <c r="K15" i="12"/>
  <c r="J15" i="12"/>
  <c r="I15" i="12"/>
  <c r="H15" i="12"/>
  <c r="H25" i="12" s="1"/>
  <c r="H33" i="12" s="1"/>
  <c r="G15" i="12"/>
  <c r="G25" i="12" s="1"/>
  <c r="G33" i="12" s="1"/>
  <c r="I35" i="15" l="1"/>
  <c r="I37" i="15" s="1"/>
  <c r="G35" i="15"/>
  <c r="G37" i="15" s="1"/>
  <c r="J35" i="15"/>
  <c r="J37" i="15" s="1"/>
  <c r="H35" i="15"/>
  <c r="H37" i="15" s="1"/>
  <c r="K35" i="15"/>
  <c r="K37" i="15" s="1"/>
  <c r="G37" i="14"/>
  <c r="G35" i="14"/>
  <c r="I35" i="14"/>
  <c r="I37" i="14"/>
  <c r="J35" i="14"/>
  <c r="J37" i="14" s="1"/>
  <c r="H35" i="14"/>
  <c r="H37" i="14"/>
  <c r="K35" i="14"/>
  <c r="K37" i="14" s="1"/>
  <c r="G35" i="13"/>
  <c r="G37" i="13" s="1"/>
  <c r="J35" i="13"/>
  <c r="J37" i="13"/>
  <c r="K35" i="13"/>
  <c r="K37" i="13" s="1"/>
  <c r="I35" i="13"/>
  <c r="I37" i="13" s="1"/>
  <c r="H19" i="13"/>
  <c r="H25" i="13" s="1"/>
  <c r="H33" i="13" s="1"/>
  <c r="K35" i="12"/>
  <c r="K39" i="12" s="1"/>
  <c r="K37" i="12"/>
  <c r="I35" i="12"/>
  <c r="I37" i="12"/>
  <c r="I39" i="12" s="1"/>
  <c r="G35" i="12"/>
  <c r="G37" i="12"/>
  <c r="G39" i="12" s="1"/>
  <c r="H35" i="12"/>
  <c r="H39" i="12" s="1"/>
  <c r="H37" i="12"/>
  <c r="J19" i="12"/>
  <c r="J25" i="12" s="1"/>
  <c r="J33" i="12" s="1"/>
  <c r="H35" i="13" l="1"/>
  <c r="H37" i="13" s="1"/>
  <c r="J37" i="12"/>
  <c r="J35" i="12"/>
  <c r="J39" i="12" s="1"/>
  <c r="K31" i="11" l="1"/>
  <c r="J31" i="11"/>
  <c r="I31" i="11"/>
  <c r="H31" i="11"/>
  <c r="G31" i="11"/>
  <c r="K29" i="11"/>
  <c r="J29" i="11"/>
  <c r="I29" i="11"/>
  <c r="H29" i="11"/>
  <c r="G29" i="11"/>
  <c r="K27" i="11"/>
  <c r="J27" i="11"/>
  <c r="I27" i="11"/>
  <c r="H27" i="11"/>
  <c r="G27" i="11"/>
  <c r="K23" i="11"/>
  <c r="J23" i="11"/>
  <c r="I23" i="11"/>
  <c r="H23" i="11"/>
  <c r="G23" i="11"/>
  <c r="K21" i="11"/>
  <c r="J21" i="11"/>
  <c r="I21" i="11"/>
  <c r="H21" i="11"/>
  <c r="G21" i="11"/>
  <c r="I19" i="11"/>
  <c r="H19" i="11"/>
  <c r="E19" i="11"/>
  <c r="K19" i="11" s="1"/>
  <c r="K25" i="11" s="1"/>
  <c r="K33" i="11" s="1"/>
  <c r="K18" i="11"/>
  <c r="J18" i="11"/>
  <c r="I18" i="11"/>
  <c r="H18" i="11"/>
  <c r="G18" i="11"/>
  <c r="G25" i="11" s="1"/>
  <c r="G33" i="11" s="1"/>
  <c r="K15" i="11"/>
  <c r="J15" i="11"/>
  <c r="I15" i="11"/>
  <c r="I25" i="11" s="1"/>
  <c r="I33" i="11" s="1"/>
  <c r="H15" i="11"/>
  <c r="H25" i="11" s="1"/>
  <c r="H33" i="11" s="1"/>
  <c r="G15" i="11"/>
  <c r="I35" i="11" l="1"/>
  <c r="I39" i="11" s="1"/>
  <c r="I37" i="11"/>
  <c r="G35" i="11"/>
  <c r="G37" i="11"/>
  <c r="G39" i="11" s="1"/>
  <c r="K37" i="11"/>
  <c r="K35" i="11"/>
  <c r="K39" i="11" s="1"/>
  <c r="J25" i="11"/>
  <c r="J33" i="11" s="1"/>
  <c r="H35" i="11"/>
  <c r="H39" i="11"/>
  <c r="H37" i="11"/>
  <c r="J19" i="11"/>
  <c r="J37" i="11" l="1"/>
  <c r="J35" i="11"/>
  <c r="J39" i="11" s="1"/>
  <c r="K37" i="10" l="1"/>
  <c r="J37" i="10"/>
  <c r="I37" i="10"/>
  <c r="H37" i="10"/>
  <c r="G37" i="10"/>
  <c r="A37" i="10"/>
  <c r="K35" i="10"/>
  <c r="J35" i="10"/>
  <c r="I35" i="10"/>
  <c r="H35" i="10"/>
  <c r="G35" i="10"/>
  <c r="K33" i="10"/>
  <c r="J33" i="10"/>
  <c r="I33" i="10"/>
  <c r="H33" i="10"/>
  <c r="G33" i="10"/>
  <c r="K31" i="10"/>
  <c r="J31" i="10"/>
  <c r="I31" i="10"/>
  <c r="H31" i="10"/>
  <c r="G31" i="10"/>
  <c r="K29" i="10"/>
  <c r="J29" i="10"/>
  <c r="I29" i="10"/>
  <c r="H29" i="10"/>
  <c r="G29" i="10"/>
  <c r="K25" i="10"/>
  <c r="J25" i="10"/>
  <c r="I25" i="10"/>
  <c r="H25" i="10"/>
  <c r="G25" i="10"/>
  <c r="K23" i="10"/>
  <c r="J23" i="10"/>
  <c r="I23" i="10"/>
  <c r="H23" i="10"/>
  <c r="G23" i="10"/>
  <c r="K21" i="10"/>
  <c r="J21" i="10"/>
  <c r="I21" i="10"/>
  <c r="H21" i="10"/>
  <c r="G21" i="10"/>
  <c r="K19" i="10"/>
  <c r="I19" i="10"/>
  <c r="H19" i="10"/>
  <c r="G19" i="10"/>
  <c r="E19" i="10"/>
  <c r="J19" i="10" s="1"/>
  <c r="K18" i="10"/>
  <c r="J18" i="10"/>
  <c r="I18" i="10"/>
  <c r="I27" i="10" s="1"/>
  <c r="I39" i="10" s="1"/>
  <c r="H18" i="10"/>
  <c r="H27" i="10" s="1"/>
  <c r="H39" i="10" s="1"/>
  <c r="G18" i="10"/>
  <c r="G27" i="10" s="1"/>
  <c r="G39" i="10" s="1"/>
  <c r="K15" i="10"/>
  <c r="K27" i="10" s="1"/>
  <c r="K39" i="10" s="1"/>
  <c r="J15" i="10"/>
  <c r="I15" i="10"/>
  <c r="H15" i="10"/>
  <c r="G15" i="10"/>
  <c r="H45" i="10" l="1"/>
  <c r="H43" i="10"/>
  <c r="H41" i="10"/>
  <c r="H47" i="10" s="1"/>
  <c r="J27" i="10"/>
  <c r="J39" i="10" s="1"/>
  <c r="K43" i="10"/>
  <c r="K41" i="10"/>
  <c r="K47" i="10" s="1"/>
  <c r="K45" i="10"/>
  <c r="G43" i="10"/>
  <c r="G41" i="10"/>
  <c r="G47" i="10" s="1"/>
  <c r="G45" i="10"/>
  <c r="I43" i="10"/>
  <c r="I45" i="10"/>
  <c r="I41" i="10"/>
  <c r="I47" i="10" s="1"/>
  <c r="J41" i="10" l="1"/>
  <c r="J47" i="10" s="1"/>
  <c r="J45" i="10"/>
  <c r="J43" i="10"/>
  <c r="K38" i="9" l="1"/>
  <c r="J38" i="9"/>
  <c r="I38" i="9"/>
  <c r="H38" i="9"/>
  <c r="G38" i="9"/>
  <c r="A38" i="9"/>
  <c r="K36" i="9"/>
  <c r="J36" i="9"/>
  <c r="I36" i="9"/>
  <c r="H36" i="9"/>
  <c r="G36" i="9"/>
  <c r="K34" i="9"/>
  <c r="J34" i="9"/>
  <c r="I34" i="9"/>
  <c r="H34" i="9"/>
  <c r="G34" i="9"/>
  <c r="K32" i="9"/>
  <c r="J32" i="9"/>
  <c r="I32" i="9"/>
  <c r="H32" i="9"/>
  <c r="G32" i="9"/>
  <c r="K30" i="9"/>
  <c r="J30" i="9"/>
  <c r="I30" i="9"/>
  <c r="H30" i="9"/>
  <c r="G30" i="9"/>
  <c r="K26" i="9"/>
  <c r="J26" i="9"/>
  <c r="I26" i="9"/>
  <c r="H26" i="9"/>
  <c r="G26" i="9"/>
  <c r="K24" i="9"/>
  <c r="J24" i="9"/>
  <c r="I24" i="9"/>
  <c r="H24" i="9"/>
  <c r="G24" i="9"/>
  <c r="K22" i="9"/>
  <c r="J22" i="9"/>
  <c r="I22" i="9"/>
  <c r="H22" i="9"/>
  <c r="G22" i="9"/>
  <c r="K20" i="9"/>
  <c r="I20" i="9"/>
  <c r="H20" i="9"/>
  <c r="G20" i="9"/>
  <c r="E20" i="9"/>
  <c r="J20" i="9" s="1"/>
  <c r="K19" i="9"/>
  <c r="J19" i="9"/>
  <c r="I19" i="9"/>
  <c r="I28" i="9" s="1"/>
  <c r="I40" i="9" s="1"/>
  <c r="H19" i="9"/>
  <c r="H28" i="9" s="1"/>
  <c r="H40" i="9" s="1"/>
  <c r="G19" i="9"/>
  <c r="G28" i="9" s="1"/>
  <c r="G40" i="9" s="1"/>
  <c r="K16" i="9"/>
  <c r="K28" i="9" s="1"/>
  <c r="K40" i="9" s="1"/>
  <c r="J16" i="9"/>
  <c r="I16" i="9"/>
  <c r="H16" i="9"/>
  <c r="G16" i="9"/>
  <c r="J28" i="9" l="1"/>
  <c r="J40" i="9" s="1"/>
  <c r="K42" i="9"/>
  <c r="K48" i="9" s="1"/>
  <c r="K46" i="9"/>
  <c r="K44" i="9"/>
  <c r="G48" i="9"/>
  <c r="G42" i="9"/>
  <c r="G44" i="9"/>
  <c r="G46" i="9"/>
  <c r="H46" i="9"/>
  <c r="H44" i="9"/>
  <c r="H48" i="9" s="1"/>
  <c r="H42" i="9"/>
  <c r="I44" i="9"/>
  <c r="I46" i="9"/>
  <c r="I42" i="9"/>
  <c r="I48" i="9"/>
  <c r="J42" i="9" l="1"/>
  <c r="J46" i="9"/>
  <c r="J44" i="9"/>
  <c r="J48" i="9" s="1"/>
  <c r="K38" i="8" l="1"/>
  <c r="J38" i="8"/>
  <c r="I38" i="8"/>
  <c r="H38" i="8"/>
  <c r="G38" i="8"/>
  <c r="A38" i="8"/>
  <c r="K36" i="8"/>
  <c r="J36" i="8"/>
  <c r="I36" i="8"/>
  <c r="H36" i="8"/>
  <c r="G36" i="8"/>
  <c r="K34" i="8"/>
  <c r="J34" i="8"/>
  <c r="I34" i="8"/>
  <c r="H34" i="8"/>
  <c r="G34" i="8"/>
  <c r="K32" i="8"/>
  <c r="J32" i="8"/>
  <c r="I32" i="8"/>
  <c r="H32" i="8"/>
  <c r="G32" i="8"/>
  <c r="K30" i="8"/>
  <c r="J30" i="8"/>
  <c r="I30" i="8"/>
  <c r="H30" i="8"/>
  <c r="G30" i="8"/>
  <c r="K26" i="8"/>
  <c r="J26" i="8"/>
  <c r="I26" i="8"/>
  <c r="H26" i="8"/>
  <c r="G26" i="8"/>
  <c r="K24" i="8"/>
  <c r="J24" i="8"/>
  <c r="I24" i="8"/>
  <c r="H24" i="8"/>
  <c r="G24" i="8"/>
  <c r="K22" i="8"/>
  <c r="J22" i="8"/>
  <c r="I22" i="8"/>
  <c r="H22" i="8"/>
  <c r="G22" i="8"/>
  <c r="K20" i="8"/>
  <c r="I20" i="8"/>
  <c r="H20" i="8"/>
  <c r="G20" i="8"/>
  <c r="E20" i="8"/>
  <c r="J20" i="8" s="1"/>
  <c r="K19" i="8"/>
  <c r="J19" i="8"/>
  <c r="I19" i="8"/>
  <c r="I28" i="8" s="1"/>
  <c r="I40" i="8" s="1"/>
  <c r="H19" i="8"/>
  <c r="H28" i="8" s="1"/>
  <c r="H40" i="8" s="1"/>
  <c r="G19" i="8"/>
  <c r="G28" i="8" s="1"/>
  <c r="G40" i="8" s="1"/>
  <c r="K16" i="8"/>
  <c r="K28" i="8" s="1"/>
  <c r="K40" i="8" s="1"/>
  <c r="J16" i="8"/>
  <c r="I16" i="8"/>
  <c r="H16" i="8"/>
  <c r="G16" i="8"/>
  <c r="G44" i="8" l="1"/>
  <c r="G42" i="8"/>
  <c r="G48" i="8" s="1"/>
  <c r="G46" i="8"/>
  <c r="H44" i="8"/>
  <c r="H42" i="8"/>
  <c r="H46" i="8"/>
  <c r="H48" i="8" s="1"/>
  <c r="J28" i="8"/>
  <c r="J40" i="8" s="1"/>
  <c r="K42" i="8"/>
  <c r="K46" i="8"/>
  <c r="K48" i="8" s="1"/>
  <c r="K44" i="8"/>
  <c r="I44" i="8"/>
  <c r="I42" i="8"/>
  <c r="I48" i="8" s="1"/>
  <c r="I46" i="8"/>
  <c r="J42" i="8" l="1"/>
  <c r="J48" i="8" s="1"/>
  <c r="J46" i="8"/>
  <c r="J44" i="8"/>
  <c r="K48" i="7" l="1"/>
  <c r="J48" i="7"/>
  <c r="I48" i="7"/>
  <c r="H48" i="7"/>
  <c r="G48" i="7"/>
  <c r="G42" i="7"/>
  <c r="G46" i="7" s="1"/>
  <c r="K40" i="7"/>
  <c r="J40" i="7"/>
  <c r="I40" i="7"/>
  <c r="H40" i="7"/>
  <c r="G40" i="7"/>
  <c r="K38" i="7"/>
  <c r="J38" i="7"/>
  <c r="I38" i="7"/>
  <c r="H38" i="7"/>
  <c r="G38" i="7"/>
  <c r="K36" i="7"/>
  <c r="J36" i="7"/>
  <c r="I36" i="7"/>
  <c r="H36" i="7"/>
  <c r="G36" i="7"/>
  <c r="K34" i="7"/>
  <c r="J34" i="7"/>
  <c r="I34" i="7"/>
  <c r="H34" i="7"/>
  <c r="G34" i="7"/>
  <c r="K32" i="7"/>
  <c r="J32" i="7"/>
  <c r="I32" i="7"/>
  <c r="H32" i="7"/>
  <c r="G32" i="7"/>
  <c r="K30" i="7"/>
  <c r="J30" i="7"/>
  <c r="I30" i="7"/>
  <c r="H30" i="7"/>
  <c r="G30" i="7"/>
  <c r="G28" i="7"/>
  <c r="K26" i="7"/>
  <c r="J26" i="7"/>
  <c r="I26" i="7"/>
  <c r="H26" i="7"/>
  <c r="G26" i="7"/>
  <c r="K24" i="7"/>
  <c r="J24" i="7"/>
  <c r="I24" i="7"/>
  <c r="H24" i="7"/>
  <c r="G24" i="7"/>
  <c r="K22" i="7"/>
  <c r="J22" i="7"/>
  <c r="I22" i="7"/>
  <c r="H22" i="7"/>
  <c r="G22" i="7"/>
  <c r="I20" i="7"/>
  <c r="H20" i="7"/>
  <c r="G20" i="7"/>
  <c r="E20" i="7"/>
  <c r="K20" i="7" s="1"/>
  <c r="K19" i="7"/>
  <c r="K28" i="7" s="1"/>
  <c r="K42" i="7" s="1"/>
  <c r="J19" i="7"/>
  <c r="I19" i="7"/>
  <c r="I28" i="7" s="1"/>
  <c r="I42" i="7" s="1"/>
  <c r="H19" i="7"/>
  <c r="H28" i="7" s="1"/>
  <c r="H42" i="7" s="1"/>
  <c r="G19" i="7"/>
  <c r="A18" i="7"/>
  <c r="K16" i="7"/>
  <c r="J16" i="7"/>
  <c r="I16" i="7"/>
  <c r="H16" i="7"/>
  <c r="G16" i="7"/>
  <c r="I46" i="7" l="1"/>
  <c r="I50" i="7"/>
  <c r="I44" i="7"/>
  <c r="H46" i="7"/>
  <c r="H44" i="7"/>
  <c r="H50" i="7"/>
  <c r="K44" i="7"/>
  <c r="K46" i="7"/>
  <c r="K50" i="7"/>
  <c r="J20" i="7"/>
  <c r="J28" i="7" s="1"/>
  <c r="J42" i="7" s="1"/>
  <c r="G44" i="7"/>
  <c r="G50" i="7"/>
  <c r="J50" i="7" l="1"/>
  <c r="J44" i="7"/>
  <c r="J46" i="7"/>
  <c r="K42" i="6" l="1"/>
  <c r="J42" i="6"/>
  <c r="I42" i="6"/>
  <c r="H42" i="6"/>
  <c r="G42" i="6"/>
  <c r="K40" i="6"/>
  <c r="J40" i="6"/>
  <c r="I40" i="6"/>
  <c r="H40" i="6"/>
  <c r="G40" i="6"/>
  <c r="K38" i="6"/>
  <c r="J38" i="6"/>
  <c r="I38" i="6"/>
  <c r="H38" i="6"/>
  <c r="G38" i="6"/>
  <c r="K36" i="6"/>
  <c r="J36" i="6"/>
  <c r="I36" i="6"/>
  <c r="H36" i="6"/>
  <c r="G36" i="6"/>
  <c r="K34" i="6"/>
  <c r="J34" i="6"/>
  <c r="I34" i="6"/>
  <c r="H34" i="6"/>
  <c r="G34" i="6"/>
  <c r="K32" i="6"/>
  <c r="J32" i="6"/>
  <c r="I32" i="6"/>
  <c r="H32" i="6"/>
  <c r="G32" i="6"/>
  <c r="K30" i="6"/>
  <c r="J30" i="6"/>
  <c r="I30" i="6"/>
  <c r="H30" i="6"/>
  <c r="G30" i="6"/>
  <c r="H28" i="6"/>
  <c r="H44" i="6" s="1"/>
  <c r="G28" i="6"/>
  <c r="G44" i="6" s="1"/>
  <c r="K26" i="6"/>
  <c r="J26" i="6"/>
  <c r="I26" i="6"/>
  <c r="H26" i="6"/>
  <c r="G26" i="6"/>
  <c r="K24" i="6"/>
  <c r="J24" i="6"/>
  <c r="I24" i="6"/>
  <c r="H24" i="6"/>
  <c r="G24" i="6"/>
  <c r="K22" i="6"/>
  <c r="J22" i="6"/>
  <c r="I22" i="6"/>
  <c r="H22" i="6"/>
  <c r="G22" i="6"/>
  <c r="I20" i="6"/>
  <c r="H20" i="6"/>
  <c r="G20" i="6"/>
  <c r="E20" i="6"/>
  <c r="K20" i="6" s="1"/>
  <c r="K19" i="6"/>
  <c r="J19" i="6"/>
  <c r="I19" i="6"/>
  <c r="I28" i="6" s="1"/>
  <c r="I44" i="6" s="1"/>
  <c r="H19" i="6"/>
  <c r="G19" i="6"/>
  <c r="A18" i="6"/>
  <c r="K16" i="6"/>
  <c r="J16" i="6"/>
  <c r="I16" i="6"/>
  <c r="H16" i="6"/>
  <c r="G16" i="6"/>
  <c r="I46" i="6" l="1"/>
  <c r="I48" i="6"/>
  <c r="I51" i="6" s="1"/>
  <c r="H48" i="6"/>
  <c r="H46" i="6"/>
  <c r="H51" i="6" s="1"/>
  <c r="K28" i="6"/>
  <c r="K44" i="6" s="1"/>
  <c r="G46" i="6"/>
  <c r="G48" i="6"/>
  <c r="G51" i="6" s="1"/>
  <c r="J20" i="6"/>
  <c r="J28" i="6" s="1"/>
  <c r="J44" i="6" s="1"/>
  <c r="J46" i="6" l="1"/>
  <c r="J51" i="6" s="1"/>
  <c r="J48" i="6"/>
  <c r="K46" i="6"/>
  <c r="K51" i="6" s="1"/>
  <c r="K48" i="6"/>
  <c r="K42" i="5" l="1"/>
  <c r="J42" i="5"/>
  <c r="I42" i="5"/>
  <c r="H42" i="5"/>
  <c r="G42" i="5"/>
  <c r="K40" i="5"/>
  <c r="J40" i="5"/>
  <c r="I40" i="5"/>
  <c r="H40" i="5"/>
  <c r="G40" i="5"/>
  <c r="K38" i="5"/>
  <c r="J38" i="5"/>
  <c r="I38" i="5"/>
  <c r="H38" i="5"/>
  <c r="G38" i="5"/>
  <c r="K36" i="5"/>
  <c r="J36" i="5"/>
  <c r="I36" i="5"/>
  <c r="H36" i="5"/>
  <c r="G36" i="5"/>
  <c r="K34" i="5"/>
  <c r="J34" i="5"/>
  <c r="I34" i="5"/>
  <c r="H34" i="5"/>
  <c r="G34" i="5"/>
  <c r="K32" i="5"/>
  <c r="J32" i="5"/>
  <c r="I32" i="5"/>
  <c r="H32" i="5"/>
  <c r="G32" i="5"/>
  <c r="K30" i="5"/>
  <c r="J30" i="5"/>
  <c r="I30" i="5"/>
  <c r="H30" i="5"/>
  <c r="G30" i="5"/>
  <c r="H28" i="5"/>
  <c r="H44" i="5" s="1"/>
  <c r="G28" i="5"/>
  <c r="G44" i="5" s="1"/>
  <c r="K26" i="5"/>
  <c r="J26" i="5"/>
  <c r="I26" i="5"/>
  <c r="H26" i="5"/>
  <c r="G26" i="5"/>
  <c r="K24" i="5"/>
  <c r="J24" i="5"/>
  <c r="I24" i="5"/>
  <c r="H24" i="5"/>
  <c r="G24" i="5"/>
  <c r="K22" i="5"/>
  <c r="J22" i="5"/>
  <c r="I22" i="5"/>
  <c r="H22" i="5"/>
  <c r="G22" i="5"/>
  <c r="I20" i="5"/>
  <c r="H20" i="5"/>
  <c r="G20" i="5"/>
  <c r="E20" i="5"/>
  <c r="K20" i="5" s="1"/>
  <c r="K19" i="5"/>
  <c r="K28" i="5" s="1"/>
  <c r="K44" i="5" s="1"/>
  <c r="J19" i="5"/>
  <c r="I19" i="5"/>
  <c r="I28" i="5" s="1"/>
  <c r="I44" i="5" s="1"/>
  <c r="H19" i="5"/>
  <c r="G19" i="5"/>
  <c r="K16" i="5"/>
  <c r="J16" i="5"/>
  <c r="I16" i="5"/>
  <c r="H16" i="5"/>
  <c r="G16" i="5"/>
  <c r="I46" i="5" l="1"/>
  <c r="I48" i="5"/>
  <c r="I51" i="5"/>
  <c r="H46" i="5"/>
  <c r="H51" i="5" s="1"/>
  <c r="H48" i="5"/>
  <c r="J28" i="5"/>
  <c r="J44" i="5" s="1"/>
  <c r="K48" i="5"/>
  <c r="K46" i="5"/>
  <c r="K51" i="5" s="1"/>
  <c r="G46" i="5"/>
  <c r="G51" i="5" s="1"/>
  <c r="G48" i="5"/>
  <c r="J20" i="5"/>
  <c r="J48" i="5" l="1"/>
  <c r="J46" i="5"/>
  <c r="J51" i="5" s="1"/>
  <c r="K42" i="4" l="1"/>
  <c r="J42" i="4"/>
  <c r="I42" i="4"/>
  <c r="H42" i="4"/>
  <c r="G42" i="4"/>
  <c r="K40" i="4"/>
  <c r="J40" i="4"/>
  <c r="I40" i="4"/>
  <c r="H40" i="4"/>
  <c r="G40" i="4"/>
  <c r="K38" i="4"/>
  <c r="J38" i="4"/>
  <c r="I38" i="4"/>
  <c r="H38" i="4"/>
  <c r="G38" i="4"/>
  <c r="K36" i="4"/>
  <c r="J36" i="4"/>
  <c r="I36" i="4"/>
  <c r="H36" i="4"/>
  <c r="G36" i="4"/>
  <c r="K34" i="4"/>
  <c r="J34" i="4"/>
  <c r="I34" i="4"/>
  <c r="H34" i="4"/>
  <c r="G34" i="4"/>
  <c r="K32" i="4"/>
  <c r="J32" i="4"/>
  <c r="I32" i="4"/>
  <c r="H32" i="4"/>
  <c r="G32" i="4"/>
  <c r="K30" i="4"/>
  <c r="J30" i="4"/>
  <c r="I30" i="4"/>
  <c r="H30" i="4"/>
  <c r="G30" i="4"/>
  <c r="K26" i="4"/>
  <c r="J26" i="4"/>
  <c r="I26" i="4"/>
  <c r="H26" i="4"/>
  <c r="G26" i="4"/>
  <c r="K24" i="4"/>
  <c r="J24" i="4"/>
  <c r="I24" i="4"/>
  <c r="H24" i="4"/>
  <c r="G24" i="4"/>
  <c r="K22" i="4"/>
  <c r="J22" i="4"/>
  <c r="I22" i="4"/>
  <c r="H22" i="4"/>
  <c r="G22" i="4"/>
  <c r="I20" i="4"/>
  <c r="H20" i="4"/>
  <c r="G20" i="4"/>
  <c r="E20" i="4"/>
  <c r="K20" i="4" s="1"/>
  <c r="K19" i="4"/>
  <c r="K28" i="4" s="1"/>
  <c r="K44" i="4" s="1"/>
  <c r="J19" i="4"/>
  <c r="I19" i="4"/>
  <c r="I28" i="4" s="1"/>
  <c r="I44" i="4" s="1"/>
  <c r="H19" i="4"/>
  <c r="H28" i="4" s="1"/>
  <c r="H44" i="4" s="1"/>
  <c r="G19" i="4"/>
  <c r="G28" i="4" s="1"/>
  <c r="G44" i="4" s="1"/>
  <c r="K16" i="4"/>
  <c r="J16" i="4"/>
  <c r="I16" i="4"/>
  <c r="H16" i="4"/>
  <c r="G16" i="4"/>
  <c r="K48" i="4" l="1"/>
  <c r="K46" i="4"/>
  <c r="K51" i="4" s="1"/>
  <c r="I48" i="4"/>
  <c r="I46" i="4"/>
  <c r="I51" i="4" s="1"/>
  <c r="G46" i="4"/>
  <c r="G51" i="4" s="1"/>
  <c r="G48" i="4"/>
  <c r="H48" i="4"/>
  <c r="H46" i="4"/>
  <c r="H51" i="4" s="1"/>
  <c r="J20" i="4"/>
  <c r="J28" i="4" s="1"/>
  <c r="J44" i="4" s="1"/>
  <c r="J48" i="4" l="1"/>
  <c r="J46" i="4"/>
  <c r="J51" i="4" s="1"/>
  <c r="K42" i="3" l="1"/>
  <c r="J42" i="3"/>
  <c r="I42" i="3"/>
  <c r="H42" i="3"/>
  <c r="G42" i="3"/>
  <c r="K40" i="3"/>
  <c r="J40" i="3"/>
  <c r="I40" i="3"/>
  <c r="H40" i="3"/>
  <c r="G40" i="3"/>
  <c r="K38" i="3"/>
  <c r="J38" i="3"/>
  <c r="I38" i="3"/>
  <c r="H38" i="3"/>
  <c r="G38" i="3"/>
  <c r="K36" i="3"/>
  <c r="J36" i="3"/>
  <c r="I36" i="3"/>
  <c r="H36" i="3"/>
  <c r="G36" i="3"/>
  <c r="K34" i="3"/>
  <c r="J34" i="3"/>
  <c r="I34" i="3"/>
  <c r="H34" i="3"/>
  <c r="G34" i="3"/>
  <c r="K32" i="3"/>
  <c r="J32" i="3"/>
  <c r="I32" i="3"/>
  <c r="H32" i="3"/>
  <c r="G32" i="3"/>
  <c r="K30" i="3"/>
  <c r="J30" i="3"/>
  <c r="I30" i="3"/>
  <c r="H30" i="3"/>
  <c r="G30" i="3"/>
  <c r="H28" i="3"/>
  <c r="H44" i="3" s="1"/>
  <c r="G28" i="3"/>
  <c r="G44" i="3" s="1"/>
  <c r="K26" i="3"/>
  <c r="J26" i="3"/>
  <c r="I26" i="3"/>
  <c r="H26" i="3"/>
  <c r="G26" i="3"/>
  <c r="K24" i="3"/>
  <c r="J24" i="3"/>
  <c r="I24" i="3"/>
  <c r="H24" i="3"/>
  <c r="G24" i="3"/>
  <c r="K22" i="3"/>
  <c r="J22" i="3"/>
  <c r="I22" i="3"/>
  <c r="H22" i="3"/>
  <c r="G22" i="3"/>
  <c r="I20" i="3"/>
  <c r="H20" i="3"/>
  <c r="G20" i="3"/>
  <c r="E20" i="3"/>
  <c r="K20" i="3" s="1"/>
  <c r="K19" i="3"/>
  <c r="J19" i="3"/>
  <c r="I19" i="3"/>
  <c r="I28" i="3" s="1"/>
  <c r="I44" i="3" s="1"/>
  <c r="H19" i="3"/>
  <c r="G19" i="3"/>
  <c r="K16" i="3"/>
  <c r="J16" i="3"/>
  <c r="I16" i="3"/>
  <c r="H16" i="3"/>
  <c r="G16" i="3"/>
  <c r="H46" i="3" l="1"/>
  <c r="H51" i="3" s="1"/>
  <c r="H48" i="3"/>
  <c r="I46" i="3"/>
  <c r="I51" i="3" s="1"/>
  <c r="I48" i="3"/>
  <c r="K28" i="3"/>
  <c r="K44" i="3" s="1"/>
  <c r="G46" i="3"/>
  <c r="G51" i="3" s="1"/>
  <c r="G48" i="3"/>
  <c r="J20" i="3"/>
  <c r="J28" i="3" s="1"/>
  <c r="J44" i="3" s="1"/>
  <c r="J46" i="3" l="1"/>
  <c r="J51" i="3" s="1"/>
  <c r="J48" i="3"/>
  <c r="K46" i="3"/>
  <c r="K51" i="3" s="1"/>
  <c r="K48" i="3"/>
  <c r="K42" i="2" l="1"/>
  <c r="J42" i="2"/>
  <c r="I42" i="2"/>
  <c r="H42" i="2"/>
  <c r="G42" i="2"/>
  <c r="K40" i="2"/>
  <c r="J40" i="2"/>
  <c r="I40" i="2"/>
  <c r="H40" i="2"/>
  <c r="G40" i="2"/>
  <c r="K38" i="2"/>
  <c r="J38" i="2"/>
  <c r="I38" i="2"/>
  <c r="H38" i="2"/>
  <c r="G38" i="2"/>
  <c r="K36" i="2"/>
  <c r="J36" i="2"/>
  <c r="I36" i="2"/>
  <c r="H36" i="2"/>
  <c r="G36" i="2"/>
  <c r="K34" i="2"/>
  <c r="J34" i="2"/>
  <c r="I34" i="2"/>
  <c r="H34" i="2"/>
  <c r="G34" i="2"/>
  <c r="K32" i="2"/>
  <c r="J32" i="2"/>
  <c r="I32" i="2"/>
  <c r="H32" i="2"/>
  <c r="G32" i="2"/>
  <c r="K30" i="2"/>
  <c r="J30" i="2"/>
  <c r="I30" i="2"/>
  <c r="H30" i="2"/>
  <c r="G30" i="2"/>
  <c r="H28" i="2"/>
  <c r="H44" i="2" s="1"/>
  <c r="G28" i="2"/>
  <c r="G44" i="2" s="1"/>
  <c r="K26" i="2"/>
  <c r="J26" i="2"/>
  <c r="I26" i="2"/>
  <c r="H26" i="2"/>
  <c r="G26" i="2"/>
  <c r="K24" i="2"/>
  <c r="J24" i="2"/>
  <c r="I24" i="2"/>
  <c r="H24" i="2"/>
  <c r="G24" i="2"/>
  <c r="K22" i="2"/>
  <c r="J22" i="2"/>
  <c r="I22" i="2"/>
  <c r="H22" i="2"/>
  <c r="G22" i="2"/>
  <c r="I20" i="2"/>
  <c r="H20" i="2"/>
  <c r="G20" i="2"/>
  <c r="E20" i="2"/>
  <c r="K20" i="2" s="1"/>
  <c r="K19" i="2"/>
  <c r="J19" i="2"/>
  <c r="I19" i="2"/>
  <c r="I28" i="2" s="1"/>
  <c r="I44" i="2" s="1"/>
  <c r="H19" i="2"/>
  <c r="G19" i="2"/>
  <c r="K16" i="2"/>
  <c r="J16" i="2"/>
  <c r="I16" i="2"/>
  <c r="H16" i="2"/>
  <c r="G16" i="2"/>
  <c r="H46" i="2" l="1"/>
  <c r="H48" i="2"/>
  <c r="H51" i="2"/>
  <c r="K28" i="2"/>
  <c r="K44" i="2" s="1"/>
  <c r="I46" i="2"/>
  <c r="I51" i="2" s="1"/>
  <c r="I48" i="2"/>
  <c r="G48" i="2"/>
  <c r="G46" i="2"/>
  <c r="G51" i="2" s="1"/>
  <c r="J20" i="2"/>
  <c r="J28" i="2" s="1"/>
  <c r="J44" i="2" s="1"/>
  <c r="J48" i="2" l="1"/>
  <c r="J46" i="2"/>
  <c r="J51" i="2" s="1"/>
  <c r="K46" i="2"/>
  <c r="K51" i="2" s="1"/>
  <c r="K48" i="2"/>
  <c r="E50" i="1" l="1"/>
  <c r="E48" i="1"/>
  <c r="K44" i="1"/>
  <c r="J44" i="1"/>
  <c r="E44" i="1"/>
  <c r="I44" i="1" s="1"/>
  <c r="E42" i="1"/>
  <c r="H42" i="1" s="1"/>
  <c r="K40" i="1"/>
  <c r="J40" i="1"/>
  <c r="E40" i="1"/>
  <c r="I40" i="1" s="1"/>
  <c r="E38" i="1"/>
  <c r="G38" i="1" s="1"/>
  <c r="K36" i="1"/>
  <c r="J36" i="1"/>
  <c r="I36" i="1"/>
  <c r="H36" i="1"/>
  <c r="G36" i="1"/>
  <c r="E34" i="1"/>
  <c r="K34" i="1" s="1"/>
  <c r="K32" i="1"/>
  <c r="J32" i="1"/>
  <c r="I32" i="1"/>
  <c r="E32" i="1"/>
  <c r="H32" i="1" s="1"/>
  <c r="K28" i="1"/>
  <c r="J28" i="1"/>
  <c r="I28" i="1"/>
  <c r="H28" i="1"/>
  <c r="G28" i="1"/>
  <c r="K26" i="1"/>
  <c r="J26" i="1"/>
  <c r="I26" i="1"/>
  <c r="H26" i="1"/>
  <c r="G26" i="1"/>
  <c r="K24" i="1"/>
  <c r="J24" i="1"/>
  <c r="I24" i="1"/>
  <c r="H24" i="1"/>
  <c r="G24" i="1"/>
  <c r="K22" i="1"/>
  <c r="G22" i="1"/>
  <c r="E22" i="1"/>
  <c r="J22" i="1" s="1"/>
  <c r="I20" i="1"/>
  <c r="H20" i="1"/>
  <c r="G20" i="1"/>
  <c r="E20" i="1"/>
  <c r="K20" i="1" s="1"/>
  <c r="K19" i="1"/>
  <c r="J19" i="1"/>
  <c r="I19" i="1"/>
  <c r="H19" i="1"/>
  <c r="G19" i="1"/>
  <c r="K16" i="1"/>
  <c r="K30" i="1" s="1"/>
  <c r="J16" i="1"/>
  <c r="I16" i="1"/>
  <c r="H16" i="1"/>
  <c r="G16" i="1"/>
  <c r="G30" i="1" s="1"/>
  <c r="H38" i="1" l="1"/>
  <c r="J20" i="1"/>
  <c r="J30" i="1" s="1"/>
  <c r="J46" i="1" s="1"/>
  <c r="I38" i="1"/>
  <c r="I42" i="1"/>
  <c r="J42" i="1"/>
  <c r="J34" i="1"/>
  <c r="K38" i="1"/>
  <c r="K46" i="1" s="1"/>
  <c r="K42" i="1"/>
  <c r="G42" i="1"/>
  <c r="G34" i="1"/>
  <c r="J38" i="1"/>
  <c r="H22" i="1"/>
  <c r="H30" i="1" s="1"/>
  <c r="H46" i="1" s="1"/>
  <c r="G40" i="1"/>
  <c r="I22" i="1"/>
  <c r="I30" i="1" s="1"/>
  <c r="I46" i="1" s="1"/>
  <c r="G32" i="1"/>
  <c r="G46" i="1" s="1"/>
  <c r="H40" i="1"/>
  <c r="H44" i="1"/>
  <c r="H34" i="1"/>
  <c r="I34" i="1"/>
  <c r="G44" i="1"/>
  <c r="K48" i="1" l="1"/>
  <c r="K53" i="1" s="1"/>
  <c r="K50" i="1"/>
  <c r="G50" i="1"/>
  <c r="G48" i="1"/>
  <c r="G53" i="1" s="1"/>
  <c r="H50" i="1"/>
  <c r="H48" i="1"/>
  <c r="H53" i="1" s="1"/>
  <c r="I48" i="1"/>
  <c r="I50" i="1"/>
  <c r="I53" i="1"/>
  <c r="J48" i="1"/>
  <c r="J50" i="1"/>
  <c r="J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s364438</author>
  </authors>
  <commentList>
    <comment ref="B34" authorId="0" shapeId="0" xr:uid="{A29AB1C4-D032-4911-9C64-3719F57AF078}">
      <text>
        <r>
          <rPr>
            <sz val="9"/>
            <color indexed="81"/>
            <rFont val="Tahoma"/>
            <family val="2"/>
          </rPr>
          <t>Residential Energy Assistance</t>
        </r>
      </text>
    </comment>
    <comment ref="B36" authorId="0" shapeId="0" xr:uid="{4B9BF25E-753A-4A9D-9F4F-56CEE471357B}">
      <text>
        <r>
          <rPr>
            <sz val="10"/>
            <color indexed="81"/>
            <rFont val="Tahoma"/>
            <family val="2"/>
          </rPr>
          <t>Commercial Only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s364438</author>
  </authors>
  <commentList>
    <comment ref="B32" authorId="0" shapeId="0" xr:uid="{755DC3D1-766B-42B3-8132-CDC0E6592501}">
      <text>
        <r>
          <rPr>
            <sz val="9"/>
            <color indexed="81"/>
            <rFont val="Tahoma"/>
            <family val="2"/>
          </rPr>
          <t>Residential Energy Assistance</t>
        </r>
      </text>
    </comment>
    <comment ref="B34" authorId="0" shapeId="0" xr:uid="{7E01DB64-CCD9-436E-ACF9-DD144E0FE2F4}">
      <text>
        <r>
          <rPr>
            <sz val="10"/>
            <color indexed="81"/>
            <rFont val="Tahoma"/>
            <family val="2"/>
          </rPr>
          <t>Commercial Only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s364438</author>
  </authors>
  <commentList>
    <comment ref="B32" authorId="0" shapeId="0" xr:uid="{BC84063A-A694-4687-AE2C-4F0ECAE20A4C}">
      <text>
        <r>
          <rPr>
            <sz val="9"/>
            <color indexed="81"/>
            <rFont val="Tahoma"/>
            <charset val="1"/>
          </rPr>
          <t>Residential Energy Assistance</t>
        </r>
      </text>
    </comment>
    <comment ref="B34" authorId="0" shapeId="0" xr:uid="{FE8BB9ED-25A0-474A-8E20-0D411CD12EFD}">
      <text>
        <r>
          <rPr>
            <b/>
            <sz val="9"/>
            <color indexed="81"/>
            <rFont val="Tahoma"/>
            <charset val="1"/>
          </rPr>
          <t>Not for RS?</t>
        </r>
      </text>
    </comment>
  </commentList>
</comments>
</file>

<file path=xl/sharedStrings.xml><?xml version="1.0" encoding="utf-8"?>
<sst xmlns="http://schemas.openxmlformats.org/spreadsheetml/2006/main" count="771" uniqueCount="59">
  <si>
    <t xml:space="preserve"> </t>
  </si>
  <si>
    <t xml:space="preserve">     Edison Electric Institute</t>
  </si>
  <si>
    <t xml:space="preserve">     Typical Net Monthly Bills</t>
  </si>
  <si>
    <t xml:space="preserve">     Rates as of January 1, 2025</t>
  </si>
  <si>
    <t xml:space="preserve">      Kentucky Power Company</t>
  </si>
  <si>
    <t>RESIDENTIAL</t>
  </si>
  <si>
    <t>Rate</t>
  </si>
  <si>
    <t>Schedule</t>
  </si>
  <si>
    <t>Bill Calculations</t>
  </si>
  <si>
    <t>Charges</t>
  </si>
  <si>
    <t>kWh</t>
  </si>
  <si>
    <t xml:space="preserve">  Customer Charge</t>
  </si>
  <si>
    <t>$/mo.</t>
  </si>
  <si>
    <t xml:space="preserve">  Energy Charges</t>
  </si>
  <si>
    <t xml:space="preserve">    First 500 kWh</t>
  </si>
  <si>
    <t>$/kWh</t>
  </si>
  <si>
    <t xml:space="preserve">    Over 500 kWh</t>
  </si>
  <si>
    <t>Fuel Adjustment Credit</t>
  </si>
  <si>
    <t xml:space="preserve">  Net Merger Savings</t>
  </si>
  <si>
    <t>eliminated 1/19/2018</t>
  </si>
  <si>
    <t xml:space="preserve">  Big Sandy Operations</t>
  </si>
  <si>
    <t xml:space="preserve">  Capacity Charge</t>
  </si>
  <si>
    <t xml:space="preserve">    Base bill</t>
  </si>
  <si>
    <t xml:space="preserve">  DSM Adj. Clause</t>
  </si>
  <si>
    <t xml:space="preserve">  Residential HEAP</t>
  </si>
  <si>
    <t>$/Meter</t>
  </si>
  <si>
    <t xml:space="preserve">  Economic Development</t>
  </si>
  <si>
    <t xml:space="preserve">  Fuel Adjustment</t>
  </si>
  <si>
    <t xml:space="preserve">  System Sales</t>
  </si>
  <si>
    <t xml:space="preserve">  Purchased Power</t>
  </si>
  <si>
    <t xml:space="preserve">  Federal Tax Cut</t>
  </si>
  <si>
    <t xml:space="preserve">    Subtotal</t>
  </si>
  <si>
    <t xml:space="preserve">  Envir. Surcharge</t>
  </si>
  <si>
    <t>%</t>
  </si>
  <si>
    <t>Decommissioning Rider</t>
  </si>
  <si>
    <t xml:space="preserve">    Total Bill</t>
  </si>
  <si>
    <t>Minimum</t>
  </si>
  <si>
    <t xml:space="preserve">     Rates as of January 1, 2024</t>
  </si>
  <si>
    <t xml:space="preserve">     Rates as of January 1, 2023</t>
  </si>
  <si>
    <t>$/$</t>
  </si>
  <si>
    <t>x</t>
  </si>
  <si>
    <t xml:space="preserve">     Rates as of January 1, 2022</t>
  </si>
  <si>
    <t xml:space="preserve">     Rates as of January 1, 2021</t>
  </si>
  <si>
    <t xml:space="preserve">     Rates as of January 1, 2020</t>
  </si>
  <si>
    <t xml:space="preserve">     Rates as of January 1, 2019</t>
  </si>
  <si>
    <t xml:space="preserve">     Rates as of January 1, 2018</t>
  </si>
  <si>
    <t>New 7/1/15</t>
  </si>
  <si>
    <t xml:space="preserve">  Big Sandy Retirement</t>
  </si>
  <si>
    <t xml:space="preserve">     Rates as of January 1, 2017</t>
  </si>
  <si>
    <t xml:space="preserve">     Rates as of January 1, 2016</t>
  </si>
  <si>
    <t xml:space="preserve">     Rates as of January 1, 2015</t>
  </si>
  <si>
    <t>Revised</t>
  </si>
  <si>
    <t>Asset Transfer</t>
  </si>
  <si>
    <t xml:space="preserve">     Rates as of January 1, 2014</t>
  </si>
  <si>
    <t xml:space="preserve">     Rates as of January 1, 2013</t>
  </si>
  <si>
    <t xml:space="preserve">    Basebill</t>
  </si>
  <si>
    <t xml:space="preserve">     Rates as of January 1, 2012</t>
  </si>
  <si>
    <t>Page 1 of 10</t>
  </si>
  <si>
    <t xml:space="preserve">     Rates as of January 1,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</si>
</sst>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mm/dd/yy"/>
    <numFmt numFmtId="165" formatCode="hh:mm"/>
    <numFmt numFmtId="166" formatCode="&quot;$&quot;#,##0.00"/>
    <numFmt numFmtId="167" formatCode="0.00000"/>
    <numFmt numFmtId="168" formatCode="#,##0.000000_);\(#,##0.000000\)"/>
    <numFmt numFmtId="169" formatCode="0.00_);\(0.00\)"/>
    <numFmt numFmtId="170" formatCode="0.000000"/>
    <numFmt numFmtId="171" formatCode="#,##0.00000_);\(#,##0.00000\)"/>
    <numFmt numFmtId="172" formatCode="#,##0.0000000_);\(#,##0.0000000\)"/>
    <numFmt numFmtId="173" formatCode="_(* #,##0.000000_);_(* \(#,##0.000000\);_(* &quot;-&quot;??_);_(@_)"/>
    <numFmt numFmtId="174" formatCode="0.000000_);\(0.000000\)"/>
    <numFmt numFmtId="175" formatCode="#,##0.00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sz val="10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sz val="12"/>
      <color rgb="FFFF0000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6" fillId="0" borderId="0" xfId="0" applyFont="1" applyFill="1" applyProtection="1">
      <protection locked="0"/>
    </xf>
    <xf numFmtId="0" fontId="7" fillId="0" borderId="0" xfId="0" applyFont="1" applyFill="1"/>
    <xf numFmtId="164" fontId="6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  <protection locked="0"/>
    </xf>
    <xf numFmtId="165" fontId="6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quotePrefix="1" applyFont="1" applyFill="1" applyProtection="1">
      <protection locked="0"/>
    </xf>
    <xf numFmtId="0" fontId="8" fillId="0" borderId="0" xfId="0" applyFont="1" applyFill="1"/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6" fillId="0" borderId="1" xfId="0" applyFont="1" applyFill="1" applyBorder="1"/>
    <xf numFmtId="14" fontId="6" fillId="0" borderId="0" xfId="0" applyNumberFormat="1" applyFont="1" applyFill="1" applyProtection="1">
      <protection locked="0"/>
    </xf>
    <xf numFmtId="0" fontId="6" fillId="0" borderId="0" xfId="0" applyFont="1" applyFill="1"/>
    <xf numFmtId="2" fontId="10" fillId="0" borderId="0" xfId="0" applyNumberFormat="1" applyFont="1" applyFill="1" applyProtection="1">
      <protection locked="0"/>
    </xf>
    <xf numFmtId="166" fontId="6" fillId="0" borderId="0" xfId="0" applyNumberFormat="1" applyFont="1" applyFill="1"/>
    <xf numFmtId="167" fontId="6" fillId="0" borderId="0" xfId="0" applyNumberFormat="1" applyFont="1" applyFill="1"/>
    <xf numFmtId="167" fontId="10" fillId="0" borderId="0" xfId="0" applyNumberFormat="1" applyFont="1" applyFill="1"/>
    <xf numFmtId="2" fontId="6" fillId="0" borderId="0" xfId="0" applyNumberFormat="1" applyFont="1" applyFill="1" applyProtection="1">
      <protection locked="0"/>
    </xf>
    <xf numFmtId="168" fontId="10" fillId="0" borderId="0" xfId="0" applyNumberFormat="1" applyFont="1" applyFill="1"/>
    <xf numFmtId="169" fontId="6" fillId="0" borderId="0" xfId="0" applyNumberFormat="1" applyFont="1" applyFill="1"/>
    <xf numFmtId="39" fontId="6" fillId="0" borderId="0" xfId="0" applyNumberFormat="1" applyFont="1" applyFill="1" applyProtection="1">
      <protection locked="0"/>
    </xf>
    <xf numFmtId="14" fontId="11" fillId="0" borderId="0" xfId="0" applyNumberFormat="1" applyFont="1" applyFill="1" applyProtection="1">
      <protection locked="0"/>
    </xf>
    <xf numFmtId="170" fontId="10" fillId="0" borderId="0" xfId="0" applyNumberFormat="1" applyFont="1" applyFill="1"/>
    <xf numFmtId="39" fontId="6" fillId="0" borderId="2" xfId="0" applyNumberFormat="1" applyFont="1" applyFill="1" applyBorder="1" applyProtection="1">
      <protection locked="0"/>
    </xf>
    <xf numFmtId="169" fontId="6" fillId="0" borderId="0" xfId="0" applyNumberFormat="1" applyFont="1" applyFill="1" applyProtection="1">
      <protection locked="0"/>
    </xf>
    <xf numFmtId="171" fontId="10" fillId="0" borderId="0" xfId="0" applyNumberFormat="1" applyFont="1" applyFill="1"/>
    <xf numFmtId="172" fontId="6" fillId="0" borderId="0" xfId="0" applyNumberFormat="1" applyFont="1" applyFill="1"/>
    <xf numFmtId="172" fontId="10" fillId="0" borderId="0" xfId="0" applyNumberFormat="1" applyFont="1" applyFill="1"/>
    <xf numFmtId="49" fontId="6" fillId="0" borderId="0" xfId="0" applyNumberFormat="1" applyFont="1" applyFill="1"/>
    <xf numFmtId="173" fontId="10" fillId="0" borderId="0" xfId="1" applyNumberFormat="1" applyFont="1" applyFill="1"/>
    <xf numFmtId="0" fontId="6" fillId="0" borderId="0" xfId="0" applyFont="1" applyFill="1" applyAlignment="1" applyProtection="1">
      <alignment horizontal="center"/>
      <protection locked="0"/>
    </xf>
    <xf numFmtId="168" fontId="6" fillId="0" borderId="0" xfId="0" applyNumberFormat="1" applyFont="1" applyFill="1"/>
    <xf numFmtId="166" fontId="10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164" fontId="7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centerContinuous"/>
    </xf>
    <xf numFmtId="0" fontId="7" fillId="0" borderId="0" xfId="0" applyFont="1" applyFill="1" applyAlignment="1" applyProtection="1">
      <alignment horizontal="centerContinuous"/>
      <protection locked="0"/>
    </xf>
    <xf numFmtId="165" fontId="7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3" fontId="7" fillId="0" borderId="0" xfId="0" applyNumberFormat="1" applyFont="1" applyFill="1" applyAlignment="1">
      <alignment horizontal="center"/>
    </xf>
    <xf numFmtId="0" fontId="7" fillId="0" borderId="1" xfId="0" applyFont="1" applyFill="1" applyBorder="1"/>
    <xf numFmtId="2" fontId="7" fillId="0" borderId="0" xfId="0" applyNumberFormat="1" applyFont="1" applyFill="1" applyProtection="1">
      <protection locked="0"/>
    </xf>
    <xf numFmtId="166" fontId="7" fillId="0" borderId="0" xfId="0" applyNumberFormat="1" applyFont="1" applyFill="1"/>
    <xf numFmtId="167" fontId="7" fillId="0" borderId="0" xfId="0" applyNumberFormat="1" applyFont="1" applyFill="1"/>
    <xf numFmtId="174" fontId="7" fillId="0" borderId="0" xfId="0" applyNumberFormat="1" applyFont="1" applyFill="1"/>
    <xf numFmtId="39" fontId="7" fillId="0" borderId="0" xfId="0" applyNumberFormat="1" applyFont="1" applyFill="1" applyProtection="1">
      <protection locked="0"/>
    </xf>
    <xf numFmtId="39" fontId="7" fillId="0" borderId="2" xfId="0" applyNumberFormat="1" applyFont="1" applyFill="1" applyBorder="1" applyProtection="1">
      <protection locked="0"/>
    </xf>
    <xf numFmtId="175" fontId="7" fillId="0" borderId="0" xfId="0" applyNumberFormat="1" applyFont="1" applyFill="1"/>
    <xf numFmtId="169" fontId="7" fillId="0" borderId="0" xfId="0" applyNumberFormat="1" applyFont="1" applyFill="1" applyProtection="1">
      <protection locked="0"/>
    </xf>
    <xf numFmtId="172" fontId="7" fillId="0" borderId="0" xfId="0" applyNumberFormat="1" applyFont="1" applyFill="1"/>
    <xf numFmtId="169" fontId="7" fillId="0" borderId="0" xfId="0" applyNumberFormat="1" applyFont="1" applyFill="1"/>
    <xf numFmtId="49" fontId="7" fillId="0" borderId="0" xfId="0" applyNumberFormat="1" applyFont="1" applyFill="1"/>
    <xf numFmtId="168" fontId="7" fillId="0" borderId="0" xfId="0" applyNumberFormat="1" applyFont="1" applyFill="1"/>
    <xf numFmtId="14" fontId="7" fillId="0" borderId="0" xfId="0" applyNumberFormat="1" applyFont="1" applyFill="1" applyProtection="1">
      <protection locked="0"/>
    </xf>
    <xf numFmtId="174" fontId="10" fillId="0" borderId="0" xfId="0" applyNumberFormat="1" applyFont="1" applyFill="1"/>
    <xf numFmtId="175" fontId="10" fillId="0" borderId="0" xfId="0" applyNumberFormat="1" applyFont="1" applyFill="1"/>
    <xf numFmtId="166" fontId="7" fillId="0" borderId="0" xfId="0" applyNumberFormat="1" applyFont="1" applyFill="1" applyProtection="1">
      <protection locked="0"/>
    </xf>
    <xf numFmtId="0" fontId="7" fillId="0" borderId="0" xfId="0" quotePrefix="1" applyFont="1" applyFill="1" applyProtection="1">
      <protection locked="0"/>
    </xf>
    <xf numFmtId="0" fontId="7" fillId="0" borderId="0" xfId="0" applyFont="1" applyFill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ternal\EEI%20Typical%20Bills\EEI%20Typical%20Bills%202025\January%202025\EEIkp%201-25.xlsx" TargetMode="External"/><Relationship Id="rId1" Type="http://schemas.openxmlformats.org/officeDocument/2006/relationships/externalLinkPath" Target="/Internal/EEI%20Typical%20Bills/EEI%20Typical%20Bills%202025/January%202025/EEIkp%201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"/>
      <sheetName val="Rates"/>
    </sheetNames>
    <sheetDataSet>
      <sheetData sheetId="0" refreshError="1"/>
      <sheetData sheetId="1">
        <row r="3">
          <cell r="B3">
            <v>1.206E-2</v>
          </cell>
        </row>
        <row r="6">
          <cell r="B6">
            <v>-4.8700000000000002E-3</v>
          </cell>
        </row>
        <row r="9">
          <cell r="B9">
            <v>0.4</v>
          </cell>
        </row>
        <row r="11">
          <cell r="B11">
            <v>5.8E-4</v>
          </cell>
        </row>
        <row r="14">
          <cell r="B14">
            <v>1.4899999999999999E-4</v>
          </cell>
        </row>
        <row r="22">
          <cell r="B22">
            <v>5.1506999999999997E-2</v>
          </cell>
        </row>
        <row r="26">
          <cell r="B26">
            <v>2.2599999999999999E-3</v>
          </cell>
        </row>
        <row r="44">
          <cell r="B44">
            <v>0</v>
          </cell>
        </row>
        <row r="51">
          <cell r="B51">
            <v>-6.8000000000000005E-4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19DAD-7672-402C-8742-16DF92D56A92}">
  <sheetPr>
    <pageSetUpPr autoPageBreaks="0"/>
  </sheetPr>
  <dimension ref="A1:K56"/>
  <sheetViews>
    <sheetView tabSelected="1" workbookViewId="0">
      <selection activeCell="D9" sqref="D9"/>
    </sheetView>
  </sheetViews>
  <sheetFormatPr defaultRowHeight="15" x14ac:dyDescent="0.25"/>
  <cols>
    <col min="1" max="1" width="15.28515625" style="2" bestFit="1" customWidth="1"/>
    <col min="2" max="2" width="23.140625" style="2" bestFit="1" customWidth="1"/>
    <col min="3" max="3" width="9.140625" style="2"/>
    <col min="4" max="4" width="8" style="2" bestFit="1" customWidth="1"/>
    <col min="5" max="5" width="11" style="2" bestFit="1" customWidth="1"/>
    <col min="6" max="6" width="9.140625" style="2"/>
    <col min="7" max="11" width="9" style="2" bestFit="1" customWidth="1"/>
    <col min="12" max="16384" width="9.140625" style="2"/>
  </cols>
  <sheetData>
    <row r="1" spans="1:1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1"/>
      <c r="B2" s="3"/>
      <c r="C2" s="4" t="s">
        <v>1</v>
      </c>
      <c r="D2" s="5"/>
      <c r="E2" s="5"/>
      <c r="F2" s="5"/>
      <c r="G2" s="4"/>
      <c r="H2" s="5"/>
      <c r="I2" s="5"/>
      <c r="J2" s="5"/>
      <c r="K2" s="5"/>
    </row>
    <row r="3" spans="1:11" ht="15.75" x14ac:dyDescent="0.25">
      <c r="A3" s="1"/>
      <c r="B3" s="6"/>
      <c r="C3" s="4" t="s">
        <v>2</v>
      </c>
      <c r="D3" s="5"/>
      <c r="E3" s="5"/>
      <c r="F3" s="5"/>
      <c r="G3" s="4"/>
      <c r="H3" s="4"/>
      <c r="I3" s="4"/>
      <c r="J3" s="4"/>
      <c r="K3" s="4"/>
    </row>
    <row r="4" spans="1:11" ht="15.75" x14ac:dyDescent="0.25">
      <c r="A4" s="1"/>
      <c r="B4" s="7"/>
      <c r="C4" s="4" t="s">
        <v>3</v>
      </c>
      <c r="D4" s="5"/>
      <c r="E4" s="5"/>
      <c r="F4" s="5"/>
      <c r="G4" s="4"/>
      <c r="H4" s="4"/>
      <c r="I4" s="4"/>
      <c r="J4" s="4"/>
      <c r="K4" s="4"/>
    </row>
    <row r="5" spans="1:11" ht="15.75" x14ac:dyDescent="0.25">
      <c r="A5" s="1"/>
      <c r="B5" s="1"/>
      <c r="C5" s="4"/>
      <c r="D5" s="4"/>
      <c r="E5" s="4"/>
      <c r="F5" s="4"/>
      <c r="G5" s="4"/>
      <c r="H5" s="4"/>
      <c r="I5" s="4"/>
      <c r="J5" s="4"/>
      <c r="K5" s="4"/>
    </row>
    <row r="6" spans="1:11" ht="15.75" x14ac:dyDescent="0.25">
      <c r="A6" s="1"/>
      <c r="B6" s="8"/>
      <c r="C6" s="4"/>
      <c r="D6" s="4"/>
      <c r="E6" s="4"/>
      <c r="F6" s="4"/>
      <c r="G6" s="4"/>
      <c r="H6" s="4"/>
      <c r="I6" s="4"/>
      <c r="J6" s="4"/>
      <c r="K6" s="4"/>
    </row>
    <row r="7" spans="1:11" ht="15.75" x14ac:dyDescent="0.25">
      <c r="A7" s="1"/>
      <c r="B7" s="1"/>
      <c r="C7" s="4"/>
      <c r="D7" s="4"/>
      <c r="E7" s="4"/>
      <c r="F7" s="4"/>
      <c r="G7" s="4"/>
      <c r="H7" s="4"/>
      <c r="I7" s="4"/>
      <c r="J7" s="4"/>
      <c r="K7" s="4"/>
    </row>
    <row r="8" spans="1:11" ht="15.75" x14ac:dyDescent="0.25">
      <c r="A8" s="1"/>
      <c r="B8" s="1"/>
      <c r="C8" s="4" t="s">
        <v>4</v>
      </c>
      <c r="D8" s="5"/>
      <c r="E8" s="5"/>
      <c r="F8" s="5"/>
      <c r="G8" s="4"/>
      <c r="H8" s="4"/>
      <c r="I8" s="4"/>
      <c r="J8" s="4"/>
      <c r="K8" s="4"/>
    </row>
    <row r="9" spans="1:11" ht="15.75" x14ac:dyDescent="0.25">
      <c r="A9" s="1"/>
      <c r="B9" s="1"/>
      <c r="C9" s="4"/>
      <c r="D9" s="5"/>
      <c r="E9" s="5"/>
      <c r="F9" s="5"/>
      <c r="G9" s="4"/>
      <c r="H9" s="4"/>
      <c r="I9" s="4"/>
      <c r="J9" s="4"/>
      <c r="K9" s="4"/>
    </row>
    <row r="10" spans="1:11" ht="15.75" x14ac:dyDescent="0.25">
      <c r="A10" s="1"/>
      <c r="B10" s="1"/>
      <c r="C10" s="4"/>
      <c r="D10" s="5"/>
      <c r="E10" s="5"/>
      <c r="F10" s="5"/>
      <c r="G10" s="4"/>
      <c r="H10" s="4"/>
      <c r="I10" s="4"/>
      <c r="J10" s="4"/>
      <c r="K10" s="4"/>
    </row>
    <row r="11" spans="1:11" ht="15.75" x14ac:dyDescent="0.25">
      <c r="A11" s="1"/>
      <c r="B11" s="9" t="s">
        <v>5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 ht="15.75" x14ac:dyDescent="0.25">
      <c r="A12" s="1"/>
      <c r="B12" s="1"/>
      <c r="C12" s="1"/>
      <c r="D12" s="1"/>
      <c r="E12" s="10" t="s">
        <v>6</v>
      </c>
      <c r="F12" s="1"/>
      <c r="G12" s="1"/>
      <c r="H12" s="1"/>
      <c r="I12" s="1"/>
      <c r="J12" s="1"/>
      <c r="K12" s="1"/>
    </row>
    <row r="13" spans="1:11" ht="15.75" x14ac:dyDescent="0.25">
      <c r="A13" s="1"/>
      <c r="B13" s="1"/>
      <c r="C13" s="1"/>
      <c r="D13" s="1"/>
      <c r="E13" s="10" t="s">
        <v>7</v>
      </c>
      <c r="F13" s="1"/>
      <c r="G13" s="11">
        <v>100</v>
      </c>
      <c r="H13" s="11">
        <v>250</v>
      </c>
      <c r="I13" s="11">
        <v>500</v>
      </c>
      <c r="J13" s="11">
        <v>750</v>
      </c>
      <c r="K13" s="11">
        <v>1000</v>
      </c>
    </row>
    <row r="14" spans="1:11" ht="15.75" x14ac:dyDescent="0.25">
      <c r="A14" s="1"/>
      <c r="B14" s="12" t="s">
        <v>8</v>
      </c>
      <c r="C14" s="1"/>
      <c r="D14" s="1"/>
      <c r="E14" s="13" t="s">
        <v>9</v>
      </c>
      <c r="F14" s="1"/>
      <c r="G14" s="10" t="s">
        <v>10</v>
      </c>
      <c r="H14" s="10" t="s">
        <v>10</v>
      </c>
      <c r="I14" s="10" t="s">
        <v>10</v>
      </c>
      <c r="J14" s="10" t="s">
        <v>10</v>
      </c>
      <c r="K14" s="10" t="s">
        <v>10</v>
      </c>
    </row>
    <row r="15" spans="1:11" ht="15.75" x14ac:dyDescent="0.25">
      <c r="A15" s="1"/>
      <c r="B15" s="1"/>
      <c r="C15" s="1"/>
      <c r="D15" s="1"/>
      <c r="E15" s="1"/>
      <c r="F15" s="1"/>
      <c r="G15" s="14"/>
      <c r="H15" s="14"/>
      <c r="I15" s="14"/>
      <c r="J15" s="14"/>
      <c r="K15" s="14"/>
    </row>
    <row r="16" spans="1:11" ht="15.75" x14ac:dyDescent="0.25">
      <c r="A16" s="15">
        <v>45307</v>
      </c>
      <c r="B16" s="16" t="s">
        <v>11</v>
      </c>
      <c r="C16" s="1"/>
      <c r="D16" s="16" t="s">
        <v>12</v>
      </c>
      <c r="E16" s="17">
        <v>20</v>
      </c>
      <c r="F16" s="1"/>
      <c r="G16" s="18">
        <f>+$E16</f>
        <v>20</v>
      </c>
      <c r="H16" s="18">
        <f>+$E16</f>
        <v>20</v>
      </c>
      <c r="I16" s="18">
        <f>+$E16</f>
        <v>20</v>
      </c>
      <c r="J16" s="18">
        <f>+$E16</f>
        <v>20</v>
      </c>
      <c r="K16" s="18">
        <f>+$E16</f>
        <v>20</v>
      </c>
    </row>
    <row r="17" spans="1:11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.75" x14ac:dyDescent="0.25">
      <c r="A18" s="15">
        <v>45307</v>
      </c>
      <c r="B18" s="16" t="s">
        <v>13</v>
      </c>
      <c r="C18" s="1"/>
      <c r="D18" s="1"/>
      <c r="E18" s="19"/>
      <c r="F18" s="1"/>
      <c r="G18" s="1"/>
      <c r="H18" s="1"/>
      <c r="I18" s="1"/>
      <c r="J18" s="1"/>
      <c r="K18" s="1"/>
    </row>
    <row r="19" spans="1:11" ht="15.75" x14ac:dyDescent="0.25">
      <c r="A19" s="1"/>
      <c r="B19" s="16" t="s">
        <v>14</v>
      </c>
      <c r="C19" s="1"/>
      <c r="D19" s="16" t="s">
        <v>15</v>
      </c>
      <c r="E19" s="20">
        <v>0.11284</v>
      </c>
      <c r="F19" s="1"/>
      <c r="G19" s="21">
        <f>ROUND((IF((G13&lt;500),(G13*$E19),(500*$E19))),2)</f>
        <v>11.28</v>
      </c>
      <c r="H19" s="1">
        <f>ROUND((IF((H13&lt;500),(H13*$E19),(500*$E19))),2)</f>
        <v>28.21</v>
      </c>
      <c r="I19" s="1">
        <f>ROUND((IF((I13&lt;500),(I13*$E19),(500*$E19))),2)</f>
        <v>56.42</v>
      </c>
      <c r="J19" s="1">
        <f>ROUND((IF((J13&lt;500),(J13*$E19),(500*$E19))),2)</f>
        <v>56.42</v>
      </c>
      <c r="K19" s="1">
        <f>ROUND((IF((K13&lt;500),(K13*$E19),(500*$E19))),2)</f>
        <v>56.42</v>
      </c>
    </row>
    <row r="20" spans="1:11" ht="15.75" x14ac:dyDescent="0.25">
      <c r="A20" s="1"/>
      <c r="B20" s="16" t="s">
        <v>16</v>
      </c>
      <c r="C20" s="1"/>
      <c r="D20" s="16" t="s">
        <v>15</v>
      </c>
      <c r="E20" s="19">
        <f>E19</f>
        <v>0.11284</v>
      </c>
      <c r="F20" s="1"/>
      <c r="G20" s="1">
        <f>ROUND((IF((G13&gt;500),((G13-500)*$E20),0)),2)</f>
        <v>0</v>
      </c>
      <c r="H20" s="1">
        <f>ROUND((IF((H13&gt;500),((H13-500)*$E20),0)),2)</f>
        <v>0</v>
      </c>
      <c r="I20" s="1">
        <f>ROUND((IF((I13&gt;500),((I13-500)*$E20),0)),2)</f>
        <v>0</v>
      </c>
      <c r="J20" s="1">
        <f>ROUND((IF((J13&gt;500),((J13-500)*$E20),0)),2)</f>
        <v>28.21</v>
      </c>
      <c r="K20" s="1">
        <f>ROUND((IF((K13&gt;500),((K13-500)*$E20),0)),2)</f>
        <v>56.42</v>
      </c>
    </row>
    <row r="21" spans="1:11" ht="15.75" x14ac:dyDescent="0.25">
      <c r="A21" s="1"/>
      <c r="B21" s="16"/>
      <c r="C21" s="1"/>
      <c r="D21" s="16"/>
      <c r="E21" s="19"/>
      <c r="F21" s="1"/>
      <c r="G21" s="1"/>
      <c r="H21" s="1"/>
      <c r="I21" s="1"/>
      <c r="J21" s="1"/>
      <c r="K21" s="1"/>
    </row>
    <row r="22" spans="1:11" ht="15.75" x14ac:dyDescent="0.25">
      <c r="A22" s="15">
        <v>45657</v>
      </c>
      <c r="B22" s="16" t="s">
        <v>17</v>
      </c>
      <c r="C22" s="1"/>
      <c r="D22" s="16" t="s">
        <v>15</v>
      </c>
      <c r="E22" s="22">
        <f>[1]Rates!B6</f>
        <v>-4.8700000000000002E-3</v>
      </c>
      <c r="F22" s="1"/>
      <c r="G22" s="23">
        <f>ROUND((G$13*$E22),2)</f>
        <v>-0.49</v>
      </c>
      <c r="H22" s="23">
        <f t="shared" ref="H22:K22" si="0">ROUND((H$13*$E22),2)</f>
        <v>-1.22</v>
      </c>
      <c r="I22" s="23">
        <f t="shared" si="0"/>
        <v>-2.44</v>
      </c>
      <c r="J22" s="23">
        <f t="shared" si="0"/>
        <v>-3.65</v>
      </c>
      <c r="K22" s="23">
        <f t="shared" si="0"/>
        <v>-4.87</v>
      </c>
    </row>
    <row r="23" spans="1:11" ht="15.75" x14ac:dyDescent="0.25">
      <c r="A23" s="1"/>
      <c r="B23" s="16"/>
      <c r="C23" s="1"/>
      <c r="D23" s="16"/>
      <c r="E23" s="19"/>
      <c r="F23" s="1"/>
      <c r="G23" s="1"/>
      <c r="H23" s="1"/>
      <c r="I23" s="1"/>
      <c r="J23" s="1"/>
      <c r="K23" s="1"/>
    </row>
    <row r="24" spans="1:11" ht="15.75" x14ac:dyDescent="0.25">
      <c r="A24" s="1"/>
      <c r="B24" s="16" t="s">
        <v>18</v>
      </c>
      <c r="C24" s="1"/>
      <c r="D24" s="16" t="s">
        <v>15</v>
      </c>
      <c r="E24" s="20">
        <v>0</v>
      </c>
      <c r="F24" s="1"/>
      <c r="G24" s="24">
        <f>ROUND((G13*$E24),2)</f>
        <v>0</v>
      </c>
      <c r="H24" s="24">
        <f>ROUND((H13*$E24),2)</f>
        <v>0</v>
      </c>
      <c r="I24" s="24">
        <f>ROUND((I13*$E24),2)</f>
        <v>0</v>
      </c>
      <c r="J24" s="24">
        <f>ROUND((J13*$E24),2)</f>
        <v>0</v>
      </c>
      <c r="K24" s="24">
        <f>ROUND((K13*$E24),2)</f>
        <v>0</v>
      </c>
    </row>
    <row r="25" spans="1:11" ht="15.75" x14ac:dyDescent="0.25">
      <c r="A25" s="1"/>
      <c r="B25" s="16"/>
      <c r="C25" s="1"/>
      <c r="D25" s="16"/>
      <c r="E25" s="20"/>
      <c r="F25" s="1"/>
      <c r="G25" s="24"/>
      <c r="H25" s="24"/>
      <c r="I25" s="24"/>
      <c r="J25" s="24"/>
      <c r="K25" s="24"/>
    </row>
    <row r="26" spans="1:11" ht="15.75" x14ac:dyDescent="0.25">
      <c r="A26" s="25" t="s">
        <v>19</v>
      </c>
      <c r="B26" s="16" t="s">
        <v>20</v>
      </c>
      <c r="C26" s="1"/>
      <c r="D26" s="16" t="s">
        <v>15</v>
      </c>
      <c r="E26" s="20">
        <v>0</v>
      </c>
      <c r="F26" s="1"/>
      <c r="G26" s="24">
        <f>ROUND((G13*$E26),2)</f>
        <v>0</v>
      </c>
      <c r="H26" s="24">
        <f>ROUND((H13*$E26),2)</f>
        <v>0</v>
      </c>
      <c r="I26" s="24">
        <f>ROUND((I13*$E26),2)</f>
        <v>0</v>
      </c>
      <c r="J26" s="24">
        <f>ROUND((J13*$E26),2)</f>
        <v>0</v>
      </c>
      <c r="K26" s="24">
        <f>ROUND((K13*$E26),2)</f>
        <v>0</v>
      </c>
    </row>
    <row r="27" spans="1:11" ht="15.75" x14ac:dyDescent="0.25">
      <c r="A27" s="1"/>
      <c r="B27" s="16"/>
      <c r="C27" s="1"/>
      <c r="D27" s="16"/>
      <c r="E27" s="20"/>
      <c r="F27" s="1"/>
      <c r="G27" s="24"/>
      <c r="H27" s="24"/>
      <c r="I27" s="24"/>
      <c r="J27" s="24"/>
      <c r="K27" s="24"/>
    </row>
    <row r="28" spans="1:11" ht="15.75" x14ac:dyDescent="0.25">
      <c r="A28" s="15">
        <v>44406</v>
      </c>
      <c r="B28" s="16" t="s">
        <v>21</v>
      </c>
      <c r="C28" s="1"/>
      <c r="D28" s="16" t="s">
        <v>15</v>
      </c>
      <c r="E28" s="26">
        <v>0</v>
      </c>
      <c r="F28" s="1"/>
      <c r="G28" s="27">
        <f>ROUND((G13*$E28),2)</f>
        <v>0</v>
      </c>
      <c r="H28" s="27">
        <f>ROUND((H13*$E28),2)</f>
        <v>0</v>
      </c>
      <c r="I28" s="27">
        <f>ROUND((I13*$E28),2)</f>
        <v>0</v>
      </c>
      <c r="J28" s="27">
        <f>ROUND((J13*$E28),2)</f>
        <v>0</v>
      </c>
      <c r="K28" s="27">
        <f>ROUND((K13*$E28),2)</f>
        <v>0</v>
      </c>
    </row>
    <row r="29" spans="1:11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5.75" x14ac:dyDescent="0.25">
      <c r="A30" s="1"/>
      <c r="B30" s="16" t="s">
        <v>22</v>
      </c>
      <c r="C30" s="1"/>
      <c r="D30" s="1"/>
      <c r="E30" s="1"/>
      <c r="F30" s="1"/>
      <c r="G30" s="18">
        <f>SUM(G16:G29)</f>
        <v>30.790000000000003</v>
      </c>
      <c r="H30" s="18">
        <f>SUM(H16:H29)</f>
        <v>46.99</v>
      </c>
      <c r="I30" s="18">
        <f>SUM(I16:I29)</f>
        <v>73.98</v>
      </c>
      <c r="J30" s="18">
        <f>SUM(J16:J29)</f>
        <v>100.97999999999999</v>
      </c>
      <c r="K30" s="18">
        <f>SUM(K16:K29)</f>
        <v>127.97</v>
      </c>
    </row>
    <row r="31" spans="1:11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5.75" x14ac:dyDescent="0.25">
      <c r="A32" s="15">
        <v>45293</v>
      </c>
      <c r="B32" s="16" t="s">
        <v>23</v>
      </c>
      <c r="C32" s="1"/>
      <c r="D32" s="16" t="s">
        <v>15</v>
      </c>
      <c r="E32" s="22">
        <f>[1]Rates!B14</f>
        <v>1.4899999999999999E-4</v>
      </c>
      <c r="F32" s="1"/>
      <c r="G32" s="28">
        <f>ROUND((G13*$E32),2)</f>
        <v>0.01</v>
      </c>
      <c r="H32" s="28">
        <f>ROUND((H13*$E32),2)</f>
        <v>0.04</v>
      </c>
      <c r="I32" s="28">
        <f>ROUND((I13*$E32),2)</f>
        <v>7.0000000000000007E-2</v>
      </c>
      <c r="J32" s="28">
        <f>ROUND((J13*$E32),2)</f>
        <v>0.11</v>
      </c>
      <c r="K32" s="28">
        <f>ROUND((K13*$E32),2)</f>
        <v>0.15</v>
      </c>
    </row>
    <row r="33" spans="1:11" ht="15.75" x14ac:dyDescent="0.25">
      <c r="A33" s="1"/>
      <c r="B33" s="1"/>
      <c r="C33" s="1"/>
      <c r="D33" s="1"/>
      <c r="E33" s="1"/>
      <c r="F33" s="1"/>
      <c r="G33" s="28"/>
      <c r="H33" s="28"/>
      <c r="I33" s="28"/>
      <c r="J33" s="28"/>
      <c r="K33" s="28"/>
    </row>
    <row r="34" spans="1:11" ht="15.75" x14ac:dyDescent="0.25">
      <c r="A34" s="15">
        <v>45307</v>
      </c>
      <c r="B34" s="1" t="s">
        <v>24</v>
      </c>
      <c r="C34" s="1"/>
      <c r="D34" s="1" t="s">
        <v>25</v>
      </c>
      <c r="E34" s="17">
        <f>[1]Rates!B9</f>
        <v>0.4</v>
      </c>
      <c r="F34" s="1"/>
      <c r="G34" s="28">
        <f>+E34</f>
        <v>0.4</v>
      </c>
      <c r="H34" s="28">
        <f>+E34</f>
        <v>0.4</v>
      </c>
      <c r="I34" s="28">
        <f>+E34</f>
        <v>0.4</v>
      </c>
      <c r="J34" s="28">
        <f>+E34</f>
        <v>0.4</v>
      </c>
      <c r="K34" s="28">
        <f>+E34</f>
        <v>0.4</v>
      </c>
    </row>
    <row r="35" spans="1:11" ht="15.75" x14ac:dyDescent="0.25">
      <c r="A35" s="1"/>
      <c r="B35" s="1"/>
      <c r="C35" s="1"/>
      <c r="D35" s="1"/>
      <c r="E35" s="21"/>
      <c r="F35" s="1"/>
      <c r="G35" s="28"/>
      <c r="H35" s="28"/>
      <c r="I35" s="28"/>
      <c r="J35" s="28"/>
      <c r="K35" s="28"/>
    </row>
    <row r="36" spans="1:11" ht="15.75" x14ac:dyDescent="0.25">
      <c r="A36" s="15">
        <v>44197</v>
      </c>
      <c r="B36" s="1" t="s">
        <v>26</v>
      </c>
      <c r="C36" s="1"/>
      <c r="D36" s="1" t="s">
        <v>25</v>
      </c>
      <c r="E36" s="17">
        <v>0</v>
      </c>
      <c r="F36" s="1"/>
      <c r="G36" s="28">
        <f>+E36</f>
        <v>0</v>
      </c>
      <c r="H36" s="28">
        <f>+E36</f>
        <v>0</v>
      </c>
      <c r="I36" s="28">
        <f>+E36</f>
        <v>0</v>
      </c>
      <c r="J36" s="28">
        <f>+E36</f>
        <v>0</v>
      </c>
      <c r="K36" s="28">
        <f>+E36</f>
        <v>0</v>
      </c>
    </row>
    <row r="37" spans="1:11" ht="15.75" x14ac:dyDescent="0.25">
      <c r="A37" s="1"/>
      <c r="B37" s="1"/>
      <c r="C37" s="1"/>
      <c r="D37" s="1"/>
      <c r="E37" s="1"/>
      <c r="F37" s="1"/>
      <c r="G37" s="28"/>
      <c r="H37" s="28"/>
      <c r="I37" s="28"/>
      <c r="J37" s="28"/>
      <c r="K37" s="28"/>
    </row>
    <row r="38" spans="1:11" ht="15.75" x14ac:dyDescent="0.25">
      <c r="A38" s="15">
        <v>45657</v>
      </c>
      <c r="B38" s="16" t="s">
        <v>27</v>
      </c>
      <c r="C38" s="1"/>
      <c r="D38" s="16" t="s">
        <v>15</v>
      </c>
      <c r="E38" s="29">
        <f>[1]Rates!B3</f>
        <v>1.206E-2</v>
      </c>
      <c r="F38" s="1"/>
      <c r="G38" s="23">
        <f>ROUND((G$13*$E38),2)</f>
        <v>1.21</v>
      </c>
      <c r="H38" s="23">
        <f>ROUND((H13*$E38),2)</f>
        <v>3.02</v>
      </c>
      <c r="I38" s="23">
        <f>ROUND((I$13*$E38),2)</f>
        <v>6.03</v>
      </c>
      <c r="J38" s="23">
        <f>ROUND((J13*$E38),2)</f>
        <v>9.0500000000000007</v>
      </c>
      <c r="K38" s="23">
        <f>ROUND((K13*$E38),2)</f>
        <v>12.06</v>
      </c>
    </row>
    <row r="39" spans="1:11" ht="15.75" x14ac:dyDescent="0.25">
      <c r="A39" s="1"/>
      <c r="B39" s="16"/>
      <c r="C39" s="1"/>
      <c r="D39" s="16"/>
      <c r="E39" s="30"/>
      <c r="F39" s="1"/>
      <c r="G39" s="23"/>
      <c r="H39" s="23"/>
      <c r="I39" s="23"/>
      <c r="J39" s="23"/>
      <c r="K39" s="23"/>
    </row>
    <row r="40" spans="1:11" ht="15.75" x14ac:dyDescent="0.25">
      <c r="A40" s="15">
        <v>45562</v>
      </c>
      <c r="B40" s="16" t="s">
        <v>28</v>
      </c>
      <c r="C40" s="1"/>
      <c r="D40" s="16" t="s">
        <v>15</v>
      </c>
      <c r="E40" s="26">
        <f>[1]Rates!B11</f>
        <v>5.8E-4</v>
      </c>
      <c r="F40" s="1"/>
      <c r="G40" s="23">
        <f>ROUND((G$13*$E40),2)</f>
        <v>0.06</v>
      </c>
      <c r="H40" s="23">
        <f>ROUND((H$13*$E40),2)</f>
        <v>0.15</v>
      </c>
      <c r="I40" s="23">
        <f>ROUND((I$13*$E40),2)</f>
        <v>0.28999999999999998</v>
      </c>
      <c r="J40" s="23">
        <f t="shared" ref="J40:K40" si="1">ROUND((J$13*$E40),2)</f>
        <v>0.44</v>
      </c>
      <c r="K40" s="23">
        <f t="shared" si="1"/>
        <v>0.57999999999999996</v>
      </c>
    </row>
    <row r="41" spans="1:11" ht="15.75" x14ac:dyDescent="0.25">
      <c r="A41" s="15"/>
      <c r="B41" s="16"/>
      <c r="C41" s="1"/>
      <c r="D41" s="16"/>
      <c r="E41" s="26"/>
      <c r="F41" s="1"/>
      <c r="G41" s="23"/>
      <c r="H41" s="23"/>
      <c r="I41" s="23"/>
      <c r="J41" s="23"/>
      <c r="K41" s="23"/>
    </row>
    <row r="42" spans="1:11" ht="15.75" x14ac:dyDescent="0.25">
      <c r="A42" s="15">
        <v>45562</v>
      </c>
      <c r="B42" s="16" t="s">
        <v>29</v>
      </c>
      <c r="C42" s="1"/>
      <c r="D42" s="16" t="s">
        <v>15</v>
      </c>
      <c r="E42" s="20">
        <f>[1]Rates!B26</f>
        <v>2.2599999999999999E-3</v>
      </c>
      <c r="F42" s="1"/>
      <c r="G42" s="28">
        <f>ROUND((G13*$E42),2)</f>
        <v>0.23</v>
      </c>
      <c r="H42" s="28">
        <f>ROUND((H13*$E42),2)</f>
        <v>0.56999999999999995</v>
      </c>
      <c r="I42" s="28">
        <f>ROUND((I13*$E42),2)</f>
        <v>1.1299999999999999</v>
      </c>
      <c r="J42" s="28">
        <f>ROUND((J13*$E42),2)</f>
        <v>1.7</v>
      </c>
      <c r="K42" s="28">
        <f>ROUND((K13*$E42),2)</f>
        <v>2.2599999999999998</v>
      </c>
    </row>
    <row r="43" spans="1:11" ht="15.75" x14ac:dyDescent="0.25">
      <c r="A43" s="15"/>
      <c r="B43" s="16"/>
      <c r="C43" s="1"/>
      <c r="D43" s="16"/>
      <c r="E43" s="31"/>
      <c r="F43" s="1"/>
      <c r="G43" s="23"/>
      <c r="H43" s="23"/>
      <c r="I43" s="23"/>
      <c r="J43" s="23"/>
      <c r="K43" s="23"/>
    </row>
    <row r="44" spans="1:11" ht="15.75" x14ac:dyDescent="0.25">
      <c r="A44" s="15">
        <v>45622</v>
      </c>
      <c r="B44" s="16" t="s">
        <v>30</v>
      </c>
      <c r="C44" s="1"/>
      <c r="D44" s="16" t="s">
        <v>15</v>
      </c>
      <c r="E44" s="22">
        <f>[1]Rates!B51</f>
        <v>-6.8000000000000005E-4</v>
      </c>
      <c r="F44" s="1"/>
      <c r="G44" s="23">
        <f>ROUND((G$13*$E44),2)</f>
        <v>-7.0000000000000007E-2</v>
      </c>
      <c r="H44" s="23">
        <f>ROUND((H$13*$E44),2)</f>
        <v>-0.17</v>
      </c>
      <c r="I44" s="23">
        <f>ROUND((I$13*$E44),2)</f>
        <v>-0.34</v>
      </c>
      <c r="J44" s="23">
        <f t="shared" ref="J44:K44" si="2">ROUND((J$13*$E44),2)</f>
        <v>-0.51</v>
      </c>
      <c r="K44" s="23">
        <f t="shared" si="2"/>
        <v>-0.68</v>
      </c>
    </row>
    <row r="45" spans="1:11" ht="15.75" x14ac:dyDescent="0.25">
      <c r="A45" s="1"/>
      <c r="B45" s="1"/>
      <c r="C45" s="1"/>
      <c r="D45" s="1"/>
      <c r="E45" s="1"/>
      <c r="F45" s="1"/>
      <c r="G45" s="14"/>
      <c r="H45" s="14"/>
      <c r="I45" s="14"/>
      <c r="J45" s="14"/>
      <c r="K45" s="14"/>
    </row>
    <row r="46" spans="1:11" ht="15.75" x14ac:dyDescent="0.25">
      <c r="A46" s="1"/>
      <c r="B46" s="16" t="s">
        <v>31</v>
      </c>
      <c r="C46" s="1"/>
      <c r="D46" s="1"/>
      <c r="E46" s="1"/>
      <c r="F46" s="1"/>
      <c r="G46" s="18">
        <f>SUM(G30:G44)</f>
        <v>32.630000000000003</v>
      </c>
      <c r="H46" s="18">
        <f>SUM(H30:H44)</f>
        <v>51</v>
      </c>
      <c r="I46" s="18">
        <f>SUM(I30:I44)</f>
        <v>81.56</v>
      </c>
      <c r="J46" s="18">
        <f t="shared" ref="J46:K46" si="3">SUM(J30:J44)</f>
        <v>112.16999999999999</v>
      </c>
      <c r="K46" s="18">
        <f t="shared" si="3"/>
        <v>142.74</v>
      </c>
    </row>
    <row r="47" spans="1:11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5.75" x14ac:dyDescent="0.25">
      <c r="A48" s="15">
        <v>45657</v>
      </c>
      <c r="B48" s="16" t="s">
        <v>32</v>
      </c>
      <c r="C48" s="1"/>
      <c r="D48" s="32" t="s">
        <v>33</v>
      </c>
      <c r="E48" s="33">
        <f>[1]Rates!B22</f>
        <v>5.1506999999999997E-2</v>
      </c>
      <c r="F48" s="1"/>
      <c r="G48" s="28">
        <f>ROUND((G46*$E48),2)</f>
        <v>1.68</v>
      </c>
      <c r="H48" s="28">
        <f t="shared" ref="H48:J48" si="4">ROUND((H46*$E48),2)</f>
        <v>2.63</v>
      </c>
      <c r="I48" s="23">
        <f t="shared" si="4"/>
        <v>4.2</v>
      </c>
      <c r="J48" s="23">
        <f t="shared" si="4"/>
        <v>5.78</v>
      </c>
      <c r="K48" s="23">
        <f>ROUND((K46*$E48),2)</f>
        <v>7.35</v>
      </c>
    </row>
    <row r="49" spans="1:11" ht="15.75" x14ac:dyDescent="0.25">
      <c r="A49" s="1"/>
      <c r="B49" s="16"/>
      <c r="C49" s="1"/>
      <c r="D49" s="32"/>
      <c r="E49" s="26"/>
      <c r="F49" s="1"/>
      <c r="G49" s="28"/>
      <c r="H49" s="28"/>
      <c r="I49" s="23"/>
      <c r="J49" s="23"/>
      <c r="K49" s="23"/>
    </row>
    <row r="50" spans="1:11" ht="15.75" x14ac:dyDescent="0.25">
      <c r="A50" s="15">
        <v>45307</v>
      </c>
      <c r="B50" s="16" t="s">
        <v>34</v>
      </c>
      <c r="C50" s="1"/>
      <c r="D50" s="32" t="s">
        <v>33</v>
      </c>
      <c r="E50" s="26">
        <f>[1]Rates!B44</f>
        <v>0</v>
      </c>
      <c r="F50" s="34"/>
      <c r="G50" s="28">
        <f>ROUND((G46*$E50),2)</f>
        <v>0</v>
      </c>
      <c r="H50" s="28">
        <f t="shared" ref="H50:K50" si="5">ROUND((H46*$E50),2)</f>
        <v>0</v>
      </c>
      <c r="I50" s="23">
        <f t="shared" si="5"/>
        <v>0</v>
      </c>
      <c r="J50" s="23">
        <f t="shared" si="5"/>
        <v>0</v>
      </c>
      <c r="K50" s="23">
        <f t="shared" si="5"/>
        <v>0</v>
      </c>
    </row>
    <row r="51" spans="1:11" ht="15.75" x14ac:dyDescent="0.25">
      <c r="A51" s="15"/>
      <c r="B51" s="16"/>
      <c r="C51" s="1"/>
      <c r="D51" s="32"/>
      <c r="E51" s="35"/>
      <c r="F51" s="1"/>
      <c r="G51" s="28"/>
      <c r="H51" s="28"/>
      <c r="I51" s="28"/>
      <c r="J51" s="28"/>
      <c r="K51" s="28"/>
    </row>
    <row r="52" spans="1:11" ht="15.75" x14ac:dyDescent="0.25">
      <c r="A52" s="1"/>
      <c r="B52" s="1"/>
      <c r="C52" s="1"/>
      <c r="D52" s="1"/>
      <c r="E52" s="1"/>
      <c r="F52" s="1"/>
      <c r="G52" s="14"/>
      <c r="H52" s="14"/>
      <c r="I52" s="14"/>
      <c r="J52" s="14"/>
      <c r="K52" s="14"/>
    </row>
    <row r="53" spans="1:11" ht="15.75" x14ac:dyDescent="0.25">
      <c r="A53" s="1"/>
      <c r="B53" s="16" t="s">
        <v>35</v>
      </c>
      <c r="C53" s="1"/>
      <c r="D53" s="1"/>
      <c r="E53" s="1"/>
      <c r="F53" s="1"/>
      <c r="G53" s="18">
        <f>G46+G48+G50</f>
        <v>34.31</v>
      </c>
      <c r="H53" s="18">
        <f t="shared" ref="H53:K53" si="6">H46+H48+H50</f>
        <v>53.63</v>
      </c>
      <c r="I53" s="36">
        <f t="shared" si="6"/>
        <v>85.76</v>
      </c>
      <c r="J53" s="36">
        <f t="shared" si="6"/>
        <v>117.94999999999999</v>
      </c>
      <c r="K53" s="36">
        <f t="shared" si="6"/>
        <v>150.09</v>
      </c>
    </row>
    <row r="54" spans="1:11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5.75" x14ac:dyDescent="0.25">
      <c r="A55" s="1"/>
      <c r="B55" s="1"/>
      <c r="C55" s="1"/>
      <c r="D55" s="1"/>
      <c r="E55" s="1"/>
      <c r="F55" s="1"/>
      <c r="G55" s="10" t="s">
        <v>36</v>
      </c>
      <c r="H55" s="10" t="s">
        <v>36</v>
      </c>
      <c r="I55" s="10" t="s">
        <v>36</v>
      </c>
      <c r="J55" s="10" t="s">
        <v>36</v>
      </c>
      <c r="K55" s="10" t="s">
        <v>36</v>
      </c>
    </row>
    <row r="56" spans="1:11" ht="15.75" x14ac:dyDescent="0.25">
      <c r="A56" s="1"/>
      <c r="B56" s="1"/>
      <c r="C56" s="1"/>
      <c r="D56" s="1"/>
      <c r="E56" s="1"/>
      <c r="F56" s="1"/>
      <c r="G56" s="10"/>
      <c r="H56" s="10"/>
      <c r="I56" s="10"/>
      <c r="J56" s="10"/>
      <c r="K56" s="10"/>
    </row>
  </sheetData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0B0F4-8158-4A0C-9832-5615675E260D}">
  <dimension ref="A1:K49"/>
  <sheetViews>
    <sheetView workbookViewId="0">
      <selection activeCell="D9" sqref="D9"/>
    </sheetView>
  </sheetViews>
  <sheetFormatPr defaultRowHeight="15" x14ac:dyDescent="0.25"/>
  <cols>
    <col min="1" max="1" width="10.85546875" style="2" bestFit="1" customWidth="1"/>
    <col min="2" max="2" width="22.5703125" style="2" bestFit="1" customWidth="1"/>
    <col min="3" max="3" width="9.140625" style="2"/>
    <col min="4" max="4" width="7.7109375" style="2" bestFit="1" customWidth="1"/>
    <col min="5" max="5" width="12.140625" style="2" bestFit="1" customWidth="1"/>
    <col min="6" max="6" width="9.140625" style="2"/>
    <col min="7" max="11" width="8.85546875" style="2" bestFit="1" customWidth="1"/>
    <col min="12" max="16384" width="9.140625" style="2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7"/>
      <c r="B2" s="38"/>
      <c r="C2" s="39" t="s">
        <v>1</v>
      </c>
      <c r="D2" s="40"/>
      <c r="E2" s="40"/>
      <c r="F2" s="40"/>
      <c r="G2" s="39"/>
      <c r="H2" s="40"/>
      <c r="I2" s="40"/>
      <c r="J2" s="40"/>
      <c r="K2" s="40"/>
    </row>
    <row r="3" spans="1:11" x14ac:dyDescent="0.25">
      <c r="A3" s="37"/>
      <c r="B3" s="41"/>
      <c r="C3" s="39" t="s">
        <v>2</v>
      </c>
      <c r="D3" s="40"/>
      <c r="E3" s="40"/>
      <c r="F3" s="40"/>
      <c r="G3" s="39"/>
      <c r="H3" s="39"/>
      <c r="I3" s="39"/>
      <c r="J3" s="39"/>
      <c r="K3" s="39"/>
    </row>
    <row r="4" spans="1:11" ht="15.75" x14ac:dyDescent="0.25">
      <c r="A4" s="37"/>
      <c r="B4" s="42"/>
      <c r="C4" s="4" t="s">
        <v>49</v>
      </c>
      <c r="D4" s="40"/>
      <c r="E4" s="40"/>
      <c r="F4" s="40"/>
      <c r="G4" s="39"/>
      <c r="H4" s="39"/>
      <c r="I4" s="39"/>
      <c r="J4" s="39"/>
      <c r="K4" s="39"/>
    </row>
    <row r="5" spans="1:11" x14ac:dyDescent="0.25">
      <c r="A5" s="37"/>
      <c r="B5" s="37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5">
      <c r="A6" s="37"/>
      <c r="B6" s="37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5">
      <c r="A7" s="37"/>
      <c r="B7" s="37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5">
      <c r="A8" s="37"/>
      <c r="B8" s="37"/>
      <c r="C8" s="39" t="s">
        <v>4</v>
      </c>
      <c r="D8" s="40"/>
      <c r="E8" s="40"/>
      <c r="F8" s="40"/>
      <c r="G8" s="39"/>
      <c r="H8" s="39"/>
      <c r="I8" s="39"/>
      <c r="J8" s="39"/>
      <c r="K8" s="39"/>
    </row>
    <row r="9" spans="1:11" x14ac:dyDescent="0.25">
      <c r="A9" s="37"/>
      <c r="B9" s="37"/>
      <c r="C9" s="39"/>
      <c r="D9" s="40"/>
      <c r="E9" s="40"/>
      <c r="F9" s="40"/>
      <c r="G9" s="39"/>
      <c r="H9" s="39"/>
      <c r="I9" s="39"/>
      <c r="J9" s="39"/>
      <c r="K9" s="39"/>
    </row>
    <row r="10" spans="1:11" ht="15.75" x14ac:dyDescent="0.25">
      <c r="A10" s="37"/>
      <c r="B10" s="9" t="s">
        <v>5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7"/>
      <c r="B11" s="37"/>
      <c r="C11" s="37"/>
      <c r="D11" s="37"/>
      <c r="E11" s="43" t="s">
        <v>6</v>
      </c>
      <c r="F11" s="37"/>
      <c r="G11" s="37"/>
      <c r="H11" s="37"/>
      <c r="I11" s="37"/>
      <c r="J11" s="37"/>
      <c r="K11" s="37"/>
    </row>
    <row r="12" spans="1:11" x14ac:dyDescent="0.25">
      <c r="A12" s="37"/>
      <c r="B12" s="37"/>
      <c r="C12" s="37"/>
      <c r="D12" s="37"/>
      <c r="E12" s="43" t="s">
        <v>7</v>
      </c>
      <c r="F12" s="37"/>
      <c r="G12" s="44">
        <v>100</v>
      </c>
      <c r="H12" s="44">
        <v>250</v>
      </c>
      <c r="I12" s="44">
        <v>500</v>
      </c>
      <c r="J12" s="44">
        <v>750</v>
      </c>
      <c r="K12" s="44">
        <v>1000</v>
      </c>
    </row>
    <row r="13" spans="1:11" ht="15.75" x14ac:dyDescent="0.25">
      <c r="A13" s="37"/>
      <c r="B13" s="12" t="s">
        <v>8</v>
      </c>
      <c r="C13" s="37"/>
      <c r="D13" s="37"/>
      <c r="E13" s="13" t="s">
        <v>9</v>
      </c>
      <c r="F13" s="37"/>
      <c r="G13" s="43" t="s">
        <v>10</v>
      </c>
      <c r="H13" s="43" t="s">
        <v>10</v>
      </c>
      <c r="I13" s="43" t="s">
        <v>10</v>
      </c>
      <c r="J13" s="43" t="s">
        <v>10</v>
      </c>
      <c r="K13" s="43" t="s">
        <v>10</v>
      </c>
    </row>
    <row r="14" spans="1:11" x14ac:dyDescent="0.25">
      <c r="A14" s="37"/>
      <c r="B14" s="37"/>
      <c r="C14" s="37"/>
      <c r="D14" s="37"/>
      <c r="E14" s="37"/>
      <c r="F14" s="37"/>
      <c r="G14" s="45"/>
      <c r="H14" s="45"/>
      <c r="I14" s="45"/>
      <c r="J14" s="45"/>
      <c r="K14" s="45"/>
    </row>
    <row r="15" spans="1:11" ht="15.75" x14ac:dyDescent="0.25">
      <c r="A15" s="37"/>
      <c r="B15" s="2" t="s">
        <v>11</v>
      </c>
      <c r="C15" s="37"/>
      <c r="D15" s="2" t="s">
        <v>12</v>
      </c>
      <c r="E15" s="17">
        <v>11</v>
      </c>
      <c r="F15" s="37"/>
      <c r="G15" s="47">
        <f>+$E15</f>
        <v>11</v>
      </c>
      <c r="H15" s="47">
        <f>+$E15</f>
        <v>11</v>
      </c>
      <c r="I15" s="47">
        <f>+$E15</f>
        <v>11</v>
      </c>
      <c r="J15" s="47">
        <f>+$E15</f>
        <v>11</v>
      </c>
      <c r="K15" s="47">
        <f>+$E15</f>
        <v>11</v>
      </c>
    </row>
    <row r="16" spans="1:1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:11" x14ac:dyDescent="0.25">
      <c r="A17" s="58">
        <v>42276</v>
      </c>
      <c r="B17" s="2" t="s">
        <v>13</v>
      </c>
      <c r="C17" s="37"/>
      <c r="D17" s="37"/>
      <c r="E17" s="48"/>
      <c r="F17" s="37"/>
      <c r="G17" s="37"/>
      <c r="H17" s="37"/>
      <c r="I17" s="37"/>
      <c r="J17" s="37"/>
      <c r="K17" s="37"/>
    </row>
    <row r="18" spans="1:11" ht="15.75" x14ac:dyDescent="0.25">
      <c r="A18" s="37"/>
      <c r="B18" s="2" t="s">
        <v>14</v>
      </c>
      <c r="C18" s="37"/>
      <c r="D18" s="2" t="s">
        <v>15</v>
      </c>
      <c r="E18" s="20">
        <v>8.795E-2</v>
      </c>
      <c r="F18" s="37"/>
      <c r="G18" s="46">
        <f>ROUND((IF((G12&lt;500),(G12*$E18),(500*$E18))),2)</f>
        <v>8.8000000000000007</v>
      </c>
      <c r="H18" s="37">
        <f>ROUND((IF((H12&lt;500),(H12*$E18),(500*$E18))),2)</f>
        <v>21.99</v>
      </c>
      <c r="I18" s="37">
        <f>ROUND((IF((I12&lt;500),(I12*$E18),(500*$E18))),2)</f>
        <v>43.98</v>
      </c>
      <c r="J18" s="37">
        <f>ROUND((IF((J12&lt;500),(J12*$E18),(500*$E18))),2)</f>
        <v>43.98</v>
      </c>
      <c r="K18" s="37">
        <f>ROUND((IF((K12&lt;500),(K12*$E18),(500*$E18))),2)</f>
        <v>43.98</v>
      </c>
    </row>
    <row r="19" spans="1:11" x14ac:dyDescent="0.25">
      <c r="A19" s="37"/>
      <c r="B19" s="2" t="s">
        <v>16</v>
      </c>
      <c r="C19" s="37"/>
      <c r="D19" s="2" t="s">
        <v>15</v>
      </c>
      <c r="E19" s="48">
        <f>E18</f>
        <v>8.795E-2</v>
      </c>
      <c r="F19" s="37"/>
      <c r="G19" s="37">
        <f>ROUND((IF((G12&gt;500),((G12-500)*$E19),0)),2)</f>
        <v>0</v>
      </c>
      <c r="H19" s="37">
        <f>ROUND((IF((H12&gt;500),((H12-500)*$E19),0)),2)</f>
        <v>0</v>
      </c>
      <c r="I19" s="37">
        <f>ROUND((IF((I12&gt;500),((I12-500)*$E19),0)),2)</f>
        <v>0</v>
      </c>
      <c r="J19" s="37">
        <f>ROUND((IF((J12&gt;500),((J12-500)*$E19),0)),2)</f>
        <v>21.99</v>
      </c>
      <c r="K19" s="37">
        <f>ROUND((IF((K12&gt;500),((K12-500)*$E19),0)),2)</f>
        <v>43.98</v>
      </c>
    </row>
    <row r="20" spans="1:11" x14ac:dyDescent="0.25">
      <c r="A20" s="37"/>
      <c r="C20" s="37"/>
      <c r="E20" s="48"/>
      <c r="F20" s="37"/>
      <c r="G20" s="37"/>
      <c r="H20" s="37"/>
      <c r="I20" s="37"/>
      <c r="J20" s="37"/>
      <c r="K20" s="37"/>
    </row>
    <row r="21" spans="1:11" ht="15.75" x14ac:dyDescent="0.25">
      <c r="A21" s="37"/>
      <c r="B21" s="2" t="s">
        <v>18</v>
      </c>
      <c r="C21" s="37"/>
      <c r="D21" s="2" t="s">
        <v>15</v>
      </c>
      <c r="E21" s="59">
        <v>0</v>
      </c>
      <c r="F21" s="37"/>
      <c r="G21" s="50">
        <f>ROUND((G12*$E21),2)</f>
        <v>0</v>
      </c>
      <c r="H21" s="50">
        <f>ROUND((H12*$E21),2)</f>
        <v>0</v>
      </c>
      <c r="I21" s="50">
        <f>ROUND((I12*$E21),2)</f>
        <v>0</v>
      </c>
      <c r="J21" s="50">
        <f>ROUND((J12*$E21),2)</f>
        <v>0</v>
      </c>
      <c r="K21" s="50">
        <f>ROUND((K12*$E21),2)</f>
        <v>0</v>
      </c>
    </row>
    <row r="22" spans="1:11" x14ac:dyDescent="0.25">
      <c r="A22" s="37"/>
      <c r="C22" s="37"/>
      <c r="E22" s="49"/>
      <c r="F22" s="37"/>
      <c r="G22" s="50"/>
      <c r="H22" s="50"/>
      <c r="I22" s="50"/>
      <c r="J22" s="50"/>
      <c r="K22" s="50"/>
    </row>
    <row r="23" spans="1:11" ht="15.75" x14ac:dyDescent="0.25">
      <c r="A23" s="37" t="s">
        <v>46</v>
      </c>
      <c r="B23" s="2" t="s">
        <v>20</v>
      </c>
      <c r="C23" s="37"/>
      <c r="D23" s="2" t="s">
        <v>15</v>
      </c>
      <c r="E23" s="59">
        <v>3.3E-3</v>
      </c>
      <c r="F23" s="37"/>
      <c r="G23" s="50">
        <f>ROUND((G12*$E23),2)</f>
        <v>0.33</v>
      </c>
      <c r="H23" s="50">
        <f t="shared" ref="H23:K23" si="0">ROUND((H12*$E23),2)</f>
        <v>0.83</v>
      </c>
      <c r="I23" s="50">
        <f t="shared" si="0"/>
        <v>1.65</v>
      </c>
      <c r="J23" s="50">
        <f t="shared" si="0"/>
        <v>2.48</v>
      </c>
      <c r="K23" s="50">
        <f t="shared" si="0"/>
        <v>3.3</v>
      </c>
    </row>
    <row r="24" spans="1:11" x14ac:dyDescent="0.25">
      <c r="A24" s="37"/>
      <c r="C24" s="37"/>
      <c r="E24" s="49"/>
      <c r="F24" s="37"/>
      <c r="G24" s="50"/>
      <c r="H24" s="50"/>
      <c r="I24" s="50"/>
      <c r="J24" s="50"/>
      <c r="K24" s="50"/>
    </row>
    <row r="25" spans="1:11" ht="15.75" x14ac:dyDescent="0.25">
      <c r="A25" s="58">
        <v>42370</v>
      </c>
      <c r="B25" s="2" t="s">
        <v>21</v>
      </c>
      <c r="C25" s="37"/>
      <c r="D25" s="2" t="s">
        <v>15</v>
      </c>
      <c r="E25" s="59">
        <v>1.1850000000000001E-3</v>
      </c>
      <c r="F25" s="37"/>
      <c r="G25" s="51">
        <f>ROUND((G12*$E25),2)</f>
        <v>0.12</v>
      </c>
      <c r="H25" s="51">
        <f>ROUND((H12*$E25),2)</f>
        <v>0.3</v>
      </c>
      <c r="I25" s="51">
        <f>ROUND((I12*$E25),2)</f>
        <v>0.59</v>
      </c>
      <c r="J25" s="51">
        <f>ROUND((J12*$E25),2)</f>
        <v>0.89</v>
      </c>
      <c r="K25" s="51">
        <f>ROUND((K12*$E25),2)</f>
        <v>1.19</v>
      </c>
    </row>
    <row r="26" spans="1:1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1" ht="15.75" x14ac:dyDescent="0.25">
      <c r="A27" s="37"/>
      <c r="B27" s="16" t="s">
        <v>22</v>
      </c>
      <c r="C27" s="37"/>
      <c r="D27" s="37"/>
      <c r="E27" s="37"/>
      <c r="F27" s="37"/>
      <c r="G27" s="47">
        <f>SUM(G15:G26)</f>
        <v>20.25</v>
      </c>
      <c r="H27" s="47">
        <f>SUM(H15:H26)</f>
        <v>34.11999999999999</v>
      </c>
      <c r="I27" s="47">
        <f>SUM(I15:I26)</f>
        <v>57.22</v>
      </c>
      <c r="J27" s="47">
        <f>SUM(J15:J26)</f>
        <v>80.34</v>
      </c>
      <c r="K27" s="47">
        <f>SUM(K15:K26)</f>
        <v>103.44999999999999</v>
      </c>
    </row>
    <row r="28" spans="1:1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29" spans="1:11" ht="15.75" x14ac:dyDescent="0.25">
      <c r="A29" s="58">
        <v>42186</v>
      </c>
      <c r="B29" s="2" t="s">
        <v>23</v>
      </c>
      <c r="C29" s="37"/>
      <c r="D29" s="2" t="s">
        <v>15</v>
      </c>
      <c r="E29" s="60">
        <v>3.8299999999999999E-4</v>
      </c>
      <c r="F29" s="37"/>
      <c r="G29" s="53">
        <f>ROUND((G12*$E29),2)</f>
        <v>0.04</v>
      </c>
      <c r="H29" s="53">
        <f>ROUND((H12*$E29),2)</f>
        <v>0.1</v>
      </c>
      <c r="I29" s="53">
        <f>ROUND((I12*$E29),2)</f>
        <v>0.19</v>
      </c>
      <c r="J29" s="53">
        <f>ROUND((J12*$E29),2)</f>
        <v>0.28999999999999998</v>
      </c>
      <c r="K29" s="53">
        <f>ROUND((K12*$E29),2)</f>
        <v>0.38</v>
      </c>
    </row>
    <row r="30" spans="1:11" x14ac:dyDescent="0.25">
      <c r="A30" s="37"/>
      <c r="B30" s="37"/>
      <c r="C30" s="37"/>
      <c r="D30" s="37"/>
      <c r="E30" s="37"/>
      <c r="F30" s="37"/>
      <c r="G30" s="53"/>
      <c r="H30" s="53"/>
      <c r="I30" s="53"/>
      <c r="J30" s="53"/>
      <c r="K30" s="53"/>
    </row>
    <row r="31" spans="1:11" ht="15.75" x14ac:dyDescent="0.25">
      <c r="A31" s="37"/>
      <c r="B31" s="37" t="s">
        <v>24</v>
      </c>
      <c r="C31" s="37"/>
      <c r="D31" s="37" t="s">
        <v>25</v>
      </c>
      <c r="E31" s="17">
        <v>0.15</v>
      </c>
      <c r="F31" s="37"/>
      <c r="G31" s="53">
        <f>+E31</f>
        <v>0.15</v>
      </c>
      <c r="H31" s="53">
        <f>+E31</f>
        <v>0.15</v>
      </c>
      <c r="I31" s="53">
        <f>+E31</f>
        <v>0.15</v>
      </c>
      <c r="J31" s="53">
        <f>+E31</f>
        <v>0.15</v>
      </c>
      <c r="K31" s="53">
        <f>+E31</f>
        <v>0.15</v>
      </c>
    </row>
    <row r="32" spans="1:11" x14ac:dyDescent="0.25">
      <c r="A32" s="37"/>
      <c r="B32" s="37"/>
      <c r="C32" s="37"/>
      <c r="D32" s="37"/>
      <c r="E32" s="46"/>
      <c r="F32" s="37"/>
      <c r="G32" s="53"/>
      <c r="H32" s="53"/>
      <c r="I32" s="53"/>
      <c r="J32" s="53"/>
      <c r="K32" s="53"/>
    </row>
    <row r="33" spans="1:11" ht="15.75" x14ac:dyDescent="0.25">
      <c r="A33" s="37" t="s">
        <v>46</v>
      </c>
      <c r="B33" s="37" t="s">
        <v>26</v>
      </c>
      <c r="C33" s="37"/>
      <c r="D33" s="37" t="s">
        <v>25</v>
      </c>
      <c r="E33" s="17">
        <v>0.15</v>
      </c>
      <c r="F33" s="37"/>
      <c r="G33" s="53">
        <f>+E33</f>
        <v>0.15</v>
      </c>
      <c r="H33" s="53">
        <f>+E33</f>
        <v>0.15</v>
      </c>
      <c r="I33" s="53">
        <f>+E33</f>
        <v>0.15</v>
      </c>
      <c r="J33" s="53">
        <f>+E33</f>
        <v>0.15</v>
      </c>
      <c r="K33" s="53">
        <f>+E33</f>
        <v>0.15</v>
      </c>
    </row>
    <row r="34" spans="1:11" x14ac:dyDescent="0.25">
      <c r="A34" s="37"/>
      <c r="B34" s="37"/>
      <c r="C34" s="37"/>
      <c r="D34" s="37"/>
      <c r="E34" s="37"/>
      <c r="F34" s="37"/>
      <c r="G34" s="53"/>
      <c r="H34" s="53"/>
      <c r="I34" s="53"/>
      <c r="J34" s="53"/>
      <c r="K34" s="53"/>
    </row>
    <row r="35" spans="1:11" ht="15.75" x14ac:dyDescent="0.25">
      <c r="A35" s="58">
        <v>42370</v>
      </c>
      <c r="B35" s="2" t="s">
        <v>27</v>
      </c>
      <c r="C35" s="37"/>
      <c r="D35" s="2" t="s">
        <v>15</v>
      </c>
      <c r="E35" s="31">
        <v>-3.0599999999999998E-3</v>
      </c>
      <c r="F35" s="37"/>
      <c r="G35" s="55">
        <f>ROUND((G$12*$E35),2)</f>
        <v>-0.31</v>
      </c>
      <c r="H35" s="55">
        <f>ROUND((H12*$E35),2)</f>
        <v>-0.77</v>
      </c>
      <c r="I35" s="55">
        <f>ROUND((I$12*$E35),2)</f>
        <v>-1.53</v>
      </c>
      <c r="J35" s="55">
        <f>ROUND((J12*$E35),2)</f>
        <v>-2.2999999999999998</v>
      </c>
      <c r="K35" s="55">
        <f>ROUND((K12*$E35),2)</f>
        <v>-3.06</v>
      </c>
    </row>
    <row r="36" spans="1:11" x14ac:dyDescent="0.25">
      <c r="A36" s="58"/>
      <c r="C36" s="37"/>
      <c r="E36" s="54"/>
      <c r="F36" s="37"/>
      <c r="G36" s="55"/>
      <c r="H36" s="55"/>
      <c r="I36" s="55"/>
      <c r="J36" s="55"/>
      <c r="K36" s="55"/>
    </row>
    <row r="37" spans="1:11" ht="15.75" x14ac:dyDescent="0.25">
      <c r="A37" s="58">
        <f>A35</f>
        <v>42370</v>
      </c>
      <c r="B37" s="2" t="s">
        <v>28</v>
      </c>
      <c r="C37" s="37"/>
      <c r="D37" s="2" t="s">
        <v>15</v>
      </c>
      <c r="E37" s="31">
        <v>-3.5975E-3</v>
      </c>
      <c r="F37" s="37"/>
      <c r="G37" s="55">
        <f>ROUND((G$12*$E37),2)</f>
        <v>-0.36</v>
      </c>
      <c r="H37" s="55">
        <f>ROUND((H$12*$E37),2)</f>
        <v>-0.9</v>
      </c>
      <c r="I37" s="55">
        <f>ROUND((I$12*$E37),2)</f>
        <v>-1.8</v>
      </c>
      <c r="J37" s="55">
        <f t="shared" ref="J37:K37" si="1">ROUND((J$12*$E37),2)</f>
        <v>-2.7</v>
      </c>
      <c r="K37" s="55">
        <f t="shared" si="1"/>
        <v>-3.6</v>
      </c>
    </row>
    <row r="38" spans="1:11" x14ac:dyDescent="0.25">
      <c r="A38" s="37"/>
      <c r="B38" s="37"/>
      <c r="C38" s="37"/>
      <c r="D38" s="37"/>
      <c r="E38" s="37"/>
      <c r="F38" s="37"/>
      <c r="G38" s="45"/>
      <c r="H38" s="45"/>
      <c r="I38" s="45"/>
      <c r="J38" s="45"/>
      <c r="K38" s="45"/>
    </row>
    <row r="39" spans="1:11" x14ac:dyDescent="0.25">
      <c r="A39" s="37"/>
      <c r="B39" s="2" t="s">
        <v>31</v>
      </c>
      <c r="C39" s="37"/>
      <c r="D39" s="37"/>
      <c r="E39" s="37"/>
      <c r="F39" s="37"/>
      <c r="G39" s="47">
        <f>SUM(G27:G37)</f>
        <v>19.919999999999998</v>
      </c>
      <c r="H39" s="47">
        <f>SUM(H27:H37)</f>
        <v>32.849999999999987</v>
      </c>
      <c r="I39" s="47">
        <f>SUM(I27:I37)</f>
        <v>54.379999999999995</v>
      </c>
      <c r="J39" s="47">
        <f t="shared" ref="J39:K39" si="2">SUM(J27:J37)</f>
        <v>75.930000000000021</v>
      </c>
      <c r="K39" s="47">
        <f t="shared" si="2"/>
        <v>97.47</v>
      </c>
    </row>
    <row r="40" spans="1:1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5.75" x14ac:dyDescent="0.25">
      <c r="A41" s="58">
        <v>42370</v>
      </c>
      <c r="B41" s="2" t="s">
        <v>32</v>
      </c>
      <c r="C41" s="37"/>
      <c r="D41" s="56" t="s">
        <v>39</v>
      </c>
      <c r="E41" s="22">
        <v>0.16076099999999999</v>
      </c>
      <c r="F41" s="37"/>
      <c r="G41" s="53">
        <f>ROUND((G39*$E41),2)</f>
        <v>3.2</v>
      </c>
      <c r="H41" s="53">
        <f>ROUND((H39*$E41),2)</f>
        <v>5.28</v>
      </c>
      <c r="I41" s="53">
        <f>ROUND((I39*$E41),2)</f>
        <v>8.74</v>
      </c>
      <c r="J41" s="53">
        <f>ROUND((J39*$E41),2)</f>
        <v>12.21</v>
      </c>
      <c r="K41" s="53">
        <f>ROUND((K39*$E41),2)</f>
        <v>15.67</v>
      </c>
    </row>
    <row r="42" spans="1:11" x14ac:dyDescent="0.25">
      <c r="A42" s="37"/>
      <c r="C42" s="37"/>
      <c r="D42" s="56"/>
      <c r="E42" s="57"/>
      <c r="F42" s="37"/>
      <c r="G42" s="53"/>
      <c r="H42" s="53"/>
      <c r="I42" s="53"/>
      <c r="J42" s="53"/>
      <c r="K42" s="53"/>
    </row>
    <row r="43" spans="1:11" ht="15.75" x14ac:dyDescent="0.25">
      <c r="A43" s="58">
        <v>42186</v>
      </c>
      <c r="B43" s="2" t="s">
        <v>47</v>
      </c>
      <c r="C43" s="37"/>
      <c r="D43" s="56" t="s">
        <v>39</v>
      </c>
      <c r="E43" s="22">
        <v>3.0071000000000001E-2</v>
      </c>
      <c r="F43" s="37"/>
      <c r="G43" s="53">
        <f>ROUND((G39*$E43),2)</f>
        <v>0.6</v>
      </c>
      <c r="H43" s="53">
        <f>ROUND((H$39*$E43),2)</f>
        <v>0.99</v>
      </c>
      <c r="I43" s="53">
        <f>ROUND((I$39*$E43),2)</f>
        <v>1.64</v>
      </c>
      <c r="J43" s="53">
        <f>ROUND((J39*$E43),2)</f>
        <v>2.2799999999999998</v>
      </c>
      <c r="K43" s="53">
        <f>ROUND((K39*$E43),2)</f>
        <v>2.93</v>
      </c>
    </row>
    <row r="44" spans="1:11" x14ac:dyDescent="0.25">
      <c r="A44" s="58"/>
      <c r="C44" s="37"/>
      <c r="D44" s="56"/>
      <c r="E44" s="57"/>
      <c r="F44" s="37"/>
      <c r="G44" s="53"/>
      <c r="H44" s="53"/>
      <c r="I44" s="53"/>
      <c r="J44" s="53"/>
      <c r="K44" s="53"/>
    </row>
    <row r="45" spans="1:11" ht="15.75" x14ac:dyDescent="0.25">
      <c r="A45" s="58">
        <v>42370</v>
      </c>
      <c r="B45" s="2" t="s">
        <v>29</v>
      </c>
      <c r="C45" s="37"/>
      <c r="D45" s="56" t="s">
        <v>39</v>
      </c>
      <c r="E45" s="22">
        <v>3.3799999999999998E-4</v>
      </c>
      <c r="F45" s="37"/>
      <c r="G45" s="53">
        <f>ROUND((G39*$E45),2)</f>
        <v>0.01</v>
      </c>
      <c r="H45" s="53">
        <f>ROUND((H$39*$E45),2)</f>
        <v>0.01</v>
      </c>
      <c r="I45" s="53">
        <f>ROUND((I$39*$E45),2)</f>
        <v>0.02</v>
      </c>
      <c r="J45" s="53">
        <f>ROUND((J39*$E45),2)</f>
        <v>0.03</v>
      </c>
      <c r="K45" s="53">
        <f>ROUND((K39*$E45),2)</f>
        <v>0.03</v>
      </c>
    </row>
    <row r="46" spans="1:11" x14ac:dyDescent="0.25">
      <c r="A46" s="37"/>
      <c r="B46" s="37"/>
      <c r="C46" s="37"/>
      <c r="D46" s="37"/>
      <c r="E46" s="37"/>
      <c r="F46" s="37"/>
      <c r="G46" s="45"/>
      <c r="H46" s="45"/>
      <c r="I46" s="45"/>
      <c r="J46" s="45"/>
      <c r="K46" s="45"/>
    </row>
    <row r="47" spans="1:11" x14ac:dyDescent="0.25">
      <c r="A47" s="37"/>
      <c r="B47" s="2" t="s">
        <v>35</v>
      </c>
      <c r="C47" s="37"/>
      <c r="D47" s="37"/>
      <c r="E47" s="37"/>
      <c r="F47" s="37"/>
      <c r="G47" s="47">
        <f>G39+G41+G43+G45</f>
        <v>23.73</v>
      </c>
      <c r="H47" s="47">
        <f>H39+H41+H43+H45</f>
        <v>39.129999999999988</v>
      </c>
      <c r="I47" s="61">
        <f>I39+I41+I43+I45</f>
        <v>64.779999999999987</v>
      </c>
      <c r="J47" s="61">
        <f t="shared" ref="J47:K47" si="3">J39+J41+J43+J45</f>
        <v>90.450000000000017</v>
      </c>
      <c r="K47" s="61">
        <f t="shared" si="3"/>
        <v>116.10000000000001</v>
      </c>
    </row>
    <row r="48" spans="1:1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</row>
    <row r="49" spans="1:11" x14ac:dyDescent="0.25">
      <c r="A49" s="37"/>
      <c r="B49" s="37"/>
      <c r="C49" s="37"/>
      <c r="D49" s="37"/>
      <c r="E49" s="37"/>
      <c r="F49" s="37"/>
      <c r="G49" s="43" t="s">
        <v>36</v>
      </c>
      <c r="H49" s="43" t="s">
        <v>36</v>
      </c>
      <c r="I49" s="43" t="s">
        <v>36</v>
      </c>
      <c r="J49" s="43" t="s">
        <v>36</v>
      </c>
      <c r="K49" s="43" t="s">
        <v>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CE3D8-B17F-4CBD-80CC-C40E0F81AFE0}">
  <dimension ref="A1:K41"/>
  <sheetViews>
    <sheetView workbookViewId="0">
      <selection activeCell="D9" sqref="D9"/>
    </sheetView>
  </sheetViews>
  <sheetFormatPr defaultRowHeight="15" x14ac:dyDescent="0.25"/>
  <cols>
    <col min="1" max="1" width="10.140625" style="2" bestFit="1" customWidth="1"/>
    <col min="2" max="2" width="19.42578125" style="2" bestFit="1" customWidth="1"/>
    <col min="3" max="3" width="9.140625" style="2"/>
    <col min="4" max="4" width="7.7109375" style="2" bestFit="1" customWidth="1"/>
    <col min="5" max="5" width="11" style="2" bestFit="1" customWidth="1"/>
    <col min="6" max="6" width="9.140625" style="2"/>
    <col min="7" max="11" width="8.85546875" style="2" bestFit="1" customWidth="1"/>
    <col min="12" max="16384" width="9.140625" style="2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7"/>
      <c r="B2" s="38"/>
      <c r="C2" s="39" t="s">
        <v>1</v>
      </c>
      <c r="D2" s="40"/>
      <c r="E2" s="40"/>
      <c r="F2" s="40"/>
      <c r="G2" s="39"/>
      <c r="H2" s="40"/>
      <c r="I2" s="40"/>
      <c r="J2" s="40"/>
      <c r="K2" s="40"/>
    </row>
    <row r="3" spans="1:11" x14ac:dyDescent="0.25">
      <c r="A3" s="37"/>
      <c r="B3" s="41"/>
      <c r="C3" s="39" t="s">
        <v>2</v>
      </c>
      <c r="D3" s="40"/>
      <c r="E3" s="40"/>
      <c r="F3" s="40"/>
      <c r="G3" s="39"/>
      <c r="H3" s="39"/>
      <c r="I3" s="39"/>
      <c r="J3" s="39"/>
      <c r="K3" s="39"/>
    </row>
    <row r="4" spans="1:11" ht="15.75" x14ac:dyDescent="0.25">
      <c r="A4" s="37"/>
      <c r="B4" s="42"/>
      <c r="C4" s="4" t="s">
        <v>50</v>
      </c>
      <c r="D4" s="40"/>
      <c r="E4" s="40"/>
      <c r="F4" s="40"/>
      <c r="G4" s="39"/>
      <c r="H4" s="39"/>
      <c r="I4" s="39"/>
      <c r="J4" s="39"/>
      <c r="K4" s="39"/>
    </row>
    <row r="5" spans="1:11" x14ac:dyDescent="0.25">
      <c r="A5" s="37"/>
      <c r="B5" s="37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5">
      <c r="A6" s="37"/>
      <c r="B6" s="37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5">
      <c r="A7" s="37"/>
      <c r="B7" s="37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5">
      <c r="A8" s="37"/>
      <c r="B8" s="37"/>
      <c r="C8" s="39" t="s">
        <v>4</v>
      </c>
      <c r="D8" s="40"/>
      <c r="E8" s="40"/>
      <c r="F8" s="40"/>
      <c r="G8" s="39"/>
      <c r="H8" s="39"/>
      <c r="I8" s="39"/>
      <c r="J8" s="39"/>
      <c r="K8" s="39"/>
    </row>
    <row r="9" spans="1:11" x14ac:dyDescent="0.25">
      <c r="A9" s="37"/>
      <c r="B9" s="37"/>
      <c r="C9" s="39"/>
      <c r="D9" s="40"/>
      <c r="E9" s="40"/>
      <c r="F9" s="40"/>
      <c r="G9" s="39"/>
      <c r="H9" s="39"/>
      <c r="I9" s="39"/>
      <c r="J9" s="39"/>
      <c r="K9" s="39"/>
    </row>
    <row r="10" spans="1:11" ht="15.75" x14ac:dyDescent="0.25">
      <c r="A10" s="37"/>
      <c r="B10" s="9" t="s">
        <v>5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7"/>
      <c r="B11" s="37"/>
      <c r="C11" s="37"/>
      <c r="D11" s="37"/>
      <c r="E11" s="43" t="s">
        <v>6</v>
      </c>
      <c r="F11" s="37"/>
      <c r="G11" s="37"/>
      <c r="H11" s="37"/>
      <c r="I11" s="37"/>
      <c r="J11" s="37"/>
      <c r="K11" s="37"/>
    </row>
    <row r="12" spans="1:11" x14ac:dyDescent="0.25">
      <c r="A12" s="37"/>
      <c r="B12" s="37"/>
      <c r="C12" s="37"/>
      <c r="D12" s="37"/>
      <c r="E12" s="43" t="s">
        <v>7</v>
      </c>
      <c r="F12" s="37"/>
      <c r="G12" s="44">
        <v>100</v>
      </c>
      <c r="H12" s="44">
        <v>250</v>
      </c>
      <c r="I12" s="44">
        <v>500</v>
      </c>
      <c r="J12" s="44">
        <v>750</v>
      </c>
      <c r="K12" s="44">
        <v>1000</v>
      </c>
    </row>
    <row r="13" spans="1:11" ht="15.75" x14ac:dyDescent="0.25">
      <c r="A13" s="37"/>
      <c r="B13" s="12" t="s">
        <v>8</v>
      </c>
      <c r="C13" s="37"/>
      <c r="D13" s="37"/>
      <c r="E13" s="13" t="s">
        <v>9</v>
      </c>
      <c r="F13" s="37"/>
      <c r="G13" s="43" t="s">
        <v>10</v>
      </c>
      <c r="H13" s="43" t="s">
        <v>10</v>
      </c>
      <c r="I13" s="43" t="s">
        <v>10</v>
      </c>
      <c r="J13" s="43" t="s">
        <v>10</v>
      </c>
      <c r="K13" s="43" t="s">
        <v>10</v>
      </c>
    </row>
    <row r="14" spans="1:11" x14ac:dyDescent="0.25">
      <c r="A14" s="37"/>
      <c r="B14" s="37"/>
      <c r="C14" s="37"/>
      <c r="D14" s="37"/>
      <c r="E14" s="37"/>
      <c r="F14" s="37"/>
      <c r="G14" s="45"/>
      <c r="H14" s="45"/>
      <c r="I14" s="45"/>
      <c r="J14" s="45"/>
      <c r="K14" s="45"/>
    </row>
    <row r="15" spans="1:11" x14ac:dyDescent="0.25">
      <c r="A15" s="37"/>
      <c r="B15" s="2" t="s">
        <v>11</v>
      </c>
      <c r="C15" s="37"/>
      <c r="D15" s="2" t="s">
        <v>12</v>
      </c>
      <c r="E15" s="46">
        <v>8</v>
      </c>
      <c r="F15" s="37"/>
      <c r="G15" s="47">
        <f>+$E15</f>
        <v>8</v>
      </c>
      <c r="H15" s="47">
        <f>+$E15</f>
        <v>8</v>
      </c>
      <c r="I15" s="47">
        <f>+$E15</f>
        <v>8</v>
      </c>
      <c r="J15" s="47">
        <f>+$E15</f>
        <v>8</v>
      </c>
      <c r="K15" s="47">
        <f>+$E15</f>
        <v>8</v>
      </c>
    </row>
    <row r="16" spans="1:1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:11" x14ac:dyDescent="0.25">
      <c r="A17" s="37"/>
      <c r="B17" s="2" t="s">
        <v>13</v>
      </c>
      <c r="C17" s="37"/>
      <c r="D17" s="37"/>
      <c r="E17" s="48"/>
      <c r="F17" s="37"/>
      <c r="G17" s="37"/>
      <c r="H17" s="37"/>
      <c r="I17" s="37"/>
      <c r="J17" s="37"/>
      <c r="K17" s="37"/>
    </row>
    <row r="18" spans="1:11" x14ac:dyDescent="0.25">
      <c r="A18" s="37"/>
      <c r="B18" s="2" t="s">
        <v>14</v>
      </c>
      <c r="C18" s="37"/>
      <c r="D18" s="2" t="s">
        <v>15</v>
      </c>
      <c r="E18" s="48">
        <v>8.5900000000000004E-2</v>
      </c>
      <c r="F18" s="37"/>
      <c r="G18" s="37">
        <f>ROUND((IF((G12&lt;500),(G12*$E18),(500*$E18))),2)</f>
        <v>8.59</v>
      </c>
      <c r="H18" s="37">
        <f>ROUND((IF((H12&lt;500),(H12*$E18),(500*$E18))),2)</f>
        <v>21.48</v>
      </c>
      <c r="I18" s="37">
        <f>ROUND((IF((I12&lt;500),(I12*$E18),(500*$E18))),2)</f>
        <v>42.95</v>
      </c>
      <c r="J18" s="37">
        <f>ROUND((IF((J12&lt;500),(J12*$E18),(500*$E18))),2)</f>
        <v>42.95</v>
      </c>
      <c r="K18" s="37">
        <f>ROUND((IF((K12&lt;500),(K12*$E18),(500*$E18))),2)</f>
        <v>42.95</v>
      </c>
    </row>
    <row r="19" spans="1:11" x14ac:dyDescent="0.25">
      <c r="A19" s="37"/>
      <c r="B19" s="2" t="s">
        <v>16</v>
      </c>
      <c r="C19" s="37"/>
      <c r="D19" s="2" t="s">
        <v>15</v>
      </c>
      <c r="E19" s="48">
        <f>E18</f>
        <v>8.5900000000000004E-2</v>
      </c>
      <c r="F19" s="37"/>
      <c r="G19" s="37"/>
      <c r="H19" s="37">
        <f>ROUND((IF((H12&gt;500),((H12-500)*$E19),0)),2)</f>
        <v>0</v>
      </c>
      <c r="I19" s="37">
        <f>ROUND((IF((I12&gt;500),((I12-500)*$E19),0)),2)</f>
        <v>0</v>
      </c>
      <c r="J19" s="37">
        <f>ROUND((IF((J12&gt;500),((J12-500)*$E19),0)),2)</f>
        <v>21.48</v>
      </c>
      <c r="K19" s="37">
        <f>ROUND((IF((K12&gt;500),((K12-500)*$E19),0)),2)</f>
        <v>42.95</v>
      </c>
    </row>
    <row r="20" spans="1:11" x14ac:dyDescent="0.25">
      <c r="A20" s="37"/>
      <c r="C20" s="37"/>
      <c r="E20" s="48"/>
      <c r="F20" s="37"/>
      <c r="G20" s="37"/>
      <c r="H20" s="37"/>
      <c r="I20" s="37"/>
      <c r="J20" s="37"/>
      <c r="K20" s="37"/>
    </row>
    <row r="21" spans="1:11" x14ac:dyDescent="0.25">
      <c r="A21" s="37"/>
      <c r="B21" s="2" t="s">
        <v>18</v>
      </c>
      <c r="C21" s="37"/>
      <c r="D21" s="2" t="s">
        <v>15</v>
      </c>
      <c r="E21" s="49">
        <v>0</v>
      </c>
      <c r="F21" s="37"/>
      <c r="G21" s="50">
        <f>ROUND((G12*$E21),2)</f>
        <v>0</v>
      </c>
      <c r="H21" s="50">
        <f>ROUND((H12*$E21),2)</f>
        <v>0</v>
      </c>
      <c r="I21" s="50">
        <f>ROUND((I12*$E21),2)</f>
        <v>0</v>
      </c>
      <c r="J21" s="50">
        <f>ROUND((J12*$E21),2)</f>
        <v>0</v>
      </c>
      <c r="K21" s="50">
        <f>ROUND((K12*$E21),2)</f>
        <v>0</v>
      </c>
    </row>
    <row r="22" spans="1:11" x14ac:dyDescent="0.25">
      <c r="A22" s="37"/>
      <c r="C22" s="37"/>
      <c r="E22" s="49"/>
      <c r="F22" s="37"/>
      <c r="G22" s="50"/>
      <c r="H22" s="50"/>
      <c r="I22" s="50"/>
      <c r="J22" s="50"/>
      <c r="K22" s="50"/>
    </row>
    <row r="23" spans="1:11" x14ac:dyDescent="0.25">
      <c r="A23" s="37"/>
      <c r="B23" s="2" t="s">
        <v>21</v>
      </c>
      <c r="C23" s="37"/>
      <c r="D23" s="2" t="s">
        <v>15</v>
      </c>
      <c r="E23" s="49">
        <v>9.7000000000000005E-4</v>
      </c>
      <c r="F23" s="37"/>
      <c r="G23" s="51">
        <f>ROUND((G12*$E23),2)</f>
        <v>0.1</v>
      </c>
      <c r="H23" s="51">
        <f>ROUND((H12*$E23),2)</f>
        <v>0.24</v>
      </c>
      <c r="I23" s="51">
        <f>ROUND((I12*$E23),2)</f>
        <v>0.49</v>
      </c>
      <c r="J23" s="51">
        <f>ROUND((J12*$E23),2)</f>
        <v>0.73</v>
      </c>
      <c r="K23" s="51">
        <f>ROUND((K12*$E23),2)</f>
        <v>0.97</v>
      </c>
    </row>
    <row r="24" spans="1:1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5.75" x14ac:dyDescent="0.25">
      <c r="A25" s="37"/>
      <c r="B25" s="16" t="s">
        <v>22</v>
      </c>
      <c r="C25" s="37"/>
      <c r="D25" s="37"/>
      <c r="E25" s="37"/>
      <c r="F25" s="37"/>
      <c r="G25" s="47">
        <f>SUM(G15:G24)</f>
        <v>16.690000000000001</v>
      </c>
      <c r="H25" s="47">
        <f>SUM(H15:H24)</f>
        <v>29.72</v>
      </c>
      <c r="I25" s="47">
        <f>SUM(I15:I24)</f>
        <v>51.440000000000005</v>
      </c>
      <c r="J25" s="47">
        <f>SUM(J15:J24)</f>
        <v>73.160000000000011</v>
      </c>
      <c r="K25" s="47">
        <f>SUM(K15:K24)</f>
        <v>94.87</v>
      </c>
    </row>
    <row r="26" spans="1:1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1" x14ac:dyDescent="0.25">
      <c r="A27" s="58">
        <v>42004</v>
      </c>
      <c r="B27" s="2" t="s">
        <v>23</v>
      </c>
      <c r="C27" s="37"/>
      <c r="D27" s="2" t="s">
        <v>15</v>
      </c>
      <c r="E27" s="52">
        <v>1.4469999999999999E-3</v>
      </c>
      <c r="F27" s="37"/>
      <c r="G27" s="53">
        <f>ROUND((G12*$E27),2)</f>
        <v>0.14000000000000001</v>
      </c>
      <c r="H27" s="53">
        <f>ROUND((H12*$E27),2)</f>
        <v>0.36</v>
      </c>
      <c r="I27" s="53">
        <f>ROUND((I12*$E27),2)</f>
        <v>0.72</v>
      </c>
      <c r="J27" s="53">
        <f>ROUND((J12*$E27),2)</f>
        <v>1.0900000000000001</v>
      </c>
      <c r="K27" s="53">
        <f>ROUND((K12*$E27),2)</f>
        <v>1.45</v>
      </c>
    </row>
    <row r="28" spans="1:11" x14ac:dyDescent="0.25">
      <c r="A28" s="37"/>
      <c r="B28" s="37"/>
      <c r="C28" s="37"/>
      <c r="D28" s="37"/>
      <c r="E28" s="37"/>
      <c r="F28" s="37"/>
      <c r="G28" s="53"/>
      <c r="H28" s="53"/>
      <c r="I28" s="53"/>
      <c r="J28" s="53"/>
      <c r="K28" s="53"/>
    </row>
    <row r="29" spans="1:11" x14ac:dyDescent="0.25">
      <c r="A29" s="37"/>
      <c r="B29" s="37" t="s">
        <v>24</v>
      </c>
      <c r="C29" s="37"/>
      <c r="D29" s="37" t="s">
        <v>25</v>
      </c>
      <c r="E29" s="46">
        <v>0.15</v>
      </c>
      <c r="F29" s="37"/>
      <c r="G29" s="53">
        <f>+E29</f>
        <v>0.15</v>
      </c>
      <c r="H29" s="53">
        <f>+E29</f>
        <v>0.15</v>
      </c>
      <c r="I29" s="53">
        <f>+E29</f>
        <v>0.15</v>
      </c>
      <c r="J29" s="53">
        <f>+E29</f>
        <v>0.15</v>
      </c>
      <c r="K29" s="53">
        <f>+E29</f>
        <v>0.15</v>
      </c>
    </row>
    <row r="30" spans="1:11" x14ac:dyDescent="0.25">
      <c r="A30" s="37"/>
      <c r="B30" s="37"/>
      <c r="C30" s="37"/>
      <c r="D30" s="37"/>
      <c r="E30" s="37"/>
      <c r="F30" s="37"/>
      <c r="G30" s="53"/>
      <c r="H30" s="53"/>
      <c r="I30" s="53"/>
      <c r="J30" s="53"/>
      <c r="K30" s="53"/>
    </row>
    <row r="31" spans="1:11" x14ac:dyDescent="0.25">
      <c r="A31" s="58">
        <v>42004</v>
      </c>
      <c r="B31" s="2" t="s">
        <v>27</v>
      </c>
      <c r="C31" s="37"/>
      <c r="D31" s="2" t="s">
        <v>15</v>
      </c>
      <c r="E31" s="54">
        <v>-1.3799999999999999E-3</v>
      </c>
      <c r="F31" s="37"/>
      <c r="G31" s="55">
        <f>ROUND((G12*$E31),2)</f>
        <v>-0.14000000000000001</v>
      </c>
      <c r="H31" s="55">
        <f>ROUND((H12*$E31),2)</f>
        <v>-0.35</v>
      </c>
      <c r="I31" s="55">
        <f>ROUND((I12*$E31),2)</f>
        <v>-0.69</v>
      </c>
      <c r="J31" s="55">
        <f>ROUND((J12*$E31),2)</f>
        <v>-1.04</v>
      </c>
      <c r="K31" s="55">
        <f>ROUND((K12*$E31),2)</f>
        <v>-1.38</v>
      </c>
    </row>
    <row r="32" spans="1:11" x14ac:dyDescent="0.25">
      <c r="A32" s="37"/>
      <c r="B32" s="37"/>
      <c r="C32" s="37"/>
      <c r="D32" s="37"/>
      <c r="E32" s="37"/>
      <c r="F32" s="37"/>
      <c r="G32" s="45"/>
      <c r="H32" s="45"/>
      <c r="I32" s="45"/>
      <c r="J32" s="45"/>
      <c r="K32" s="45"/>
    </row>
    <row r="33" spans="1:11" x14ac:dyDescent="0.25">
      <c r="A33" s="37"/>
      <c r="B33" s="2" t="s">
        <v>31</v>
      </c>
      <c r="C33" s="37"/>
      <c r="D33" s="37"/>
      <c r="E33" s="37"/>
      <c r="F33" s="37"/>
      <c r="G33" s="47">
        <f>SUM(G25:G31)</f>
        <v>16.84</v>
      </c>
      <c r="H33" s="47">
        <f>SUM(H25:H31)</f>
        <v>29.879999999999995</v>
      </c>
      <c r="I33" s="47">
        <f>SUM(I25:I31)</f>
        <v>51.620000000000005</v>
      </c>
      <c r="J33" s="47">
        <f>SUM(J25:J31)</f>
        <v>73.360000000000014</v>
      </c>
      <c r="K33" s="47">
        <f>SUM(K25:K31)</f>
        <v>95.090000000000018</v>
      </c>
    </row>
    <row r="34" spans="1:1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1:11" x14ac:dyDescent="0.25">
      <c r="A35" s="37" t="s">
        <v>51</v>
      </c>
      <c r="B35" s="2" t="s">
        <v>32</v>
      </c>
      <c r="C35" s="37"/>
      <c r="D35" s="56" t="s">
        <v>39</v>
      </c>
      <c r="E35" s="57">
        <v>0</v>
      </c>
      <c r="F35" s="37"/>
      <c r="G35" s="53">
        <f>ROUND((G33*$E35),2)</f>
        <v>0</v>
      </c>
      <c r="H35" s="53">
        <f>ROUND((H33*$E35),2)</f>
        <v>0</v>
      </c>
      <c r="I35" s="53">
        <f>ROUND((I33*$E35),2)</f>
        <v>0</v>
      </c>
      <c r="J35" s="53">
        <f>ROUND((J33*$E35),2)</f>
        <v>0</v>
      </c>
      <c r="K35" s="53">
        <f>ROUND((K33*$E35),2)</f>
        <v>0</v>
      </c>
    </row>
    <row r="36" spans="1:11" x14ac:dyDescent="0.25">
      <c r="A36" s="37"/>
      <c r="C36" s="37"/>
      <c r="D36" s="56"/>
      <c r="E36" s="57"/>
      <c r="F36" s="37"/>
      <c r="G36" s="53"/>
      <c r="H36" s="53"/>
      <c r="I36" s="53"/>
      <c r="J36" s="53"/>
      <c r="K36" s="53"/>
    </row>
    <row r="37" spans="1:11" x14ac:dyDescent="0.25">
      <c r="A37" s="58">
        <v>42004</v>
      </c>
      <c r="B37" s="2" t="s">
        <v>52</v>
      </c>
      <c r="C37" s="37"/>
      <c r="D37" s="56" t="s">
        <v>39</v>
      </c>
      <c r="E37" s="57">
        <v>1.1218000000000001E-2</v>
      </c>
      <c r="F37" s="37"/>
      <c r="G37" s="53">
        <f>ROUND((G33*$E37),2)</f>
        <v>0.19</v>
      </c>
      <c r="H37" s="53">
        <f>ROUND((H33*$E37),2)</f>
        <v>0.34</v>
      </c>
      <c r="I37" s="53">
        <f>ROUND((I33*$E37),2)</f>
        <v>0.57999999999999996</v>
      </c>
      <c r="J37" s="53">
        <f>ROUND((J33*$E37),2)</f>
        <v>0.82</v>
      </c>
      <c r="K37" s="53">
        <f>ROUND((K33*$E37),2)</f>
        <v>1.07</v>
      </c>
    </row>
    <row r="38" spans="1:11" x14ac:dyDescent="0.25">
      <c r="A38" s="37"/>
      <c r="B38" s="37"/>
      <c r="C38" s="37"/>
      <c r="D38" s="37"/>
      <c r="E38" s="37"/>
      <c r="F38" s="37"/>
      <c r="G38" s="45"/>
      <c r="H38" s="45"/>
      <c r="I38" s="45"/>
      <c r="J38" s="45"/>
      <c r="K38" s="45"/>
    </row>
    <row r="39" spans="1:11" x14ac:dyDescent="0.25">
      <c r="A39" s="37"/>
      <c r="B39" s="2" t="s">
        <v>35</v>
      </c>
      <c r="C39" s="37"/>
      <c r="D39" s="37"/>
      <c r="E39" s="37"/>
      <c r="F39" s="37"/>
      <c r="G39" s="47">
        <f>G33+G35+G37</f>
        <v>17.03</v>
      </c>
      <c r="H39" s="47">
        <f t="shared" ref="H39:K39" si="0">H33+H35+H37</f>
        <v>30.219999999999995</v>
      </c>
      <c r="I39" s="37">
        <f t="shared" si="0"/>
        <v>52.2</v>
      </c>
      <c r="J39" s="37">
        <f t="shared" si="0"/>
        <v>74.180000000000007</v>
      </c>
      <c r="K39" s="37">
        <f t="shared" si="0"/>
        <v>96.160000000000011</v>
      </c>
    </row>
    <row r="40" spans="1:1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x14ac:dyDescent="0.25">
      <c r="A41" s="37"/>
      <c r="B41" s="37"/>
      <c r="C41" s="37"/>
      <c r="D41" s="37"/>
      <c r="E41" s="37"/>
      <c r="F41" s="37"/>
      <c r="G41" s="43" t="s">
        <v>36</v>
      </c>
      <c r="H41" s="43" t="s">
        <v>36</v>
      </c>
      <c r="I41" s="43" t="s">
        <v>36</v>
      </c>
      <c r="J41" s="43" t="s">
        <v>36</v>
      </c>
      <c r="K41" s="43" t="s">
        <v>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EEAF3-4B66-4889-B142-3A8133F86657}">
  <dimension ref="A1:K41"/>
  <sheetViews>
    <sheetView workbookViewId="0">
      <selection activeCell="D9" sqref="D9"/>
    </sheetView>
  </sheetViews>
  <sheetFormatPr defaultRowHeight="15" x14ac:dyDescent="0.25"/>
  <cols>
    <col min="1" max="1" width="10.140625" style="2" bestFit="1" customWidth="1"/>
    <col min="2" max="2" width="19.42578125" style="2" bestFit="1" customWidth="1"/>
    <col min="3" max="3" width="9.140625" style="2"/>
    <col min="4" max="4" width="7.7109375" style="2" bestFit="1" customWidth="1"/>
    <col min="5" max="5" width="10.28515625" style="2" bestFit="1" customWidth="1"/>
    <col min="6" max="6" width="9.140625" style="2"/>
    <col min="7" max="11" width="8.85546875" style="2" bestFit="1" customWidth="1"/>
    <col min="12" max="16384" width="9.140625" style="2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7"/>
      <c r="B2" s="38"/>
      <c r="C2" s="39" t="s">
        <v>1</v>
      </c>
      <c r="D2" s="40"/>
      <c r="E2" s="40"/>
      <c r="F2" s="40"/>
      <c r="G2" s="39"/>
      <c r="H2" s="40"/>
      <c r="I2" s="40"/>
      <c r="J2" s="40"/>
      <c r="K2" s="40"/>
    </row>
    <row r="3" spans="1:11" x14ac:dyDescent="0.25">
      <c r="A3" s="37"/>
      <c r="B3" s="41"/>
      <c r="C3" s="39" t="s">
        <v>2</v>
      </c>
      <c r="D3" s="40"/>
      <c r="E3" s="40"/>
      <c r="F3" s="40"/>
      <c r="G3" s="39"/>
      <c r="H3" s="39"/>
      <c r="I3" s="39"/>
      <c r="J3" s="39"/>
      <c r="K3" s="39"/>
    </row>
    <row r="4" spans="1:11" ht="15.75" x14ac:dyDescent="0.25">
      <c r="A4" s="37"/>
      <c r="B4" s="42"/>
      <c r="C4" s="4" t="s">
        <v>53</v>
      </c>
      <c r="D4" s="40"/>
      <c r="E4" s="40"/>
      <c r="F4" s="40"/>
      <c r="G4" s="39"/>
      <c r="H4" s="39"/>
      <c r="I4" s="39"/>
      <c r="J4" s="39"/>
      <c r="K4" s="39"/>
    </row>
    <row r="5" spans="1:11" x14ac:dyDescent="0.25">
      <c r="A5" s="37"/>
      <c r="B5" s="37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5">
      <c r="A6" s="37"/>
      <c r="B6" s="37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5">
      <c r="A7" s="37"/>
      <c r="B7" s="37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5">
      <c r="A8" s="37"/>
      <c r="B8" s="37"/>
      <c r="C8" s="39" t="s">
        <v>4</v>
      </c>
      <c r="D8" s="40"/>
      <c r="E8" s="40"/>
      <c r="F8" s="40"/>
      <c r="G8" s="39"/>
      <c r="H8" s="39"/>
      <c r="I8" s="39"/>
      <c r="J8" s="39"/>
      <c r="K8" s="39"/>
    </row>
    <row r="9" spans="1:11" x14ac:dyDescent="0.25">
      <c r="A9" s="37"/>
      <c r="B9" s="37"/>
      <c r="C9" s="39"/>
      <c r="D9" s="40"/>
      <c r="E9" s="40"/>
      <c r="F9" s="40"/>
      <c r="G9" s="39"/>
      <c r="H9" s="39"/>
      <c r="I9" s="39"/>
      <c r="J9" s="39"/>
      <c r="K9" s="39"/>
    </row>
    <row r="10" spans="1:11" ht="15.75" x14ac:dyDescent="0.25">
      <c r="A10" s="37"/>
      <c r="B10" s="9" t="s">
        <v>5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7"/>
      <c r="B11" s="37"/>
      <c r="C11" s="37"/>
      <c r="D11" s="37"/>
      <c r="E11" s="43" t="s">
        <v>6</v>
      </c>
      <c r="F11" s="37"/>
      <c r="G11" s="37"/>
      <c r="H11" s="37"/>
      <c r="I11" s="37"/>
      <c r="J11" s="37"/>
      <c r="K11" s="37"/>
    </row>
    <row r="12" spans="1:11" x14ac:dyDescent="0.25">
      <c r="A12" s="37"/>
      <c r="B12" s="37"/>
      <c r="C12" s="37"/>
      <c r="D12" s="37"/>
      <c r="E12" s="43" t="s">
        <v>7</v>
      </c>
      <c r="F12" s="37"/>
      <c r="G12" s="44">
        <v>100</v>
      </c>
      <c r="H12" s="44">
        <v>250</v>
      </c>
      <c r="I12" s="44">
        <v>500</v>
      </c>
      <c r="J12" s="44">
        <v>750</v>
      </c>
      <c r="K12" s="44">
        <v>1000</v>
      </c>
    </row>
    <row r="13" spans="1:11" ht="15.75" x14ac:dyDescent="0.25">
      <c r="A13" s="37"/>
      <c r="B13" s="12" t="s">
        <v>8</v>
      </c>
      <c r="C13" s="37"/>
      <c r="D13" s="37"/>
      <c r="E13" s="13" t="s">
        <v>9</v>
      </c>
      <c r="F13" s="37"/>
      <c r="G13" s="43" t="s">
        <v>10</v>
      </c>
      <c r="H13" s="43" t="s">
        <v>10</v>
      </c>
      <c r="I13" s="43" t="s">
        <v>10</v>
      </c>
      <c r="J13" s="43" t="s">
        <v>10</v>
      </c>
      <c r="K13" s="43" t="s">
        <v>10</v>
      </c>
    </row>
    <row r="14" spans="1:11" x14ac:dyDescent="0.25">
      <c r="A14" s="37"/>
      <c r="B14" s="37"/>
      <c r="C14" s="37"/>
      <c r="D14" s="37"/>
      <c r="E14" s="37"/>
      <c r="F14" s="37"/>
      <c r="G14" s="45"/>
      <c r="H14" s="45"/>
      <c r="I14" s="45"/>
      <c r="J14" s="45"/>
      <c r="K14" s="45"/>
    </row>
    <row r="15" spans="1:11" x14ac:dyDescent="0.25">
      <c r="A15" s="37"/>
      <c r="B15" s="2" t="s">
        <v>11</v>
      </c>
      <c r="C15" s="37"/>
      <c r="D15" s="2" t="s">
        <v>12</v>
      </c>
      <c r="E15" s="46">
        <v>8</v>
      </c>
      <c r="F15" s="37"/>
      <c r="G15" s="47">
        <f>+$E15</f>
        <v>8</v>
      </c>
      <c r="H15" s="47">
        <f>+$E15</f>
        <v>8</v>
      </c>
      <c r="I15" s="47">
        <f>+$E15</f>
        <v>8</v>
      </c>
      <c r="J15" s="47">
        <f>+$E15</f>
        <v>8</v>
      </c>
      <c r="K15" s="47">
        <f>+$E15</f>
        <v>8</v>
      </c>
    </row>
    <row r="16" spans="1:1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:11" x14ac:dyDescent="0.25">
      <c r="A17" s="37"/>
      <c r="B17" s="2" t="s">
        <v>13</v>
      </c>
      <c r="C17" s="37"/>
      <c r="D17" s="37"/>
      <c r="E17" s="48"/>
      <c r="F17" s="37"/>
      <c r="G17" s="37"/>
      <c r="H17" s="37"/>
      <c r="I17" s="37"/>
      <c r="J17" s="37"/>
      <c r="K17" s="37"/>
    </row>
    <row r="18" spans="1:11" x14ac:dyDescent="0.25">
      <c r="A18" s="37"/>
      <c r="B18" s="2" t="s">
        <v>14</v>
      </c>
      <c r="C18" s="37"/>
      <c r="D18" s="2" t="s">
        <v>15</v>
      </c>
      <c r="E18" s="48">
        <v>8.5900000000000004E-2</v>
      </c>
      <c r="F18" s="37"/>
      <c r="G18" s="37">
        <f>ROUND((IF((G12&lt;500),(G12*$E18),(500*$E18))),2)</f>
        <v>8.59</v>
      </c>
      <c r="H18" s="37">
        <f>ROUND((IF((H12&lt;500),(H12*$E18),(500*$E18))),2)</f>
        <v>21.48</v>
      </c>
      <c r="I18" s="37">
        <f>ROUND((IF((I12&lt;500),(I12*$E18),(500*$E18))),2)</f>
        <v>42.95</v>
      </c>
      <c r="J18" s="37">
        <f>ROUND((IF((J12&lt;500),(J12*$E18),(500*$E18))),2)</f>
        <v>42.95</v>
      </c>
      <c r="K18" s="37">
        <f>ROUND((IF((K12&lt;500),(K12*$E18),(500*$E18))),2)</f>
        <v>42.95</v>
      </c>
    </row>
    <row r="19" spans="1:11" x14ac:dyDescent="0.25">
      <c r="A19" s="37"/>
      <c r="B19" s="2" t="s">
        <v>16</v>
      </c>
      <c r="C19" s="37"/>
      <c r="D19" s="2" t="s">
        <v>15</v>
      </c>
      <c r="E19" s="48">
        <f>E18</f>
        <v>8.5900000000000004E-2</v>
      </c>
      <c r="F19" s="37"/>
      <c r="G19" s="37"/>
      <c r="H19" s="37">
        <f>ROUND((IF((H12&gt;500),((H12-500)*$E19),0)),2)</f>
        <v>0</v>
      </c>
      <c r="I19" s="37">
        <f>ROUND((IF((I12&gt;500),((I12-500)*$E19),0)),2)</f>
        <v>0</v>
      </c>
      <c r="J19" s="37">
        <f>ROUND((IF((J12&gt;500),((J12-500)*$E19),0)),2)</f>
        <v>21.48</v>
      </c>
      <c r="K19" s="37">
        <f>ROUND((IF((K12&gt;500),((K12-500)*$E19),0)),2)</f>
        <v>42.95</v>
      </c>
    </row>
    <row r="20" spans="1:11" x14ac:dyDescent="0.25">
      <c r="A20" s="37"/>
      <c r="C20" s="37"/>
      <c r="E20" s="48"/>
      <c r="F20" s="37"/>
      <c r="G20" s="37"/>
      <c r="H20" s="37"/>
      <c r="I20" s="37"/>
      <c r="J20" s="37"/>
      <c r="K20" s="37"/>
    </row>
    <row r="21" spans="1:11" x14ac:dyDescent="0.25">
      <c r="A21" s="37"/>
      <c r="B21" s="2" t="s">
        <v>18</v>
      </c>
      <c r="C21" s="37"/>
      <c r="D21" s="2" t="s">
        <v>15</v>
      </c>
      <c r="E21" s="49">
        <v>0</v>
      </c>
      <c r="F21" s="37"/>
      <c r="G21" s="50">
        <f>ROUND((G12*$E21),2)</f>
        <v>0</v>
      </c>
      <c r="H21" s="50">
        <f>ROUND((H12*$E21),2)</f>
        <v>0</v>
      </c>
      <c r="I21" s="50">
        <f>ROUND((I12*$E21),2)</f>
        <v>0</v>
      </c>
      <c r="J21" s="50">
        <f>ROUND((J12*$E21),2)</f>
        <v>0</v>
      </c>
      <c r="K21" s="50">
        <f>ROUND((K12*$E21),2)</f>
        <v>0</v>
      </c>
    </row>
    <row r="22" spans="1:11" x14ac:dyDescent="0.25">
      <c r="A22" s="37"/>
      <c r="C22" s="37"/>
      <c r="E22" s="49"/>
      <c r="F22" s="37"/>
      <c r="G22" s="50"/>
      <c r="H22" s="50"/>
      <c r="I22" s="50"/>
      <c r="J22" s="50"/>
      <c r="K22" s="50"/>
    </row>
    <row r="23" spans="1:11" x14ac:dyDescent="0.25">
      <c r="A23" s="37"/>
      <c r="B23" s="2" t="s">
        <v>21</v>
      </c>
      <c r="C23" s="37"/>
      <c r="D23" s="2" t="s">
        <v>15</v>
      </c>
      <c r="E23" s="49">
        <v>9.7000000000000005E-4</v>
      </c>
      <c r="F23" s="37"/>
      <c r="G23" s="51">
        <f>ROUND((G12*$E23),2)</f>
        <v>0.1</v>
      </c>
      <c r="H23" s="51">
        <f>ROUND((H12*$E23),2)</f>
        <v>0.24</v>
      </c>
      <c r="I23" s="51">
        <f>ROUND((I12*$E23),2)</f>
        <v>0.49</v>
      </c>
      <c r="J23" s="51">
        <f>ROUND((J12*$E23),2)</f>
        <v>0.73</v>
      </c>
      <c r="K23" s="51">
        <f>ROUND((K12*$E23),2)</f>
        <v>0.97</v>
      </c>
    </row>
    <row r="24" spans="1:1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5.75" x14ac:dyDescent="0.25">
      <c r="A25" s="37"/>
      <c r="B25" s="16" t="s">
        <v>22</v>
      </c>
      <c r="C25" s="37"/>
      <c r="D25" s="37"/>
      <c r="E25" s="37"/>
      <c r="F25" s="37"/>
      <c r="G25" s="47">
        <f>SUM(G15:G24)</f>
        <v>16.690000000000001</v>
      </c>
      <c r="H25" s="47">
        <f>SUM(H15:H24)</f>
        <v>29.72</v>
      </c>
      <c r="I25" s="47">
        <f>SUM(I15:I24)</f>
        <v>51.440000000000005</v>
      </c>
      <c r="J25" s="47">
        <f>SUM(J15:J24)</f>
        <v>73.160000000000011</v>
      </c>
      <c r="K25" s="47">
        <f>SUM(K15:K24)</f>
        <v>94.87</v>
      </c>
    </row>
    <row r="26" spans="1:1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1" x14ac:dyDescent="0.25">
      <c r="A27" s="37"/>
      <c r="B27" s="2" t="s">
        <v>23</v>
      </c>
      <c r="C27" s="37"/>
      <c r="D27" s="2" t="s">
        <v>15</v>
      </c>
      <c r="E27" s="52">
        <v>2.1450000000000002E-3</v>
      </c>
      <c r="F27" s="37"/>
      <c r="G27" s="53">
        <f>ROUND((G12*$E27),2)</f>
        <v>0.21</v>
      </c>
      <c r="H27" s="53">
        <f>ROUND((H12*$E27),2)</f>
        <v>0.54</v>
      </c>
      <c r="I27" s="53">
        <f>ROUND((I12*$E27),2)</f>
        <v>1.07</v>
      </c>
      <c r="J27" s="53">
        <f>ROUND((J12*$E27),2)</f>
        <v>1.61</v>
      </c>
      <c r="K27" s="53">
        <f>ROUND((K12*$E27),2)</f>
        <v>2.15</v>
      </c>
    </row>
    <row r="28" spans="1:11" x14ac:dyDescent="0.25">
      <c r="A28" s="37"/>
      <c r="B28" s="37"/>
      <c r="C28" s="37"/>
      <c r="D28" s="37"/>
      <c r="E28" s="37"/>
      <c r="F28" s="37"/>
      <c r="G28" s="53"/>
      <c r="H28" s="53"/>
      <c r="I28" s="53"/>
      <c r="J28" s="53"/>
      <c r="K28" s="53"/>
    </row>
    <row r="29" spans="1:11" x14ac:dyDescent="0.25">
      <c r="A29" s="37"/>
      <c r="B29" s="37" t="s">
        <v>24</v>
      </c>
      <c r="C29" s="37"/>
      <c r="D29" s="37" t="s">
        <v>25</v>
      </c>
      <c r="E29" s="46">
        <v>0.15</v>
      </c>
      <c r="F29" s="37"/>
      <c r="G29" s="53">
        <f>+E29</f>
        <v>0.15</v>
      </c>
      <c r="H29" s="53">
        <f>+E29</f>
        <v>0.15</v>
      </c>
      <c r="I29" s="53">
        <f>+E29</f>
        <v>0.15</v>
      </c>
      <c r="J29" s="53">
        <f>+E29</f>
        <v>0.15</v>
      </c>
      <c r="K29" s="53">
        <f>+E29</f>
        <v>0.15</v>
      </c>
    </row>
    <row r="30" spans="1:11" x14ac:dyDescent="0.25">
      <c r="A30" s="37"/>
      <c r="B30" s="37"/>
      <c r="C30" s="37"/>
      <c r="D30" s="37"/>
      <c r="E30" s="37"/>
      <c r="F30" s="37"/>
      <c r="G30" s="53"/>
      <c r="H30" s="53"/>
      <c r="I30" s="53"/>
      <c r="J30" s="53"/>
      <c r="K30" s="53"/>
    </row>
    <row r="31" spans="1:11" x14ac:dyDescent="0.25">
      <c r="A31" s="37" t="s">
        <v>51</v>
      </c>
      <c r="B31" s="2" t="s">
        <v>27</v>
      </c>
      <c r="C31" s="37"/>
      <c r="D31" s="2" t="s">
        <v>15</v>
      </c>
      <c r="E31" s="54">
        <v>2.1299999999999999E-3</v>
      </c>
      <c r="F31" s="37"/>
      <c r="G31" s="55">
        <f>ROUND((G12*$E31),2)</f>
        <v>0.21</v>
      </c>
      <c r="H31" s="55">
        <f>ROUND((H12*$E31),2)</f>
        <v>0.53</v>
      </c>
      <c r="I31" s="55">
        <f>ROUND((I12*$E31),2)</f>
        <v>1.07</v>
      </c>
      <c r="J31" s="55">
        <f>ROUND((J12*$E31),2)</f>
        <v>1.6</v>
      </c>
      <c r="K31" s="55">
        <f>ROUND((K12*$E31),2)</f>
        <v>2.13</v>
      </c>
    </row>
    <row r="32" spans="1:11" x14ac:dyDescent="0.25">
      <c r="A32" s="37"/>
      <c r="B32" s="37"/>
      <c r="C32" s="37"/>
      <c r="D32" s="37"/>
      <c r="E32" s="37"/>
      <c r="F32" s="37"/>
      <c r="G32" s="45"/>
      <c r="H32" s="45"/>
      <c r="I32" s="45"/>
      <c r="J32" s="45"/>
      <c r="K32" s="45"/>
    </row>
    <row r="33" spans="1:11" x14ac:dyDescent="0.25">
      <c r="A33" s="37"/>
      <c r="B33" s="2" t="s">
        <v>31</v>
      </c>
      <c r="C33" s="37"/>
      <c r="D33" s="37"/>
      <c r="E33" s="37"/>
      <c r="F33" s="37"/>
      <c r="G33" s="47">
        <f>SUM(G25:G31)</f>
        <v>17.260000000000002</v>
      </c>
      <c r="H33" s="47">
        <f>SUM(H25:H31)</f>
        <v>30.939999999999998</v>
      </c>
      <c r="I33" s="47">
        <f>SUM(I25:I31)</f>
        <v>53.730000000000004</v>
      </c>
      <c r="J33" s="47">
        <f>SUM(J25:J31)</f>
        <v>76.52000000000001</v>
      </c>
      <c r="K33" s="47">
        <f>SUM(K25:K31)</f>
        <v>99.300000000000011</v>
      </c>
    </row>
    <row r="34" spans="1:1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1:11" x14ac:dyDescent="0.25">
      <c r="A35" s="37" t="s">
        <v>51</v>
      </c>
      <c r="B35" s="2" t="s">
        <v>32</v>
      </c>
      <c r="C35" s="37"/>
      <c r="D35" s="56" t="s">
        <v>39</v>
      </c>
      <c r="E35" s="57">
        <v>0</v>
      </c>
      <c r="F35" s="37"/>
      <c r="G35" s="53">
        <f>ROUND((G33*$E35),2)</f>
        <v>0</v>
      </c>
      <c r="H35" s="53">
        <f>ROUND((H33*$E35),2)</f>
        <v>0</v>
      </c>
      <c r="I35" s="53">
        <f>ROUND((I33*$E35),2)</f>
        <v>0</v>
      </c>
      <c r="J35" s="53">
        <f>ROUND((J33*$E35),2)</f>
        <v>0</v>
      </c>
      <c r="K35" s="53">
        <f>ROUND((K33*$E35),2)</f>
        <v>0</v>
      </c>
    </row>
    <row r="36" spans="1:11" x14ac:dyDescent="0.25">
      <c r="A36" s="37"/>
      <c r="C36" s="37"/>
      <c r="D36" s="56"/>
      <c r="E36" s="57"/>
      <c r="F36" s="37"/>
      <c r="G36" s="53"/>
      <c r="H36" s="53"/>
      <c r="I36" s="53"/>
      <c r="J36" s="53"/>
      <c r="K36" s="53"/>
    </row>
    <row r="37" spans="1:11" x14ac:dyDescent="0.25">
      <c r="A37" s="58">
        <v>41639</v>
      </c>
      <c r="B37" s="2" t="s">
        <v>52</v>
      </c>
      <c r="C37" s="37"/>
      <c r="D37" s="56" t="s">
        <v>39</v>
      </c>
      <c r="E37" s="57">
        <v>8.2449999999999996E-2</v>
      </c>
      <c r="F37" s="37"/>
      <c r="G37" s="53">
        <f>ROUND((G33*$E37),2)</f>
        <v>1.42</v>
      </c>
      <c r="H37" s="53">
        <f>ROUND((H33*$E37),2)</f>
        <v>2.5499999999999998</v>
      </c>
      <c r="I37" s="53">
        <f>ROUND((I33*$E37),2)</f>
        <v>4.43</v>
      </c>
      <c r="J37" s="53">
        <f>ROUND((J33*$E37),2)</f>
        <v>6.31</v>
      </c>
      <c r="K37" s="53">
        <f>ROUND((K33*$E37),2)</f>
        <v>8.19</v>
      </c>
    </row>
    <row r="38" spans="1:11" x14ac:dyDescent="0.25">
      <c r="A38" s="37"/>
      <c r="B38" s="37"/>
      <c r="C38" s="37"/>
      <c r="D38" s="37"/>
      <c r="E38" s="37"/>
      <c r="F38" s="37"/>
      <c r="G38" s="45"/>
      <c r="H38" s="45"/>
      <c r="I38" s="45"/>
      <c r="J38" s="45"/>
      <c r="K38" s="45"/>
    </row>
    <row r="39" spans="1:11" x14ac:dyDescent="0.25">
      <c r="A39" s="37"/>
      <c r="B39" s="2" t="s">
        <v>35</v>
      </c>
      <c r="C39" s="37"/>
      <c r="D39" s="37"/>
      <c r="E39" s="37"/>
      <c r="F39" s="37"/>
      <c r="G39" s="47">
        <f>G33+G35+G37</f>
        <v>18.68</v>
      </c>
      <c r="H39" s="47">
        <f t="shared" ref="H39:K39" si="0">H33+H35+H37</f>
        <v>33.489999999999995</v>
      </c>
      <c r="I39" s="37">
        <f t="shared" si="0"/>
        <v>58.160000000000004</v>
      </c>
      <c r="J39" s="37">
        <f t="shared" si="0"/>
        <v>82.830000000000013</v>
      </c>
      <c r="K39" s="37">
        <f t="shared" si="0"/>
        <v>107.49000000000001</v>
      </c>
    </row>
    <row r="40" spans="1:1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x14ac:dyDescent="0.25">
      <c r="A41" s="37"/>
      <c r="B41" s="37"/>
      <c r="C41" s="37"/>
      <c r="D41" s="37"/>
      <c r="E41" s="37"/>
      <c r="F41" s="37"/>
      <c r="G41" s="43" t="s">
        <v>36</v>
      </c>
      <c r="H41" s="43" t="s">
        <v>36</v>
      </c>
      <c r="I41" s="43" t="s">
        <v>36</v>
      </c>
      <c r="J41" s="43" t="s">
        <v>36</v>
      </c>
      <c r="K41" s="43" t="s">
        <v>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30AC2-A7D8-46A7-840A-4213F9015B55}">
  <dimension ref="A1:K39"/>
  <sheetViews>
    <sheetView workbookViewId="0">
      <selection activeCell="D9" sqref="D9"/>
    </sheetView>
  </sheetViews>
  <sheetFormatPr defaultRowHeight="15" x14ac:dyDescent="0.25"/>
  <cols>
    <col min="1" max="1" width="7.7109375" style="2" bestFit="1" customWidth="1"/>
    <col min="2" max="2" width="19.42578125" style="2" bestFit="1" customWidth="1"/>
    <col min="3" max="3" width="9.140625" style="2"/>
    <col min="4" max="4" width="7.7109375" style="2" bestFit="1" customWidth="1"/>
    <col min="5" max="5" width="11" style="2" bestFit="1" customWidth="1"/>
    <col min="6" max="6" width="9.140625" style="2"/>
    <col min="7" max="11" width="8.85546875" style="2" bestFit="1" customWidth="1"/>
    <col min="12" max="16384" width="9.140625" style="2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7"/>
      <c r="B2" s="38"/>
      <c r="C2" s="39" t="s">
        <v>1</v>
      </c>
      <c r="D2" s="40"/>
      <c r="E2" s="40"/>
      <c r="F2" s="40"/>
      <c r="G2" s="39"/>
      <c r="H2" s="40"/>
      <c r="I2" s="40"/>
      <c r="J2" s="40"/>
      <c r="K2" s="40"/>
    </row>
    <row r="3" spans="1:11" x14ac:dyDescent="0.25">
      <c r="A3" s="37"/>
      <c r="B3" s="41"/>
      <c r="C3" s="39" t="s">
        <v>2</v>
      </c>
      <c r="D3" s="40"/>
      <c r="E3" s="40"/>
      <c r="F3" s="40"/>
      <c r="G3" s="39"/>
      <c r="H3" s="39"/>
      <c r="I3" s="39"/>
      <c r="J3" s="39"/>
      <c r="K3" s="39"/>
    </row>
    <row r="4" spans="1:11" x14ac:dyDescent="0.25">
      <c r="A4" s="37"/>
      <c r="B4" s="42"/>
      <c r="C4" s="39" t="s">
        <v>54</v>
      </c>
      <c r="D4" s="40"/>
      <c r="E4" s="40"/>
      <c r="F4" s="40"/>
      <c r="G4" s="39"/>
      <c r="H4" s="39"/>
      <c r="I4" s="39"/>
      <c r="J4" s="39"/>
      <c r="K4" s="39"/>
    </row>
    <row r="5" spans="1:11" x14ac:dyDescent="0.25">
      <c r="A5" s="37"/>
      <c r="B5" s="37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5">
      <c r="A6" s="37"/>
      <c r="B6" s="37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5">
      <c r="A7" s="37"/>
      <c r="B7" s="37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5">
      <c r="A8" s="37"/>
      <c r="B8" s="37"/>
      <c r="C8" s="39" t="s">
        <v>4</v>
      </c>
      <c r="D8" s="40"/>
      <c r="E8" s="40"/>
      <c r="F8" s="40"/>
      <c r="G8" s="39"/>
      <c r="H8" s="39"/>
      <c r="I8" s="39"/>
      <c r="J8" s="39"/>
      <c r="K8" s="39"/>
    </row>
    <row r="9" spans="1:11" x14ac:dyDescent="0.25">
      <c r="A9" s="37"/>
      <c r="B9" s="37"/>
      <c r="C9" s="39"/>
      <c r="D9" s="40"/>
      <c r="E9" s="40"/>
      <c r="F9" s="40"/>
      <c r="G9" s="39"/>
      <c r="H9" s="39"/>
      <c r="I9" s="39"/>
      <c r="J9" s="39"/>
      <c r="K9" s="39"/>
    </row>
    <row r="10" spans="1:11" ht="15.75" x14ac:dyDescent="0.25">
      <c r="A10" s="37"/>
      <c r="B10" s="9" t="s">
        <v>5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7"/>
      <c r="B11" s="37"/>
      <c r="C11" s="37"/>
      <c r="D11" s="37"/>
      <c r="E11" s="43" t="s">
        <v>6</v>
      </c>
      <c r="F11" s="37"/>
      <c r="G11" s="37"/>
      <c r="H11" s="37"/>
      <c r="I11" s="37"/>
      <c r="J11" s="37"/>
      <c r="K11" s="37"/>
    </row>
    <row r="12" spans="1:11" x14ac:dyDescent="0.25">
      <c r="A12" s="37"/>
      <c r="B12" s="37"/>
      <c r="C12" s="37"/>
      <c r="D12" s="37"/>
      <c r="E12" s="43" t="s">
        <v>7</v>
      </c>
      <c r="F12" s="37"/>
      <c r="G12" s="44">
        <v>100</v>
      </c>
      <c r="H12" s="44">
        <v>250</v>
      </c>
      <c r="I12" s="44">
        <v>500</v>
      </c>
      <c r="J12" s="44">
        <v>750</v>
      </c>
      <c r="K12" s="44">
        <v>1000</v>
      </c>
    </row>
    <row r="13" spans="1:11" ht="15.75" x14ac:dyDescent="0.25">
      <c r="A13" s="37"/>
      <c r="B13" s="12" t="s">
        <v>8</v>
      </c>
      <c r="C13" s="37"/>
      <c r="D13" s="37"/>
      <c r="E13" s="13" t="s">
        <v>9</v>
      </c>
      <c r="F13" s="37"/>
      <c r="G13" s="43" t="s">
        <v>10</v>
      </c>
      <c r="H13" s="43" t="s">
        <v>10</v>
      </c>
      <c r="I13" s="43" t="s">
        <v>10</v>
      </c>
      <c r="J13" s="43" t="s">
        <v>10</v>
      </c>
      <c r="K13" s="43" t="s">
        <v>10</v>
      </c>
    </row>
    <row r="14" spans="1:11" x14ac:dyDescent="0.25">
      <c r="A14" s="37"/>
      <c r="B14" s="37"/>
      <c r="C14" s="37"/>
      <c r="D14" s="37"/>
      <c r="E14" s="37"/>
      <c r="F14" s="37"/>
      <c r="G14" s="45"/>
      <c r="H14" s="45"/>
      <c r="I14" s="45"/>
      <c r="J14" s="45"/>
      <c r="K14" s="45"/>
    </row>
    <row r="15" spans="1:11" x14ac:dyDescent="0.25">
      <c r="A15" s="37"/>
      <c r="B15" s="2" t="s">
        <v>11</v>
      </c>
      <c r="C15" s="37"/>
      <c r="D15" s="2" t="s">
        <v>12</v>
      </c>
      <c r="E15" s="46">
        <v>8</v>
      </c>
      <c r="F15" s="37"/>
      <c r="G15" s="47">
        <f>+$E15</f>
        <v>8</v>
      </c>
      <c r="H15" s="47">
        <f>+$E15</f>
        <v>8</v>
      </c>
      <c r="I15" s="47">
        <f>+$E15</f>
        <v>8</v>
      </c>
      <c r="J15" s="47">
        <f>+$E15</f>
        <v>8</v>
      </c>
      <c r="K15" s="47">
        <f>+$E15</f>
        <v>8</v>
      </c>
    </row>
    <row r="16" spans="1:1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:11" x14ac:dyDescent="0.25">
      <c r="A17" s="37"/>
      <c r="B17" s="2" t="s">
        <v>13</v>
      </c>
      <c r="C17" s="37"/>
      <c r="D17" s="37"/>
      <c r="E17" s="48"/>
      <c r="F17" s="37"/>
      <c r="G17" s="37"/>
      <c r="H17" s="37"/>
      <c r="I17" s="37"/>
      <c r="J17" s="37"/>
      <c r="K17" s="37"/>
    </row>
    <row r="18" spans="1:11" x14ac:dyDescent="0.25">
      <c r="A18" s="37"/>
      <c r="B18" s="2" t="s">
        <v>14</v>
      </c>
      <c r="C18" s="37"/>
      <c r="D18" s="2" t="s">
        <v>15</v>
      </c>
      <c r="E18" s="48">
        <v>8.5900000000000004E-2</v>
      </c>
      <c r="F18" s="37"/>
      <c r="G18" s="37">
        <f>ROUND((IF((G12&lt;500),(G12*$E18),(500*$E18))),2)</f>
        <v>8.59</v>
      </c>
      <c r="H18" s="37">
        <f>ROUND((IF((H12&lt;500),(H12*$E18),(500*$E18))),2)</f>
        <v>21.48</v>
      </c>
      <c r="I18" s="37">
        <f>ROUND((IF((I12&lt;500),(I12*$E18),(500*$E18))),2)</f>
        <v>42.95</v>
      </c>
      <c r="J18" s="37">
        <f>ROUND((IF((J12&lt;500),(J12*$E18),(500*$E18))),2)</f>
        <v>42.95</v>
      </c>
      <c r="K18" s="37">
        <f>ROUND((IF((K12&lt;500),(K12*$E18),(500*$E18))),2)</f>
        <v>42.95</v>
      </c>
    </row>
    <row r="19" spans="1:11" x14ac:dyDescent="0.25">
      <c r="A19" s="37"/>
      <c r="B19" s="2" t="s">
        <v>16</v>
      </c>
      <c r="C19" s="37"/>
      <c r="D19" s="2" t="s">
        <v>15</v>
      </c>
      <c r="E19" s="48">
        <f>E18</f>
        <v>8.5900000000000004E-2</v>
      </c>
      <c r="F19" s="37"/>
      <c r="G19" s="37"/>
      <c r="H19" s="37">
        <f>ROUND((IF((H12&gt;500),((H12-500)*$E19),0)),2)</f>
        <v>0</v>
      </c>
      <c r="I19" s="37">
        <f>ROUND((IF((I12&gt;500),((I12-500)*$E19),0)),2)</f>
        <v>0</v>
      </c>
      <c r="J19" s="37">
        <f>ROUND((IF((J12&gt;500),((J12-500)*$E19),0)),2)</f>
        <v>21.48</v>
      </c>
      <c r="K19" s="37">
        <f>ROUND((IF((K12&gt;500),((K12-500)*$E19),0)),2)</f>
        <v>42.95</v>
      </c>
    </row>
    <row r="20" spans="1:11" x14ac:dyDescent="0.25">
      <c r="A20" s="37"/>
      <c r="C20" s="37"/>
      <c r="E20" s="48"/>
      <c r="F20" s="37"/>
      <c r="G20" s="37"/>
      <c r="H20" s="37"/>
      <c r="I20" s="37"/>
      <c r="J20" s="37"/>
      <c r="K20" s="37"/>
    </row>
    <row r="21" spans="1:11" x14ac:dyDescent="0.25">
      <c r="A21" s="37"/>
      <c r="B21" s="2" t="s">
        <v>18</v>
      </c>
      <c r="C21" s="37"/>
      <c r="D21" s="2" t="s">
        <v>15</v>
      </c>
      <c r="E21" s="49">
        <v>0</v>
      </c>
      <c r="F21" s="37"/>
      <c r="G21" s="50">
        <f>ROUND((G12*$E21),2)</f>
        <v>0</v>
      </c>
      <c r="H21" s="50">
        <f>ROUND((H12*$E21),2)</f>
        <v>0</v>
      </c>
      <c r="I21" s="50">
        <f>ROUND((I12*$E21),2)</f>
        <v>0</v>
      </c>
      <c r="J21" s="50">
        <f>ROUND((J12*$E21),2)</f>
        <v>0</v>
      </c>
      <c r="K21" s="50">
        <f>ROUND((K12*$E21),2)</f>
        <v>0</v>
      </c>
    </row>
    <row r="22" spans="1:11" x14ac:dyDescent="0.25">
      <c r="A22" s="37"/>
      <c r="C22" s="37"/>
      <c r="E22" s="49"/>
      <c r="F22" s="37"/>
      <c r="G22" s="50"/>
      <c r="H22" s="50"/>
      <c r="I22" s="50"/>
      <c r="J22" s="50"/>
      <c r="K22" s="50"/>
    </row>
    <row r="23" spans="1:11" x14ac:dyDescent="0.25">
      <c r="A23" s="37"/>
      <c r="B23" s="2" t="s">
        <v>21</v>
      </c>
      <c r="C23" s="37"/>
      <c r="D23" s="2" t="s">
        <v>15</v>
      </c>
      <c r="E23" s="49">
        <v>9.7000000000000005E-4</v>
      </c>
      <c r="F23" s="37"/>
      <c r="G23" s="51">
        <f>ROUND((G12*$E23),2)</f>
        <v>0.1</v>
      </c>
      <c r="H23" s="51">
        <f>ROUND((H12*$E23),2)</f>
        <v>0.24</v>
      </c>
      <c r="I23" s="51">
        <f>ROUND((I12*$E23),2)</f>
        <v>0.49</v>
      </c>
      <c r="J23" s="51">
        <f>ROUND((J12*$E23),2)</f>
        <v>0.73</v>
      </c>
      <c r="K23" s="51">
        <f>ROUND((K12*$E23),2)</f>
        <v>0.97</v>
      </c>
    </row>
    <row r="24" spans="1:1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</row>
    <row r="25" spans="1:11" x14ac:dyDescent="0.25">
      <c r="A25" s="37"/>
      <c r="B25" s="2" t="s">
        <v>55</v>
      </c>
      <c r="C25" s="37"/>
      <c r="D25" s="37"/>
      <c r="E25" s="37"/>
      <c r="F25" s="37"/>
      <c r="G25" s="47">
        <f>SUM(G15:G24)</f>
        <v>16.690000000000001</v>
      </c>
      <c r="H25" s="47">
        <f>SUM(H15:H24)</f>
        <v>29.72</v>
      </c>
      <c r="I25" s="47">
        <f>SUM(I15:I24)</f>
        <v>51.440000000000005</v>
      </c>
      <c r="J25" s="47">
        <f>SUM(J15:J24)</f>
        <v>73.160000000000011</v>
      </c>
      <c r="K25" s="47">
        <f>SUM(K15:K24)</f>
        <v>94.87</v>
      </c>
    </row>
    <row r="26" spans="1:1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1" x14ac:dyDescent="0.25">
      <c r="A27" s="37"/>
      <c r="B27" s="2" t="s">
        <v>23</v>
      </c>
      <c r="C27" s="37"/>
      <c r="D27" s="2" t="s">
        <v>15</v>
      </c>
      <c r="E27" s="52">
        <v>8.2600000000000002E-4</v>
      </c>
      <c r="F27" s="37"/>
      <c r="G27" s="53">
        <f>ROUND((G12*$E27),2)</f>
        <v>0.08</v>
      </c>
      <c r="H27" s="53">
        <f>ROUND((H12*$E27),2)</f>
        <v>0.21</v>
      </c>
      <c r="I27" s="53">
        <f>ROUND((I12*$E27),2)</f>
        <v>0.41</v>
      </c>
      <c r="J27" s="53">
        <f>ROUND((J12*$E27),2)</f>
        <v>0.62</v>
      </c>
      <c r="K27" s="53">
        <f>ROUND((K12*$E27),2)</f>
        <v>0.83</v>
      </c>
    </row>
    <row r="28" spans="1:11" x14ac:dyDescent="0.25">
      <c r="A28" s="37"/>
      <c r="B28" s="37"/>
      <c r="C28" s="37"/>
      <c r="D28" s="37"/>
      <c r="E28" s="37"/>
      <c r="F28" s="37"/>
      <c r="G28" s="53"/>
      <c r="H28" s="53"/>
      <c r="I28" s="53"/>
      <c r="J28" s="53"/>
      <c r="K28" s="53"/>
    </row>
    <row r="29" spans="1:11" x14ac:dyDescent="0.25">
      <c r="A29" s="37"/>
      <c r="B29" s="37" t="s">
        <v>24</v>
      </c>
      <c r="C29" s="37"/>
      <c r="D29" s="37" t="s">
        <v>25</v>
      </c>
      <c r="E29" s="46">
        <v>0.15</v>
      </c>
      <c r="F29" s="37"/>
      <c r="G29" s="53">
        <f>+E29</f>
        <v>0.15</v>
      </c>
      <c r="H29" s="53">
        <f>+E29</f>
        <v>0.15</v>
      </c>
      <c r="I29" s="53">
        <f>+E29</f>
        <v>0.15</v>
      </c>
      <c r="J29" s="53">
        <f>+E29</f>
        <v>0.15</v>
      </c>
      <c r="K29" s="53">
        <f>+E29</f>
        <v>0.15</v>
      </c>
    </row>
    <row r="30" spans="1:11" x14ac:dyDescent="0.25">
      <c r="A30" s="37"/>
      <c r="B30" s="37"/>
      <c r="C30" s="37"/>
      <c r="D30" s="37"/>
      <c r="E30" s="37"/>
      <c r="F30" s="37"/>
      <c r="G30" s="53"/>
      <c r="H30" s="53"/>
      <c r="I30" s="53"/>
      <c r="J30" s="53"/>
      <c r="K30" s="53"/>
    </row>
    <row r="31" spans="1:11" x14ac:dyDescent="0.25">
      <c r="A31" s="37" t="s">
        <v>51</v>
      </c>
      <c r="B31" s="2" t="s">
        <v>27</v>
      </c>
      <c r="C31" s="37"/>
      <c r="D31" s="2" t="s">
        <v>15</v>
      </c>
      <c r="E31" s="54">
        <v>-5.7348E-3</v>
      </c>
      <c r="F31" s="37"/>
      <c r="G31" s="55">
        <f>ROUND((G12*$E31),2)</f>
        <v>-0.56999999999999995</v>
      </c>
      <c r="H31" s="55">
        <f>ROUND((H12*$E31),2)</f>
        <v>-1.43</v>
      </c>
      <c r="I31" s="55">
        <f>ROUND((I12*$E31),2)</f>
        <v>-2.87</v>
      </c>
      <c r="J31" s="55">
        <f>ROUND((J12*$E31),2)</f>
        <v>-4.3</v>
      </c>
      <c r="K31" s="55">
        <f>ROUND((K12*$E31),2)</f>
        <v>-5.73</v>
      </c>
    </row>
    <row r="32" spans="1:11" x14ac:dyDescent="0.25">
      <c r="A32" s="37"/>
      <c r="B32" s="37"/>
      <c r="C32" s="37"/>
      <c r="D32" s="37"/>
      <c r="E32" s="37"/>
      <c r="F32" s="37"/>
      <c r="G32" s="45"/>
      <c r="H32" s="45"/>
      <c r="I32" s="45"/>
      <c r="J32" s="45"/>
      <c r="K32" s="45"/>
    </row>
    <row r="33" spans="1:11" x14ac:dyDescent="0.25">
      <c r="A33" s="37"/>
      <c r="B33" s="2" t="s">
        <v>31</v>
      </c>
      <c r="C33" s="37"/>
      <c r="D33" s="37"/>
      <c r="E33" s="37"/>
      <c r="F33" s="37"/>
      <c r="G33" s="47">
        <f>SUM(G25:G31)</f>
        <v>16.349999999999998</v>
      </c>
      <c r="H33" s="47">
        <f>SUM(H25:H31)</f>
        <v>28.65</v>
      </c>
      <c r="I33" s="47">
        <f>SUM(I25:I31)</f>
        <v>49.13</v>
      </c>
      <c r="J33" s="47">
        <f>SUM(J25:J31)</f>
        <v>69.630000000000024</v>
      </c>
      <c r="K33" s="47">
        <f>SUM(K25:K31)</f>
        <v>90.12</v>
      </c>
    </row>
    <row r="34" spans="1:1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1:11" x14ac:dyDescent="0.25">
      <c r="A35" s="37" t="s">
        <v>51</v>
      </c>
      <c r="B35" s="2" t="s">
        <v>32</v>
      </c>
      <c r="C35" s="37"/>
      <c r="D35" s="56" t="s">
        <v>39</v>
      </c>
      <c r="E35" s="57">
        <v>-2.4490999999999999E-2</v>
      </c>
      <c r="F35" s="37"/>
      <c r="G35" s="53">
        <f>ROUND((G33*$E35),2)</f>
        <v>-0.4</v>
      </c>
      <c r="H35" s="53">
        <f>ROUND((H33*$E35),2)</f>
        <v>-0.7</v>
      </c>
      <c r="I35" s="53">
        <f>ROUND((I33*$E35),2)</f>
        <v>-1.2</v>
      </c>
      <c r="J35" s="53">
        <f>ROUND((J33*$E35),2)</f>
        <v>-1.71</v>
      </c>
      <c r="K35" s="53">
        <f>ROUND((K33*$E35),2)</f>
        <v>-2.21</v>
      </c>
    </row>
    <row r="36" spans="1:11" x14ac:dyDescent="0.25">
      <c r="A36" s="37"/>
      <c r="B36" s="37"/>
      <c r="C36" s="37"/>
      <c r="D36" s="37"/>
      <c r="E36" s="37"/>
      <c r="F36" s="37"/>
      <c r="G36" s="45"/>
      <c r="H36" s="45"/>
      <c r="I36" s="45"/>
      <c r="J36" s="45"/>
      <c r="K36" s="45"/>
    </row>
    <row r="37" spans="1:11" x14ac:dyDescent="0.25">
      <c r="A37" s="37"/>
      <c r="B37" s="2" t="s">
        <v>35</v>
      </c>
      <c r="C37" s="37"/>
      <c r="D37" s="37"/>
      <c r="E37" s="37"/>
      <c r="F37" s="37"/>
      <c r="G37" s="47">
        <f>G33+G35</f>
        <v>15.949999999999998</v>
      </c>
      <c r="H37" s="47">
        <f>H33+H35</f>
        <v>27.95</v>
      </c>
      <c r="I37" s="47">
        <f>I33+I35</f>
        <v>47.93</v>
      </c>
      <c r="J37" s="47">
        <f>J33+J35</f>
        <v>67.92000000000003</v>
      </c>
      <c r="K37" s="47">
        <f>K33+K35</f>
        <v>87.910000000000011</v>
      </c>
    </row>
    <row r="38" spans="1:1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x14ac:dyDescent="0.25">
      <c r="A39" s="37"/>
      <c r="B39" s="37"/>
      <c r="C39" s="37"/>
      <c r="D39" s="37"/>
      <c r="E39" s="37"/>
      <c r="F39" s="37"/>
      <c r="G39" s="43" t="s">
        <v>36</v>
      </c>
      <c r="H39" s="43" t="s">
        <v>36</v>
      </c>
      <c r="I39" s="43" t="s">
        <v>36</v>
      </c>
      <c r="J39" s="43" t="s">
        <v>36</v>
      </c>
      <c r="K39" s="43" t="s">
        <v>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DCA6F-708E-44E8-9608-6AC4D2C2EEF4}">
  <dimension ref="A1:K39"/>
  <sheetViews>
    <sheetView workbookViewId="0">
      <selection activeCell="D9" sqref="D9"/>
    </sheetView>
  </sheetViews>
  <sheetFormatPr defaultRowHeight="15" x14ac:dyDescent="0.25"/>
  <cols>
    <col min="1" max="1" width="7.7109375" style="2" bestFit="1" customWidth="1"/>
    <col min="2" max="2" width="19.42578125" style="2" bestFit="1" customWidth="1"/>
    <col min="3" max="3" width="9.140625" style="2"/>
    <col min="4" max="4" width="7.7109375" style="2" bestFit="1" customWidth="1"/>
    <col min="5" max="5" width="10.28515625" style="2" bestFit="1" customWidth="1"/>
    <col min="6" max="6" width="9.140625" style="2"/>
    <col min="7" max="11" width="8.85546875" style="2" bestFit="1" customWidth="1"/>
    <col min="12" max="16384" width="9.140625" style="2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7"/>
      <c r="B2" s="38"/>
      <c r="C2" s="39" t="s">
        <v>1</v>
      </c>
      <c r="D2" s="40"/>
      <c r="E2" s="40"/>
      <c r="F2" s="40"/>
      <c r="G2" s="39"/>
      <c r="H2" s="40"/>
      <c r="I2" s="40"/>
      <c r="J2" s="40"/>
      <c r="K2" s="40"/>
    </row>
    <row r="3" spans="1:11" x14ac:dyDescent="0.25">
      <c r="A3" s="37"/>
      <c r="B3" s="41"/>
      <c r="C3" s="39" t="s">
        <v>2</v>
      </c>
      <c r="D3" s="40"/>
      <c r="E3" s="40"/>
      <c r="F3" s="40"/>
      <c r="G3" s="39"/>
      <c r="H3" s="39"/>
      <c r="I3" s="39"/>
      <c r="J3" s="39"/>
      <c r="K3" s="39"/>
    </row>
    <row r="4" spans="1:11" x14ac:dyDescent="0.25">
      <c r="A4" s="37"/>
      <c r="B4" s="42"/>
      <c r="C4" s="39" t="s">
        <v>56</v>
      </c>
      <c r="D4" s="40"/>
      <c r="E4" s="40"/>
      <c r="F4" s="40"/>
      <c r="G4" s="39"/>
      <c r="H4" s="39"/>
      <c r="I4" s="39"/>
      <c r="J4" s="39"/>
      <c r="K4" s="39"/>
    </row>
    <row r="5" spans="1:11" x14ac:dyDescent="0.25">
      <c r="A5" s="37"/>
      <c r="B5" s="37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5">
      <c r="A6" s="37"/>
      <c r="B6" s="37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5">
      <c r="A7" s="37"/>
      <c r="B7" s="37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5">
      <c r="A8" s="37"/>
      <c r="B8" s="37"/>
      <c r="C8" s="39" t="s">
        <v>4</v>
      </c>
      <c r="D8" s="40"/>
      <c r="E8" s="40"/>
      <c r="F8" s="40"/>
      <c r="G8" s="39"/>
      <c r="H8" s="39"/>
      <c r="I8" s="39"/>
      <c r="J8" s="39"/>
      <c r="K8" s="39"/>
    </row>
    <row r="9" spans="1:11" x14ac:dyDescent="0.25">
      <c r="A9" s="37"/>
      <c r="B9" s="37"/>
      <c r="C9" s="39"/>
      <c r="D9" s="40"/>
      <c r="E9" s="40"/>
      <c r="F9" s="40"/>
      <c r="G9" s="39"/>
      <c r="H9" s="39"/>
      <c r="I9" s="39"/>
      <c r="J9" s="39"/>
      <c r="K9" s="39"/>
    </row>
    <row r="10" spans="1:11" ht="15.75" x14ac:dyDescent="0.25">
      <c r="A10" s="37"/>
      <c r="B10" s="9" t="s">
        <v>5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7"/>
      <c r="B11" s="37"/>
      <c r="C11" s="37"/>
      <c r="D11" s="37"/>
      <c r="E11" s="43" t="s">
        <v>6</v>
      </c>
      <c r="F11" s="37"/>
      <c r="G11" s="37"/>
      <c r="H11" s="37"/>
      <c r="I11" s="37"/>
      <c r="J11" s="37"/>
      <c r="K11" s="37"/>
    </row>
    <row r="12" spans="1:11" x14ac:dyDescent="0.25">
      <c r="A12" s="37"/>
      <c r="B12" s="37"/>
      <c r="C12" s="37"/>
      <c r="D12" s="37"/>
      <c r="E12" s="43" t="s">
        <v>7</v>
      </c>
      <c r="F12" s="37"/>
      <c r="G12" s="44">
        <v>100</v>
      </c>
      <c r="H12" s="44">
        <v>250</v>
      </c>
      <c r="I12" s="44">
        <v>500</v>
      </c>
      <c r="J12" s="44">
        <v>750</v>
      </c>
      <c r="K12" s="44">
        <v>1000</v>
      </c>
    </row>
    <row r="13" spans="1:11" ht="15.75" x14ac:dyDescent="0.25">
      <c r="A13" s="37"/>
      <c r="B13" s="12" t="s">
        <v>8</v>
      </c>
      <c r="C13" s="37"/>
      <c r="D13" s="37"/>
      <c r="E13" s="13" t="s">
        <v>9</v>
      </c>
      <c r="F13" s="37"/>
      <c r="G13" s="43" t="s">
        <v>10</v>
      </c>
      <c r="H13" s="43" t="s">
        <v>10</v>
      </c>
      <c r="I13" s="43" t="s">
        <v>10</v>
      </c>
      <c r="J13" s="43" t="s">
        <v>10</v>
      </c>
      <c r="K13" s="43" t="s">
        <v>10</v>
      </c>
    </row>
    <row r="14" spans="1:11" x14ac:dyDescent="0.25">
      <c r="A14" s="37"/>
      <c r="B14" s="37"/>
      <c r="C14" s="37"/>
      <c r="D14" s="37"/>
      <c r="E14" s="37"/>
      <c r="F14" s="37"/>
      <c r="G14" s="45"/>
      <c r="H14" s="45"/>
      <c r="I14" s="45"/>
      <c r="J14" s="45"/>
      <c r="K14" s="45"/>
    </row>
    <row r="15" spans="1:11" x14ac:dyDescent="0.25">
      <c r="A15" s="37"/>
      <c r="B15" s="2" t="s">
        <v>11</v>
      </c>
      <c r="C15" s="37"/>
      <c r="D15" s="2" t="s">
        <v>12</v>
      </c>
      <c r="E15" s="46">
        <v>8</v>
      </c>
      <c r="F15" s="37"/>
      <c r="G15" s="47">
        <f>+$E15</f>
        <v>8</v>
      </c>
      <c r="H15" s="47">
        <f>+$E15</f>
        <v>8</v>
      </c>
      <c r="I15" s="47">
        <f>+$E15</f>
        <v>8</v>
      </c>
      <c r="J15" s="47">
        <f>+$E15</f>
        <v>8</v>
      </c>
      <c r="K15" s="47">
        <f>+$E15</f>
        <v>8</v>
      </c>
    </row>
    <row r="16" spans="1:1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:11" x14ac:dyDescent="0.25">
      <c r="A17" s="37"/>
      <c r="B17" s="2" t="s">
        <v>13</v>
      </c>
      <c r="C17" s="37"/>
      <c r="D17" s="37"/>
      <c r="E17" s="48"/>
      <c r="F17" s="37"/>
      <c r="G17" s="37"/>
      <c r="H17" s="37"/>
      <c r="I17" s="37"/>
      <c r="J17" s="37"/>
      <c r="K17" s="37"/>
    </row>
    <row r="18" spans="1:11" x14ac:dyDescent="0.25">
      <c r="A18" s="37"/>
      <c r="B18" s="2" t="s">
        <v>14</v>
      </c>
      <c r="C18" s="37"/>
      <c r="D18" s="2" t="s">
        <v>15</v>
      </c>
      <c r="E18" s="48">
        <v>8.5900000000000004E-2</v>
      </c>
      <c r="F18" s="37"/>
      <c r="G18" s="37">
        <f>ROUND((IF((G12&lt;500),(G12*$E18),(500*$E18))),2)</f>
        <v>8.59</v>
      </c>
      <c r="H18" s="37">
        <f>ROUND((IF((H12&lt;500),(H12*$E18),(500*$E18))),2)</f>
        <v>21.48</v>
      </c>
      <c r="I18" s="37">
        <f>ROUND((IF((I12&lt;500),(I12*$E18),(500*$E18))),2)</f>
        <v>42.95</v>
      </c>
      <c r="J18" s="37">
        <f>ROUND((IF((J12&lt;500),(J12*$E18),(500*$E18))),2)</f>
        <v>42.95</v>
      </c>
      <c r="K18" s="37">
        <f>ROUND((IF((K12&lt;500),(K12*$E18),(500*$E18))),2)</f>
        <v>42.95</v>
      </c>
    </row>
    <row r="19" spans="1:11" x14ac:dyDescent="0.25">
      <c r="A19" s="37"/>
      <c r="B19" s="2" t="s">
        <v>16</v>
      </c>
      <c r="C19" s="37"/>
      <c r="D19" s="2" t="s">
        <v>15</v>
      </c>
      <c r="E19" s="48">
        <f>E18</f>
        <v>8.5900000000000004E-2</v>
      </c>
      <c r="F19" s="37"/>
      <c r="G19" s="37"/>
      <c r="H19" s="37">
        <f>ROUND((IF((H12&gt;500),((H12-500)*$E19),0)),2)</f>
        <v>0</v>
      </c>
      <c r="I19" s="37">
        <f>ROUND((IF((I12&gt;500),((I12-500)*$E19),0)),2)</f>
        <v>0</v>
      </c>
      <c r="J19" s="37">
        <f>ROUND((IF((J12&gt;500),((J12-500)*$E19),0)),2)</f>
        <v>21.48</v>
      </c>
      <c r="K19" s="37">
        <f>ROUND((IF((K12&gt;500),((K12-500)*$E19),0)),2)</f>
        <v>42.95</v>
      </c>
    </row>
    <row r="20" spans="1:11" x14ac:dyDescent="0.25">
      <c r="A20" s="37"/>
      <c r="C20" s="37"/>
      <c r="E20" s="48"/>
      <c r="F20" s="37"/>
      <c r="G20" s="37"/>
      <c r="H20" s="37">
        <f>ROUND((IF((G12&gt;500),((G12-500)*$E19),0)),2)</f>
        <v>0</v>
      </c>
      <c r="I20" s="37"/>
      <c r="J20" s="37"/>
      <c r="K20" s="37"/>
    </row>
    <row r="21" spans="1:11" x14ac:dyDescent="0.25">
      <c r="A21" s="37"/>
      <c r="B21" s="2" t="s">
        <v>18</v>
      </c>
      <c r="C21" s="37"/>
      <c r="D21" s="2" t="s">
        <v>15</v>
      </c>
      <c r="E21" s="49">
        <v>0</v>
      </c>
      <c r="F21" s="37"/>
      <c r="G21" s="50">
        <f>ROUND((G12*$E21),2)</f>
        <v>0</v>
      </c>
      <c r="H21" s="50">
        <f>ROUND((H12*$E21),2)</f>
        <v>0</v>
      </c>
      <c r="I21" s="50">
        <f>ROUND((I12*$E21),2)</f>
        <v>0</v>
      </c>
      <c r="J21" s="50">
        <f>ROUND((J12*$E21),2)</f>
        <v>0</v>
      </c>
      <c r="K21" s="50">
        <f>ROUND((K12*$E21),2)</f>
        <v>0</v>
      </c>
    </row>
    <row r="22" spans="1:11" x14ac:dyDescent="0.25">
      <c r="A22" s="37"/>
      <c r="C22" s="37"/>
      <c r="E22" s="49"/>
      <c r="F22" s="37"/>
      <c r="G22" s="50"/>
      <c r="H22" s="50"/>
      <c r="I22" s="50"/>
      <c r="J22" s="50"/>
      <c r="K22" s="50"/>
    </row>
    <row r="23" spans="1:11" x14ac:dyDescent="0.25">
      <c r="A23" s="37"/>
      <c r="B23" s="2" t="s">
        <v>21</v>
      </c>
      <c r="C23" s="37"/>
      <c r="D23" s="2" t="s">
        <v>15</v>
      </c>
      <c r="E23" s="49">
        <v>9.7000000000000005E-4</v>
      </c>
      <c r="F23" s="37"/>
      <c r="G23" s="51">
        <f>ROUND((G12*$E23),2)</f>
        <v>0.1</v>
      </c>
      <c r="H23" s="51">
        <f>ROUND((H12*$E23),2)</f>
        <v>0.24</v>
      </c>
      <c r="I23" s="51">
        <f>ROUND((I12*$E23),2)</f>
        <v>0.49</v>
      </c>
      <c r="J23" s="51">
        <f>ROUND((J12*$E23),2)</f>
        <v>0.73</v>
      </c>
      <c r="K23" s="51">
        <f>ROUND((K12*$E23),2)</f>
        <v>0.97</v>
      </c>
    </row>
    <row r="24" spans="1:1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</row>
    <row r="25" spans="1:11" x14ac:dyDescent="0.25">
      <c r="A25" s="37"/>
      <c r="B25" s="2" t="s">
        <v>55</v>
      </c>
      <c r="C25" s="37"/>
      <c r="D25" s="37"/>
      <c r="E25" s="37"/>
      <c r="F25" s="37"/>
      <c r="G25" s="47">
        <f>SUM(G15:G24)</f>
        <v>16.690000000000001</v>
      </c>
      <c r="H25" s="47">
        <f>SUM(H15:H24)</f>
        <v>29.72</v>
      </c>
      <c r="I25" s="47">
        <f>SUM(I15:I24)</f>
        <v>51.440000000000005</v>
      </c>
      <c r="J25" s="47">
        <f>SUM(J15:J24)</f>
        <v>73.160000000000011</v>
      </c>
      <c r="K25" s="47">
        <f>SUM(K15:K24)</f>
        <v>94.87</v>
      </c>
    </row>
    <row r="26" spans="1:1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1" x14ac:dyDescent="0.25">
      <c r="A27" s="37"/>
      <c r="B27" s="2" t="s">
        <v>23</v>
      </c>
      <c r="C27" s="37"/>
      <c r="D27" s="2" t="s">
        <v>15</v>
      </c>
      <c r="E27" s="52">
        <v>7.7399999999999995E-4</v>
      </c>
      <c r="F27" s="37"/>
      <c r="G27" s="53">
        <f>ROUND((G12*$E27),2)</f>
        <v>0.08</v>
      </c>
      <c r="H27" s="53">
        <f>ROUND((H12*$E27),2)</f>
        <v>0.19</v>
      </c>
      <c r="I27" s="53">
        <f>ROUND((I12*$E27),2)</f>
        <v>0.39</v>
      </c>
      <c r="J27" s="53">
        <f>ROUND((J12*$E27),2)</f>
        <v>0.57999999999999996</v>
      </c>
      <c r="K27" s="53">
        <f>ROUND((K12*$E27),2)</f>
        <v>0.77</v>
      </c>
    </row>
    <row r="28" spans="1:11" x14ac:dyDescent="0.25">
      <c r="A28" s="37"/>
      <c r="B28" s="37"/>
      <c r="C28" s="37"/>
      <c r="D28" s="37"/>
      <c r="E28" s="37"/>
      <c r="F28" s="37"/>
      <c r="G28" s="53"/>
      <c r="H28" s="53"/>
      <c r="I28" s="53"/>
      <c r="J28" s="53"/>
      <c r="K28" s="53"/>
    </row>
    <row r="29" spans="1:11" x14ac:dyDescent="0.25">
      <c r="A29" s="37"/>
      <c r="B29" s="37" t="s">
        <v>24</v>
      </c>
      <c r="C29" s="37"/>
      <c r="D29" s="37" t="s">
        <v>25</v>
      </c>
      <c r="E29" s="46">
        <v>0.15</v>
      </c>
      <c r="F29" s="37"/>
      <c r="G29" s="53">
        <f>+E29</f>
        <v>0.15</v>
      </c>
      <c r="H29" s="53">
        <f>+E29</f>
        <v>0.15</v>
      </c>
      <c r="I29" s="53">
        <f>+E29</f>
        <v>0.15</v>
      </c>
      <c r="J29" s="53">
        <f>+E29</f>
        <v>0.15</v>
      </c>
      <c r="K29" s="53">
        <f>+E29</f>
        <v>0.15</v>
      </c>
    </row>
    <row r="30" spans="1:11" x14ac:dyDescent="0.25">
      <c r="A30" s="37"/>
      <c r="B30" s="37"/>
      <c r="C30" s="37"/>
      <c r="D30" s="37"/>
      <c r="E30" s="37"/>
      <c r="F30" s="37"/>
      <c r="G30" s="53"/>
      <c r="H30" s="53"/>
      <c r="I30" s="53"/>
      <c r="J30" s="53"/>
      <c r="K30" s="53"/>
    </row>
    <row r="31" spans="1:11" x14ac:dyDescent="0.25">
      <c r="A31" s="37" t="s">
        <v>51</v>
      </c>
      <c r="B31" s="2" t="s">
        <v>27</v>
      </c>
      <c r="C31" s="37"/>
      <c r="D31" s="2" t="s">
        <v>15</v>
      </c>
      <c r="E31" s="54">
        <v>1.8534999999999999E-3</v>
      </c>
      <c r="F31" s="37"/>
      <c r="G31" s="55">
        <f>ROUND((G12*$E31),2)</f>
        <v>0.19</v>
      </c>
      <c r="H31" s="55">
        <f>ROUND((H12*$E31),2)</f>
        <v>0.46</v>
      </c>
      <c r="I31" s="55">
        <f>ROUND((I12*$E31),2)</f>
        <v>0.93</v>
      </c>
      <c r="J31" s="55">
        <f>ROUND((J12*$E31),2)</f>
        <v>1.39</v>
      </c>
      <c r="K31" s="55">
        <f>ROUND((K12*$E31),2)</f>
        <v>1.85</v>
      </c>
    </row>
    <row r="32" spans="1:11" x14ac:dyDescent="0.25">
      <c r="A32" s="37"/>
      <c r="B32" s="37"/>
      <c r="C32" s="37"/>
      <c r="D32" s="37"/>
      <c r="E32" s="37"/>
      <c r="F32" s="37"/>
      <c r="G32" s="45"/>
      <c r="H32" s="45"/>
      <c r="I32" s="45"/>
      <c r="J32" s="45"/>
      <c r="K32" s="45"/>
    </row>
    <row r="33" spans="1:11" x14ac:dyDescent="0.25">
      <c r="A33" s="37"/>
      <c r="B33" s="2" t="s">
        <v>31</v>
      </c>
      <c r="C33" s="37"/>
      <c r="D33" s="37"/>
      <c r="E33" s="37"/>
      <c r="F33" s="37"/>
      <c r="G33" s="47">
        <f>SUM(G25:G31)</f>
        <v>17.11</v>
      </c>
      <c r="H33" s="47">
        <f>SUM(H25:H31)</f>
        <v>30.52</v>
      </c>
      <c r="I33" s="47">
        <f>SUM(I25:I31)</f>
        <v>52.910000000000004</v>
      </c>
      <c r="J33" s="47">
        <f>SUM(J25:J31)</f>
        <v>75.280000000000015</v>
      </c>
      <c r="K33" s="47">
        <f>SUM(K25:K31)</f>
        <v>97.64</v>
      </c>
    </row>
    <row r="34" spans="1:1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1:11" x14ac:dyDescent="0.25">
      <c r="A35" s="37" t="s">
        <v>51</v>
      </c>
      <c r="B35" s="2" t="s">
        <v>32</v>
      </c>
      <c r="C35" s="37"/>
      <c r="D35" s="56" t="s">
        <v>39</v>
      </c>
      <c r="E35" s="57">
        <v>1.6812000000000001E-2</v>
      </c>
      <c r="F35" s="37"/>
      <c r="G35" s="53">
        <f>ROUND((G33*$E35),2)</f>
        <v>0.28999999999999998</v>
      </c>
      <c r="H35" s="53">
        <f>ROUND((H33*$E35),2)</f>
        <v>0.51</v>
      </c>
      <c r="I35" s="53">
        <f>ROUND((I33*$E35),2)</f>
        <v>0.89</v>
      </c>
      <c r="J35" s="53">
        <f>ROUND((J33*$E35),2)</f>
        <v>1.27</v>
      </c>
      <c r="K35" s="53">
        <f>ROUND((K33*$E35),2)</f>
        <v>1.64</v>
      </c>
    </row>
    <row r="36" spans="1:11" x14ac:dyDescent="0.25">
      <c r="A36" s="37"/>
      <c r="B36" s="37"/>
      <c r="C36" s="37"/>
      <c r="D36" s="37"/>
      <c r="E36" s="37"/>
      <c r="F36" s="37"/>
      <c r="G36" s="45"/>
      <c r="H36" s="45"/>
      <c r="I36" s="45"/>
      <c r="J36" s="45"/>
      <c r="K36" s="45"/>
    </row>
    <row r="37" spans="1:11" x14ac:dyDescent="0.25">
      <c r="A37" s="37"/>
      <c r="B37" s="2" t="s">
        <v>35</v>
      </c>
      <c r="C37" s="37"/>
      <c r="D37" s="37"/>
      <c r="E37" s="37"/>
      <c r="F37" s="37"/>
      <c r="G37" s="47">
        <f>G33+G35</f>
        <v>17.399999999999999</v>
      </c>
      <c r="H37" s="47">
        <f>H33+H35</f>
        <v>31.03</v>
      </c>
      <c r="I37" s="47">
        <f>I33+I35</f>
        <v>53.800000000000004</v>
      </c>
      <c r="J37" s="47">
        <f>J33+J35</f>
        <v>76.550000000000011</v>
      </c>
      <c r="K37" s="47">
        <f>K33+K35</f>
        <v>99.28</v>
      </c>
    </row>
    <row r="38" spans="1:1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x14ac:dyDescent="0.25">
      <c r="A39" s="37"/>
      <c r="B39" s="37"/>
      <c r="C39" s="37"/>
      <c r="D39" s="37"/>
      <c r="E39" s="37"/>
      <c r="F39" s="37"/>
      <c r="G39" s="43" t="s">
        <v>36</v>
      </c>
      <c r="H39" s="43" t="s">
        <v>36</v>
      </c>
      <c r="I39" s="43" t="s">
        <v>36</v>
      </c>
      <c r="J39" s="43" t="s">
        <v>36</v>
      </c>
      <c r="K39" s="43" t="s">
        <v>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3309D-1CCD-475A-AA00-C44AF29246CE}">
  <dimension ref="A1:L39"/>
  <sheetViews>
    <sheetView workbookViewId="0">
      <selection activeCell="D9" sqref="D9"/>
    </sheetView>
  </sheetViews>
  <sheetFormatPr defaultRowHeight="15" x14ac:dyDescent="0.25"/>
  <cols>
    <col min="1" max="1" width="1.5703125" style="2" bestFit="1" customWidth="1"/>
    <col min="2" max="2" width="19.42578125" style="2" bestFit="1" customWidth="1"/>
    <col min="3" max="3" width="9.140625" style="2"/>
    <col min="4" max="4" width="7.7109375" style="2" bestFit="1" customWidth="1"/>
    <col min="5" max="5" width="11" style="2" bestFit="1" customWidth="1"/>
    <col min="6" max="6" width="9.140625" style="2"/>
    <col min="7" max="11" width="8.85546875" style="2" bestFit="1" customWidth="1"/>
    <col min="12" max="12" width="11.7109375" style="2" bestFit="1" customWidth="1"/>
    <col min="13" max="16384" width="9.140625" style="2"/>
  </cols>
  <sheetData>
    <row r="1" spans="1:12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x14ac:dyDescent="0.25">
      <c r="A2" s="37"/>
      <c r="B2" s="38"/>
      <c r="C2" s="39" t="s">
        <v>1</v>
      </c>
      <c r="D2" s="40"/>
      <c r="E2" s="40"/>
      <c r="F2" s="40"/>
      <c r="G2" s="39"/>
      <c r="H2" s="40"/>
      <c r="I2" s="40"/>
      <c r="J2" s="40"/>
      <c r="K2" s="40"/>
      <c r="L2" s="2" t="s">
        <v>57</v>
      </c>
    </row>
    <row r="3" spans="1:12" x14ac:dyDescent="0.25">
      <c r="A3" s="37"/>
      <c r="B3" s="41"/>
      <c r="C3" s="39" t="s">
        <v>2</v>
      </c>
      <c r="D3" s="40"/>
      <c r="E3" s="40"/>
      <c r="F3" s="40"/>
      <c r="G3" s="39"/>
      <c r="H3" s="39"/>
      <c r="I3" s="39"/>
      <c r="J3" s="39"/>
      <c r="K3" s="39"/>
      <c r="L3" s="37"/>
    </row>
    <row r="4" spans="1:12" x14ac:dyDescent="0.25">
      <c r="A4" s="37"/>
      <c r="B4" s="42"/>
      <c r="C4" s="39" t="s">
        <v>58</v>
      </c>
      <c r="D4" s="40"/>
      <c r="E4" s="40"/>
      <c r="F4" s="40"/>
      <c r="G4" s="39"/>
      <c r="H4" s="39"/>
      <c r="I4" s="39"/>
      <c r="J4" s="39"/>
      <c r="K4" s="39"/>
      <c r="L4" s="37"/>
    </row>
    <row r="5" spans="1:12" x14ac:dyDescent="0.25">
      <c r="A5" s="37"/>
      <c r="B5" s="37"/>
      <c r="C5" s="39"/>
      <c r="D5" s="39"/>
      <c r="E5" s="39"/>
      <c r="F5" s="39"/>
      <c r="G5" s="39"/>
      <c r="H5" s="39"/>
      <c r="I5" s="39"/>
      <c r="J5" s="39"/>
      <c r="K5" s="39"/>
      <c r="L5" s="37"/>
    </row>
    <row r="6" spans="1:12" x14ac:dyDescent="0.25">
      <c r="A6" s="37"/>
      <c r="B6" s="37"/>
      <c r="C6" s="39"/>
      <c r="D6" s="39"/>
      <c r="E6" s="39"/>
      <c r="F6" s="39"/>
      <c r="G6" s="39"/>
      <c r="H6" s="39"/>
      <c r="I6" s="39"/>
      <c r="J6" s="39"/>
      <c r="K6" s="39"/>
      <c r="L6" s="37"/>
    </row>
    <row r="7" spans="1:12" x14ac:dyDescent="0.25">
      <c r="A7" s="37"/>
      <c r="B7" s="37"/>
      <c r="C7" s="39"/>
      <c r="D7" s="39"/>
      <c r="E7" s="39"/>
      <c r="F7" s="39"/>
      <c r="G7" s="39"/>
      <c r="H7" s="39"/>
      <c r="I7" s="39"/>
      <c r="J7" s="39"/>
      <c r="K7" s="39"/>
      <c r="L7" s="37"/>
    </row>
    <row r="8" spans="1:12" x14ac:dyDescent="0.25">
      <c r="A8" s="37"/>
      <c r="B8" s="37"/>
      <c r="C8" s="39" t="s">
        <v>4</v>
      </c>
      <c r="D8" s="40"/>
      <c r="E8" s="40"/>
      <c r="F8" s="40"/>
      <c r="G8" s="39"/>
      <c r="H8" s="39"/>
      <c r="I8" s="39"/>
      <c r="J8" s="39"/>
      <c r="K8" s="39"/>
      <c r="L8" s="37"/>
    </row>
    <row r="9" spans="1:12" x14ac:dyDescent="0.25">
      <c r="A9" s="37"/>
      <c r="B9" s="37"/>
      <c r="C9" s="39"/>
      <c r="D9" s="40"/>
      <c r="E9" s="40"/>
      <c r="F9" s="40"/>
      <c r="G9" s="39"/>
      <c r="H9" s="39"/>
      <c r="I9" s="39"/>
      <c r="J9" s="39"/>
      <c r="K9" s="39"/>
      <c r="L9" s="37"/>
    </row>
    <row r="10" spans="1:12" ht="15.75" x14ac:dyDescent="0.25">
      <c r="A10" s="37"/>
      <c r="B10" s="9" t="s">
        <v>5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2" x14ac:dyDescent="0.25">
      <c r="A11" s="37"/>
      <c r="B11" s="37"/>
      <c r="C11" s="37"/>
      <c r="D11" s="37"/>
      <c r="E11" s="43" t="s">
        <v>6</v>
      </c>
      <c r="F11" s="37"/>
      <c r="G11" s="37"/>
      <c r="H11" s="37"/>
      <c r="I11" s="37"/>
      <c r="J11" s="37"/>
      <c r="K11" s="37"/>
      <c r="L11" s="37"/>
    </row>
    <row r="12" spans="1:12" x14ac:dyDescent="0.25">
      <c r="A12" s="37"/>
      <c r="B12" s="37"/>
      <c r="C12" s="37"/>
      <c r="D12" s="37"/>
      <c r="E12" s="43" t="s">
        <v>7</v>
      </c>
      <c r="F12" s="37"/>
      <c r="G12" s="44">
        <v>100</v>
      </c>
      <c r="H12" s="44">
        <v>250</v>
      </c>
      <c r="I12" s="44">
        <v>500</v>
      </c>
      <c r="J12" s="44">
        <v>750</v>
      </c>
      <c r="K12" s="44">
        <v>1000</v>
      </c>
      <c r="L12" s="37"/>
    </row>
    <row r="13" spans="1:12" ht="15.75" x14ac:dyDescent="0.25">
      <c r="A13" s="37"/>
      <c r="B13" s="12" t="s">
        <v>8</v>
      </c>
      <c r="C13" s="37"/>
      <c r="D13" s="37"/>
      <c r="E13" s="13" t="s">
        <v>9</v>
      </c>
      <c r="F13" s="37"/>
      <c r="G13" s="43" t="s">
        <v>10</v>
      </c>
      <c r="H13" s="43" t="s">
        <v>10</v>
      </c>
      <c r="I13" s="43" t="s">
        <v>10</v>
      </c>
      <c r="J13" s="43" t="s">
        <v>10</v>
      </c>
      <c r="K13" s="43" t="s">
        <v>10</v>
      </c>
      <c r="L13" s="37"/>
    </row>
    <row r="14" spans="1:12" x14ac:dyDescent="0.25">
      <c r="A14" s="37"/>
      <c r="B14" s="37"/>
      <c r="C14" s="37"/>
      <c r="D14" s="37"/>
      <c r="E14" s="37"/>
      <c r="F14" s="37"/>
      <c r="G14" s="45"/>
      <c r="H14" s="45"/>
      <c r="I14" s="45"/>
      <c r="J14" s="45"/>
      <c r="K14" s="45"/>
      <c r="L14" s="37"/>
    </row>
    <row r="15" spans="1:12" x14ac:dyDescent="0.25">
      <c r="A15" s="37"/>
      <c r="B15" s="2" t="s">
        <v>11</v>
      </c>
      <c r="C15" s="37"/>
      <c r="D15" s="2" t="s">
        <v>12</v>
      </c>
      <c r="E15" s="46">
        <v>8</v>
      </c>
      <c r="F15" s="37"/>
      <c r="G15" s="47">
        <f>+$E15</f>
        <v>8</v>
      </c>
      <c r="H15" s="47">
        <f>+$E15</f>
        <v>8</v>
      </c>
      <c r="I15" s="47">
        <f>+$E15</f>
        <v>8</v>
      </c>
      <c r="J15" s="47">
        <f>+$E15</f>
        <v>8</v>
      </c>
      <c r="K15" s="47">
        <f>+$E15</f>
        <v>8</v>
      </c>
      <c r="L15" s="37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spans="1:12" x14ac:dyDescent="0.25">
      <c r="A17" s="37"/>
      <c r="B17" s="2" t="s">
        <v>13</v>
      </c>
      <c r="C17" s="37"/>
      <c r="D17" s="37"/>
      <c r="E17" s="48"/>
      <c r="F17" s="37"/>
      <c r="G17" s="37"/>
      <c r="H17" s="37"/>
      <c r="I17" s="37"/>
      <c r="J17" s="37"/>
      <c r="K17" s="37"/>
      <c r="L17" s="37"/>
    </row>
    <row r="18" spans="1:12" x14ac:dyDescent="0.25">
      <c r="A18" s="37"/>
      <c r="B18" s="2" t="s">
        <v>14</v>
      </c>
      <c r="C18" s="37"/>
      <c r="D18" s="2" t="s">
        <v>15</v>
      </c>
      <c r="E18" s="48">
        <v>8.5900000000000004E-2</v>
      </c>
      <c r="F18" s="37"/>
      <c r="G18" s="37">
        <f>ROUND((IF((G12&lt;500),(G12*$E18),(500*$E18))),2)</f>
        <v>8.59</v>
      </c>
      <c r="H18" s="37">
        <f>ROUND((IF((H12&lt;500),(H12*$E18),(500*$E18))),2)</f>
        <v>21.48</v>
      </c>
      <c r="I18" s="37">
        <f>ROUND((IF((I12&lt;500),(I12*$E18),(500*$E18))),2)</f>
        <v>42.95</v>
      </c>
      <c r="J18" s="37">
        <f>ROUND((IF((J12&lt;500),(J12*$E18),(500*$E18))),2)</f>
        <v>42.95</v>
      </c>
      <c r="K18" s="37">
        <f>ROUND((IF((K12&lt;500),(K12*$E18),(500*$E18))),2)</f>
        <v>42.95</v>
      </c>
      <c r="L18" s="37"/>
    </row>
    <row r="19" spans="1:12" x14ac:dyDescent="0.25">
      <c r="A19" s="37"/>
      <c r="B19" s="2" t="s">
        <v>16</v>
      </c>
      <c r="C19" s="37"/>
      <c r="D19" s="2" t="s">
        <v>15</v>
      </c>
      <c r="E19" s="48">
        <f>E18</f>
        <v>8.5900000000000004E-2</v>
      </c>
      <c r="F19" s="37"/>
      <c r="G19" s="37"/>
      <c r="H19" s="37">
        <f>ROUND((IF((H12&gt;500),((H12-500)*$E19),0)),2)</f>
        <v>0</v>
      </c>
      <c r="I19" s="37">
        <f>ROUND((IF((I12&gt;500),((I12-500)*$E19),0)),2)</f>
        <v>0</v>
      </c>
      <c r="J19" s="37">
        <f>ROUND((IF((J12&gt;500),((J12-500)*$E19),0)),2)</f>
        <v>21.48</v>
      </c>
      <c r="K19" s="37">
        <f>ROUND((IF((K12&gt;500),((K12-500)*$E19),0)),2)</f>
        <v>42.95</v>
      </c>
      <c r="L19" s="37"/>
    </row>
    <row r="20" spans="1:12" x14ac:dyDescent="0.25">
      <c r="A20" s="37"/>
      <c r="C20" s="37"/>
      <c r="E20" s="48"/>
      <c r="F20" s="37"/>
      <c r="G20" s="37"/>
      <c r="H20" s="37">
        <f>ROUND((IF((G12&gt;500),((G12-500)*$E19),0)),2)</f>
        <v>0</v>
      </c>
      <c r="I20" s="37"/>
      <c r="J20" s="37"/>
      <c r="K20" s="37"/>
      <c r="L20" s="37"/>
    </row>
    <row r="21" spans="1:12" x14ac:dyDescent="0.25">
      <c r="A21" s="37"/>
      <c r="B21" s="2" t="s">
        <v>18</v>
      </c>
      <c r="C21" s="37"/>
      <c r="D21" s="2" t="s">
        <v>15</v>
      </c>
      <c r="E21" s="49">
        <v>0</v>
      </c>
      <c r="F21" s="37"/>
      <c r="G21" s="50">
        <f>ROUND((G12*$E21),2)</f>
        <v>0</v>
      </c>
      <c r="H21" s="50">
        <f>ROUND((H12*$E21),2)</f>
        <v>0</v>
      </c>
      <c r="I21" s="50">
        <f>ROUND((I12*$E21),2)</f>
        <v>0</v>
      </c>
      <c r="J21" s="50">
        <f>ROUND((J12*$E21),2)</f>
        <v>0</v>
      </c>
      <c r="K21" s="50">
        <f>ROUND((K12*$E21),2)</f>
        <v>0</v>
      </c>
      <c r="L21" s="37"/>
    </row>
    <row r="22" spans="1:12" x14ac:dyDescent="0.25">
      <c r="A22" s="37"/>
      <c r="C22" s="37"/>
      <c r="E22" s="49"/>
      <c r="F22" s="37"/>
      <c r="G22" s="50"/>
      <c r="H22" s="50"/>
      <c r="I22" s="50"/>
      <c r="J22" s="50"/>
      <c r="K22" s="50"/>
      <c r="L22" s="37"/>
    </row>
    <row r="23" spans="1:12" x14ac:dyDescent="0.25">
      <c r="A23" s="37"/>
      <c r="B23" s="2" t="s">
        <v>21</v>
      </c>
      <c r="C23" s="37"/>
      <c r="D23" s="2" t="s">
        <v>15</v>
      </c>
      <c r="E23" s="49">
        <v>9.7000000000000005E-4</v>
      </c>
      <c r="F23" s="37"/>
      <c r="G23" s="51">
        <f>ROUND((G12*$E23),2)</f>
        <v>0.1</v>
      </c>
      <c r="H23" s="51">
        <f>ROUND((H12*$E23),2)</f>
        <v>0.24</v>
      </c>
      <c r="I23" s="51">
        <f>ROUND((I12*$E23),2)</f>
        <v>0.49</v>
      </c>
      <c r="J23" s="51">
        <f>ROUND((J12*$E23),2)</f>
        <v>0.73</v>
      </c>
      <c r="K23" s="51">
        <f>ROUND((K12*$E23),2)</f>
        <v>0.97</v>
      </c>
      <c r="L23" s="37"/>
    </row>
    <row r="24" spans="1:12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</row>
    <row r="25" spans="1:12" x14ac:dyDescent="0.25">
      <c r="A25" s="37"/>
      <c r="B25" s="2" t="s">
        <v>55</v>
      </c>
      <c r="C25" s="37"/>
      <c r="D25" s="37"/>
      <c r="E25" s="37"/>
      <c r="F25" s="37"/>
      <c r="G25" s="47">
        <f>SUM(G15:G24)</f>
        <v>16.690000000000001</v>
      </c>
      <c r="H25" s="47">
        <f>SUM(H15:H24)</f>
        <v>29.72</v>
      </c>
      <c r="I25" s="47">
        <f>SUM(I15:I24)</f>
        <v>51.440000000000005</v>
      </c>
      <c r="J25" s="47">
        <f>SUM(J15:J24)</f>
        <v>73.160000000000011</v>
      </c>
      <c r="K25" s="47">
        <f>SUM(K15:K24)</f>
        <v>94.87</v>
      </c>
      <c r="L25" s="37"/>
    </row>
    <row r="26" spans="1:12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</row>
    <row r="27" spans="1:12" x14ac:dyDescent="0.25">
      <c r="A27" s="37"/>
      <c r="B27" s="2" t="s">
        <v>23</v>
      </c>
      <c r="C27" s="37"/>
      <c r="D27" s="2" t="s">
        <v>15</v>
      </c>
      <c r="E27" s="52">
        <v>1.6119999999999999E-3</v>
      </c>
      <c r="F27" s="37"/>
      <c r="G27" s="53">
        <f>ROUND((G12*$E27),2)</f>
        <v>0.16</v>
      </c>
      <c r="H27" s="53">
        <f>ROUND((H12*$E27),2)</f>
        <v>0.4</v>
      </c>
      <c r="I27" s="53">
        <f>ROUND((I12*$E27),2)</f>
        <v>0.81</v>
      </c>
      <c r="J27" s="53">
        <f>ROUND((J12*$E27),2)</f>
        <v>1.21</v>
      </c>
      <c r="K27" s="53">
        <f>ROUND((K12*$E27),2)</f>
        <v>1.61</v>
      </c>
      <c r="L27" s="37"/>
    </row>
    <row r="28" spans="1:12" x14ac:dyDescent="0.25">
      <c r="A28" s="37"/>
      <c r="B28" s="37"/>
      <c r="C28" s="37"/>
      <c r="D28" s="37"/>
      <c r="E28" s="37"/>
      <c r="F28" s="37"/>
      <c r="G28" s="53"/>
      <c r="H28" s="53"/>
      <c r="I28" s="53"/>
      <c r="J28" s="53"/>
      <c r="K28" s="53"/>
      <c r="L28" s="37"/>
    </row>
    <row r="29" spans="1:12" x14ac:dyDescent="0.25">
      <c r="A29" s="37"/>
      <c r="B29" s="37" t="s">
        <v>24</v>
      </c>
      <c r="C29" s="37"/>
      <c r="D29" s="37" t="s">
        <v>25</v>
      </c>
      <c r="E29" s="46">
        <v>0.15</v>
      </c>
      <c r="F29" s="37"/>
      <c r="G29" s="53">
        <f>+E29</f>
        <v>0.15</v>
      </c>
      <c r="H29" s="53">
        <f>+E29</f>
        <v>0.15</v>
      </c>
      <c r="I29" s="53">
        <f>+E29</f>
        <v>0.15</v>
      </c>
      <c r="J29" s="53">
        <f>+E29</f>
        <v>0.15</v>
      </c>
      <c r="K29" s="53">
        <f>+E29</f>
        <v>0.15</v>
      </c>
      <c r="L29" s="37"/>
    </row>
    <row r="30" spans="1:12" x14ac:dyDescent="0.25">
      <c r="A30" s="37"/>
      <c r="B30" s="37"/>
      <c r="C30" s="37"/>
      <c r="D30" s="37"/>
      <c r="E30" s="37"/>
      <c r="F30" s="37"/>
      <c r="G30" s="53"/>
      <c r="H30" s="53"/>
      <c r="I30" s="53"/>
      <c r="J30" s="53"/>
      <c r="K30" s="53"/>
      <c r="L30" s="37"/>
    </row>
    <row r="31" spans="1:12" x14ac:dyDescent="0.25">
      <c r="A31" s="37"/>
      <c r="B31" s="2" t="s">
        <v>27</v>
      </c>
      <c r="C31" s="37"/>
      <c r="D31" s="2" t="s">
        <v>15</v>
      </c>
      <c r="E31" s="54">
        <v>-2.9409999999999999E-4</v>
      </c>
      <c r="F31" s="37"/>
      <c r="G31" s="55">
        <f>ROUND((G12*$E31),2)</f>
        <v>-0.03</v>
      </c>
      <c r="H31" s="55">
        <f>ROUND((H12*$E31),2)</f>
        <v>-7.0000000000000007E-2</v>
      </c>
      <c r="I31" s="55">
        <f>ROUND((I12*$E31),2)</f>
        <v>-0.15</v>
      </c>
      <c r="J31" s="55">
        <f>ROUND((J12*$E31),2)</f>
        <v>-0.22</v>
      </c>
      <c r="K31" s="55">
        <f>ROUND((K12*$E31),2)</f>
        <v>-0.28999999999999998</v>
      </c>
      <c r="L31" s="37"/>
    </row>
    <row r="32" spans="1:12" x14ac:dyDescent="0.25">
      <c r="A32" s="37"/>
      <c r="B32" s="37"/>
      <c r="C32" s="37"/>
      <c r="D32" s="37"/>
      <c r="E32" s="37"/>
      <c r="F32" s="37"/>
      <c r="G32" s="45"/>
      <c r="H32" s="45"/>
      <c r="I32" s="45"/>
      <c r="J32" s="45"/>
      <c r="K32" s="45"/>
      <c r="L32" s="37"/>
    </row>
    <row r="33" spans="1:12" x14ac:dyDescent="0.25">
      <c r="A33" s="37"/>
      <c r="B33" s="2" t="s">
        <v>31</v>
      </c>
      <c r="C33" s="37"/>
      <c r="D33" s="37"/>
      <c r="E33" s="37"/>
      <c r="F33" s="37"/>
      <c r="G33" s="47">
        <f>SUM(G25:G31)</f>
        <v>16.97</v>
      </c>
      <c r="H33" s="47">
        <f>SUM(H25:H31)</f>
        <v>30.199999999999996</v>
      </c>
      <c r="I33" s="47">
        <f>SUM(I25:I31)</f>
        <v>52.250000000000007</v>
      </c>
      <c r="J33" s="47">
        <f>SUM(J25:J31)</f>
        <v>74.300000000000011</v>
      </c>
      <c r="K33" s="47">
        <f>SUM(K25:K31)</f>
        <v>96.34</v>
      </c>
      <c r="L33" s="37"/>
    </row>
    <row r="34" spans="1:12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2" x14ac:dyDescent="0.25">
      <c r="A35" s="37"/>
      <c r="B35" s="2" t="s">
        <v>32</v>
      </c>
      <c r="C35" s="37"/>
      <c r="D35" s="56" t="s">
        <v>39</v>
      </c>
      <c r="E35" s="57">
        <v>3.7734999999999998E-2</v>
      </c>
      <c r="F35" s="37"/>
      <c r="G35" s="53">
        <f>ROUND((G33*$E35),2)</f>
        <v>0.64</v>
      </c>
      <c r="H35" s="53">
        <f>ROUND((H33*$E35),2)</f>
        <v>1.1399999999999999</v>
      </c>
      <c r="I35" s="53">
        <f>ROUND((I33*$E35),2)</f>
        <v>1.97</v>
      </c>
      <c r="J35" s="53">
        <f>ROUND((J33*$E35),2)</f>
        <v>2.8</v>
      </c>
      <c r="K35" s="53">
        <f>ROUND((K33*$E35),2)</f>
        <v>3.64</v>
      </c>
      <c r="L35" s="37"/>
    </row>
    <row r="36" spans="1:12" x14ac:dyDescent="0.25">
      <c r="A36" s="37"/>
      <c r="B36" s="37"/>
      <c r="C36" s="37"/>
      <c r="D36" s="37"/>
      <c r="E36" s="37"/>
      <c r="F36" s="37"/>
      <c r="G36" s="45"/>
      <c r="H36" s="45"/>
      <c r="I36" s="45"/>
      <c r="J36" s="45"/>
      <c r="K36" s="45"/>
      <c r="L36" s="37"/>
    </row>
    <row r="37" spans="1:12" x14ac:dyDescent="0.25">
      <c r="A37" s="37"/>
      <c r="B37" s="2" t="s">
        <v>35</v>
      </c>
      <c r="C37" s="37"/>
      <c r="D37" s="37"/>
      <c r="E37" s="37"/>
      <c r="F37" s="37"/>
      <c r="G37" s="47">
        <f>G33+G35</f>
        <v>17.61</v>
      </c>
      <c r="H37" s="47">
        <f>H33+H35</f>
        <v>31.339999999999996</v>
      </c>
      <c r="I37" s="47">
        <f>I33+I35</f>
        <v>54.220000000000006</v>
      </c>
      <c r="J37" s="47">
        <f>J33+J35</f>
        <v>77.100000000000009</v>
      </c>
      <c r="K37" s="47">
        <f>K33+K35</f>
        <v>99.98</v>
      </c>
      <c r="L37" s="37"/>
    </row>
    <row r="38" spans="1:12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</row>
    <row r="39" spans="1:12" x14ac:dyDescent="0.25">
      <c r="A39" s="37"/>
      <c r="B39" s="37"/>
      <c r="C39" s="37"/>
      <c r="D39" s="37"/>
      <c r="E39" s="37"/>
      <c r="F39" s="37"/>
      <c r="G39" s="43" t="s">
        <v>36</v>
      </c>
      <c r="H39" s="43" t="s">
        <v>36</v>
      </c>
      <c r="I39" s="43" t="s">
        <v>36</v>
      </c>
      <c r="J39" s="43" t="s">
        <v>36</v>
      </c>
      <c r="K39" s="43" t="s">
        <v>36</v>
      </c>
      <c r="L39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96FB3-09CF-41E6-B863-48EDA46752BB}">
  <sheetPr>
    <pageSetUpPr autoPageBreaks="0"/>
  </sheetPr>
  <dimension ref="A1:K53"/>
  <sheetViews>
    <sheetView workbookViewId="0">
      <selection activeCell="D9" sqref="D9"/>
    </sheetView>
  </sheetViews>
  <sheetFormatPr defaultRowHeight="15" x14ac:dyDescent="0.25"/>
  <cols>
    <col min="1" max="1" width="15.28515625" style="2" bestFit="1" customWidth="1"/>
    <col min="2" max="2" width="23.140625" style="2" bestFit="1" customWidth="1"/>
    <col min="3" max="3" width="9.140625" style="2"/>
    <col min="4" max="4" width="8" style="2" bestFit="1" customWidth="1"/>
    <col min="5" max="5" width="11" style="2" bestFit="1" customWidth="1"/>
    <col min="6" max="6" width="9.140625" style="2"/>
    <col min="7" max="11" width="9" style="2" bestFit="1" customWidth="1"/>
    <col min="12" max="16384" width="9.140625" style="2"/>
  </cols>
  <sheetData>
    <row r="1" spans="1:1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1"/>
      <c r="B2" s="3"/>
      <c r="C2" s="4" t="s">
        <v>1</v>
      </c>
      <c r="D2" s="5"/>
      <c r="E2" s="5"/>
      <c r="F2" s="5"/>
      <c r="G2" s="4"/>
      <c r="H2" s="5"/>
      <c r="I2" s="5"/>
      <c r="J2" s="5"/>
      <c r="K2" s="5"/>
    </row>
    <row r="3" spans="1:11" ht="15.75" x14ac:dyDescent="0.25">
      <c r="A3" s="1"/>
      <c r="B3" s="6"/>
      <c r="C3" s="4" t="s">
        <v>2</v>
      </c>
      <c r="D3" s="5"/>
      <c r="E3" s="5"/>
      <c r="F3" s="5"/>
      <c r="G3" s="4"/>
      <c r="H3" s="4"/>
      <c r="I3" s="4"/>
      <c r="J3" s="4"/>
      <c r="K3" s="4"/>
    </row>
    <row r="4" spans="1:11" ht="15.75" x14ac:dyDescent="0.25">
      <c r="A4" s="1"/>
      <c r="B4" s="7"/>
      <c r="C4" s="4" t="s">
        <v>37</v>
      </c>
      <c r="D4" s="5"/>
      <c r="E4" s="5"/>
      <c r="F4" s="5"/>
      <c r="G4" s="4"/>
      <c r="H4" s="4"/>
      <c r="I4" s="4"/>
      <c r="J4" s="4"/>
      <c r="K4" s="4"/>
    </row>
    <row r="5" spans="1:11" ht="15.75" x14ac:dyDescent="0.25">
      <c r="A5" s="1"/>
      <c r="B5" s="1"/>
      <c r="C5" s="4"/>
      <c r="D5" s="4"/>
      <c r="E5" s="4"/>
      <c r="F5" s="4"/>
      <c r="G5" s="4"/>
      <c r="H5" s="4"/>
      <c r="I5" s="4"/>
      <c r="J5" s="4"/>
      <c r="K5" s="4"/>
    </row>
    <row r="6" spans="1:11" ht="15.75" x14ac:dyDescent="0.25">
      <c r="A6" s="1"/>
      <c r="B6" s="8"/>
      <c r="C6" s="4"/>
      <c r="D6" s="4"/>
      <c r="E6" s="4"/>
      <c r="F6" s="4"/>
      <c r="G6" s="4"/>
      <c r="H6" s="4"/>
      <c r="I6" s="4"/>
      <c r="J6" s="4"/>
      <c r="K6" s="4"/>
    </row>
    <row r="7" spans="1:11" ht="15.75" x14ac:dyDescent="0.25">
      <c r="A7" s="1"/>
      <c r="B7" s="1"/>
      <c r="C7" s="4"/>
      <c r="D7" s="4"/>
      <c r="E7" s="4"/>
      <c r="F7" s="4"/>
      <c r="G7" s="4"/>
      <c r="H7" s="4"/>
      <c r="I7" s="4"/>
      <c r="J7" s="4"/>
      <c r="K7" s="4"/>
    </row>
    <row r="8" spans="1:11" ht="15.75" x14ac:dyDescent="0.25">
      <c r="A8" s="1"/>
      <c r="B8" s="1"/>
      <c r="C8" s="4" t="s">
        <v>4</v>
      </c>
      <c r="D8" s="5"/>
      <c r="E8" s="5"/>
      <c r="F8" s="5"/>
      <c r="G8" s="4"/>
      <c r="H8" s="4"/>
      <c r="I8" s="4"/>
      <c r="J8" s="4"/>
      <c r="K8" s="4"/>
    </row>
    <row r="9" spans="1:11" ht="15.75" x14ac:dyDescent="0.25">
      <c r="A9" s="1"/>
      <c r="B9" s="1"/>
      <c r="C9" s="4"/>
      <c r="D9" s="5"/>
      <c r="E9" s="5"/>
      <c r="F9" s="5"/>
      <c r="G9" s="4"/>
      <c r="H9" s="4"/>
      <c r="I9" s="4"/>
      <c r="J9" s="4"/>
      <c r="K9" s="4"/>
    </row>
    <row r="10" spans="1:11" ht="15.75" x14ac:dyDescent="0.25">
      <c r="A10" s="1"/>
      <c r="B10" s="1"/>
      <c r="C10" s="4"/>
      <c r="D10" s="5"/>
      <c r="E10" s="5"/>
      <c r="F10" s="5"/>
      <c r="G10" s="4"/>
      <c r="H10" s="4"/>
      <c r="I10" s="4"/>
      <c r="J10" s="4"/>
      <c r="K10" s="4"/>
    </row>
    <row r="11" spans="1:11" ht="15.75" x14ac:dyDescent="0.25">
      <c r="A11" s="1"/>
      <c r="B11" s="9" t="s">
        <v>5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 ht="15.75" x14ac:dyDescent="0.25">
      <c r="A12" s="1"/>
      <c r="B12" s="1"/>
      <c r="C12" s="1"/>
      <c r="D12" s="1"/>
      <c r="E12" s="10" t="s">
        <v>6</v>
      </c>
      <c r="F12" s="1"/>
      <c r="G12" s="1"/>
      <c r="H12" s="1"/>
      <c r="I12" s="1"/>
      <c r="J12" s="1"/>
      <c r="K12" s="1"/>
    </row>
    <row r="13" spans="1:11" ht="15.75" x14ac:dyDescent="0.25">
      <c r="A13" s="1"/>
      <c r="B13" s="1"/>
      <c r="C13" s="1"/>
      <c r="D13" s="1"/>
      <c r="E13" s="10" t="s">
        <v>7</v>
      </c>
      <c r="F13" s="1"/>
      <c r="G13" s="11">
        <v>100</v>
      </c>
      <c r="H13" s="11">
        <v>250</v>
      </c>
      <c r="I13" s="11">
        <v>500</v>
      </c>
      <c r="J13" s="11">
        <v>750</v>
      </c>
      <c r="K13" s="11">
        <v>1000</v>
      </c>
    </row>
    <row r="14" spans="1:11" ht="15.75" x14ac:dyDescent="0.25">
      <c r="A14" s="1"/>
      <c r="B14" s="12" t="s">
        <v>8</v>
      </c>
      <c r="C14" s="1"/>
      <c r="D14" s="1"/>
      <c r="E14" s="13" t="s">
        <v>9</v>
      </c>
      <c r="F14" s="1"/>
      <c r="G14" s="10" t="s">
        <v>10</v>
      </c>
      <c r="H14" s="10" t="s">
        <v>10</v>
      </c>
      <c r="I14" s="10" t="s">
        <v>10</v>
      </c>
      <c r="J14" s="10" t="s">
        <v>10</v>
      </c>
      <c r="K14" s="10" t="s">
        <v>10</v>
      </c>
    </row>
    <row r="15" spans="1:11" ht="15.75" x14ac:dyDescent="0.25">
      <c r="A15" s="1"/>
      <c r="B15" s="1"/>
      <c r="C15" s="1"/>
      <c r="D15" s="1"/>
      <c r="E15" s="1"/>
      <c r="F15" s="1"/>
      <c r="G15" s="14"/>
      <c r="H15" s="14"/>
      <c r="I15" s="14"/>
      <c r="J15" s="14"/>
      <c r="K15" s="14"/>
    </row>
    <row r="16" spans="1:11" ht="15.75" x14ac:dyDescent="0.25">
      <c r="A16" s="15">
        <v>44409</v>
      </c>
      <c r="B16" s="16" t="s">
        <v>11</v>
      </c>
      <c r="C16" s="1"/>
      <c r="D16" s="16" t="s">
        <v>12</v>
      </c>
      <c r="E16" s="17">
        <v>17.5</v>
      </c>
      <c r="F16" s="1"/>
      <c r="G16" s="18">
        <f>+$E16</f>
        <v>17.5</v>
      </c>
      <c r="H16" s="18">
        <f>+$E16</f>
        <v>17.5</v>
      </c>
      <c r="I16" s="18">
        <f>+$E16</f>
        <v>17.5</v>
      </c>
      <c r="J16" s="18">
        <f>+$E16</f>
        <v>17.5</v>
      </c>
      <c r="K16" s="18">
        <f>+$E16</f>
        <v>17.5</v>
      </c>
    </row>
    <row r="17" spans="1:11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.75" x14ac:dyDescent="0.25">
      <c r="A18" s="15">
        <v>44409</v>
      </c>
      <c r="B18" s="16" t="s">
        <v>13</v>
      </c>
      <c r="C18" s="1"/>
      <c r="D18" s="1"/>
      <c r="E18" s="19"/>
      <c r="F18" s="1"/>
      <c r="G18" s="1"/>
      <c r="H18" s="1"/>
      <c r="I18" s="1"/>
      <c r="J18" s="1"/>
      <c r="K18" s="1"/>
    </row>
    <row r="19" spans="1:11" ht="15.75" x14ac:dyDescent="0.25">
      <c r="A19" s="1"/>
      <c r="B19" s="16" t="s">
        <v>14</v>
      </c>
      <c r="C19" s="1"/>
      <c r="D19" s="16" t="s">
        <v>15</v>
      </c>
      <c r="E19" s="20">
        <v>0.10799</v>
      </c>
      <c r="F19" s="1"/>
      <c r="G19" s="21">
        <f>ROUND((IF((G13&lt;500),(G13*$E19),(500*$E19))),2)</f>
        <v>10.8</v>
      </c>
      <c r="H19" s="1">
        <f>ROUND((IF((H13&lt;500),(H13*$E19),(500*$E19))),2)</f>
        <v>27</v>
      </c>
      <c r="I19" s="1">
        <f>ROUND((IF((I13&lt;500),(I13*$E19),(500*$E19))),2)</f>
        <v>54</v>
      </c>
      <c r="J19" s="1">
        <f>ROUND((IF((J13&lt;500),(J13*$E19),(500*$E19))),2)</f>
        <v>54</v>
      </c>
      <c r="K19" s="1">
        <f>ROUND((IF((K13&lt;500),(K13*$E19),(500*$E19))),2)</f>
        <v>54</v>
      </c>
    </row>
    <row r="20" spans="1:11" ht="15.75" x14ac:dyDescent="0.25">
      <c r="A20" s="1"/>
      <c r="B20" s="16" t="s">
        <v>16</v>
      </c>
      <c r="C20" s="1"/>
      <c r="D20" s="16" t="s">
        <v>15</v>
      </c>
      <c r="E20" s="19">
        <f>E19</f>
        <v>0.10799</v>
      </c>
      <c r="F20" s="1"/>
      <c r="G20" s="1">
        <f>ROUND((IF((G13&gt;500),((G13-500)*$E20),0)),2)</f>
        <v>0</v>
      </c>
      <c r="H20" s="1">
        <f>ROUND((IF((H13&gt;500),((H13-500)*$E20),0)),2)</f>
        <v>0</v>
      </c>
      <c r="I20" s="1">
        <f>ROUND((IF((I13&gt;500),((I13-500)*$E20),0)),2)</f>
        <v>0</v>
      </c>
      <c r="J20" s="1">
        <f>ROUND((IF((J13&gt;500),((J13-500)*$E20),0)),2)</f>
        <v>27</v>
      </c>
      <c r="K20" s="1">
        <f>ROUND((IF((K13&gt;500),((K13-500)*$E20),0)),2)</f>
        <v>54</v>
      </c>
    </row>
    <row r="21" spans="1:11" ht="15.75" x14ac:dyDescent="0.25">
      <c r="A21" s="1"/>
      <c r="B21" s="16"/>
      <c r="C21" s="1"/>
      <c r="D21" s="16"/>
      <c r="E21" s="19"/>
      <c r="F21" s="1"/>
      <c r="G21" s="1"/>
      <c r="H21" s="1"/>
      <c r="I21" s="1"/>
      <c r="J21" s="1"/>
      <c r="K21" s="1"/>
    </row>
    <row r="22" spans="1:11" ht="15.75" x14ac:dyDescent="0.25">
      <c r="A22" s="1"/>
      <c r="B22" s="16" t="s">
        <v>18</v>
      </c>
      <c r="C22" s="1"/>
      <c r="D22" s="16" t="s">
        <v>15</v>
      </c>
      <c r="E22" s="20">
        <v>0</v>
      </c>
      <c r="F22" s="1"/>
      <c r="G22" s="24">
        <f>ROUND((G13*$E22),2)</f>
        <v>0</v>
      </c>
      <c r="H22" s="24">
        <f>ROUND((H13*$E22),2)</f>
        <v>0</v>
      </c>
      <c r="I22" s="24">
        <f>ROUND((I13*$E22),2)</f>
        <v>0</v>
      </c>
      <c r="J22" s="24">
        <f>ROUND((J13*$E22),2)</f>
        <v>0</v>
      </c>
      <c r="K22" s="24">
        <f>ROUND((K13*$E22),2)</f>
        <v>0</v>
      </c>
    </row>
    <row r="23" spans="1:11" ht="15.75" x14ac:dyDescent="0.25">
      <c r="A23" s="1"/>
      <c r="B23" s="16"/>
      <c r="C23" s="1"/>
      <c r="D23" s="16"/>
      <c r="E23" s="20"/>
      <c r="F23" s="1"/>
      <c r="G23" s="24"/>
      <c r="H23" s="24"/>
      <c r="I23" s="24"/>
      <c r="J23" s="24"/>
      <c r="K23" s="24"/>
    </row>
    <row r="24" spans="1:11" ht="15.75" x14ac:dyDescent="0.25">
      <c r="A24" s="25" t="s">
        <v>19</v>
      </c>
      <c r="B24" s="16" t="s">
        <v>20</v>
      </c>
      <c r="C24" s="1"/>
      <c r="D24" s="16" t="s">
        <v>15</v>
      </c>
      <c r="E24" s="20">
        <v>0</v>
      </c>
      <c r="F24" s="1"/>
      <c r="G24" s="24">
        <f>ROUND((G13*$E24),2)</f>
        <v>0</v>
      </c>
      <c r="H24" s="24">
        <f t="shared" ref="H24:K24" si="0">ROUND((H13*$E24),2)</f>
        <v>0</v>
      </c>
      <c r="I24" s="24">
        <f t="shared" si="0"/>
        <v>0</v>
      </c>
      <c r="J24" s="24">
        <f t="shared" si="0"/>
        <v>0</v>
      </c>
      <c r="K24" s="24">
        <f t="shared" si="0"/>
        <v>0</v>
      </c>
    </row>
    <row r="25" spans="1:11" ht="15.75" x14ac:dyDescent="0.25">
      <c r="A25" s="1"/>
      <c r="B25" s="16"/>
      <c r="C25" s="1"/>
      <c r="D25" s="16"/>
      <c r="E25" s="20"/>
      <c r="F25" s="1"/>
      <c r="G25" s="24"/>
      <c r="H25" s="24"/>
      <c r="I25" s="24"/>
      <c r="J25" s="24"/>
      <c r="K25" s="24"/>
    </row>
    <row r="26" spans="1:11" ht="15.75" x14ac:dyDescent="0.25">
      <c r="A26" s="15">
        <v>44406</v>
      </c>
      <c r="B26" s="16" t="s">
        <v>21</v>
      </c>
      <c r="C26" s="1"/>
      <c r="D26" s="16" t="s">
        <v>15</v>
      </c>
      <c r="E26" s="26">
        <v>0</v>
      </c>
      <c r="F26" s="1"/>
      <c r="G26" s="27">
        <f>ROUND((G13*$E26),2)</f>
        <v>0</v>
      </c>
      <c r="H26" s="27">
        <f>ROUND((H13*$E26),2)</f>
        <v>0</v>
      </c>
      <c r="I26" s="27">
        <f>ROUND((I13*$E26),2)</f>
        <v>0</v>
      </c>
      <c r="J26" s="27">
        <f>ROUND((J13*$E26),2)</f>
        <v>0</v>
      </c>
      <c r="K26" s="27">
        <f>ROUND((K13*$E26),2)</f>
        <v>0</v>
      </c>
    </row>
    <row r="27" spans="1:11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5.75" x14ac:dyDescent="0.25">
      <c r="A28" s="1"/>
      <c r="B28" s="16" t="s">
        <v>22</v>
      </c>
      <c r="C28" s="1"/>
      <c r="D28" s="1"/>
      <c r="E28" s="1"/>
      <c r="F28" s="1"/>
      <c r="G28" s="18">
        <f>SUM(G16:G27)</f>
        <v>28.3</v>
      </c>
      <c r="H28" s="18">
        <f>SUM(H16:H27)</f>
        <v>44.5</v>
      </c>
      <c r="I28" s="18">
        <f>SUM(I16:I27)</f>
        <v>71.5</v>
      </c>
      <c r="J28" s="18">
        <f>SUM(J16:J27)</f>
        <v>98.5</v>
      </c>
      <c r="K28" s="18">
        <f>SUM(K16:K27)</f>
        <v>125.5</v>
      </c>
    </row>
    <row r="29" spans="1:11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5.75" x14ac:dyDescent="0.25">
      <c r="A30" s="15">
        <v>45293</v>
      </c>
      <c r="B30" s="16" t="s">
        <v>23</v>
      </c>
      <c r="C30" s="1"/>
      <c r="D30" s="16" t="s">
        <v>15</v>
      </c>
      <c r="E30" s="22">
        <v>1.4899999999999999E-4</v>
      </c>
      <c r="F30" s="1"/>
      <c r="G30" s="28">
        <f>ROUND((G13*$E30),2)</f>
        <v>0.01</v>
      </c>
      <c r="H30" s="28">
        <f>ROUND((H13*$E30),2)</f>
        <v>0.04</v>
      </c>
      <c r="I30" s="28">
        <f>ROUND((I13*$E30),2)</f>
        <v>7.0000000000000007E-2</v>
      </c>
      <c r="J30" s="28">
        <f>ROUND((J13*$E30),2)</f>
        <v>0.11</v>
      </c>
      <c r="K30" s="28">
        <f>ROUND((K13*$E30),2)</f>
        <v>0.15</v>
      </c>
    </row>
    <row r="31" spans="1:11" ht="15.75" x14ac:dyDescent="0.25">
      <c r="A31" s="1"/>
      <c r="B31" s="1"/>
      <c r="C31" s="1"/>
      <c r="D31" s="1"/>
      <c r="E31" s="1"/>
      <c r="F31" s="1"/>
      <c r="G31" s="28"/>
      <c r="H31" s="28"/>
      <c r="I31" s="28"/>
      <c r="J31" s="28"/>
      <c r="K31" s="28"/>
    </row>
    <row r="32" spans="1:11" ht="15.75" x14ac:dyDescent="0.25">
      <c r="A32" s="15">
        <v>44210</v>
      </c>
      <c r="B32" s="1" t="s">
        <v>24</v>
      </c>
      <c r="C32" s="1"/>
      <c r="D32" s="1" t="s">
        <v>25</v>
      </c>
      <c r="E32" s="17">
        <v>0.3</v>
      </c>
      <c r="F32" s="1"/>
      <c r="G32" s="28">
        <f>+E32</f>
        <v>0.3</v>
      </c>
      <c r="H32" s="28">
        <f>+E32</f>
        <v>0.3</v>
      </c>
      <c r="I32" s="28">
        <f>+E32</f>
        <v>0.3</v>
      </c>
      <c r="J32" s="28">
        <f>+E32</f>
        <v>0.3</v>
      </c>
      <c r="K32" s="28">
        <f>+E32</f>
        <v>0.3</v>
      </c>
    </row>
    <row r="33" spans="1:11" ht="15.75" x14ac:dyDescent="0.25">
      <c r="A33" s="1"/>
      <c r="B33" s="1"/>
      <c r="C33" s="1"/>
      <c r="D33" s="1"/>
      <c r="E33" s="21"/>
      <c r="F33" s="1"/>
      <c r="G33" s="28"/>
      <c r="H33" s="28"/>
      <c r="I33" s="28"/>
      <c r="J33" s="28"/>
      <c r="K33" s="28"/>
    </row>
    <row r="34" spans="1:11" ht="15.75" x14ac:dyDescent="0.25">
      <c r="A34" s="15">
        <v>44197</v>
      </c>
      <c r="B34" s="1" t="s">
        <v>26</v>
      </c>
      <c r="C34" s="1"/>
      <c r="D34" s="1" t="s">
        <v>25</v>
      </c>
      <c r="E34" s="17">
        <v>0</v>
      </c>
      <c r="F34" s="1"/>
      <c r="G34" s="28">
        <f>+E34</f>
        <v>0</v>
      </c>
      <c r="H34" s="28">
        <f>+E34</f>
        <v>0</v>
      </c>
      <c r="I34" s="28">
        <f>+E34</f>
        <v>0</v>
      </c>
      <c r="J34" s="28">
        <f>+E34</f>
        <v>0</v>
      </c>
      <c r="K34" s="28">
        <f>+E34</f>
        <v>0</v>
      </c>
    </row>
    <row r="35" spans="1:11" ht="15.75" x14ac:dyDescent="0.25">
      <c r="A35" s="1"/>
      <c r="B35" s="1"/>
      <c r="C35" s="1"/>
      <c r="D35" s="1"/>
      <c r="E35" s="1"/>
      <c r="F35" s="1"/>
      <c r="G35" s="28"/>
      <c r="H35" s="28"/>
      <c r="I35" s="28"/>
      <c r="J35" s="28"/>
      <c r="K35" s="28"/>
    </row>
    <row r="36" spans="1:11" ht="15.75" x14ac:dyDescent="0.25">
      <c r="A36" s="15">
        <v>45259</v>
      </c>
      <c r="B36" s="16" t="s">
        <v>27</v>
      </c>
      <c r="C36" s="1"/>
      <c r="D36" s="16" t="s">
        <v>15</v>
      </c>
      <c r="E36" s="29">
        <v>9.3500000000000007E-3</v>
      </c>
      <c r="F36" s="1"/>
      <c r="G36" s="23">
        <f>ROUND((G$13*$E36),2)</f>
        <v>0.94</v>
      </c>
      <c r="H36" s="23">
        <f>ROUND((H13*$E36),2)</f>
        <v>2.34</v>
      </c>
      <c r="I36" s="23">
        <f>ROUND((I$13*$E36),2)</f>
        <v>4.68</v>
      </c>
      <c r="J36" s="23">
        <f>ROUND((J13*$E36),2)</f>
        <v>7.01</v>
      </c>
      <c r="K36" s="23">
        <f>ROUND((K13*$E36),2)</f>
        <v>9.35</v>
      </c>
    </row>
    <row r="37" spans="1:11" ht="15.75" x14ac:dyDescent="0.25">
      <c r="A37" s="1"/>
      <c r="B37" s="16"/>
      <c r="C37" s="1"/>
      <c r="D37" s="16"/>
      <c r="E37" s="30"/>
      <c r="F37" s="1"/>
      <c r="G37" s="23"/>
      <c r="H37" s="23"/>
      <c r="I37" s="23"/>
      <c r="J37" s="23"/>
      <c r="K37" s="23"/>
    </row>
    <row r="38" spans="1:11" ht="15.75" x14ac:dyDescent="0.25">
      <c r="A38" s="15">
        <v>45259</v>
      </c>
      <c r="B38" s="16" t="s">
        <v>28</v>
      </c>
      <c r="C38" s="1"/>
      <c r="D38" s="16" t="s">
        <v>15</v>
      </c>
      <c r="E38" s="26">
        <v>1.6000000000000001E-4</v>
      </c>
      <c r="F38" s="1"/>
      <c r="G38" s="23">
        <f>ROUND((G$13*$E38),2)</f>
        <v>0.02</v>
      </c>
      <c r="H38" s="23">
        <f>ROUND((H$13*$E38),2)</f>
        <v>0.04</v>
      </c>
      <c r="I38" s="23">
        <f>ROUND((I$13*$E38),2)</f>
        <v>0.08</v>
      </c>
      <c r="J38" s="23">
        <f t="shared" ref="J38:K38" si="1">ROUND((J$13*$E38),2)</f>
        <v>0.12</v>
      </c>
      <c r="K38" s="23">
        <f t="shared" si="1"/>
        <v>0.16</v>
      </c>
    </row>
    <row r="39" spans="1:11" ht="15.75" x14ac:dyDescent="0.25">
      <c r="A39" s="15"/>
      <c r="B39" s="16"/>
      <c r="C39" s="1"/>
      <c r="D39" s="16"/>
      <c r="E39" s="26"/>
      <c r="F39" s="1"/>
      <c r="G39" s="23"/>
      <c r="H39" s="23"/>
      <c r="I39" s="23"/>
      <c r="J39" s="23"/>
      <c r="K39" s="23"/>
    </row>
    <row r="40" spans="1:11" ht="15.75" x14ac:dyDescent="0.25">
      <c r="A40" s="15">
        <v>44832</v>
      </c>
      <c r="B40" s="16" t="s">
        <v>29</v>
      </c>
      <c r="C40" s="1"/>
      <c r="D40" s="16" t="s">
        <v>15</v>
      </c>
      <c r="E40" s="20">
        <v>5.5799999999999999E-3</v>
      </c>
      <c r="F40" s="1"/>
      <c r="G40" s="28">
        <f>ROUND((G13*$E40),2)</f>
        <v>0.56000000000000005</v>
      </c>
      <c r="H40" s="28">
        <f>ROUND((H13*$E40),2)</f>
        <v>1.4</v>
      </c>
      <c r="I40" s="28">
        <f>ROUND((I13*$E40),2)</f>
        <v>2.79</v>
      </c>
      <c r="J40" s="28">
        <f>ROUND((J13*$E40),2)</f>
        <v>4.1900000000000004</v>
      </c>
      <c r="K40" s="28">
        <f>ROUND((K13*$E40),2)</f>
        <v>5.58</v>
      </c>
    </row>
    <row r="41" spans="1:11" ht="15.75" x14ac:dyDescent="0.25">
      <c r="A41" s="15"/>
      <c r="B41" s="16"/>
      <c r="C41" s="1"/>
      <c r="D41" s="16"/>
      <c r="E41" s="31"/>
      <c r="F41" s="1"/>
      <c r="G41" s="23"/>
      <c r="H41" s="23"/>
      <c r="I41" s="23"/>
      <c r="J41" s="23"/>
      <c r="K41" s="23"/>
    </row>
    <row r="42" spans="1:11" ht="15.75" x14ac:dyDescent="0.25">
      <c r="A42" s="15">
        <v>44650</v>
      </c>
      <c r="B42" s="16" t="s">
        <v>30</v>
      </c>
      <c r="C42" s="1"/>
      <c r="D42" s="16" t="s">
        <v>15</v>
      </c>
      <c r="E42" s="22">
        <v>-2.1870000000000001E-2</v>
      </c>
      <c r="F42" s="1"/>
      <c r="G42" s="23">
        <f>ROUND((G$13*$E42),2)</f>
        <v>-2.19</v>
      </c>
      <c r="H42" s="23">
        <f>ROUND((H$13*$E42),2)</f>
        <v>-5.47</v>
      </c>
      <c r="I42" s="23">
        <f>ROUND((I$13*$E42),2)</f>
        <v>-10.94</v>
      </c>
      <c r="J42" s="23">
        <f t="shared" ref="J42:K42" si="2">ROUND((J$13*$E42),2)</f>
        <v>-16.399999999999999</v>
      </c>
      <c r="K42" s="23">
        <f t="shared" si="2"/>
        <v>-21.87</v>
      </c>
    </row>
    <row r="43" spans="1:11" ht="15.75" x14ac:dyDescent="0.25">
      <c r="A43" s="1"/>
      <c r="B43" s="1"/>
      <c r="C43" s="1"/>
      <c r="D43" s="1"/>
      <c r="E43" s="1"/>
      <c r="F43" s="1"/>
      <c r="G43" s="14"/>
      <c r="H43" s="14"/>
      <c r="I43" s="14"/>
      <c r="J43" s="14"/>
      <c r="K43" s="14"/>
    </row>
    <row r="44" spans="1:11" ht="15.75" x14ac:dyDescent="0.25">
      <c r="A44" s="1"/>
      <c r="B44" s="16" t="s">
        <v>31</v>
      </c>
      <c r="C44" s="1"/>
      <c r="D44" s="1"/>
      <c r="E44" s="1"/>
      <c r="F44" s="1"/>
      <c r="G44" s="18">
        <f>SUM(G28:G42)</f>
        <v>27.94</v>
      </c>
      <c r="H44" s="18">
        <f>SUM(H28:H42)</f>
        <v>43.149999999999991</v>
      </c>
      <c r="I44" s="18">
        <f>SUM(I28:I42)</f>
        <v>68.47999999999999</v>
      </c>
      <c r="J44" s="18">
        <f t="shared" ref="J44:K44" si="3">SUM(J28:J42)</f>
        <v>93.830000000000013</v>
      </c>
      <c r="K44" s="18">
        <f t="shared" si="3"/>
        <v>119.17000000000002</v>
      </c>
    </row>
    <row r="45" spans="1:11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5.75" x14ac:dyDescent="0.25">
      <c r="A46" s="15">
        <v>45293</v>
      </c>
      <c r="B46" s="16" t="s">
        <v>32</v>
      </c>
      <c r="C46" s="1"/>
      <c r="D46" s="32" t="s">
        <v>33</v>
      </c>
      <c r="E46" s="33">
        <v>1.9046E-2</v>
      </c>
      <c r="F46" s="1"/>
      <c r="G46" s="28">
        <f>ROUND((G44*$E46),2)</f>
        <v>0.53</v>
      </c>
      <c r="H46" s="28">
        <f t="shared" ref="H46:J46" si="4">ROUND((H44*$E46),2)</f>
        <v>0.82</v>
      </c>
      <c r="I46" s="23">
        <f t="shared" si="4"/>
        <v>1.3</v>
      </c>
      <c r="J46" s="23">
        <f t="shared" si="4"/>
        <v>1.79</v>
      </c>
      <c r="K46" s="23">
        <f>ROUND((K44*$E46),2)</f>
        <v>2.27</v>
      </c>
    </row>
    <row r="47" spans="1:11" ht="15.75" x14ac:dyDescent="0.25">
      <c r="A47" s="1"/>
      <c r="B47" s="16"/>
      <c r="C47" s="1"/>
      <c r="D47" s="32"/>
      <c r="E47" s="26"/>
      <c r="F47" s="1"/>
      <c r="G47" s="28"/>
      <c r="H47" s="28"/>
      <c r="I47" s="23"/>
      <c r="J47" s="23"/>
      <c r="K47" s="23"/>
    </row>
    <row r="48" spans="1:11" ht="15.75" x14ac:dyDescent="0.25">
      <c r="A48" s="15">
        <v>45197</v>
      </c>
      <c r="B48" s="16" t="s">
        <v>34</v>
      </c>
      <c r="C48" s="1"/>
      <c r="D48" s="32" t="s">
        <v>33</v>
      </c>
      <c r="E48" s="26">
        <v>4.4077999999999999E-2</v>
      </c>
      <c r="F48" s="34"/>
      <c r="G48" s="28">
        <f>ROUND((G44*$E48),2)</f>
        <v>1.23</v>
      </c>
      <c r="H48" s="28">
        <f t="shared" ref="H48:K48" si="5">ROUND((H44*$E48),2)</f>
        <v>1.9</v>
      </c>
      <c r="I48" s="23">
        <f t="shared" si="5"/>
        <v>3.02</v>
      </c>
      <c r="J48" s="23">
        <f t="shared" si="5"/>
        <v>4.1399999999999997</v>
      </c>
      <c r="K48" s="23">
        <f t="shared" si="5"/>
        <v>5.25</v>
      </c>
    </row>
    <row r="49" spans="1:11" ht="15.75" x14ac:dyDescent="0.25">
      <c r="A49" s="15"/>
      <c r="B49" s="16"/>
      <c r="C49" s="1"/>
      <c r="D49" s="32"/>
      <c r="E49" s="35"/>
      <c r="F49" s="1"/>
      <c r="G49" s="28"/>
      <c r="H49" s="28"/>
      <c r="I49" s="28"/>
      <c r="J49" s="28"/>
      <c r="K49" s="28"/>
    </row>
    <row r="50" spans="1:11" ht="15.75" x14ac:dyDescent="0.25">
      <c r="A50" s="1"/>
      <c r="B50" s="1"/>
      <c r="C50" s="1"/>
      <c r="D50" s="1"/>
      <c r="E50" s="1"/>
      <c r="F50" s="1"/>
      <c r="G50" s="14"/>
      <c r="H50" s="14"/>
      <c r="I50" s="14"/>
      <c r="J50" s="14"/>
      <c r="K50" s="14"/>
    </row>
    <row r="51" spans="1:11" ht="15.75" x14ac:dyDescent="0.25">
      <c r="A51" s="1"/>
      <c r="B51" s="16" t="s">
        <v>35</v>
      </c>
      <c r="C51" s="1"/>
      <c r="D51" s="1"/>
      <c r="E51" s="1"/>
      <c r="F51" s="1"/>
      <c r="G51" s="18">
        <f>G44+G46+G48</f>
        <v>29.700000000000003</v>
      </c>
      <c r="H51" s="18">
        <f t="shared" ref="H51:K51" si="6">H44+H46+H48</f>
        <v>45.86999999999999</v>
      </c>
      <c r="I51" s="36">
        <f t="shared" si="6"/>
        <v>72.799999999999983</v>
      </c>
      <c r="J51" s="36">
        <f t="shared" si="6"/>
        <v>99.760000000000019</v>
      </c>
      <c r="K51" s="36">
        <f t="shared" si="6"/>
        <v>126.69000000000001</v>
      </c>
    </row>
    <row r="52" spans="1:11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5.75" x14ac:dyDescent="0.25">
      <c r="A53" s="1"/>
      <c r="B53" s="1"/>
      <c r="C53" s="1"/>
      <c r="D53" s="1"/>
      <c r="E53" s="1"/>
      <c r="F53" s="1"/>
      <c r="G53" s="10" t="s">
        <v>36</v>
      </c>
      <c r="H53" s="10" t="s">
        <v>36</v>
      </c>
      <c r="I53" s="10" t="s">
        <v>36</v>
      </c>
      <c r="J53" s="10" t="s">
        <v>36</v>
      </c>
      <c r="K53" s="10" t="s">
        <v>36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EF910-E50E-46E8-9E49-84B52D25186C}">
  <sheetPr>
    <pageSetUpPr autoPageBreaks="0"/>
  </sheetPr>
  <dimension ref="A1:K53"/>
  <sheetViews>
    <sheetView workbookViewId="0">
      <selection activeCell="D9" sqref="D9"/>
    </sheetView>
  </sheetViews>
  <sheetFormatPr defaultRowHeight="15" x14ac:dyDescent="0.25"/>
  <cols>
    <col min="1" max="1" width="15.28515625" style="2" bestFit="1" customWidth="1"/>
    <col min="2" max="2" width="22.5703125" style="2" bestFit="1" customWidth="1"/>
    <col min="3" max="3" width="9.140625" style="2"/>
    <col min="4" max="4" width="7.7109375" style="2" bestFit="1" customWidth="1"/>
    <col min="5" max="5" width="11" style="2" bestFit="1" customWidth="1"/>
    <col min="6" max="6" width="2" style="2" bestFit="1" customWidth="1"/>
    <col min="7" max="11" width="8.85546875" style="2" bestFit="1" customWidth="1"/>
    <col min="12" max="16384" width="9.140625" style="2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7"/>
      <c r="B2" s="38"/>
      <c r="C2" s="39" t="s">
        <v>1</v>
      </c>
      <c r="D2" s="40"/>
      <c r="E2" s="40"/>
      <c r="F2" s="40"/>
      <c r="G2" s="39"/>
      <c r="H2" s="40"/>
      <c r="I2" s="40"/>
      <c r="J2" s="40"/>
      <c r="K2" s="40"/>
    </row>
    <row r="3" spans="1:11" x14ac:dyDescent="0.25">
      <c r="A3" s="37"/>
      <c r="B3" s="41"/>
      <c r="C3" s="39" t="s">
        <v>2</v>
      </c>
      <c r="D3" s="40"/>
      <c r="E3" s="40"/>
      <c r="F3" s="40"/>
      <c r="G3" s="39"/>
      <c r="H3" s="39"/>
      <c r="I3" s="39"/>
      <c r="J3" s="39"/>
      <c r="K3" s="39"/>
    </row>
    <row r="4" spans="1:11" ht="15.75" x14ac:dyDescent="0.25">
      <c r="A4" s="37"/>
      <c r="B4" s="42"/>
      <c r="C4" s="4" t="s">
        <v>38</v>
      </c>
      <c r="D4" s="40"/>
      <c r="E4" s="40"/>
      <c r="F4" s="40"/>
      <c r="G4" s="39"/>
      <c r="H4" s="39"/>
      <c r="I4" s="39"/>
      <c r="J4" s="39"/>
      <c r="K4" s="39"/>
    </row>
    <row r="5" spans="1:11" x14ac:dyDescent="0.25">
      <c r="A5" s="37"/>
      <c r="B5" s="37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5">
      <c r="A6" s="37"/>
      <c r="B6" s="62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5">
      <c r="A7" s="37"/>
      <c r="B7" s="37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5">
      <c r="A8" s="37"/>
      <c r="B8" s="37"/>
      <c r="C8" s="39" t="s">
        <v>4</v>
      </c>
      <c r="D8" s="40"/>
      <c r="E8" s="40"/>
      <c r="F8" s="40"/>
      <c r="G8" s="39"/>
      <c r="H8" s="39"/>
      <c r="I8" s="39"/>
      <c r="J8" s="39"/>
      <c r="K8" s="39"/>
    </row>
    <row r="9" spans="1:11" x14ac:dyDescent="0.25">
      <c r="A9" s="37"/>
      <c r="B9" s="37"/>
      <c r="C9" s="39"/>
      <c r="D9" s="40"/>
      <c r="E9" s="40"/>
      <c r="F9" s="40"/>
      <c r="G9" s="39"/>
      <c r="H9" s="39"/>
      <c r="I9" s="39"/>
      <c r="J9" s="39"/>
      <c r="K9" s="39"/>
    </row>
    <row r="10" spans="1:11" x14ac:dyDescent="0.25">
      <c r="A10" s="37"/>
      <c r="B10" s="37"/>
      <c r="C10" s="39"/>
      <c r="D10" s="40"/>
      <c r="E10" s="40"/>
      <c r="F10" s="40"/>
      <c r="G10" s="39"/>
      <c r="H10" s="39"/>
      <c r="I10" s="39"/>
      <c r="J10" s="39"/>
      <c r="K10" s="39"/>
    </row>
    <row r="11" spans="1:11" ht="15.75" x14ac:dyDescent="0.25">
      <c r="A11" s="37"/>
      <c r="B11" s="9" t="s">
        <v>5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x14ac:dyDescent="0.25">
      <c r="A12" s="37"/>
      <c r="B12" s="37"/>
      <c r="C12" s="37"/>
      <c r="D12" s="37"/>
      <c r="E12" s="43" t="s">
        <v>6</v>
      </c>
      <c r="F12" s="37"/>
      <c r="G12" s="37"/>
      <c r="H12" s="37"/>
      <c r="I12" s="37"/>
      <c r="J12" s="37"/>
      <c r="K12" s="37"/>
    </row>
    <row r="13" spans="1:11" x14ac:dyDescent="0.25">
      <c r="A13" s="37"/>
      <c r="B13" s="37"/>
      <c r="C13" s="37"/>
      <c r="D13" s="37"/>
      <c r="E13" s="43" t="s">
        <v>7</v>
      </c>
      <c r="F13" s="37"/>
      <c r="G13" s="44">
        <v>100</v>
      </c>
      <c r="H13" s="44">
        <v>250</v>
      </c>
      <c r="I13" s="44">
        <v>500</v>
      </c>
      <c r="J13" s="44">
        <v>750</v>
      </c>
      <c r="K13" s="44">
        <v>1000</v>
      </c>
    </row>
    <row r="14" spans="1:11" ht="15.75" x14ac:dyDescent="0.25">
      <c r="A14" s="37"/>
      <c r="B14" s="12" t="s">
        <v>8</v>
      </c>
      <c r="C14" s="37"/>
      <c r="D14" s="37"/>
      <c r="E14" s="13" t="s">
        <v>9</v>
      </c>
      <c r="F14" s="37"/>
      <c r="G14" s="43" t="s">
        <v>10</v>
      </c>
      <c r="H14" s="43" t="s">
        <v>10</v>
      </c>
      <c r="I14" s="43" t="s">
        <v>10</v>
      </c>
      <c r="J14" s="43" t="s">
        <v>10</v>
      </c>
      <c r="K14" s="43" t="s">
        <v>10</v>
      </c>
    </row>
    <row r="15" spans="1:11" x14ac:dyDescent="0.25">
      <c r="A15" s="37"/>
      <c r="B15" s="37"/>
      <c r="C15" s="37"/>
      <c r="D15" s="37"/>
      <c r="E15" s="37"/>
      <c r="F15" s="37"/>
      <c r="G15" s="45"/>
      <c r="H15" s="45"/>
      <c r="I15" s="45"/>
      <c r="J15" s="45"/>
      <c r="K15" s="45"/>
    </row>
    <row r="16" spans="1:11" ht="15.75" x14ac:dyDescent="0.25">
      <c r="A16" s="58">
        <v>44409</v>
      </c>
      <c r="B16" s="2" t="s">
        <v>11</v>
      </c>
      <c r="C16" s="37"/>
      <c r="D16" s="2" t="s">
        <v>12</v>
      </c>
      <c r="E16" s="17">
        <v>17.5</v>
      </c>
      <c r="F16" s="37"/>
      <c r="G16" s="47">
        <f>+$E16</f>
        <v>17.5</v>
      </c>
      <c r="H16" s="47">
        <f>+$E16</f>
        <v>17.5</v>
      </c>
      <c r="I16" s="47">
        <f>+$E16</f>
        <v>17.5</v>
      </c>
      <c r="J16" s="47">
        <f>+$E16</f>
        <v>17.5</v>
      </c>
      <c r="K16" s="47">
        <f>+$E16</f>
        <v>17.5</v>
      </c>
    </row>
    <row r="17" spans="1:11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 x14ac:dyDescent="0.25">
      <c r="A18" s="58">
        <v>44409</v>
      </c>
      <c r="B18" s="2" t="s">
        <v>13</v>
      </c>
      <c r="C18" s="37"/>
      <c r="D18" s="37"/>
      <c r="E18" s="48"/>
      <c r="F18" s="37"/>
      <c r="G18" s="37"/>
      <c r="H18" s="37"/>
      <c r="I18" s="37"/>
      <c r="J18" s="37"/>
      <c r="K18" s="37"/>
    </row>
    <row r="19" spans="1:11" ht="15.75" x14ac:dyDescent="0.25">
      <c r="A19" s="37"/>
      <c r="B19" s="2" t="s">
        <v>14</v>
      </c>
      <c r="C19" s="37"/>
      <c r="D19" s="2" t="s">
        <v>15</v>
      </c>
      <c r="E19" s="20">
        <v>0.10799</v>
      </c>
      <c r="F19" s="37"/>
      <c r="G19" s="46">
        <f>ROUND((IF((G13&lt;500),(G13*$E19),(500*$E19))),2)</f>
        <v>10.8</v>
      </c>
      <c r="H19" s="37">
        <f>ROUND((IF((H13&lt;500),(H13*$E19),(500*$E19))),2)</f>
        <v>27</v>
      </c>
      <c r="I19" s="37">
        <f>ROUND((IF((I13&lt;500),(I13*$E19),(500*$E19))),2)</f>
        <v>54</v>
      </c>
      <c r="J19" s="37">
        <f>ROUND((IF((J13&lt;500),(J13*$E19),(500*$E19))),2)</f>
        <v>54</v>
      </c>
      <c r="K19" s="37">
        <f>ROUND((IF((K13&lt;500),(K13*$E19),(500*$E19))),2)</f>
        <v>54</v>
      </c>
    </row>
    <row r="20" spans="1:11" x14ac:dyDescent="0.25">
      <c r="A20" s="37"/>
      <c r="B20" s="2" t="s">
        <v>16</v>
      </c>
      <c r="C20" s="37"/>
      <c r="D20" s="2" t="s">
        <v>15</v>
      </c>
      <c r="E20" s="48">
        <f>E19</f>
        <v>0.10799</v>
      </c>
      <c r="F20" s="37"/>
      <c r="G20" s="37">
        <f>ROUND((IF((G13&gt;500),((G13-500)*$E20),0)),2)</f>
        <v>0</v>
      </c>
      <c r="H20" s="37">
        <f>ROUND((IF((H13&gt;500),((H13-500)*$E20),0)),2)</f>
        <v>0</v>
      </c>
      <c r="I20" s="37">
        <f>ROUND((IF((I13&gt;500),((I13-500)*$E20),0)),2)</f>
        <v>0</v>
      </c>
      <c r="J20" s="37">
        <f>ROUND((IF((J13&gt;500),((J13-500)*$E20),0)),2)</f>
        <v>27</v>
      </c>
      <c r="K20" s="37">
        <f>ROUND((IF((K13&gt;500),((K13-500)*$E20),0)),2)</f>
        <v>54</v>
      </c>
    </row>
    <row r="21" spans="1:11" x14ac:dyDescent="0.25">
      <c r="A21" s="37"/>
      <c r="C21" s="37"/>
      <c r="E21" s="48"/>
      <c r="F21" s="37"/>
      <c r="G21" s="37"/>
      <c r="H21" s="37"/>
      <c r="I21" s="37"/>
      <c r="J21" s="37"/>
      <c r="K21" s="37"/>
    </row>
    <row r="22" spans="1:11" ht="15.75" x14ac:dyDescent="0.25">
      <c r="A22" s="37"/>
      <c r="B22" s="2" t="s">
        <v>18</v>
      </c>
      <c r="C22" s="37"/>
      <c r="D22" s="2" t="s">
        <v>15</v>
      </c>
      <c r="E22" s="20">
        <v>0</v>
      </c>
      <c r="F22" s="37"/>
      <c r="G22" s="50">
        <f>ROUND((G13*$E22),2)</f>
        <v>0</v>
      </c>
      <c r="H22" s="50">
        <f>ROUND((H13*$E22),2)</f>
        <v>0</v>
      </c>
      <c r="I22" s="50">
        <f>ROUND((I13*$E22),2)</f>
        <v>0</v>
      </c>
      <c r="J22" s="50">
        <f>ROUND((J13*$E22),2)</f>
        <v>0</v>
      </c>
      <c r="K22" s="50">
        <f>ROUND((K13*$E22),2)</f>
        <v>0</v>
      </c>
    </row>
    <row r="23" spans="1:11" ht="15.75" x14ac:dyDescent="0.25">
      <c r="A23" s="37"/>
      <c r="C23" s="37"/>
      <c r="E23" s="20"/>
      <c r="F23" s="37"/>
      <c r="G23" s="50"/>
      <c r="H23" s="50"/>
      <c r="I23" s="50"/>
      <c r="J23" s="50"/>
      <c r="K23" s="50"/>
    </row>
    <row r="24" spans="1:11" ht="15.75" x14ac:dyDescent="0.25">
      <c r="A24" s="25" t="s">
        <v>19</v>
      </c>
      <c r="B24" s="2" t="s">
        <v>20</v>
      </c>
      <c r="C24" s="37"/>
      <c r="D24" s="2" t="s">
        <v>15</v>
      </c>
      <c r="E24" s="20">
        <v>0</v>
      </c>
      <c r="F24" s="37"/>
      <c r="G24" s="50">
        <f>ROUND((G13*$E24),2)</f>
        <v>0</v>
      </c>
      <c r="H24" s="50">
        <f t="shared" ref="H24:K24" si="0">ROUND((H13*$E24),2)</f>
        <v>0</v>
      </c>
      <c r="I24" s="50">
        <f t="shared" si="0"/>
        <v>0</v>
      </c>
      <c r="J24" s="50">
        <f t="shared" si="0"/>
        <v>0</v>
      </c>
      <c r="K24" s="50">
        <f t="shared" si="0"/>
        <v>0</v>
      </c>
    </row>
    <row r="25" spans="1:11" ht="15.75" x14ac:dyDescent="0.25">
      <c r="A25" s="37"/>
      <c r="C25" s="37"/>
      <c r="E25" s="20"/>
      <c r="F25" s="37"/>
      <c r="G25" s="50"/>
      <c r="H25" s="50"/>
      <c r="I25" s="50"/>
      <c r="J25" s="50"/>
      <c r="K25" s="50"/>
    </row>
    <row r="26" spans="1:11" ht="15.75" x14ac:dyDescent="0.25">
      <c r="A26" s="58">
        <v>44406</v>
      </c>
      <c r="B26" s="2" t="s">
        <v>21</v>
      </c>
      <c r="C26" s="37"/>
      <c r="D26" s="2" t="s">
        <v>15</v>
      </c>
      <c r="E26" s="26">
        <v>0</v>
      </c>
      <c r="F26" s="37"/>
      <c r="G26" s="51">
        <f>ROUND((G13*$E26),2)</f>
        <v>0</v>
      </c>
      <c r="H26" s="51">
        <f>ROUND((H13*$E26),2)</f>
        <v>0</v>
      </c>
      <c r="I26" s="51">
        <f>ROUND((I13*$E26),2)</f>
        <v>0</v>
      </c>
      <c r="J26" s="51">
        <f>ROUND((J13*$E26),2)</f>
        <v>0</v>
      </c>
      <c r="K26" s="51">
        <f>ROUND((K13*$E26),2)</f>
        <v>0</v>
      </c>
    </row>
    <row r="27" spans="1:1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</row>
    <row r="28" spans="1:11" ht="15.75" x14ac:dyDescent="0.25">
      <c r="A28" s="37"/>
      <c r="B28" s="16" t="s">
        <v>22</v>
      </c>
      <c r="C28" s="37"/>
      <c r="D28" s="37"/>
      <c r="E28" s="37"/>
      <c r="F28" s="37"/>
      <c r="G28" s="47">
        <f>SUM(G16:G27)</f>
        <v>28.3</v>
      </c>
      <c r="H28" s="47">
        <f>SUM(H16:H27)</f>
        <v>44.5</v>
      </c>
      <c r="I28" s="47">
        <f>SUM(I16:I27)</f>
        <v>71.5</v>
      </c>
      <c r="J28" s="47">
        <f>SUM(J16:J27)</f>
        <v>98.5</v>
      </c>
      <c r="K28" s="47">
        <f>SUM(K16:K27)</f>
        <v>125.5</v>
      </c>
    </row>
    <row r="29" spans="1:1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1" ht="15.75" x14ac:dyDescent="0.25">
      <c r="A30" s="58">
        <v>44562</v>
      </c>
      <c r="B30" s="2" t="s">
        <v>23</v>
      </c>
      <c r="C30" s="37"/>
      <c r="D30" s="2" t="s">
        <v>15</v>
      </c>
      <c r="E30" s="22">
        <v>1.3899999999999999E-4</v>
      </c>
      <c r="F30" s="37"/>
      <c r="G30" s="53">
        <f>ROUND((G13*$E30),2)</f>
        <v>0.01</v>
      </c>
      <c r="H30" s="53">
        <f>ROUND((H13*$E30),2)</f>
        <v>0.03</v>
      </c>
      <c r="I30" s="53">
        <f>ROUND((I13*$E30),2)</f>
        <v>7.0000000000000007E-2</v>
      </c>
      <c r="J30" s="53">
        <f>ROUND((J13*$E30),2)</f>
        <v>0.1</v>
      </c>
      <c r="K30" s="53">
        <f>ROUND((K13*$E30),2)</f>
        <v>0.14000000000000001</v>
      </c>
    </row>
    <row r="31" spans="1:11" x14ac:dyDescent="0.25">
      <c r="A31" s="37"/>
      <c r="B31" s="37"/>
      <c r="C31" s="37"/>
      <c r="D31" s="37"/>
      <c r="E31" s="37"/>
      <c r="F31" s="37"/>
      <c r="G31" s="53"/>
      <c r="H31" s="53"/>
      <c r="I31" s="53"/>
      <c r="J31" s="53"/>
      <c r="K31" s="53"/>
    </row>
    <row r="32" spans="1:11" ht="15.75" x14ac:dyDescent="0.25">
      <c r="A32" s="58">
        <v>44197</v>
      </c>
      <c r="B32" s="37" t="s">
        <v>24</v>
      </c>
      <c r="C32" s="37"/>
      <c r="D32" s="37" t="s">
        <v>25</v>
      </c>
      <c r="E32" s="17">
        <v>0.3</v>
      </c>
      <c r="F32" s="37"/>
      <c r="G32" s="53">
        <f>+E32</f>
        <v>0.3</v>
      </c>
      <c r="H32" s="53">
        <f>+E32</f>
        <v>0.3</v>
      </c>
      <c r="I32" s="53">
        <f>+E32</f>
        <v>0.3</v>
      </c>
      <c r="J32" s="53">
        <f>+E32</f>
        <v>0.3</v>
      </c>
      <c r="K32" s="53">
        <f>+E32</f>
        <v>0.3</v>
      </c>
    </row>
    <row r="33" spans="1:11" x14ac:dyDescent="0.25">
      <c r="A33" s="37"/>
      <c r="B33" s="37"/>
      <c r="C33" s="37"/>
      <c r="D33" s="37"/>
      <c r="E33" s="46"/>
      <c r="F33" s="37"/>
      <c r="G33" s="53"/>
      <c r="H33" s="53"/>
      <c r="I33" s="53"/>
      <c r="J33" s="53"/>
      <c r="K33" s="53"/>
    </row>
    <row r="34" spans="1:11" ht="15.75" x14ac:dyDescent="0.25">
      <c r="A34" s="58">
        <v>44197</v>
      </c>
      <c r="B34" s="37" t="s">
        <v>26</v>
      </c>
      <c r="C34" s="37"/>
      <c r="D34" s="37" t="s">
        <v>25</v>
      </c>
      <c r="E34" s="17">
        <v>0</v>
      </c>
      <c r="F34" s="37"/>
      <c r="G34" s="53">
        <f>+E34</f>
        <v>0</v>
      </c>
      <c r="H34" s="53">
        <f>+E34</f>
        <v>0</v>
      </c>
      <c r="I34" s="53">
        <f>+E34</f>
        <v>0</v>
      </c>
      <c r="J34" s="53">
        <f>+E34</f>
        <v>0</v>
      </c>
      <c r="K34" s="53">
        <f>+E34</f>
        <v>0</v>
      </c>
    </row>
    <row r="35" spans="1:11" x14ac:dyDescent="0.25">
      <c r="A35" s="37"/>
      <c r="B35" s="37"/>
      <c r="C35" s="37"/>
      <c r="D35" s="37"/>
      <c r="E35" s="37"/>
      <c r="F35" s="37"/>
      <c r="G35" s="53"/>
      <c r="H35" s="53"/>
      <c r="I35" s="53"/>
      <c r="J35" s="53"/>
      <c r="K35" s="53"/>
    </row>
    <row r="36" spans="1:11" ht="15.75" x14ac:dyDescent="0.25">
      <c r="A36" s="58">
        <v>44741</v>
      </c>
      <c r="B36" s="2" t="s">
        <v>27</v>
      </c>
      <c r="C36" s="37"/>
      <c r="D36" s="2" t="s">
        <v>15</v>
      </c>
      <c r="E36" s="29">
        <v>4.1939999999999998E-2</v>
      </c>
      <c r="F36" s="37"/>
      <c r="G36" s="55">
        <f>ROUND((G$13*$E36),2)</f>
        <v>4.1900000000000004</v>
      </c>
      <c r="H36" s="55">
        <f>ROUND((H13*$E36),2)</f>
        <v>10.49</v>
      </c>
      <c r="I36" s="55">
        <f>ROUND((I$13*$E36),2)</f>
        <v>20.97</v>
      </c>
      <c r="J36" s="55">
        <f>ROUND((J13*$E36),2)</f>
        <v>31.46</v>
      </c>
      <c r="K36" s="55">
        <f>ROUND((K13*$E36),2)</f>
        <v>41.94</v>
      </c>
    </row>
    <row r="37" spans="1:11" x14ac:dyDescent="0.25">
      <c r="A37" s="37"/>
      <c r="C37" s="37"/>
      <c r="E37" s="54"/>
      <c r="F37" s="37"/>
      <c r="G37" s="55"/>
      <c r="H37" s="55"/>
      <c r="I37" s="55"/>
      <c r="J37" s="55"/>
      <c r="K37" s="55"/>
    </row>
    <row r="38" spans="1:11" ht="15.75" x14ac:dyDescent="0.25">
      <c r="A38" s="58">
        <v>44832</v>
      </c>
      <c r="B38" s="2" t="s">
        <v>28</v>
      </c>
      <c r="C38" s="37"/>
      <c r="D38" s="2" t="s">
        <v>15</v>
      </c>
      <c r="E38" s="26">
        <v>-6.6E-4</v>
      </c>
      <c r="F38" s="37"/>
      <c r="G38" s="55">
        <f>ROUND((G$13*$E38),2)</f>
        <v>-7.0000000000000007E-2</v>
      </c>
      <c r="H38" s="55">
        <f>ROUND((H$13*$E38),2)</f>
        <v>-0.17</v>
      </c>
      <c r="I38" s="55">
        <f>ROUND((I$13*$E38),2)</f>
        <v>-0.33</v>
      </c>
      <c r="J38" s="55">
        <f t="shared" ref="J38:K38" si="1">ROUND((J$13*$E38),2)</f>
        <v>-0.5</v>
      </c>
      <c r="K38" s="55">
        <f t="shared" si="1"/>
        <v>-0.66</v>
      </c>
    </row>
    <row r="39" spans="1:11" ht="15.75" x14ac:dyDescent="0.25">
      <c r="A39" s="58"/>
      <c r="C39" s="37"/>
      <c r="E39" s="26"/>
      <c r="F39" s="37"/>
      <c r="G39" s="55"/>
      <c r="H39" s="55"/>
      <c r="I39" s="55"/>
      <c r="J39" s="55"/>
      <c r="K39" s="55"/>
    </row>
    <row r="40" spans="1:11" ht="15.75" x14ac:dyDescent="0.25">
      <c r="A40" s="58">
        <v>44832</v>
      </c>
      <c r="B40" s="2" t="s">
        <v>29</v>
      </c>
      <c r="C40" s="37"/>
      <c r="D40" s="2" t="s">
        <v>15</v>
      </c>
      <c r="E40" s="20">
        <v>3.5300000000000002E-3</v>
      </c>
      <c r="F40" s="37"/>
      <c r="G40" s="53">
        <f>ROUND((G13*$E40),2)</f>
        <v>0.35</v>
      </c>
      <c r="H40" s="53">
        <f>ROUND((H13*$E40),2)</f>
        <v>0.88</v>
      </c>
      <c r="I40" s="53">
        <f>ROUND((I13*$E40),2)</f>
        <v>1.77</v>
      </c>
      <c r="J40" s="53">
        <f>ROUND((J13*$E40),2)</f>
        <v>2.65</v>
      </c>
      <c r="K40" s="53">
        <f>ROUND((K13*$E40),2)</f>
        <v>3.53</v>
      </c>
    </row>
    <row r="41" spans="1:11" ht="15.75" x14ac:dyDescent="0.25">
      <c r="A41" s="58"/>
      <c r="C41" s="37"/>
      <c r="E41" s="31"/>
      <c r="F41" s="37"/>
      <c r="G41" s="55"/>
      <c r="H41" s="55"/>
      <c r="I41" s="55"/>
      <c r="J41" s="55"/>
      <c r="K41" s="55"/>
    </row>
    <row r="42" spans="1:11" ht="15.75" x14ac:dyDescent="0.25">
      <c r="A42" s="58">
        <v>44650</v>
      </c>
      <c r="B42" s="2" t="s">
        <v>30</v>
      </c>
      <c r="C42" s="37"/>
      <c r="D42" s="2" t="s">
        <v>15</v>
      </c>
      <c r="E42" s="22">
        <v>-2.1870000000000001E-2</v>
      </c>
      <c r="F42" s="37"/>
      <c r="G42" s="55">
        <f>ROUND((G$13*$E42),2)</f>
        <v>-2.19</v>
      </c>
      <c r="H42" s="55">
        <f>ROUND((H$13*$E42),2)</f>
        <v>-5.47</v>
      </c>
      <c r="I42" s="55">
        <f>ROUND((I$13*$E42),2)</f>
        <v>-10.94</v>
      </c>
      <c r="J42" s="55">
        <f t="shared" ref="J42:K42" si="2">ROUND((J$13*$E42),2)</f>
        <v>-16.399999999999999</v>
      </c>
      <c r="K42" s="55">
        <f t="shared" si="2"/>
        <v>-21.87</v>
      </c>
    </row>
    <row r="43" spans="1:11" x14ac:dyDescent="0.25">
      <c r="A43" s="37"/>
      <c r="B43" s="37"/>
      <c r="C43" s="37"/>
      <c r="D43" s="37"/>
      <c r="E43" s="37"/>
      <c r="F43" s="37"/>
      <c r="G43" s="45"/>
      <c r="H43" s="45"/>
      <c r="I43" s="45"/>
      <c r="J43" s="45"/>
      <c r="K43" s="45"/>
    </row>
    <row r="44" spans="1:11" x14ac:dyDescent="0.25">
      <c r="A44" s="37"/>
      <c r="B44" s="2" t="s">
        <v>31</v>
      </c>
      <c r="C44" s="37"/>
      <c r="D44" s="37"/>
      <c r="E44" s="37"/>
      <c r="F44" s="37"/>
      <c r="G44" s="47">
        <f>SUM(G28:G42)</f>
        <v>30.890000000000004</v>
      </c>
      <c r="H44" s="47">
        <f>SUM(H28:H42)</f>
        <v>50.56</v>
      </c>
      <c r="I44" s="47">
        <f>SUM(I28:I42)</f>
        <v>83.339999999999989</v>
      </c>
      <c r="J44" s="47">
        <f t="shared" ref="J44:K44" si="3">SUM(J28:J42)</f>
        <v>116.10999999999999</v>
      </c>
      <c r="K44" s="47">
        <f t="shared" si="3"/>
        <v>148.88</v>
      </c>
    </row>
    <row r="45" spans="1:1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6" spans="1:11" ht="15.75" x14ac:dyDescent="0.25">
      <c r="A46" s="58">
        <v>44741</v>
      </c>
      <c r="B46" s="2" t="s">
        <v>32</v>
      </c>
      <c r="C46" s="37"/>
      <c r="D46" s="56" t="s">
        <v>39</v>
      </c>
      <c r="E46" s="22">
        <v>5.7579999999999999E-2</v>
      </c>
      <c r="F46" s="37"/>
      <c r="G46" s="53">
        <f>ROUND((G44*$E46),2)</f>
        <v>1.78</v>
      </c>
      <c r="H46" s="53">
        <f t="shared" ref="H46:J46" si="4">ROUND((H44*$E46),2)</f>
        <v>2.91</v>
      </c>
      <c r="I46" s="55">
        <f t="shared" si="4"/>
        <v>4.8</v>
      </c>
      <c r="J46" s="55">
        <f t="shared" si="4"/>
        <v>6.69</v>
      </c>
      <c r="K46" s="55">
        <f>ROUND((K44*$E46),2)</f>
        <v>8.57</v>
      </c>
    </row>
    <row r="47" spans="1:11" ht="15.75" x14ac:dyDescent="0.25">
      <c r="A47" s="37"/>
      <c r="C47" s="37"/>
      <c r="D47" s="56"/>
      <c r="E47" s="26"/>
      <c r="F47" s="37"/>
      <c r="G47" s="53"/>
      <c r="H47" s="53"/>
      <c r="I47" s="55"/>
      <c r="J47" s="55"/>
      <c r="K47" s="55"/>
    </row>
    <row r="48" spans="1:11" ht="15.75" x14ac:dyDescent="0.25">
      <c r="A48" s="58">
        <v>44467</v>
      </c>
      <c r="B48" s="2" t="s">
        <v>34</v>
      </c>
      <c r="C48" s="37"/>
      <c r="D48" s="56" t="s">
        <v>39</v>
      </c>
      <c r="E48" s="26">
        <v>4.6917E-2</v>
      </c>
      <c r="F48" s="63" t="s">
        <v>40</v>
      </c>
      <c r="G48" s="53">
        <f>ROUND((G44*$E48),2)</f>
        <v>1.45</v>
      </c>
      <c r="H48" s="53">
        <f t="shared" ref="H48:K48" si="5">ROUND((H44*$E48),2)</f>
        <v>2.37</v>
      </c>
      <c r="I48" s="55">
        <f t="shared" si="5"/>
        <v>3.91</v>
      </c>
      <c r="J48" s="55">
        <f t="shared" si="5"/>
        <v>5.45</v>
      </c>
      <c r="K48" s="55">
        <f t="shared" si="5"/>
        <v>6.99</v>
      </c>
    </row>
    <row r="49" spans="1:11" x14ac:dyDescent="0.25">
      <c r="A49" s="58"/>
      <c r="C49" s="37"/>
      <c r="D49" s="56"/>
      <c r="E49" s="57"/>
      <c r="F49" s="37"/>
      <c r="G49" s="53"/>
      <c r="H49" s="53"/>
      <c r="I49" s="53"/>
      <c r="J49" s="53"/>
      <c r="K49" s="53"/>
    </row>
    <row r="50" spans="1:11" x14ac:dyDescent="0.25">
      <c r="A50" s="37"/>
      <c r="B50" s="37"/>
      <c r="C50" s="37"/>
      <c r="D50" s="37"/>
      <c r="E50" s="37"/>
      <c r="F50" s="37"/>
      <c r="G50" s="45"/>
      <c r="H50" s="45"/>
      <c r="I50" s="45"/>
      <c r="J50" s="45"/>
      <c r="K50" s="45"/>
    </row>
    <row r="51" spans="1:11" ht="15.75" x14ac:dyDescent="0.25">
      <c r="A51" s="37"/>
      <c r="B51" s="2" t="s">
        <v>35</v>
      </c>
      <c r="C51" s="37"/>
      <c r="D51" s="37"/>
      <c r="E51" s="37"/>
      <c r="F51" s="37"/>
      <c r="G51" s="47">
        <f>G44+G46+G48</f>
        <v>34.120000000000005</v>
      </c>
      <c r="H51" s="47">
        <f t="shared" ref="H51:K51" si="6">H44+H46+H48</f>
        <v>55.839999999999996</v>
      </c>
      <c r="I51" s="36">
        <f t="shared" si="6"/>
        <v>92.049999999999983</v>
      </c>
      <c r="J51" s="36">
        <f t="shared" si="6"/>
        <v>128.24999999999997</v>
      </c>
      <c r="K51" s="36">
        <f t="shared" si="6"/>
        <v>164.44</v>
      </c>
    </row>
    <row r="52" spans="1:11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</row>
    <row r="53" spans="1:11" x14ac:dyDescent="0.25">
      <c r="A53" s="37"/>
      <c r="B53" s="37"/>
      <c r="C53" s="37"/>
      <c r="D53" s="37"/>
      <c r="E53" s="37"/>
      <c r="F53" s="37"/>
      <c r="G53" s="43" t="s">
        <v>36</v>
      </c>
      <c r="H53" s="43" t="s">
        <v>36</v>
      </c>
      <c r="I53" s="43" t="s">
        <v>36</v>
      </c>
      <c r="J53" s="43" t="s">
        <v>36</v>
      </c>
      <c r="K53" s="43" t="s">
        <v>36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00651-9213-48D7-8742-C119BB27D583}">
  <sheetPr>
    <pageSetUpPr autoPageBreaks="0"/>
  </sheetPr>
  <dimension ref="A1:K53"/>
  <sheetViews>
    <sheetView workbookViewId="0">
      <selection activeCell="D9" sqref="D9"/>
    </sheetView>
  </sheetViews>
  <sheetFormatPr defaultRowHeight="15" x14ac:dyDescent="0.25"/>
  <cols>
    <col min="1" max="1" width="15.28515625" style="2" bestFit="1" customWidth="1"/>
    <col min="2" max="2" width="22.5703125" style="2" bestFit="1" customWidth="1"/>
    <col min="3" max="3" width="9.140625" style="2"/>
    <col min="4" max="4" width="7.7109375" style="2" bestFit="1" customWidth="1"/>
    <col min="5" max="5" width="11" style="2" bestFit="1" customWidth="1"/>
    <col min="6" max="6" width="2" style="2" bestFit="1" customWidth="1"/>
    <col min="7" max="11" width="8.85546875" style="2" bestFit="1" customWidth="1"/>
    <col min="12" max="16384" width="9.140625" style="2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7"/>
      <c r="B2" s="38"/>
      <c r="C2" s="39" t="s">
        <v>1</v>
      </c>
      <c r="D2" s="40"/>
      <c r="E2" s="40"/>
      <c r="F2" s="40"/>
      <c r="G2" s="39"/>
      <c r="H2" s="40"/>
      <c r="I2" s="40"/>
      <c r="J2" s="40"/>
      <c r="K2" s="40"/>
    </row>
    <row r="3" spans="1:11" x14ac:dyDescent="0.25">
      <c r="A3" s="37"/>
      <c r="B3" s="41"/>
      <c r="C3" s="39" t="s">
        <v>2</v>
      </c>
      <c r="D3" s="40"/>
      <c r="E3" s="40"/>
      <c r="F3" s="40"/>
      <c r="G3" s="39"/>
      <c r="H3" s="39"/>
      <c r="I3" s="39"/>
      <c r="J3" s="39"/>
      <c r="K3" s="39"/>
    </row>
    <row r="4" spans="1:11" ht="15.75" x14ac:dyDescent="0.25">
      <c r="A4" s="37"/>
      <c r="B4" s="42"/>
      <c r="C4" s="4" t="s">
        <v>41</v>
      </c>
      <c r="D4" s="40"/>
      <c r="E4" s="40"/>
      <c r="F4" s="40"/>
      <c r="G4" s="39"/>
      <c r="H4" s="39"/>
      <c r="I4" s="39"/>
      <c r="J4" s="39"/>
      <c r="K4" s="39"/>
    </row>
    <row r="5" spans="1:11" x14ac:dyDescent="0.25">
      <c r="A5" s="37"/>
      <c r="B5" s="37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5">
      <c r="A6" s="37"/>
      <c r="B6" s="62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5">
      <c r="A7" s="37"/>
      <c r="B7" s="37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5">
      <c r="A8" s="37"/>
      <c r="B8" s="37"/>
      <c r="C8" s="39" t="s">
        <v>4</v>
      </c>
      <c r="D8" s="40"/>
      <c r="E8" s="40"/>
      <c r="F8" s="40"/>
      <c r="G8" s="39"/>
      <c r="H8" s="39"/>
      <c r="I8" s="39"/>
      <c r="J8" s="39"/>
      <c r="K8" s="39"/>
    </row>
    <row r="9" spans="1:11" x14ac:dyDescent="0.25">
      <c r="A9" s="37"/>
      <c r="B9" s="37"/>
      <c r="C9" s="39"/>
      <c r="D9" s="40"/>
      <c r="E9" s="40"/>
      <c r="F9" s="40"/>
      <c r="G9" s="39"/>
      <c r="H9" s="39"/>
      <c r="I9" s="39"/>
      <c r="J9" s="39"/>
      <c r="K9" s="39"/>
    </row>
    <row r="10" spans="1:11" x14ac:dyDescent="0.25">
      <c r="A10" s="37"/>
      <c r="B10" s="37"/>
      <c r="C10" s="39"/>
      <c r="D10" s="40"/>
      <c r="E10" s="40"/>
      <c r="F10" s="40"/>
      <c r="G10" s="39"/>
      <c r="H10" s="39"/>
      <c r="I10" s="39"/>
      <c r="J10" s="39"/>
      <c r="K10" s="39"/>
    </row>
    <row r="11" spans="1:11" ht="15.75" x14ac:dyDescent="0.25">
      <c r="A11" s="37"/>
      <c r="B11" s="9" t="s">
        <v>5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x14ac:dyDescent="0.25">
      <c r="A12" s="37"/>
      <c r="B12" s="37"/>
      <c r="C12" s="37"/>
      <c r="D12" s="37"/>
      <c r="E12" s="43" t="s">
        <v>6</v>
      </c>
      <c r="F12" s="37"/>
      <c r="G12" s="37"/>
      <c r="H12" s="37"/>
      <c r="I12" s="37"/>
      <c r="J12" s="37"/>
      <c r="K12" s="37"/>
    </row>
    <row r="13" spans="1:11" x14ac:dyDescent="0.25">
      <c r="A13" s="37"/>
      <c r="B13" s="37"/>
      <c r="C13" s="37"/>
      <c r="D13" s="37"/>
      <c r="E13" s="43" t="s">
        <v>7</v>
      </c>
      <c r="F13" s="37"/>
      <c r="G13" s="44">
        <v>100</v>
      </c>
      <c r="H13" s="44">
        <v>250</v>
      </c>
      <c r="I13" s="44">
        <v>500</v>
      </c>
      <c r="J13" s="44">
        <v>750</v>
      </c>
      <c r="K13" s="44">
        <v>1000</v>
      </c>
    </row>
    <row r="14" spans="1:11" ht="15.75" x14ac:dyDescent="0.25">
      <c r="A14" s="37"/>
      <c r="B14" s="12" t="s">
        <v>8</v>
      </c>
      <c r="C14" s="37"/>
      <c r="D14" s="37"/>
      <c r="E14" s="13" t="s">
        <v>9</v>
      </c>
      <c r="F14" s="37"/>
      <c r="G14" s="43" t="s">
        <v>10</v>
      </c>
      <c r="H14" s="43" t="s">
        <v>10</v>
      </c>
      <c r="I14" s="43" t="s">
        <v>10</v>
      </c>
      <c r="J14" s="43" t="s">
        <v>10</v>
      </c>
      <c r="K14" s="43" t="s">
        <v>10</v>
      </c>
    </row>
    <row r="15" spans="1:11" x14ac:dyDescent="0.25">
      <c r="A15" s="37"/>
      <c r="B15" s="37"/>
      <c r="C15" s="37"/>
      <c r="D15" s="37"/>
      <c r="E15" s="37"/>
      <c r="F15" s="37"/>
      <c r="G15" s="45"/>
      <c r="H15" s="45"/>
      <c r="I15" s="45"/>
      <c r="J15" s="45"/>
      <c r="K15" s="45"/>
    </row>
    <row r="16" spans="1:11" ht="15.75" x14ac:dyDescent="0.25">
      <c r="A16" s="58">
        <v>44197</v>
      </c>
      <c r="B16" s="2" t="s">
        <v>11</v>
      </c>
      <c r="C16" s="37"/>
      <c r="D16" s="2" t="s">
        <v>12</v>
      </c>
      <c r="E16" s="17">
        <v>17.5</v>
      </c>
      <c r="F16" s="37"/>
      <c r="G16" s="47">
        <f>+$E16</f>
        <v>17.5</v>
      </c>
      <c r="H16" s="47">
        <f>+$E16</f>
        <v>17.5</v>
      </c>
      <c r="I16" s="47">
        <f>+$E16</f>
        <v>17.5</v>
      </c>
      <c r="J16" s="47">
        <f>+$E16</f>
        <v>17.5</v>
      </c>
      <c r="K16" s="47">
        <f>+$E16</f>
        <v>17.5</v>
      </c>
    </row>
    <row r="17" spans="1:11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 x14ac:dyDescent="0.25">
      <c r="A18" s="58">
        <v>44197</v>
      </c>
      <c r="B18" s="2" t="s">
        <v>13</v>
      </c>
      <c r="C18" s="37"/>
      <c r="D18" s="37"/>
      <c r="E18" s="48"/>
      <c r="F18" s="37"/>
      <c r="G18" s="37"/>
      <c r="H18" s="37"/>
      <c r="I18" s="37"/>
      <c r="J18" s="37"/>
      <c r="K18" s="37"/>
    </row>
    <row r="19" spans="1:11" ht="15.75" x14ac:dyDescent="0.25">
      <c r="A19" s="37"/>
      <c r="B19" s="2" t="s">
        <v>14</v>
      </c>
      <c r="C19" s="37"/>
      <c r="D19" s="2" t="s">
        <v>15</v>
      </c>
      <c r="E19" s="20">
        <v>0.10799</v>
      </c>
      <c r="F19" s="37"/>
      <c r="G19" s="46">
        <f>ROUND((IF((G13&lt;500),(G13*$E19),(500*$E19))),2)</f>
        <v>10.8</v>
      </c>
      <c r="H19" s="37">
        <f>ROUND((IF((H13&lt;500),(H13*$E19),(500*$E19))),2)</f>
        <v>27</v>
      </c>
      <c r="I19" s="37">
        <f>ROUND((IF((I13&lt;500),(I13*$E19),(500*$E19))),2)</f>
        <v>54</v>
      </c>
      <c r="J19" s="37">
        <f>ROUND((IF((J13&lt;500),(J13*$E19),(500*$E19))),2)</f>
        <v>54</v>
      </c>
      <c r="K19" s="37">
        <f>ROUND((IF((K13&lt;500),(K13*$E19),(500*$E19))),2)</f>
        <v>54</v>
      </c>
    </row>
    <row r="20" spans="1:11" x14ac:dyDescent="0.25">
      <c r="A20" s="37"/>
      <c r="B20" s="2" t="s">
        <v>16</v>
      </c>
      <c r="C20" s="37"/>
      <c r="D20" s="2" t="s">
        <v>15</v>
      </c>
      <c r="E20" s="48">
        <f>E19</f>
        <v>0.10799</v>
      </c>
      <c r="F20" s="37"/>
      <c r="G20" s="37">
        <f>ROUND((IF((G13&gt;500),((G13-500)*$E20),0)),2)</f>
        <v>0</v>
      </c>
      <c r="H20" s="37">
        <f>ROUND((IF((H13&gt;500),((H13-500)*$E20),0)),2)</f>
        <v>0</v>
      </c>
      <c r="I20" s="37">
        <f>ROUND((IF((I13&gt;500),((I13-500)*$E20),0)),2)</f>
        <v>0</v>
      </c>
      <c r="J20" s="37">
        <f>ROUND((IF((J13&gt;500),((J13-500)*$E20),0)),2)</f>
        <v>27</v>
      </c>
      <c r="K20" s="37">
        <f>ROUND((IF((K13&gt;500),((K13-500)*$E20),0)),2)</f>
        <v>54</v>
      </c>
    </row>
    <row r="21" spans="1:11" x14ac:dyDescent="0.25">
      <c r="A21" s="37"/>
      <c r="C21" s="37"/>
      <c r="E21" s="48"/>
      <c r="F21" s="37"/>
      <c r="G21" s="37"/>
      <c r="H21" s="37"/>
      <c r="I21" s="37"/>
      <c r="J21" s="37"/>
      <c r="K21" s="37"/>
    </row>
    <row r="22" spans="1:11" ht="15.75" x14ac:dyDescent="0.25">
      <c r="A22" s="37"/>
      <c r="B22" s="2" t="s">
        <v>18</v>
      </c>
      <c r="C22" s="37"/>
      <c r="D22" s="2" t="s">
        <v>15</v>
      </c>
      <c r="E22" s="20">
        <v>0</v>
      </c>
      <c r="F22" s="37"/>
      <c r="G22" s="50">
        <f>ROUND((G13*$E22),2)</f>
        <v>0</v>
      </c>
      <c r="H22" s="50">
        <f>ROUND((H13*$E22),2)</f>
        <v>0</v>
      </c>
      <c r="I22" s="50">
        <f>ROUND((I13*$E22),2)</f>
        <v>0</v>
      </c>
      <c r="J22" s="50">
        <f>ROUND((J13*$E22),2)</f>
        <v>0</v>
      </c>
      <c r="K22" s="50">
        <f>ROUND((K13*$E22),2)</f>
        <v>0</v>
      </c>
    </row>
    <row r="23" spans="1:11" ht="15.75" x14ac:dyDescent="0.25">
      <c r="A23" s="37"/>
      <c r="C23" s="37"/>
      <c r="E23" s="20"/>
      <c r="F23" s="37"/>
      <c r="G23" s="50"/>
      <c r="H23" s="50"/>
      <c r="I23" s="50"/>
      <c r="J23" s="50"/>
      <c r="K23" s="50"/>
    </row>
    <row r="24" spans="1:11" ht="15.75" x14ac:dyDescent="0.25">
      <c r="A24" s="25" t="s">
        <v>19</v>
      </c>
      <c r="B24" s="2" t="s">
        <v>20</v>
      </c>
      <c r="C24" s="37"/>
      <c r="D24" s="2" t="s">
        <v>15</v>
      </c>
      <c r="E24" s="20">
        <v>0</v>
      </c>
      <c r="F24" s="37"/>
      <c r="G24" s="50">
        <f>ROUND((G13*$E24),2)</f>
        <v>0</v>
      </c>
      <c r="H24" s="50">
        <f t="shared" ref="H24:K24" si="0">ROUND((H13*$E24),2)</f>
        <v>0</v>
      </c>
      <c r="I24" s="50">
        <f t="shared" si="0"/>
        <v>0</v>
      </c>
      <c r="J24" s="50">
        <f t="shared" si="0"/>
        <v>0</v>
      </c>
      <c r="K24" s="50">
        <f t="shared" si="0"/>
        <v>0</v>
      </c>
    </row>
    <row r="25" spans="1:11" ht="15.75" x14ac:dyDescent="0.25">
      <c r="A25" s="37"/>
      <c r="C25" s="37"/>
      <c r="E25" s="20"/>
      <c r="F25" s="37"/>
      <c r="G25" s="50"/>
      <c r="H25" s="50"/>
      <c r="I25" s="50"/>
      <c r="J25" s="50"/>
      <c r="K25" s="50"/>
    </row>
    <row r="26" spans="1:11" ht="15.75" x14ac:dyDescent="0.25">
      <c r="A26" s="58">
        <v>44406</v>
      </c>
      <c r="B26" s="2" t="s">
        <v>21</v>
      </c>
      <c r="C26" s="37"/>
      <c r="D26" s="2" t="s">
        <v>15</v>
      </c>
      <c r="E26" s="26">
        <v>1.578E-3</v>
      </c>
      <c r="F26" s="37"/>
      <c r="G26" s="51">
        <f>ROUND((G13*$E26),2)</f>
        <v>0.16</v>
      </c>
      <c r="H26" s="51">
        <f>ROUND((H13*$E26),2)</f>
        <v>0.39</v>
      </c>
      <c r="I26" s="51">
        <f>ROUND((I13*$E26),2)</f>
        <v>0.79</v>
      </c>
      <c r="J26" s="51">
        <f>ROUND((J13*$E26),2)</f>
        <v>1.18</v>
      </c>
      <c r="K26" s="51">
        <f>ROUND((K13*$E26),2)</f>
        <v>1.58</v>
      </c>
    </row>
    <row r="27" spans="1:1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</row>
    <row r="28" spans="1:11" ht="15.75" x14ac:dyDescent="0.25">
      <c r="A28" s="37"/>
      <c r="B28" s="16" t="s">
        <v>22</v>
      </c>
      <c r="C28" s="37"/>
      <c r="D28" s="37"/>
      <c r="E28" s="37"/>
      <c r="F28" s="37"/>
      <c r="G28" s="47">
        <f>SUM(G16:G27)</f>
        <v>28.46</v>
      </c>
      <c r="H28" s="47">
        <f>SUM(H16:H27)</f>
        <v>44.89</v>
      </c>
      <c r="I28" s="47">
        <f>SUM(I16:I27)</f>
        <v>72.290000000000006</v>
      </c>
      <c r="J28" s="47">
        <f>SUM(J16:J27)</f>
        <v>99.68</v>
      </c>
      <c r="K28" s="47">
        <f>SUM(K16:K27)</f>
        <v>127.08</v>
      </c>
    </row>
    <row r="29" spans="1:1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1" ht="15.75" x14ac:dyDescent="0.25">
      <c r="A30" s="58">
        <v>44562</v>
      </c>
      <c r="B30" s="2" t="s">
        <v>23</v>
      </c>
      <c r="C30" s="37"/>
      <c r="D30" s="2" t="s">
        <v>15</v>
      </c>
      <c r="E30" s="22">
        <v>1.3899999999999999E-4</v>
      </c>
      <c r="F30" s="37"/>
      <c r="G30" s="53">
        <f>ROUND((G13*$E30),2)</f>
        <v>0.01</v>
      </c>
      <c r="H30" s="53">
        <f>ROUND((H13*$E30),2)</f>
        <v>0.03</v>
      </c>
      <c r="I30" s="53">
        <f>ROUND((I13*$E30),2)</f>
        <v>7.0000000000000007E-2</v>
      </c>
      <c r="J30" s="53">
        <f>ROUND((J13*$E30),2)</f>
        <v>0.1</v>
      </c>
      <c r="K30" s="53">
        <f>ROUND((K13*$E30),2)</f>
        <v>0.14000000000000001</v>
      </c>
    </row>
    <row r="31" spans="1:11" x14ac:dyDescent="0.25">
      <c r="A31" s="37"/>
      <c r="B31" s="37"/>
      <c r="C31" s="37"/>
      <c r="D31" s="37"/>
      <c r="E31" s="37"/>
      <c r="F31" s="37"/>
      <c r="G31" s="53"/>
      <c r="H31" s="53"/>
      <c r="I31" s="53"/>
      <c r="J31" s="53"/>
      <c r="K31" s="53"/>
    </row>
    <row r="32" spans="1:11" ht="15.75" x14ac:dyDescent="0.25">
      <c r="A32" s="58">
        <v>44197</v>
      </c>
      <c r="B32" s="37" t="s">
        <v>24</v>
      </c>
      <c r="C32" s="37"/>
      <c r="D32" s="37" t="s">
        <v>25</v>
      </c>
      <c r="E32" s="17">
        <v>0.3</v>
      </c>
      <c r="F32" s="37"/>
      <c r="G32" s="53">
        <f>+E32</f>
        <v>0.3</v>
      </c>
      <c r="H32" s="53">
        <f>+E32</f>
        <v>0.3</v>
      </c>
      <c r="I32" s="53">
        <f>+E32</f>
        <v>0.3</v>
      </c>
      <c r="J32" s="53">
        <f>+E32</f>
        <v>0.3</v>
      </c>
      <c r="K32" s="53">
        <f>+E32</f>
        <v>0.3</v>
      </c>
    </row>
    <row r="33" spans="1:11" x14ac:dyDescent="0.25">
      <c r="A33" s="37"/>
      <c r="B33" s="37"/>
      <c r="C33" s="37"/>
      <c r="D33" s="37"/>
      <c r="E33" s="46"/>
      <c r="F33" s="37"/>
      <c r="G33" s="53"/>
      <c r="H33" s="53"/>
      <c r="I33" s="53"/>
      <c r="J33" s="53"/>
      <c r="K33" s="53"/>
    </row>
    <row r="34" spans="1:11" ht="15.75" x14ac:dyDescent="0.25">
      <c r="A34" s="58">
        <v>44197</v>
      </c>
      <c r="B34" s="37" t="s">
        <v>26</v>
      </c>
      <c r="C34" s="37"/>
      <c r="D34" s="37" t="s">
        <v>25</v>
      </c>
      <c r="E34" s="17">
        <v>0</v>
      </c>
      <c r="F34" s="37"/>
      <c r="G34" s="53">
        <f>+E34</f>
        <v>0</v>
      </c>
      <c r="H34" s="53">
        <f>+E34</f>
        <v>0</v>
      </c>
      <c r="I34" s="53">
        <f>+E34</f>
        <v>0</v>
      </c>
      <c r="J34" s="53">
        <f>+E34</f>
        <v>0</v>
      </c>
      <c r="K34" s="53">
        <f>+E34</f>
        <v>0</v>
      </c>
    </row>
    <row r="35" spans="1:11" x14ac:dyDescent="0.25">
      <c r="A35" s="37"/>
      <c r="B35" s="37"/>
      <c r="C35" s="37"/>
      <c r="D35" s="37"/>
      <c r="E35" s="37"/>
      <c r="F35" s="37"/>
      <c r="G35" s="53"/>
      <c r="H35" s="53"/>
      <c r="I35" s="53"/>
      <c r="J35" s="53"/>
      <c r="K35" s="53"/>
    </row>
    <row r="36" spans="1:11" ht="15.75" x14ac:dyDescent="0.25">
      <c r="A36" s="58">
        <v>44197</v>
      </c>
      <c r="B36" s="2" t="s">
        <v>27</v>
      </c>
      <c r="C36" s="37"/>
      <c r="D36" s="2" t="s">
        <v>15</v>
      </c>
      <c r="E36" s="29">
        <v>3.5560000000000001E-2</v>
      </c>
      <c r="F36" s="37"/>
      <c r="G36" s="55">
        <f>ROUND((G$13*$E36),2)</f>
        <v>3.56</v>
      </c>
      <c r="H36" s="55">
        <f>ROUND((H13*$E36),2)</f>
        <v>8.89</v>
      </c>
      <c r="I36" s="55">
        <f>ROUND((I$13*$E36),2)</f>
        <v>17.78</v>
      </c>
      <c r="J36" s="55">
        <f>ROUND((J13*$E36),2)</f>
        <v>26.67</v>
      </c>
      <c r="K36" s="55">
        <f>ROUND((K13*$E36),2)</f>
        <v>35.56</v>
      </c>
    </row>
    <row r="37" spans="1:11" x14ac:dyDescent="0.25">
      <c r="A37" s="37"/>
      <c r="C37" s="37"/>
      <c r="E37" s="54"/>
      <c r="F37" s="37"/>
      <c r="G37" s="55"/>
      <c r="H37" s="55"/>
      <c r="I37" s="55"/>
      <c r="J37" s="55"/>
      <c r="K37" s="55"/>
    </row>
    <row r="38" spans="1:11" ht="15.75" x14ac:dyDescent="0.25">
      <c r="A38" s="58">
        <v>44467</v>
      </c>
      <c r="B38" s="2" t="s">
        <v>28</v>
      </c>
      <c r="C38" s="37"/>
      <c r="D38" s="2" t="s">
        <v>15</v>
      </c>
      <c r="E38" s="26">
        <v>1.0000000000000001E-5</v>
      </c>
      <c r="F38" s="37"/>
      <c r="G38" s="55">
        <f>ROUND((G$13*$E38),2)</f>
        <v>0</v>
      </c>
      <c r="H38" s="55">
        <f>ROUND((H$13*$E38),2)</f>
        <v>0</v>
      </c>
      <c r="I38" s="55">
        <f>ROUND((I$13*$E38),2)</f>
        <v>0.01</v>
      </c>
      <c r="J38" s="55">
        <f t="shared" ref="J38:K38" si="1">ROUND((J$13*$E38),2)</f>
        <v>0.01</v>
      </c>
      <c r="K38" s="55">
        <f t="shared" si="1"/>
        <v>0.01</v>
      </c>
    </row>
    <row r="39" spans="1:11" ht="15.75" x14ac:dyDescent="0.25">
      <c r="A39" s="58"/>
      <c r="C39" s="37"/>
      <c r="E39" s="26"/>
      <c r="F39" s="37"/>
      <c r="G39" s="55"/>
      <c r="H39" s="55"/>
      <c r="I39" s="55"/>
      <c r="J39" s="55"/>
      <c r="K39" s="55"/>
    </row>
    <row r="40" spans="1:11" ht="15.75" x14ac:dyDescent="0.25">
      <c r="A40" s="58">
        <v>44467</v>
      </c>
      <c r="B40" s="2" t="s">
        <v>29</v>
      </c>
      <c r="C40" s="37"/>
      <c r="D40" s="2" t="s">
        <v>15</v>
      </c>
      <c r="E40" s="20">
        <v>5.94E-3</v>
      </c>
      <c r="F40" s="37"/>
      <c r="G40" s="53">
        <f>ROUND((G13*$E40),2)</f>
        <v>0.59</v>
      </c>
      <c r="H40" s="53">
        <f>ROUND((H13*$E40),2)</f>
        <v>1.49</v>
      </c>
      <c r="I40" s="53">
        <f>ROUND((I13*$E40),2)</f>
        <v>2.97</v>
      </c>
      <c r="J40" s="53">
        <f>ROUND((J13*$E40),2)</f>
        <v>4.46</v>
      </c>
      <c r="K40" s="53">
        <f>ROUND((K13*$E40),2)</f>
        <v>5.94</v>
      </c>
    </row>
    <row r="41" spans="1:11" ht="15.75" x14ac:dyDescent="0.25">
      <c r="A41" s="58"/>
      <c r="C41" s="37"/>
      <c r="E41" s="31"/>
      <c r="F41" s="37"/>
      <c r="G41" s="55"/>
      <c r="H41" s="55"/>
      <c r="I41" s="55"/>
      <c r="J41" s="55"/>
      <c r="K41" s="55"/>
    </row>
    <row r="42" spans="1:11" ht="15.75" x14ac:dyDescent="0.25">
      <c r="A42" s="58">
        <v>44197</v>
      </c>
      <c r="B42" s="2" t="s">
        <v>30</v>
      </c>
      <c r="C42" s="37"/>
      <c r="D42" s="2" t="s">
        <v>15</v>
      </c>
      <c r="E42" s="22">
        <v>-2.1870000000000001E-2</v>
      </c>
      <c r="F42" s="37"/>
      <c r="G42" s="55">
        <f>ROUND((G$13*$E42),2)</f>
        <v>-2.19</v>
      </c>
      <c r="H42" s="55">
        <f>ROUND((H$13*$E42),2)</f>
        <v>-5.47</v>
      </c>
      <c r="I42" s="55">
        <f>ROUND((I$13*$E42),2)</f>
        <v>-10.94</v>
      </c>
      <c r="J42" s="55">
        <f t="shared" ref="J42:K42" si="2">ROUND((J$13*$E42),2)</f>
        <v>-16.399999999999999</v>
      </c>
      <c r="K42" s="55">
        <f t="shared" si="2"/>
        <v>-21.87</v>
      </c>
    </row>
    <row r="43" spans="1:11" x14ac:dyDescent="0.25">
      <c r="A43" s="37"/>
      <c r="B43" s="37"/>
      <c r="C43" s="37"/>
      <c r="D43" s="37"/>
      <c r="E43" s="37"/>
      <c r="F43" s="37"/>
      <c r="G43" s="45"/>
      <c r="H43" s="45"/>
      <c r="I43" s="45"/>
      <c r="J43" s="45"/>
      <c r="K43" s="45"/>
    </row>
    <row r="44" spans="1:11" x14ac:dyDescent="0.25">
      <c r="A44" s="37"/>
      <c r="B44" s="2" t="s">
        <v>31</v>
      </c>
      <c r="C44" s="37"/>
      <c r="D44" s="37"/>
      <c r="E44" s="37"/>
      <c r="F44" s="37"/>
      <c r="G44" s="47">
        <f>SUM(G28:G42)</f>
        <v>30.730000000000008</v>
      </c>
      <c r="H44" s="47">
        <f>SUM(H28:H42)</f>
        <v>50.13</v>
      </c>
      <c r="I44" s="47">
        <f>SUM(I28:I42)</f>
        <v>82.48</v>
      </c>
      <c r="J44" s="47">
        <f t="shared" ref="J44:K44" si="3">SUM(J28:J42)</f>
        <v>114.82</v>
      </c>
      <c r="K44" s="47">
        <f t="shared" si="3"/>
        <v>147.15999999999997</v>
      </c>
    </row>
    <row r="45" spans="1:1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6" spans="1:11" ht="15.75" x14ac:dyDescent="0.25">
      <c r="A46" s="58">
        <v>44562</v>
      </c>
      <c r="B46" s="2" t="s">
        <v>32</v>
      </c>
      <c r="C46" s="37"/>
      <c r="D46" s="56" t="s">
        <v>39</v>
      </c>
      <c r="E46" s="22">
        <v>6.651E-2</v>
      </c>
      <c r="F46" s="37"/>
      <c r="G46" s="53">
        <f>ROUND((G44*$E46),2)</f>
        <v>2.04</v>
      </c>
      <c r="H46" s="53">
        <f t="shared" ref="H46:J46" si="4">ROUND((H44*$E46),2)</f>
        <v>3.33</v>
      </c>
      <c r="I46" s="55">
        <f t="shared" si="4"/>
        <v>5.49</v>
      </c>
      <c r="J46" s="55">
        <f t="shared" si="4"/>
        <v>7.64</v>
      </c>
      <c r="K46" s="55">
        <f>ROUND((K44*$E46),2)</f>
        <v>9.7899999999999991</v>
      </c>
    </row>
    <row r="47" spans="1:11" ht="15.75" x14ac:dyDescent="0.25">
      <c r="A47" s="37"/>
      <c r="C47" s="37"/>
      <c r="D47" s="56"/>
      <c r="E47" s="26"/>
      <c r="F47" s="37"/>
      <c r="G47" s="53"/>
      <c r="H47" s="53"/>
      <c r="I47" s="55"/>
      <c r="J47" s="55"/>
      <c r="K47" s="55"/>
    </row>
    <row r="48" spans="1:11" ht="15.75" x14ac:dyDescent="0.25">
      <c r="A48" s="58">
        <v>44467</v>
      </c>
      <c r="B48" s="2" t="s">
        <v>34</v>
      </c>
      <c r="C48" s="37"/>
      <c r="D48" s="56" t="s">
        <v>39</v>
      </c>
      <c r="E48" s="26">
        <v>5.6344999999999999E-2</v>
      </c>
      <c r="F48" s="37" t="s">
        <v>40</v>
      </c>
      <c r="G48" s="53">
        <f>ROUND((G44*$E48),2)</f>
        <v>1.73</v>
      </c>
      <c r="H48" s="53">
        <f t="shared" ref="H48:K48" si="5">ROUND((H44*$E48),2)</f>
        <v>2.82</v>
      </c>
      <c r="I48" s="55">
        <f t="shared" si="5"/>
        <v>4.6500000000000004</v>
      </c>
      <c r="J48" s="55">
        <f t="shared" si="5"/>
        <v>6.47</v>
      </c>
      <c r="K48" s="55">
        <f t="shared" si="5"/>
        <v>8.2899999999999991</v>
      </c>
    </row>
    <row r="49" spans="1:11" x14ac:dyDescent="0.25">
      <c r="A49" s="58"/>
      <c r="C49" s="37"/>
      <c r="D49" s="56"/>
      <c r="E49" s="57"/>
      <c r="F49" s="37"/>
      <c r="G49" s="53"/>
      <c r="H49" s="53"/>
      <c r="I49" s="53"/>
      <c r="J49" s="53"/>
      <c r="K49" s="53"/>
    </row>
    <row r="50" spans="1:11" x14ac:dyDescent="0.25">
      <c r="A50" s="37"/>
      <c r="B50" s="37"/>
      <c r="C50" s="37"/>
      <c r="D50" s="37"/>
      <c r="E50" s="37"/>
      <c r="F50" s="37"/>
      <c r="G50" s="45"/>
      <c r="H50" s="45"/>
      <c r="I50" s="45"/>
      <c r="J50" s="45"/>
      <c r="K50" s="45"/>
    </row>
    <row r="51" spans="1:11" x14ac:dyDescent="0.25">
      <c r="A51" s="37"/>
      <c r="B51" s="2" t="s">
        <v>35</v>
      </c>
      <c r="C51" s="37"/>
      <c r="D51" s="37"/>
      <c r="E51" s="37"/>
      <c r="F51" s="37"/>
      <c r="G51" s="47">
        <f>G44+G46+G48</f>
        <v>34.500000000000007</v>
      </c>
      <c r="H51" s="47">
        <f t="shared" ref="H51:K51" si="6">H44+H46+H48</f>
        <v>56.28</v>
      </c>
      <c r="I51" s="61">
        <f t="shared" si="6"/>
        <v>92.62</v>
      </c>
      <c r="J51" s="61">
        <f t="shared" si="6"/>
        <v>128.93</v>
      </c>
      <c r="K51" s="61">
        <f t="shared" si="6"/>
        <v>165.23999999999995</v>
      </c>
    </row>
    <row r="52" spans="1:11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</row>
    <row r="53" spans="1:11" x14ac:dyDescent="0.25">
      <c r="A53" s="37"/>
      <c r="B53" s="37"/>
      <c r="C53" s="37"/>
      <c r="D53" s="37"/>
      <c r="E53" s="37"/>
      <c r="F53" s="37"/>
      <c r="G53" s="43" t="s">
        <v>36</v>
      </c>
      <c r="H53" s="43" t="s">
        <v>36</v>
      </c>
      <c r="I53" s="43" t="s">
        <v>36</v>
      </c>
      <c r="J53" s="43" t="s">
        <v>36</v>
      </c>
      <c r="K53" s="43" t="s">
        <v>36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B603A-757A-459F-A053-D4E5E930BAEA}">
  <sheetPr>
    <pageSetUpPr autoPageBreaks="0"/>
  </sheetPr>
  <dimension ref="A1:K53"/>
  <sheetViews>
    <sheetView workbookViewId="0">
      <selection activeCell="D9" sqref="D9"/>
    </sheetView>
  </sheetViews>
  <sheetFormatPr defaultRowHeight="15" x14ac:dyDescent="0.25"/>
  <cols>
    <col min="1" max="1" width="15.28515625" style="2" bestFit="1" customWidth="1"/>
    <col min="2" max="2" width="22.5703125" style="2" bestFit="1" customWidth="1"/>
    <col min="3" max="3" width="9.140625" style="2"/>
    <col min="4" max="4" width="7.7109375" style="2" bestFit="1" customWidth="1"/>
    <col min="5" max="5" width="11" style="2" bestFit="1" customWidth="1"/>
    <col min="6" max="6" width="9.140625" style="2"/>
    <col min="7" max="11" width="8.85546875" style="2" bestFit="1" customWidth="1"/>
    <col min="12" max="16384" width="9.140625" style="2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7"/>
      <c r="B2" s="38"/>
      <c r="C2" s="39" t="s">
        <v>1</v>
      </c>
      <c r="D2" s="40"/>
      <c r="E2" s="40"/>
      <c r="F2" s="40"/>
      <c r="G2" s="39"/>
      <c r="H2" s="40"/>
      <c r="I2" s="40"/>
      <c r="J2" s="40"/>
      <c r="K2" s="40"/>
    </row>
    <row r="3" spans="1:11" x14ac:dyDescent="0.25">
      <c r="A3" s="37"/>
      <c r="B3" s="41"/>
      <c r="C3" s="39" t="s">
        <v>2</v>
      </c>
      <c r="D3" s="40"/>
      <c r="E3" s="40"/>
      <c r="F3" s="40"/>
      <c r="G3" s="39"/>
      <c r="H3" s="39"/>
      <c r="I3" s="39"/>
      <c r="J3" s="39"/>
      <c r="K3" s="39"/>
    </row>
    <row r="4" spans="1:11" ht="15.75" x14ac:dyDescent="0.25">
      <c r="A4" s="37"/>
      <c r="B4" s="42"/>
      <c r="C4" s="4" t="s">
        <v>42</v>
      </c>
      <c r="D4" s="40"/>
      <c r="E4" s="40"/>
      <c r="F4" s="40"/>
      <c r="G4" s="39"/>
      <c r="H4" s="39"/>
      <c r="I4" s="39"/>
      <c r="J4" s="39"/>
      <c r="K4" s="39"/>
    </row>
    <row r="5" spans="1:11" x14ac:dyDescent="0.25">
      <c r="A5" s="37"/>
      <c r="B5" s="37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5">
      <c r="A6" s="37"/>
      <c r="B6" s="62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5">
      <c r="A7" s="37"/>
      <c r="B7" s="37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5">
      <c r="A8" s="37"/>
      <c r="B8" s="37"/>
      <c r="C8" s="39" t="s">
        <v>4</v>
      </c>
      <c r="D8" s="40"/>
      <c r="E8" s="40"/>
      <c r="F8" s="40"/>
      <c r="G8" s="39"/>
      <c r="H8" s="39"/>
      <c r="I8" s="39"/>
      <c r="J8" s="39"/>
      <c r="K8" s="39"/>
    </row>
    <row r="9" spans="1:11" x14ac:dyDescent="0.25">
      <c r="A9" s="37"/>
      <c r="B9" s="37"/>
      <c r="C9" s="39"/>
      <c r="D9" s="40"/>
      <c r="E9" s="40"/>
      <c r="F9" s="40"/>
      <c r="G9" s="39"/>
      <c r="H9" s="39"/>
      <c r="I9" s="39"/>
      <c r="J9" s="39"/>
      <c r="K9" s="39"/>
    </row>
    <row r="10" spans="1:11" x14ac:dyDescent="0.25">
      <c r="A10" s="37"/>
      <c r="B10" s="37"/>
      <c r="C10" s="39"/>
      <c r="D10" s="40"/>
      <c r="E10" s="40"/>
      <c r="F10" s="40"/>
      <c r="G10" s="39"/>
      <c r="H10" s="39"/>
      <c r="I10" s="39"/>
      <c r="J10" s="39"/>
      <c r="K10" s="39"/>
    </row>
    <row r="11" spans="1:11" ht="15.75" x14ac:dyDescent="0.25">
      <c r="A11" s="37"/>
      <c r="B11" s="9" t="s">
        <v>5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x14ac:dyDescent="0.25">
      <c r="A12" s="37"/>
      <c r="B12" s="37"/>
      <c r="C12" s="37"/>
      <c r="D12" s="37"/>
      <c r="E12" s="43" t="s">
        <v>6</v>
      </c>
      <c r="F12" s="37"/>
      <c r="G12" s="37"/>
      <c r="H12" s="37"/>
      <c r="I12" s="37"/>
      <c r="J12" s="37"/>
      <c r="K12" s="37"/>
    </row>
    <row r="13" spans="1:11" x14ac:dyDescent="0.25">
      <c r="A13" s="37"/>
      <c r="B13" s="37"/>
      <c r="C13" s="37"/>
      <c r="D13" s="37"/>
      <c r="E13" s="43" t="s">
        <v>7</v>
      </c>
      <c r="F13" s="37"/>
      <c r="G13" s="44">
        <v>100</v>
      </c>
      <c r="H13" s="44">
        <v>250</v>
      </c>
      <c r="I13" s="44">
        <v>500</v>
      </c>
      <c r="J13" s="44">
        <v>750</v>
      </c>
      <c r="K13" s="44">
        <v>1000</v>
      </c>
    </row>
    <row r="14" spans="1:11" ht="15.75" x14ac:dyDescent="0.25">
      <c r="A14" s="37"/>
      <c r="B14" s="12" t="s">
        <v>8</v>
      </c>
      <c r="C14" s="37"/>
      <c r="D14" s="37"/>
      <c r="E14" s="13" t="s">
        <v>9</v>
      </c>
      <c r="F14" s="37"/>
      <c r="G14" s="43" t="s">
        <v>10</v>
      </c>
      <c r="H14" s="43" t="s">
        <v>10</v>
      </c>
      <c r="I14" s="43" t="s">
        <v>10</v>
      </c>
      <c r="J14" s="43" t="s">
        <v>10</v>
      </c>
      <c r="K14" s="43" t="s">
        <v>10</v>
      </c>
    </row>
    <row r="15" spans="1:11" x14ac:dyDescent="0.25">
      <c r="A15" s="37"/>
      <c r="B15" s="37"/>
      <c r="C15" s="37"/>
      <c r="D15" s="37"/>
      <c r="E15" s="37"/>
      <c r="F15" s="37"/>
      <c r="G15" s="45"/>
      <c r="H15" s="45"/>
      <c r="I15" s="45"/>
      <c r="J15" s="45"/>
      <c r="K15" s="45"/>
    </row>
    <row r="16" spans="1:11" ht="15.75" x14ac:dyDescent="0.25">
      <c r="A16" s="58">
        <v>43405</v>
      </c>
      <c r="B16" s="2" t="s">
        <v>11</v>
      </c>
      <c r="C16" s="37"/>
      <c r="D16" s="2" t="s">
        <v>12</v>
      </c>
      <c r="E16" s="17">
        <v>14</v>
      </c>
      <c r="F16" s="37"/>
      <c r="G16" s="47">
        <f>+$E16</f>
        <v>14</v>
      </c>
      <c r="H16" s="47">
        <f>+$E16</f>
        <v>14</v>
      </c>
      <c r="I16" s="47">
        <f>+$E16</f>
        <v>14</v>
      </c>
      <c r="J16" s="47">
        <f>+$E16</f>
        <v>14</v>
      </c>
      <c r="K16" s="47">
        <f>+$E16</f>
        <v>14</v>
      </c>
    </row>
    <row r="17" spans="1:11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 x14ac:dyDescent="0.25">
      <c r="A18" s="58">
        <v>43860</v>
      </c>
      <c r="B18" s="2" t="s">
        <v>13</v>
      </c>
      <c r="C18" s="37"/>
      <c r="D18" s="37"/>
      <c r="E18" s="48"/>
      <c r="F18" s="37"/>
      <c r="G18" s="37"/>
      <c r="H18" s="37"/>
      <c r="I18" s="37"/>
      <c r="J18" s="37"/>
      <c r="K18" s="37"/>
    </row>
    <row r="19" spans="1:11" ht="15.75" x14ac:dyDescent="0.25">
      <c r="A19" s="37"/>
      <c r="B19" s="2" t="s">
        <v>14</v>
      </c>
      <c r="C19" s="37"/>
      <c r="D19" s="2" t="s">
        <v>15</v>
      </c>
      <c r="E19" s="20">
        <v>9.8100000000000007E-2</v>
      </c>
      <c r="F19" s="37"/>
      <c r="G19" s="46">
        <f>ROUND((IF((G13&lt;500),(G13*$E19),(500*$E19))),2)</f>
        <v>9.81</v>
      </c>
      <c r="H19" s="37">
        <f>ROUND((IF((H13&lt;500),(H13*$E19),(500*$E19))),2)</f>
        <v>24.53</v>
      </c>
      <c r="I19" s="37">
        <f>ROUND((IF((I13&lt;500),(I13*$E19),(500*$E19))),2)</f>
        <v>49.05</v>
      </c>
      <c r="J19" s="37">
        <f>ROUND((IF((J13&lt;500),(J13*$E19),(500*$E19))),2)</f>
        <v>49.05</v>
      </c>
      <c r="K19" s="37">
        <f>ROUND((IF((K13&lt;500),(K13*$E19),(500*$E19))),2)</f>
        <v>49.05</v>
      </c>
    </row>
    <row r="20" spans="1:11" x14ac:dyDescent="0.25">
      <c r="A20" s="37"/>
      <c r="B20" s="2" t="s">
        <v>16</v>
      </c>
      <c r="C20" s="37"/>
      <c r="D20" s="2" t="s">
        <v>15</v>
      </c>
      <c r="E20" s="48">
        <f>E19</f>
        <v>9.8100000000000007E-2</v>
      </c>
      <c r="F20" s="37"/>
      <c r="G20" s="37">
        <f>ROUND((IF((G13&gt;500),((G13-500)*$E20),0)),2)</f>
        <v>0</v>
      </c>
      <c r="H20" s="37">
        <f>ROUND((IF((H13&gt;500),((H13-500)*$E20),0)),2)</f>
        <v>0</v>
      </c>
      <c r="I20" s="37">
        <f>ROUND((IF((I13&gt;500),((I13-500)*$E20),0)),2)</f>
        <v>0</v>
      </c>
      <c r="J20" s="37">
        <f>ROUND((IF((J13&gt;500),((J13-500)*$E20),0)),2)</f>
        <v>24.53</v>
      </c>
      <c r="K20" s="37">
        <f>ROUND((IF((K13&gt;500),((K13-500)*$E20),0)),2)</f>
        <v>49.05</v>
      </c>
    </row>
    <row r="21" spans="1:11" x14ac:dyDescent="0.25">
      <c r="A21" s="37"/>
      <c r="C21" s="37"/>
      <c r="E21" s="48"/>
      <c r="F21" s="37"/>
      <c r="G21" s="37"/>
      <c r="H21" s="37"/>
      <c r="I21" s="37"/>
      <c r="J21" s="37"/>
      <c r="K21" s="37"/>
    </row>
    <row r="22" spans="1:11" ht="15.75" x14ac:dyDescent="0.25">
      <c r="A22" s="37"/>
      <c r="B22" s="2" t="s">
        <v>18</v>
      </c>
      <c r="C22" s="37"/>
      <c r="D22" s="2" t="s">
        <v>15</v>
      </c>
      <c r="E22" s="20">
        <v>0</v>
      </c>
      <c r="F22" s="37"/>
      <c r="G22" s="50">
        <f>ROUND((G13*$E22),2)</f>
        <v>0</v>
      </c>
      <c r="H22" s="50">
        <f>ROUND((H13*$E22),2)</f>
        <v>0</v>
      </c>
      <c r="I22" s="50">
        <f>ROUND((I13*$E22),2)</f>
        <v>0</v>
      </c>
      <c r="J22" s="50">
        <f>ROUND((J13*$E22),2)</f>
        <v>0</v>
      </c>
      <c r="K22" s="50">
        <f>ROUND((K13*$E22),2)</f>
        <v>0</v>
      </c>
    </row>
    <row r="23" spans="1:11" ht="15.75" x14ac:dyDescent="0.25">
      <c r="A23" s="37"/>
      <c r="C23" s="37"/>
      <c r="E23" s="20"/>
      <c r="F23" s="37"/>
      <c r="G23" s="50"/>
      <c r="H23" s="50"/>
      <c r="I23" s="50"/>
      <c r="J23" s="50"/>
      <c r="K23" s="50"/>
    </row>
    <row r="24" spans="1:11" ht="15.75" x14ac:dyDescent="0.25">
      <c r="A24" s="25" t="s">
        <v>19</v>
      </c>
      <c r="B24" s="2" t="s">
        <v>20</v>
      </c>
      <c r="C24" s="37"/>
      <c r="D24" s="2" t="s">
        <v>15</v>
      </c>
      <c r="E24" s="20">
        <v>0</v>
      </c>
      <c r="F24" s="37"/>
      <c r="G24" s="50">
        <f>ROUND((G13*$E24),2)</f>
        <v>0</v>
      </c>
      <c r="H24" s="50">
        <f t="shared" ref="H24:K24" si="0">ROUND((H13*$E24),2)</f>
        <v>0</v>
      </c>
      <c r="I24" s="50">
        <f t="shared" si="0"/>
        <v>0</v>
      </c>
      <c r="J24" s="50">
        <f t="shared" si="0"/>
        <v>0</v>
      </c>
      <c r="K24" s="50">
        <f t="shared" si="0"/>
        <v>0</v>
      </c>
    </row>
    <row r="25" spans="1:11" ht="15.75" x14ac:dyDescent="0.25">
      <c r="A25" s="37"/>
      <c r="C25" s="37"/>
      <c r="E25" s="20"/>
      <c r="F25" s="37"/>
      <c r="G25" s="50"/>
      <c r="H25" s="50"/>
      <c r="I25" s="50"/>
      <c r="J25" s="50"/>
      <c r="K25" s="50"/>
    </row>
    <row r="26" spans="1:11" ht="15.75" x14ac:dyDescent="0.25">
      <c r="A26" s="58">
        <v>44197</v>
      </c>
      <c r="B26" s="2" t="s">
        <v>21</v>
      </c>
      <c r="C26" s="37"/>
      <c r="D26" s="2" t="s">
        <v>15</v>
      </c>
      <c r="E26" s="26">
        <v>1.5610000000000001E-3</v>
      </c>
      <c r="F26" s="37"/>
      <c r="G26" s="51">
        <f>ROUND((G13*$E26),2)</f>
        <v>0.16</v>
      </c>
      <c r="H26" s="51">
        <f>ROUND((H13*$E26),2)</f>
        <v>0.39</v>
      </c>
      <c r="I26" s="51">
        <f>ROUND((I13*$E26),2)</f>
        <v>0.78</v>
      </c>
      <c r="J26" s="51">
        <f>ROUND((J13*$E26),2)</f>
        <v>1.17</v>
      </c>
      <c r="K26" s="51">
        <f>ROUND((K13*$E26),2)</f>
        <v>1.56</v>
      </c>
    </row>
    <row r="27" spans="1:1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</row>
    <row r="28" spans="1:11" ht="15.75" x14ac:dyDescent="0.25">
      <c r="A28" s="37"/>
      <c r="B28" s="16" t="s">
        <v>22</v>
      </c>
      <c r="C28" s="37"/>
      <c r="D28" s="37"/>
      <c r="E28" s="37"/>
      <c r="F28" s="37"/>
      <c r="G28" s="47">
        <f>SUM(G16:G27)</f>
        <v>23.970000000000002</v>
      </c>
      <c r="H28" s="47">
        <f>SUM(H16:H27)</f>
        <v>38.92</v>
      </c>
      <c r="I28" s="47">
        <f>SUM(I16:I27)</f>
        <v>63.83</v>
      </c>
      <c r="J28" s="47">
        <f>SUM(J16:J27)</f>
        <v>88.75</v>
      </c>
      <c r="K28" s="47">
        <f>SUM(K16:K27)</f>
        <v>113.66</v>
      </c>
    </row>
    <row r="29" spans="1:1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1" ht="15.75" x14ac:dyDescent="0.25">
      <c r="A30" s="58">
        <v>44197</v>
      </c>
      <c r="B30" s="2" t="s">
        <v>23</v>
      </c>
      <c r="C30" s="37"/>
      <c r="D30" s="2" t="s">
        <v>15</v>
      </c>
      <c r="E30" s="22">
        <v>1.3100000000000001E-4</v>
      </c>
      <c r="F30" s="37"/>
      <c r="G30" s="53">
        <f>ROUND((G13*$E30),2)</f>
        <v>0.01</v>
      </c>
      <c r="H30" s="53">
        <f>ROUND((H13*$E30),2)</f>
        <v>0.03</v>
      </c>
      <c r="I30" s="53">
        <f>ROUND((I13*$E30),2)</f>
        <v>7.0000000000000007E-2</v>
      </c>
      <c r="J30" s="53">
        <f>ROUND((J13*$E30),2)</f>
        <v>0.1</v>
      </c>
      <c r="K30" s="53">
        <f>ROUND((K13*$E30),2)</f>
        <v>0.13</v>
      </c>
    </row>
    <row r="31" spans="1:11" x14ac:dyDescent="0.25">
      <c r="A31" s="37"/>
      <c r="B31" s="37"/>
      <c r="C31" s="37"/>
      <c r="D31" s="37"/>
      <c r="E31" s="37"/>
      <c r="F31" s="37"/>
      <c r="G31" s="53"/>
      <c r="H31" s="53"/>
      <c r="I31" s="53"/>
      <c r="J31" s="53"/>
      <c r="K31" s="53"/>
    </row>
    <row r="32" spans="1:11" ht="15.75" x14ac:dyDescent="0.25">
      <c r="A32" s="58">
        <v>43132</v>
      </c>
      <c r="B32" s="37" t="s">
        <v>24</v>
      </c>
      <c r="C32" s="37"/>
      <c r="D32" s="37" t="s">
        <v>25</v>
      </c>
      <c r="E32" s="17">
        <v>0.3</v>
      </c>
      <c r="F32" s="37"/>
      <c r="G32" s="53">
        <f>+E32</f>
        <v>0.3</v>
      </c>
      <c r="H32" s="53">
        <f>+E32</f>
        <v>0.3</v>
      </c>
      <c r="I32" s="53">
        <f>+E32</f>
        <v>0.3</v>
      </c>
      <c r="J32" s="53">
        <f>+E32</f>
        <v>0.3</v>
      </c>
      <c r="K32" s="53">
        <f>+E32</f>
        <v>0.3</v>
      </c>
    </row>
    <row r="33" spans="1:11" x14ac:dyDescent="0.25">
      <c r="A33" s="37"/>
      <c r="B33" s="37"/>
      <c r="C33" s="37"/>
      <c r="D33" s="37"/>
      <c r="E33" s="46"/>
      <c r="F33" s="37"/>
      <c r="G33" s="53"/>
      <c r="H33" s="53"/>
      <c r="I33" s="53"/>
      <c r="J33" s="53"/>
      <c r="K33" s="53"/>
    </row>
    <row r="34" spans="1:11" ht="15.75" x14ac:dyDescent="0.25">
      <c r="A34" s="58">
        <v>43132</v>
      </c>
      <c r="B34" s="37" t="s">
        <v>26</v>
      </c>
      <c r="C34" s="37"/>
      <c r="D34" s="37" t="s">
        <v>25</v>
      </c>
      <c r="E34" s="17">
        <v>0</v>
      </c>
      <c r="F34" s="37"/>
      <c r="G34" s="53">
        <f>+E34</f>
        <v>0</v>
      </c>
      <c r="H34" s="53">
        <f>+E34</f>
        <v>0</v>
      </c>
      <c r="I34" s="53">
        <f>+E34</f>
        <v>0</v>
      </c>
      <c r="J34" s="53">
        <f>+E34</f>
        <v>0</v>
      </c>
      <c r="K34" s="53">
        <f>+E34</f>
        <v>0</v>
      </c>
    </row>
    <row r="35" spans="1:11" x14ac:dyDescent="0.25">
      <c r="A35" s="37"/>
      <c r="B35" s="37"/>
      <c r="C35" s="37"/>
      <c r="D35" s="37"/>
      <c r="E35" s="37"/>
      <c r="F35" s="37"/>
      <c r="G35" s="53"/>
      <c r="H35" s="53"/>
      <c r="I35" s="53"/>
      <c r="J35" s="53"/>
      <c r="K35" s="53"/>
    </row>
    <row r="36" spans="1:11" ht="15.75" x14ac:dyDescent="0.25">
      <c r="A36" s="58">
        <v>44197</v>
      </c>
      <c r="B36" s="2" t="s">
        <v>27</v>
      </c>
      <c r="C36" s="37"/>
      <c r="D36" s="2" t="s">
        <v>15</v>
      </c>
      <c r="E36" s="29">
        <v>-3.7399999999999998E-3</v>
      </c>
      <c r="F36" s="37"/>
      <c r="G36" s="55">
        <f>ROUND((G$13*$E36),2)</f>
        <v>-0.37</v>
      </c>
      <c r="H36" s="55">
        <f>ROUND((H13*$E36),2)</f>
        <v>-0.94</v>
      </c>
      <c r="I36" s="55">
        <f>ROUND((I$13*$E36),2)</f>
        <v>-1.87</v>
      </c>
      <c r="J36" s="55">
        <f>ROUND((J13*$E36),2)</f>
        <v>-2.81</v>
      </c>
      <c r="K36" s="55">
        <f>ROUND((K13*$E36),2)</f>
        <v>-3.74</v>
      </c>
    </row>
    <row r="37" spans="1:11" x14ac:dyDescent="0.25">
      <c r="A37" s="37"/>
      <c r="C37" s="37"/>
      <c r="E37" s="54"/>
      <c r="F37" s="37"/>
      <c r="G37" s="55"/>
      <c r="H37" s="55"/>
      <c r="I37" s="55"/>
      <c r="J37" s="55"/>
      <c r="K37" s="55"/>
    </row>
    <row r="38" spans="1:11" ht="15.75" x14ac:dyDescent="0.25">
      <c r="A38" s="58">
        <v>44197</v>
      </c>
      <c r="B38" s="2" t="s">
        <v>28</v>
      </c>
      <c r="C38" s="37"/>
      <c r="D38" s="2" t="s">
        <v>15</v>
      </c>
      <c r="E38" s="26">
        <v>4.0000000000000003E-5</v>
      </c>
      <c r="F38" s="37"/>
      <c r="G38" s="55">
        <f>ROUND((G$13*$E38),2)</f>
        <v>0</v>
      </c>
      <c r="H38" s="55">
        <f>ROUND((H$13*$E38),2)</f>
        <v>0.01</v>
      </c>
      <c r="I38" s="55">
        <f>ROUND((I$13*$E38),2)</f>
        <v>0.02</v>
      </c>
      <c r="J38" s="55">
        <f t="shared" ref="J38:K38" si="1">ROUND((J$13*$E38),2)</f>
        <v>0.03</v>
      </c>
      <c r="K38" s="55">
        <f t="shared" si="1"/>
        <v>0.04</v>
      </c>
    </row>
    <row r="39" spans="1:11" ht="15.75" x14ac:dyDescent="0.25">
      <c r="A39" s="58"/>
      <c r="C39" s="37"/>
      <c r="E39" s="26"/>
      <c r="F39" s="37"/>
      <c r="G39" s="55"/>
      <c r="H39" s="55"/>
      <c r="I39" s="55"/>
      <c r="J39" s="55"/>
      <c r="K39" s="55"/>
    </row>
    <row r="40" spans="1:11" ht="15.75" x14ac:dyDescent="0.25">
      <c r="A40" s="58">
        <v>44197</v>
      </c>
      <c r="B40" s="2" t="s">
        <v>29</v>
      </c>
      <c r="C40" s="37"/>
      <c r="D40" s="2" t="s">
        <v>15</v>
      </c>
      <c r="E40" s="20">
        <v>3.6700000000000001E-3</v>
      </c>
      <c r="F40" s="37"/>
      <c r="G40" s="53">
        <f>ROUND((G13*$E40),2)</f>
        <v>0.37</v>
      </c>
      <c r="H40" s="53">
        <f>ROUND((H13*$E40),2)</f>
        <v>0.92</v>
      </c>
      <c r="I40" s="53">
        <f>ROUND((I13*$E40),2)</f>
        <v>1.84</v>
      </c>
      <c r="J40" s="53">
        <f>ROUND((J13*$E40),2)</f>
        <v>2.75</v>
      </c>
      <c r="K40" s="53">
        <f>ROUND((K13*$E40),2)</f>
        <v>3.67</v>
      </c>
    </row>
    <row r="41" spans="1:11" ht="15.75" x14ac:dyDescent="0.25">
      <c r="A41" s="58"/>
      <c r="C41" s="37"/>
      <c r="E41" s="31"/>
      <c r="F41" s="37"/>
      <c r="G41" s="55"/>
      <c r="H41" s="55"/>
      <c r="I41" s="55"/>
      <c r="J41" s="55"/>
      <c r="K41" s="55"/>
    </row>
    <row r="42" spans="1:11" ht="15.75" x14ac:dyDescent="0.25">
      <c r="A42" s="58">
        <v>44197</v>
      </c>
      <c r="B42" s="2" t="s">
        <v>30</v>
      </c>
      <c r="C42" s="37"/>
      <c r="D42" s="2" t="s">
        <v>15</v>
      </c>
      <c r="E42" s="22">
        <v>-3.686E-3</v>
      </c>
      <c r="F42" s="37"/>
      <c r="G42" s="55">
        <f>ROUND((G$13*$E42),2)</f>
        <v>-0.37</v>
      </c>
      <c r="H42" s="55">
        <f>ROUND((H$13*$E42),2)</f>
        <v>-0.92</v>
      </c>
      <c r="I42" s="55">
        <f>ROUND((I$13*$E42),2)</f>
        <v>-1.84</v>
      </c>
      <c r="J42" s="55">
        <f t="shared" ref="J42:K42" si="2">ROUND((J$13*$E42),2)</f>
        <v>-2.76</v>
      </c>
      <c r="K42" s="55">
        <f t="shared" si="2"/>
        <v>-3.69</v>
      </c>
    </row>
    <row r="43" spans="1:11" x14ac:dyDescent="0.25">
      <c r="A43" s="37"/>
      <c r="B43" s="37"/>
      <c r="C43" s="37"/>
      <c r="D43" s="37"/>
      <c r="E43" s="37"/>
      <c r="F43" s="37"/>
      <c r="G43" s="45"/>
      <c r="H43" s="45"/>
      <c r="I43" s="45"/>
      <c r="J43" s="45"/>
      <c r="K43" s="45"/>
    </row>
    <row r="44" spans="1:11" x14ac:dyDescent="0.25">
      <c r="A44" s="37"/>
      <c r="B44" s="2" t="s">
        <v>31</v>
      </c>
      <c r="C44" s="37"/>
      <c r="D44" s="37"/>
      <c r="E44" s="37"/>
      <c r="F44" s="37"/>
      <c r="G44" s="47">
        <f>SUM(G28:G42)</f>
        <v>23.910000000000004</v>
      </c>
      <c r="H44" s="47">
        <f>SUM(H28:H42)</f>
        <v>38.32</v>
      </c>
      <c r="I44" s="47">
        <f>SUM(I28:I42)</f>
        <v>62.350000000000009</v>
      </c>
      <c r="J44" s="47">
        <f t="shared" ref="J44:K44" si="3">SUM(J28:J42)</f>
        <v>86.359999999999985</v>
      </c>
      <c r="K44" s="47">
        <f t="shared" si="3"/>
        <v>110.37</v>
      </c>
    </row>
    <row r="45" spans="1:1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6" spans="1:11" ht="15.75" x14ac:dyDescent="0.25">
      <c r="A46" s="58">
        <v>44197</v>
      </c>
      <c r="B46" s="2" t="s">
        <v>32</v>
      </c>
      <c r="C46" s="37"/>
      <c r="D46" s="56" t="s">
        <v>39</v>
      </c>
      <c r="E46" s="26">
        <v>9.3631000000000006E-2</v>
      </c>
      <c r="F46" s="37"/>
      <c r="G46" s="53">
        <f>ROUND((G44*$E46),2)</f>
        <v>2.2400000000000002</v>
      </c>
      <c r="H46" s="53">
        <f t="shared" ref="H46:J46" si="4">ROUND((H44*$E46),2)</f>
        <v>3.59</v>
      </c>
      <c r="I46" s="55">
        <f t="shared" si="4"/>
        <v>5.84</v>
      </c>
      <c r="J46" s="55">
        <f t="shared" si="4"/>
        <v>8.09</v>
      </c>
      <c r="K46" s="55">
        <f>ROUND((K44*$E46),2)</f>
        <v>10.33</v>
      </c>
    </row>
    <row r="47" spans="1:11" ht="15.75" x14ac:dyDescent="0.25">
      <c r="A47" s="37"/>
      <c r="C47" s="37"/>
      <c r="D47" s="56"/>
      <c r="E47" s="26"/>
      <c r="F47" s="37"/>
      <c r="G47" s="53"/>
      <c r="H47" s="53"/>
      <c r="I47" s="55"/>
      <c r="J47" s="55"/>
      <c r="K47" s="55"/>
    </row>
    <row r="48" spans="1:11" ht="15.75" x14ac:dyDescent="0.25">
      <c r="A48" s="58">
        <v>44197</v>
      </c>
      <c r="B48" s="2" t="s">
        <v>34</v>
      </c>
      <c r="C48" s="37"/>
      <c r="D48" s="56" t="s">
        <v>39</v>
      </c>
      <c r="E48" s="26">
        <v>5.3547999999999998E-2</v>
      </c>
      <c r="F48" s="37"/>
      <c r="G48" s="53">
        <f>ROUND((G44*$E48),2)</f>
        <v>1.28</v>
      </c>
      <c r="H48" s="53">
        <f t="shared" ref="H48:K48" si="5">ROUND((H44*$E48),2)</f>
        <v>2.0499999999999998</v>
      </c>
      <c r="I48" s="55">
        <f t="shared" si="5"/>
        <v>3.34</v>
      </c>
      <c r="J48" s="55">
        <f t="shared" si="5"/>
        <v>4.62</v>
      </c>
      <c r="K48" s="55">
        <f t="shared" si="5"/>
        <v>5.91</v>
      </c>
    </row>
    <row r="49" spans="1:11" x14ac:dyDescent="0.25">
      <c r="A49" s="58"/>
      <c r="C49" s="37"/>
      <c r="D49" s="56"/>
      <c r="E49" s="57"/>
      <c r="F49" s="37"/>
      <c r="G49" s="53"/>
      <c r="H49" s="53"/>
      <c r="I49" s="53"/>
      <c r="J49" s="53"/>
      <c r="K49" s="53"/>
    </row>
    <row r="50" spans="1:11" x14ac:dyDescent="0.25">
      <c r="A50" s="37"/>
      <c r="B50" s="37"/>
      <c r="C50" s="37"/>
      <c r="D50" s="37"/>
      <c r="E50" s="37"/>
      <c r="F50" s="37"/>
      <c r="G50" s="45"/>
      <c r="H50" s="45"/>
      <c r="I50" s="45"/>
      <c r="J50" s="45"/>
      <c r="K50" s="45"/>
    </row>
    <row r="51" spans="1:11" x14ac:dyDescent="0.25">
      <c r="A51" s="37"/>
      <c r="B51" s="2" t="s">
        <v>35</v>
      </c>
      <c r="C51" s="37"/>
      <c r="D51" s="37"/>
      <c r="E51" s="37"/>
      <c r="F51" s="37"/>
      <c r="G51" s="47">
        <f>G44+G46+G48</f>
        <v>27.430000000000007</v>
      </c>
      <c r="H51" s="47">
        <f t="shared" ref="H51:K51" si="6">H44+H46+H48</f>
        <v>43.959999999999994</v>
      </c>
      <c r="I51" s="61">
        <f t="shared" si="6"/>
        <v>71.530000000000015</v>
      </c>
      <c r="J51" s="61">
        <f t="shared" si="6"/>
        <v>99.07</v>
      </c>
      <c r="K51" s="61">
        <f t="shared" si="6"/>
        <v>126.61</v>
      </c>
    </row>
    <row r="52" spans="1:11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</row>
    <row r="53" spans="1:11" x14ac:dyDescent="0.25">
      <c r="A53" s="37"/>
      <c r="B53" s="37"/>
      <c r="C53" s="37"/>
      <c r="D53" s="37"/>
      <c r="E53" s="37"/>
      <c r="F53" s="37"/>
      <c r="G53" s="43" t="s">
        <v>36</v>
      </c>
      <c r="H53" s="43" t="s">
        <v>36</v>
      </c>
      <c r="I53" s="43" t="s">
        <v>36</v>
      </c>
      <c r="J53" s="43" t="s">
        <v>36</v>
      </c>
      <c r="K53" s="43" t="s">
        <v>36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3781-D1A1-433C-8E2A-B7D00214E1AD}">
  <dimension ref="A1:K53"/>
  <sheetViews>
    <sheetView workbookViewId="0">
      <selection activeCell="D9" sqref="D9"/>
    </sheetView>
  </sheetViews>
  <sheetFormatPr defaultRowHeight="15" x14ac:dyDescent="0.25"/>
  <cols>
    <col min="1" max="1" width="15.28515625" style="2" bestFit="1" customWidth="1"/>
    <col min="2" max="2" width="22.5703125" style="2" bestFit="1" customWidth="1"/>
    <col min="3" max="3" width="9.140625" style="2"/>
    <col min="4" max="4" width="7.7109375" style="2" bestFit="1" customWidth="1"/>
    <col min="5" max="5" width="11" style="2" bestFit="1" customWidth="1"/>
    <col min="6" max="6" width="9.140625" style="2"/>
    <col min="7" max="11" width="8.85546875" style="2" bestFit="1" customWidth="1"/>
    <col min="12" max="16384" width="9.140625" style="2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7"/>
      <c r="B2" s="38"/>
      <c r="C2" s="39" t="s">
        <v>1</v>
      </c>
      <c r="D2" s="40"/>
      <c r="E2" s="40"/>
      <c r="F2" s="40"/>
      <c r="G2" s="39"/>
      <c r="H2" s="40"/>
      <c r="I2" s="40"/>
      <c r="J2" s="40"/>
      <c r="K2" s="40"/>
    </row>
    <row r="3" spans="1:11" x14ac:dyDescent="0.25">
      <c r="A3" s="37"/>
      <c r="B3" s="41"/>
      <c r="C3" s="39" t="s">
        <v>2</v>
      </c>
      <c r="D3" s="40"/>
      <c r="E3" s="40"/>
      <c r="F3" s="40"/>
      <c r="G3" s="39"/>
      <c r="H3" s="39"/>
      <c r="I3" s="39"/>
      <c r="J3" s="39"/>
      <c r="K3" s="39"/>
    </row>
    <row r="4" spans="1:11" ht="15.75" x14ac:dyDescent="0.25">
      <c r="A4" s="37"/>
      <c r="B4" s="42"/>
      <c r="C4" s="4" t="s">
        <v>43</v>
      </c>
      <c r="D4" s="40"/>
      <c r="E4" s="40"/>
      <c r="F4" s="40"/>
      <c r="G4" s="39"/>
      <c r="H4" s="39"/>
      <c r="I4" s="39"/>
      <c r="J4" s="39"/>
      <c r="K4" s="39"/>
    </row>
    <row r="5" spans="1:11" x14ac:dyDescent="0.25">
      <c r="A5" s="37"/>
      <c r="B5" s="37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5">
      <c r="A6" s="37"/>
      <c r="B6" s="62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5">
      <c r="A7" s="37"/>
      <c r="B7" s="37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5">
      <c r="A8" s="37"/>
      <c r="B8" s="37"/>
      <c r="C8" s="39" t="s">
        <v>4</v>
      </c>
      <c r="D8" s="40"/>
      <c r="E8" s="40"/>
      <c r="F8" s="40"/>
      <c r="G8" s="39"/>
      <c r="H8" s="39"/>
      <c r="I8" s="39"/>
      <c r="J8" s="39"/>
      <c r="K8" s="39"/>
    </row>
    <row r="9" spans="1:11" x14ac:dyDescent="0.25">
      <c r="A9" s="37"/>
      <c r="B9" s="37"/>
      <c r="C9" s="39"/>
      <c r="D9" s="40"/>
      <c r="E9" s="40"/>
      <c r="F9" s="40"/>
      <c r="G9" s="39"/>
      <c r="H9" s="39"/>
      <c r="I9" s="39"/>
      <c r="J9" s="39"/>
      <c r="K9" s="39"/>
    </row>
    <row r="10" spans="1:11" x14ac:dyDescent="0.25">
      <c r="A10" s="37"/>
      <c r="B10" s="37"/>
      <c r="C10" s="39"/>
      <c r="D10" s="40"/>
      <c r="E10" s="40"/>
      <c r="F10" s="40"/>
      <c r="G10" s="39"/>
      <c r="H10" s="39"/>
      <c r="I10" s="39"/>
      <c r="J10" s="39"/>
      <c r="K10" s="39"/>
    </row>
    <row r="11" spans="1:11" ht="15.75" x14ac:dyDescent="0.25">
      <c r="A11" s="37"/>
      <c r="B11" s="9" t="s">
        <v>5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x14ac:dyDescent="0.25">
      <c r="A12" s="37"/>
      <c r="B12" s="37"/>
      <c r="C12" s="37"/>
      <c r="D12" s="37"/>
      <c r="E12" s="43" t="s">
        <v>6</v>
      </c>
      <c r="F12" s="37"/>
      <c r="G12" s="37"/>
      <c r="H12" s="37"/>
      <c r="I12" s="37"/>
      <c r="J12" s="37"/>
      <c r="K12" s="37"/>
    </row>
    <row r="13" spans="1:11" x14ac:dyDescent="0.25">
      <c r="A13" s="37"/>
      <c r="B13" s="37"/>
      <c r="C13" s="37"/>
      <c r="D13" s="37"/>
      <c r="E13" s="43" t="s">
        <v>7</v>
      </c>
      <c r="F13" s="37"/>
      <c r="G13" s="44">
        <v>100</v>
      </c>
      <c r="H13" s="44">
        <v>250</v>
      </c>
      <c r="I13" s="44">
        <v>500</v>
      </c>
      <c r="J13" s="44">
        <v>750</v>
      </c>
      <c r="K13" s="44">
        <v>1000</v>
      </c>
    </row>
    <row r="14" spans="1:11" ht="15.75" x14ac:dyDescent="0.25">
      <c r="A14" s="37"/>
      <c r="B14" s="12" t="s">
        <v>8</v>
      </c>
      <c r="C14" s="37"/>
      <c r="D14" s="37"/>
      <c r="E14" s="13" t="s">
        <v>9</v>
      </c>
      <c r="F14" s="37"/>
      <c r="G14" s="43" t="s">
        <v>10</v>
      </c>
      <c r="H14" s="43" t="s">
        <v>10</v>
      </c>
      <c r="I14" s="43" t="s">
        <v>10</v>
      </c>
      <c r="J14" s="43" t="s">
        <v>10</v>
      </c>
      <c r="K14" s="43" t="s">
        <v>10</v>
      </c>
    </row>
    <row r="15" spans="1:11" x14ac:dyDescent="0.25">
      <c r="A15" s="37"/>
      <c r="B15" s="37"/>
      <c r="C15" s="37"/>
      <c r="D15" s="37"/>
      <c r="E15" s="37"/>
      <c r="F15" s="37"/>
      <c r="G15" s="45"/>
      <c r="H15" s="45"/>
      <c r="I15" s="45"/>
      <c r="J15" s="45"/>
      <c r="K15" s="45"/>
    </row>
    <row r="16" spans="1:11" ht="15.75" x14ac:dyDescent="0.25">
      <c r="A16" s="58">
        <v>43405</v>
      </c>
      <c r="B16" s="2" t="s">
        <v>11</v>
      </c>
      <c r="C16" s="37"/>
      <c r="D16" s="2" t="s">
        <v>12</v>
      </c>
      <c r="E16" s="17">
        <v>14</v>
      </c>
      <c r="F16" s="37"/>
      <c r="G16" s="47">
        <f>+$E16</f>
        <v>14</v>
      </c>
      <c r="H16" s="47">
        <f>+$E16</f>
        <v>14</v>
      </c>
      <c r="I16" s="47">
        <f>+$E16</f>
        <v>14</v>
      </c>
      <c r="J16" s="47">
        <f>+$E16</f>
        <v>14</v>
      </c>
      <c r="K16" s="47">
        <f>+$E16</f>
        <v>14</v>
      </c>
    </row>
    <row r="17" spans="1:11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 x14ac:dyDescent="0.25">
      <c r="A18" s="58">
        <f>A16</f>
        <v>43405</v>
      </c>
      <c r="B18" s="2" t="s">
        <v>13</v>
      </c>
      <c r="C18" s="37"/>
      <c r="D18" s="37"/>
      <c r="E18" s="48"/>
      <c r="F18" s="37"/>
      <c r="G18" s="37"/>
      <c r="H18" s="37"/>
      <c r="I18" s="37"/>
      <c r="J18" s="37"/>
      <c r="K18" s="37"/>
    </row>
    <row r="19" spans="1:11" ht="15.75" x14ac:dyDescent="0.25">
      <c r="A19" s="37"/>
      <c r="B19" s="2" t="s">
        <v>14</v>
      </c>
      <c r="C19" s="37"/>
      <c r="D19" s="2" t="s">
        <v>15</v>
      </c>
      <c r="E19" s="20">
        <v>9.6839999999999996E-2</v>
      </c>
      <c r="F19" s="37"/>
      <c r="G19" s="46">
        <f>ROUND((IF((G13&lt;500),(G13*$E19),(500*$E19))),2)</f>
        <v>9.68</v>
      </c>
      <c r="H19" s="37">
        <f>ROUND((IF((H13&lt;500),(H13*$E19),(500*$E19))),2)</f>
        <v>24.21</v>
      </c>
      <c r="I19" s="37">
        <f>ROUND((IF((I13&lt;500),(I13*$E19),(500*$E19))),2)</f>
        <v>48.42</v>
      </c>
      <c r="J19" s="37">
        <f>ROUND((IF((J13&lt;500),(J13*$E19),(500*$E19))),2)</f>
        <v>48.42</v>
      </c>
      <c r="K19" s="37">
        <f>ROUND((IF((K13&lt;500),(K13*$E19),(500*$E19))),2)</f>
        <v>48.42</v>
      </c>
    </row>
    <row r="20" spans="1:11" x14ac:dyDescent="0.25">
      <c r="A20" s="37"/>
      <c r="B20" s="2" t="s">
        <v>16</v>
      </c>
      <c r="C20" s="37"/>
      <c r="D20" s="2" t="s">
        <v>15</v>
      </c>
      <c r="E20" s="48">
        <f>E19</f>
        <v>9.6839999999999996E-2</v>
      </c>
      <c r="F20" s="37"/>
      <c r="G20" s="37">
        <f>ROUND((IF((G13&gt;500),((G13-500)*$E20),0)),2)</f>
        <v>0</v>
      </c>
      <c r="H20" s="37">
        <f>ROUND((IF((H13&gt;500),((H13-500)*$E20),0)),2)</f>
        <v>0</v>
      </c>
      <c r="I20" s="37">
        <f>ROUND((IF((I13&gt;500),((I13-500)*$E20),0)),2)</f>
        <v>0</v>
      </c>
      <c r="J20" s="37">
        <f>ROUND((IF((J13&gt;500),((J13-500)*$E20),0)),2)</f>
        <v>24.21</v>
      </c>
      <c r="K20" s="37">
        <f>ROUND((IF((K13&gt;500),((K13-500)*$E20),0)),2)</f>
        <v>48.42</v>
      </c>
    </row>
    <row r="21" spans="1:11" x14ac:dyDescent="0.25">
      <c r="A21" s="37"/>
      <c r="C21" s="37"/>
      <c r="E21" s="48"/>
      <c r="F21" s="37"/>
      <c r="G21" s="37"/>
      <c r="H21" s="37"/>
      <c r="I21" s="37"/>
      <c r="J21" s="37"/>
      <c r="K21" s="37"/>
    </row>
    <row r="22" spans="1:11" ht="15.75" x14ac:dyDescent="0.25">
      <c r="A22" s="37"/>
      <c r="B22" s="2" t="s">
        <v>18</v>
      </c>
      <c r="C22" s="37"/>
      <c r="D22" s="2" t="s">
        <v>15</v>
      </c>
      <c r="E22" s="20">
        <v>0</v>
      </c>
      <c r="F22" s="37"/>
      <c r="G22" s="50">
        <f>ROUND((G13*$E22),2)</f>
        <v>0</v>
      </c>
      <c r="H22" s="50">
        <f>ROUND((H13*$E22),2)</f>
        <v>0</v>
      </c>
      <c r="I22" s="50">
        <f>ROUND((I13*$E22),2)</f>
        <v>0</v>
      </c>
      <c r="J22" s="50">
        <f>ROUND((J13*$E22),2)</f>
        <v>0</v>
      </c>
      <c r="K22" s="50">
        <f>ROUND((K13*$E22),2)</f>
        <v>0</v>
      </c>
    </row>
    <row r="23" spans="1:11" ht="15.75" x14ac:dyDescent="0.25">
      <c r="A23" s="37"/>
      <c r="C23" s="37"/>
      <c r="E23" s="20"/>
      <c r="F23" s="37"/>
      <c r="G23" s="50"/>
      <c r="H23" s="50"/>
      <c r="I23" s="50"/>
      <c r="J23" s="50"/>
      <c r="K23" s="50"/>
    </row>
    <row r="24" spans="1:11" ht="15.75" x14ac:dyDescent="0.25">
      <c r="A24" s="25" t="s">
        <v>19</v>
      </c>
      <c r="B24" s="2" t="s">
        <v>20</v>
      </c>
      <c r="C24" s="37"/>
      <c r="D24" s="2" t="s">
        <v>15</v>
      </c>
      <c r="E24" s="20">
        <v>0</v>
      </c>
      <c r="F24" s="37"/>
      <c r="G24" s="50">
        <f>ROUND((G13*$E24),2)</f>
        <v>0</v>
      </c>
      <c r="H24" s="50">
        <f t="shared" ref="H24:K24" si="0">ROUND((H13*$E24),2)</f>
        <v>0</v>
      </c>
      <c r="I24" s="50">
        <f t="shared" si="0"/>
        <v>0</v>
      </c>
      <c r="J24" s="50">
        <f t="shared" si="0"/>
        <v>0</v>
      </c>
      <c r="K24" s="50">
        <f t="shared" si="0"/>
        <v>0</v>
      </c>
    </row>
    <row r="25" spans="1:11" ht="15.75" x14ac:dyDescent="0.25">
      <c r="A25" s="37"/>
      <c r="C25" s="37"/>
      <c r="E25" s="20"/>
      <c r="F25" s="37"/>
      <c r="G25" s="50"/>
      <c r="H25" s="50"/>
      <c r="I25" s="50"/>
      <c r="J25" s="50"/>
      <c r="K25" s="50"/>
    </row>
    <row r="26" spans="1:11" ht="15.75" x14ac:dyDescent="0.25">
      <c r="A26" s="58">
        <v>43831</v>
      </c>
      <c r="B26" s="2" t="s">
        <v>21</v>
      </c>
      <c r="C26" s="37"/>
      <c r="D26" s="2" t="s">
        <v>15</v>
      </c>
      <c r="E26" s="26">
        <v>1.338E-3</v>
      </c>
      <c r="F26" s="37"/>
      <c r="G26" s="51">
        <f>ROUND((G13*$E26),2)</f>
        <v>0.13</v>
      </c>
      <c r="H26" s="51">
        <f>ROUND((H13*$E26),2)</f>
        <v>0.33</v>
      </c>
      <c r="I26" s="51">
        <f>ROUND((I13*$E26),2)</f>
        <v>0.67</v>
      </c>
      <c r="J26" s="51">
        <f>ROUND((J13*$E26),2)</f>
        <v>1</v>
      </c>
      <c r="K26" s="51">
        <f>ROUND((K13*$E26),2)</f>
        <v>1.34</v>
      </c>
    </row>
    <row r="27" spans="1:1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</row>
    <row r="28" spans="1:11" ht="15.75" x14ac:dyDescent="0.25">
      <c r="A28" s="37"/>
      <c r="B28" s="16" t="s">
        <v>22</v>
      </c>
      <c r="C28" s="37"/>
      <c r="D28" s="37"/>
      <c r="E28" s="37"/>
      <c r="F28" s="37"/>
      <c r="G28" s="47">
        <f>SUM(G16:G27)</f>
        <v>23.81</v>
      </c>
      <c r="H28" s="47">
        <f>SUM(H16:H27)</f>
        <v>38.54</v>
      </c>
      <c r="I28" s="47">
        <f>SUM(I16:I27)</f>
        <v>63.09</v>
      </c>
      <c r="J28" s="47">
        <f>SUM(J16:J27)</f>
        <v>87.63</v>
      </c>
      <c r="K28" s="47">
        <f>SUM(K16:K27)</f>
        <v>112.18</v>
      </c>
    </row>
    <row r="29" spans="1:1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1" ht="15.75" x14ac:dyDescent="0.25">
      <c r="A30" s="58">
        <v>43831</v>
      </c>
      <c r="B30" s="2" t="s">
        <v>23</v>
      </c>
      <c r="C30" s="37"/>
      <c r="D30" s="2" t="s">
        <v>15</v>
      </c>
      <c r="E30" s="22">
        <v>1.8699999999999999E-4</v>
      </c>
      <c r="F30" s="37"/>
      <c r="G30" s="53">
        <f>ROUND((G13*$E30),2)</f>
        <v>0.02</v>
      </c>
      <c r="H30" s="53">
        <f>ROUND((H13*$E30),2)</f>
        <v>0.05</v>
      </c>
      <c r="I30" s="53">
        <f>ROUND((I13*$E30),2)</f>
        <v>0.09</v>
      </c>
      <c r="J30" s="53">
        <f>ROUND((J13*$E30),2)</f>
        <v>0.14000000000000001</v>
      </c>
      <c r="K30" s="53">
        <f>ROUND((K13*$E30),2)</f>
        <v>0.19</v>
      </c>
    </row>
    <row r="31" spans="1:11" x14ac:dyDescent="0.25">
      <c r="A31" s="37"/>
      <c r="B31" s="37"/>
      <c r="C31" s="37"/>
      <c r="D31" s="37"/>
      <c r="E31" s="37"/>
      <c r="F31" s="37"/>
      <c r="G31" s="53"/>
      <c r="H31" s="53"/>
      <c r="I31" s="53"/>
      <c r="J31" s="53"/>
      <c r="K31" s="53"/>
    </row>
    <row r="32" spans="1:11" ht="15.75" x14ac:dyDescent="0.25">
      <c r="A32" s="58">
        <v>43132</v>
      </c>
      <c r="B32" s="37" t="s">
        <v>24</v>
      </c>
      <c r="C32" s="37"/>
      <c r="D32" s="37" t="s">
        <v>25</v>
      </c>
      <c r="E32" s="17">
        <v>0.3</v>
      </c>
      <c r="F32" s="37"/>
      <c r="G32" s="53">
        <f>+E32</f>
        <v>0.3</v>
      </c>
      <c r="H32" s="53">
        <f>+E32</f>
        <v>0.3</v>
      </c>
      <c r="I32" s="53">
        <f>+E32</f>
        <v>0.3</v>
      </c>
      <c r="J32" s="53">
        <f>+E32</f>
        <v>0.3</v>
      </c>
      <c r="K32" s="53">
        <f>+E32</f>
        <v>0.3</v>
      </c>
    </row>
    <row r="33" spans="1:11" x14ac:dyDescent="0.25">
      <c r="A33" s="37"/>
      <c r="B33" s="37"/>
      <c r="C33" s="37"/>
      <c r="D33" s="37"/>
      <c r="E33" s="46"/>
      <c r="F33" s="37"/>
      <c r="G33" s="53"/>
      <c r="H33" s="53"/>
      <c r="I33" s="53"/>
      <c r="J33" s="53"/>
      <c r="K33" s="53"/>
    </row>
    <row r="34" spans="1:11" ht="15.75" x14ac:dyDescent="0.25">
      <c r="A34" s="58">
        <v>43132</v>
      </c>
      <c r="B34" s="37" t="s">
        <v>26</v>
      </c>
      <c r="C34" s="37"/>
      <c r="D34" s="37" t="s">
        <v>25</v>
      </c>
      <c r="E34" s="17">
        <v>0</v>
      </c>
      <c r="F34" s="37"/>
      <c r="G34" s="53">
        <f>+E34</f>
        <v>0</v>
      </c>
      <c r="H34" s="53">
        <f>+E34</f>
        <v>0</v>
      </c>
      <c r="I34" s="53">
        <f>+E34</f>
        <v>0</v>
      </c>
      <c r="J34" s="53">
        <f>+E34</f>
        <v>0</v>
      </c>
      <c r="K34" s="53">
        <f>+E34</f>
        <v>0</v>
      </c>
    </row>
    <row r="35" spans="1:11" x14ac:dyDescent="0.25">
      <c r="A35" s="37"/>
      <c r="B35" s="37"/>
      <c r="C35" s="37"/>
      <c r="D35" s="37"/>
      <c r="E35" s="37"/>
      <c r="F35" s="37"/>
      <c r="G35" s="53"/>
      <c r="H35" s="53"/>
      <c r="I35" s="53"/>
      <c r="J35" s="53"/>
      <c r="K35" s="53"/>
    </row>
    <row r="36" spans="1:11" ht="15.75" x14ac:dyDescent="0.25">
      <c r="A36" s="58">
        <v>43831</v>
      </c>
      <c r="B36" s="2" t="s">
        <v>27</v>
      </c>
      <c r="C36" s="37"/>
      <c r="D36" s="2" t="s">
        <v>15</v>
      </c>
      <c r="E36" s="29">
        <v>3.0599999999999998E-3</v>
      </c>
      <c r="F36" s="37"/>
      <c r="G36" s="55">
        <f>ROUND((G$13*$E36),2)</f>
        <v>0.31</v>
      </c>
      <c r="H36" s="55">
        <f>ROUND((H13*$E36),2)</f>
        <v>0.77</v>
      </c>
      <c r="I36" s="55">
        <f>ROUND((I$13*$E36),2)</f>
        <v>1.53</v>
      </c>
      <c r="J36" s="55">
        <f>ROUND((J13*$E36),2)</f>
        <v>2.2999999999999998</v>
      </c>
      <c r="K36" s="55">
        <f>ROUND((K13*$E36),2)</f>
        <v>3.06</v>
      </c>
    </row>
    <row r="37" spans="1:11" x14ac:dyDescent="0.25">
      <c r="A37" s="37"/>
      <c r="C37" s="37"/>
      <c r="E37" s="54"/>
      <c r="F37" s="37"/>
      <c r="G37" s="55"/>
      <c r="H37" s="55"/>
      <c r="I37" s="55"/>
      <c r="J37" s="55"/>
      <c r="K37" s="55"/>
    </row>
    <row r="38" spans="1:11" ht="15.75" x14ac:dyDescent="0.25">
      <c r="A38" s="58">
        <v>43831</v>
      </c>
      <c r="B38" s="2" t="s">
        <v>28</v>
      </c>
      <c r="C38" s="37"/>
      <c r="D38" s="2" t="s">
        <v>15</v>
      </c>
      <c r="E38" s="26">
        <v>2.2000000000000001E-4</v>
      </c>
      <c r="F38" s="37"/>
      <c r="G38" s="55">
        <f>ROUND((G$13*$E38),2)</f>
        <v>0.02</v>
      </c>
      <c r="H38" s="55">
        <f>ROUND((H$13*$E38),2)</f>
        <v>0.06</v>
      </c>
      <c r="I38" s="55">
        <f>ROUND((I$13*$E38),2)</f>
        <v>0.11</v>
      </c>
      <c r="J38" s="55">
        <f t="shared" ref="J38:K38" si="1">ROUND((J$13*$E38),2)</f>
        <v>0.17</v>
      </c>
      <c r="K38" s="55">
        <f t="shared" si="1"/>
        <v>0.22</v>
      </c>
    </row>
    <row r="39" spans="1:11" ht="15.75" x14ac:dyDescent="0.25">
      <c r="A39" s="58"/>
      <c r="C39" s="37"/>
      <c r="E39" s="26"/>
      <c r="F39" s="37"/>
      <c r="G39" s="55"/>
      <c r="H39" s="55"/>
      <c r="I39" s="55"/>
      <c r="J39" s="55"/>
      <c r="K39" s="55"/>
    </row>
    <row r="40" spans="1:11" ht="15.75" x14ac:dyDescent="0.25">
      <c r="A40" s="58">
        <v>43831</v>
      </c>
      <c r="B40" s="2" t="s">
        <v>29</v>
      </c>
      <c r="C40" s="37"/>
      <c r="D40" s="2" t="s">
        <v>15</v>
      </c>
      <c r="E40" s="20">
        <v>-1.3600000000000001E-3</v>
      </c>
      <c r="F40" s="37"/>
      <c r="G40" s="53">
        <f>ROUND((G13*$E40),2)</f>
        <v>-0.14000000000000001</v>
      </c>
      <c r="H40" s="53">
        <f>ROUND((H13*$E40),2)</f>
        <v>-0.34</v>
      </c>
      <c r="I40" s="53">
        <f>ROUND((I13*$E40),2)</f>
        <v>-0.68</v>
      </c>
      <c r="J40" s="53">
        <f>ROUND((J13*$E40),2)</f>
        <v>-1.02</v>
      </c>
      <c r="K40" s="53">
        <f>ROUND((K13*$E40),2)</f>
        <v>-1.36</v>
      </c>
    </row>
    <row r="41" spans="1:11" ht="15.75" x14ac:dyDescent="0.25">
      <c r="A41" s="58"/>
      <c r="C41" s="37"/>
      <c r="E41" s="31"/>
      <c r="F41" s="37"/>
      <c r="G41" s="55"/>
      <c r="H41" s="55"/>
      <c r="I41" s="55"/>
      <c r="J41" s="55"/>
      <c r="K41" s="55"/>
    </row>
    <row r="42" spans="1:11" ht="15.75" x14ac:dyDescent="0.25">
      <c r="A42" s="58">
        <v>43831</v>
      </c>
      <c r="B42" s="2" t="s">
        <v>30</v>
      </c>
      <c r="C42" s="37"/>
      <c r="D42" s="2" t="s">
        <v>15</v>
      </c>
      <c r="E42" s="22">
        <v>-3.686E-3</v>
      </c>
      <c r="F42" s="37"/>
      <c r="G42" s="55">
        <f>ROUND((G$13*$E42),2)</f>
        <v>-0.37</v>
      </c>
      <c r="H42" s="55">
        <f>ROUND((H$13*$E42),2)</f>
        <v>-0.92</v>
      </c>
      <c r="I42" s="55">
        <f>ROUND((I$13*$E42),2)</f>
        <v>-1.84</v>
      </c>
      <c r="J42" s="55">
        <f t="shared" ref="J42:K42" si="2">ROUND((J$13*$E42),2)</f>
        <v>-2.76</v>
      </c>
      <c r="K42" s="55">
        <f t="shared" si="2"/>
        <v>-3.69</v>
      </c>
    </row>
    <row r="43" spans="1:11" x14ac:dyDescent="0.25">
      <c r="A43" s="37"/>
      <c r="B43" s="37"/>
      <c r="C43" s="37"/>
      <c r="D43" s="37"/>
      <c r="E43" s="37"/>
      <c r="F43" s="37"/>
      <c r="G43" s="45"/>
      <c r="H43" s="45"/>
      <c r="I43" s="45"/>
      <c r="J43" s="45"/>
      <c r="K43" s="45"/>
    </row>
    <row r="44" spans="1:11" x14ac:dyDescent="0.25">
      <c r="A44" s="37"/>
      <c r="B44" s="2" t="s">
        <v>31</v>
      </c>
      <c r="C44" s="37"/>
      <c r="D44" s="37"/>
      <c r="E44" s="37"/>
      <c r="F44" s="37"/>
      <c r="G44" s="47">
        <f>SUM(G28:G42)</f>
        <v>23.949999999999996</v>
      </c>
      <c r="H44" s="47">
        <f>SUM(H28:H42)</f>
        <v>38.459999999999994</v>
      </c>
      <c r="I44" s="47">
        <f>SUM(I28:I42)</f>
        <v>62.599999999999994</v>
      </c>
      <c r="J44" s="47">
        <f t="shared" ref="J44:K44" si="3">SUM(J28:J42)</f>
        <v>86.759999999999991</v>
      </c>
      <c r="K44" s="47">
        <f t="shared" si="3"/>
        <v>110.9</v>
      </c>
    </row>
    <row r="45" spans="1:1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6" spans="1:11" ht="15.75" x14ac:dyDescent="0.25">
      <c r="A46" s="58">
        <v>43831</v>
      </c>
      <c r="B46" s="2" t="s">
        <v>32</v>
      </c>
      <c r="C46" s="37"/>
      <c r="D46" s="56" t="s">
        <v>39</v>
      </c>
      <c r="E46" s="26">
        <v>6.2475999999999997E-2</v>
      </c>
      <c r="F46" s="37"/>
      <c r="G46" s="53">
        <f>ROUND((G44*$E46),2)</f>
        <v>1.5</v>
      </c>
      <c r="H46" s="53">
        <f t="shared" ref="H46:J46" si="4">ROUND((H44*$E46),2)</f>
        <v>2.4</v>
      </c>
      <c r="I46" s="55">
        <f t="shared" si="4"/>
        <v>3.91</v>
      </c>
      <c r="J46" s="55">
        <f t="shared" si="4"/>
        <v>5.42</v>
      </c>
      <c r="K46" s="55">
        <f>ROUND((K44*$E46),2)</f>
        <v>6.93</v>
      </c>
    </row>
    <row r="47" spans="1:11" ht="15.75" x14ac:dyDescent="0.25">
      <c r="A47" s="37"/>
      <c r="C47" s="37"/>
      <c r="D47" s="56"/>
      <c r="E47" s="26"/>
      <c r="F47" s="37"/>
      <c r="G47" s="53"/>
      <c r="H47" s="53"/>
      <c r="I47" s="55"/>
      <c r="J47" s="55"/>
      <c r="K47" s="55"/>
    </row>
    <row r="48" spans="1:11" ht="15.75" x14ac:dyDescent="0.25">
      <c r="A48" s="58">
        <v>43850</v>
      </c>
      <c r="B48" s="2" t="s">
        <v>34</v>
      </c>
      <c r="C48" s="37"/>
      <c r="D48" s="56" t="s">
        <v>39</v>
      </c>
      <c r="E48" s="26">
        <v>4.5925000000000001E-2</v>
      </c>
      <c r="F48" s="37"/>
      <c r="G48" s="53">
        <f>ROUND((G44*$E48),2)</f>
        <v>1.1000000000000001</v>
      </c>
      <c r="H48" s="53">
        <f t="shared" ref="H48:K48" si="5">ROUND((H44*$E48),2)</f>
        <v>1.77</v>
      </c>
      <c r="I48" s="55">
        <f t="shared" si="5"/>
        <v>2.87</v>
      </c>
      <c r="J48" s="55">
        <f t="shared" si="5"/>
        <v>3.98</v>
      </c>
      <c r="K48" s="55">
        <f t="shared" si="5"/>
        <v>5.09</v>
      </c>
    </row>
    <row r="49" spans="1:11" x14ac:dyDescent="0.25">
      <c r="A49" s="58"/>
      <c r="C49" s="37"/>
      <c r="D49" s="56"/>
      <c r="E49" s="57"/>
      <c r="F49" s="37"/>
      <c r="G49" s="53"/>
      <c r="H49" s="53"/>
      <c r="I49" s="53"/>
      <c r="J49" s="53"/>
      <c r="K49" s="53"/>
    </row>
    <row r="50" spans="1:11" x14ac:dyDescent="0.25">
      <c r="A50" s="37"/>
      <c r="B50" s="37"/>
      <c r="C50" s="37"/>
      <c r="D50" s="37"/>
      <c r="E50" s="37"/>
      <c r="F50" s="37"/>
      <c r="G50" s="45"/>
      <c r="H50" s="45"/>
      <c r="I50" s="45"/>
      <c r="J50" s="45"/>
      <c r="K50" s="45"/>
    </row>
    <row r="51" spans="1:11" x14ac:dyDescent="0.25">
      <c r="A51" s="37"/>
      <c r="B51" s="2" t="s">
        <v>35</v>
      </c>
      <c r="C51" s="37"/>
      <c r="D51" s="37"/>
      <c r="E51" s="37"/>
      <c r="F51" s="37"/>
      <c r="G51" s="47">
        <f>G44+G46+G48</f>
        <v>26.549999999999997</v>
      </c>
      <c r="H51" s="47">
        <f t="shared" ref="H51:K51" si="6">H44+H46+H48</f>
        <v>42.629999999999995</v>
      </c>
      <c r="I51" s="61">
        <f t="shared" si="6"/>
        <v>69.38</v>
      </c>
      <c r="J51" s="61">
        <f t="shared" si="6"/>
        <v>96.16</v>
      </c>
      <c r="K51" s="61">
        <f t="shared" si="6"/>
        <v>122.92000000000002</v>
      </c>
    </row>
    <row r="52" spans="1:11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</row>
    <row r="53" spans="1:11" x14ac:dyDescent="0.25">
      <c r="A53" s="37"/>
      <c r="B53" s="37"/>
      <c r="C53" s="37"/>
      <c r="D53" s="37"/>
      <c r="E53" s="37"/>
      <c r="F53" s="37"/>
      <c r="G53" s="43" t="s">
        <v>36</v>
      </c>
      <c r="H53" s="43" t="s">
        <v>36</v>
      </c>
      <c r="I53" s="43" t="s">
        <v>36</v>
      </c>
      <c r="J53" s="43" t="s">
        <v>36</v>
      </c>
      <c r="K53" s="43" t="s">
        <v>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EEEE7-7E56-4E9B-8892-3A5E3C63B8B2}">
  <dimension ref="A1:K52"/>
  <sheetViews>
    <sheetView workbookViewId="0">
      <selection activeCell="B6" sqref="B6"/>
    </sheetView>
  </sheetViews>
  <sheetFormatPr defaultRowHeight="15" x14ac:dyDescent="0.25"/>
  <cols>
    <col min="1" max="1" width="15.28515625" style="2" bestFit="1" customWidth="1"/>
    <col min="2" max="2" width="52.140625" style="2" bestFit="1" customWidth="1"/>
    <col min="3" max="3" width="9.140625" style="2"/>
    <col min="4" max="4" width="7.7109375" style="2" bestFit="1" customWidth="1"/>
    <col min="5" max="5" width="11.42578125" style="2" bestFit="1" customWidth="1"/>
    <col min="6" max="6" width="9.140625" style="2"/>
    <col min="7" max="11" width="8.85546875" style="2" bestFit="1" customWidth="1"/>
    <col min="12" max="16384" width="9.140625" style="2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7"/>
      <c r="B2" s="38"/>
      <c r="C2" s="39" t="s">
        <v>1</v>
      </c>
      <c r="D2" s="40"/>
      <c r="E2" s="40"/>
      <c r="F2" s="40"/>
      <c r="G2" s="39"/>
      <c r="H2" s="40"/>
      <c r="I2" s="40"/>
      <c r="J2" s="40"/>
      <c r="K2" s="40"/>
    </row>
    <row r="3" spans="1:11" x14ac:dyDescent="0.25">
      <c r="A3" s="37"/>
      <c r="B3" s="41"/>
      <c r="C3" s="39" t="s">
        <v>2</v>
      </c>
      <c r="D3" s="40"/>
      <c r="E3" s="40"/>
      <c r="F3" s="40"/>
      <c r="G3" s="39"/>
      <c r="H3" s="39"/>
      <c r="I3" s="39"/>
      <c r="J3" s="39"/>
      <c r="K3" s="39"/>
    </row>
    <row r="4" spans="1:11" ht="15.75" x14ac:dyDescent="0.25">
      <c r="A4" s="37"/>
      <c r="B4" s="42"/>
      <c r="C4" s="4" t="s">
        <v>44</v>
      </c>
      <c r="D4" s="40"/>
      <c r="E4" s="40"/>
      <c r="F4" s="40"/>
      <c r="G4" s="39"/>
      <c r="H4" s="39"/>
      <c r="I4" s="39"/>
      <c r="J4" s="39"/>
      <c r="K4" s="39"/>
    </row>
    <row r="5" spans="1:11" x14ac:dyDescent="0.25">
      <c r="A5" s="37"/>
      <c r="B5" s="37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5">
      <c r="A6" s="37"/>
      <c r="B6" s="62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5">
      <c r="A7" s="37"/>
      <c r="B7" s="37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5">
      <c r="A8" s="37"/>
      <c r="B8" s="37"/>
      <c r="C8" s="39" t="s">
        <v>4</v>
      </c>
      <c r="D8" s="40"/>
      <c r="E8" s="40"/>
      <c r="F8" s="40"/>
      <c r="G8" s="39"/>
      <c r="H8" s="39"/>
      <c r="I8" s="39"/>
      <c r="J8" s="39"/>
      <c r="K8" s="39"/>
    </row>
    <row r="9" spans="1:11" x14ac:dyDescent="0.25">
      <c r="A9" s="37"/>
      <c r="B9" s="37"/>
      <c r="C9" s="39"/>
      <c r="D9" s="40"/>
      <c r="E9" s="40"/>
      <c r="F9" s="40"/>
      <c r="G9" s="39"/>
      <c r="H9" s="39"/>
      <c r="I9" s="39"/>
      <c r="J9" s="39"/>
      <c r="K9" s="39"/>
    </row>
    <row r="10" spans="1:11" x14ac:dyDescent="0.25">
      <c r="A10" s="37"/>
      <c r="B10" s="37"/>
      <c r="C10" s="39"/>
      <c r="D10" s="40"/>
      <c r="E10" s="40"/>
      <c r="F10" s="40"/>
      <c r="G10" s="39"/>
      <c r="H10" s="39"/>
      <c r="I10" s="39"/>
      <c r="J10" s="39"/>
      <c r="K10" s="39"/>
    </row>
    <row r="11" spans="1:11" ht="15.75" x14ac:dyDescent="0.25">
      <c r="A11" s="37"/>
      <c r="B11" s="9" t="s">
        <v>5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x14ac:dyDescent="0.25">
      <c r="A12" s="37"/>
      <c r="B12" s="37"/>
      <c r="C12" s="37"/>
      <c r="D12" s="37"/>
      <c r="E12" s="43" t="s">
        <v>6</v>
      </c>
      <c r="F12" s="37"/>
      <c r="G12" s="37"/>
      <c r="H12" s="37"/>
      <c r="I12" s="37"/>
      <c r="J12" s="37"/>
      <c r="K12" s="37"/>
    </row>
    <row r="13" spans="1:11" x14ac:dyDescent="0.25">
      <c r="A13" s="37"/>
      <c r="B13" s="37"/>
      <c r="C13" s="37"/>
      <c r="D13" s="37"/>
      <c r="E13" s="43" t="s">
        <v>7</v>
      </c>
      <c r="F13" s="37"/>
      <c r="G13" s="44">
        <v>100</v>
      </c>
      <c r="H13" s="44">
        <v>250</v>
      </c>
      <c r="I13" s="44">
        <v>500</v>
      </c>
      <c r="J13" s="44">
        <v>750</v>
      </c>
      <c r="K13" s="44">
        <v>1000</v>
      </c>
    </row>
    <row r="14" spans="1:11" ht="15.75" x14ac:dyDescent="0.25">
      <c r="A14" s="37"/>
      <c r="B14" s="12" t="s">
        <v>8</v>
      </c>
      <c r="C14" s="37"/>
      <c r="D14" s="37"/>
      <c r="E14" s="13" t="s">
        <v>9</v>
      </c>
      <c r="F14" s="37"/>
      <c r="G14" s="43" t="s">
        <v>10</v>
      </c>
      <c r="H14" s="43" t="s">
        <v>10</v>
      </c>
      <c r="I14" s="43" t="s">
        <v>10</v>
      </c>
      <c r="J14" s="43" t="s">
        <v>10</v>
      </c>
      <c r="K14" s="43" t="s">
        <v>10</v>
      </c>
    </row>
    <row r="15" spans="1:11" x14ac:dyDescent="0.25">
      <c r="A15" s="37"/>
      <c r="B15" s="37"/>
      <c r="C15" s="37"/>
      <c r="D15" s="37"/>
      <c r="E15" s="37"/>
      <c r="F15" s="37"/>
      <c r="G15" s="45"/>
      <c r="H15" s="45"/>
      <c r="I15" s="45"/>
      <c r="J15" s="45"/>
      <c r="K15" s="45"/>
    </row>
    <row r="16" spans="1:11" ht="15.75" x14ac:dyDescent="0.25">
      <c r="A16" s="58">
        <v>43405</v>
      </c>
      <c r="B16" s="2" t="s">
        <v>11</v>
      </c>
      <c r="C16" s="37"/>
      <c r="D16" s="2" t="s">
        <v>12</v>
      </c>
      <c r="E16" s="17">
        <v>14</v>
      </c>
      <c r="F16" s="37"/>
      <c r="G16" s="47">
        <f>+$E16</f>
        <v>14</v>
      </c>
      <c r="H16" s="47">
        <f>+$E16</f>
        <v>14</v>
      </c>
      <c r="I16" s="47">
        <f>+$E16</f>
        <v>14</v>
      </c>
      <c r="J16" s="47">
        <f>+$E16</f>
        <v>14</v>
      </c>
      <c r="K16" s="47">
        <f>+$E16</f>
        <v>14</v>
      </c>
    </row>
    <row r="17" spans="1:11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 x14ac:dyDescent="0.25">
      <c r="A18" s="58">
        <f>A16</f>
        <v>43405</v>
      </c>
      <c r="B18" s="2" t="s">
        <v>13</v>
      </c>
      <c r="C18" s="37"/>
      <c r="D18" s="37"/>
      <c r="E18" s="48"/>
      <c r="F18" s="37"/>
      <c r="G18" s="37"/>
      <c r="H18" s="37"/>
      <c r="I18" s="37"/>
      <c r="J18" s="37"/>
      <c r="K18" s="37"/>
    </row>
    <row r="19" spans="1:11" ht="15.75" x14ac:dyDescent="0.25">
      <c r="A19" s="37"/>
      <c r="B19" s="2" t="s">
        <v>14</v>
      </c>
      <c r="C19" s="37"/>
      <c r="D19" s="2" t="s">
        <v>15</v>
      </c>
      <c r="E19" s="20">
        <v>9.6839999999999996E-2</v>
      </c>
      <c r="F19" s="37"/>
      <c r="G19" s="46">
        <f>ROUND((IF((G13&lt;500),(G13*$E19),(500*$E19))),2)</f>
        <v>9.68</v>
      </c>
      <c r="H19" s="37">
        <f>ROUND((IF((H13&lt;500),(H13*$E19),(500*$E19))),2)</f>
        <v>24.21</v>
      </c>
      <c r="I19" s="37">
        <f>ROUND((IF((I13&lt;500),(I13*$E19),(500*$E19))),2)</f>
        <v>48.42</v>
      </c>
      <c r="J19" s="37">
        <f>ROUND((IF((J13&lt;500),(J13*$E19),(500*$E19))),2)</f>
        <v>48.42</v>
      </c>
      <c r="K19" s="37">
        <f>ROUND((IF((K13&lt;500),(K13*$E19),(500*$E19))),2)</f>
        <v>48.42</v>
      </c>
    </row>
    <row r="20" spans="1:11" x14ac:dyDescent="0.25">
      <c r="A20" s="37"/>
      <c r="B20" s="2" t="s">
        <v>16</v>
      </c>
      <c r="C20" s="37"/>
      <c r="D20" s="2" t="s">
        <v>15</v>
      </c>
      <c r="E20" s="48">
        <f>E19</f>
        <v>9.6839999999999996E-2</v>
      </c>
      <c r="F20" s="37"/>
      <c r="G20" s="37">
        <f>ROUND((IF((G13&gt;500),((G13-500)*$E20),0)),2)</f>
        <v>0</v>
      </c>
      <c r="H20" s="37">
        <f>ROUND((IF((H13&gt;500),((H13-500)*$E20),0)),2)</f>
        <v>0</v>
      </c>
      <c r="I20" s="37">
        <f>ROUND((IF((I13&gt;500),((I13-500)*$E20),0)),2)</f>
        <v>0</v>
      </c>
      <c r="J20" s="37">
        <f>ROUND((IF((J13&gt;500),((J13-500)*$E20),0)),2)</f>
        <v>24.21</v>
      </c>
      <c r="K20" s="37">
        <f>ROUND((IF((K13&gt;500),((K13-500)*$E20),0)),2)</f>
        <v>48.42</v>
      </c>
    </row>
    <row r="21" spans="1:11" x14ac:dyDescent="0.25">
      <c r="A21" s="37"/>
      <c r="C21" s="37"/>
      <c r="E21" s="48"/>
      <c r="F21" s="37"/>
      <c r="G21" s="37"/>
      <c r="H21" s="37"/>
      <c r="I21" s="37"/>
      <c r="J21" s="37"/>
      <c r="K21" s="37"/>
    </row>
    <row r="22" spans="1:11" ht="15.75" x14ac:dyDescent="0.25">
      <c r="A22" s="37"/>
      <c r="B22" s="2" t="s">
        <v>18</v>
      </c>
      <c r="C22" s="37"/>
      <c r="D22" s="2" t="s">
        <v>15</v>
      </c>
      <c r="E22" s="59">
        <v>0</v>
      </c>
      <c r="F22" s="37"/>
      <c r="G22" s="50">
        <f>ROUND((G13*$E22),2)</f>
        <v>0</v>
      </c>
      <c r="H22" s="50">
        <f>ROUND((H13*$E22),2)</f>
        <v>0</v>
      </c>
      <c r="I22" s="50">
        <f>ROUND((I13*$E22),2)</f>
        <v>0</v>
      </c>
      <c r="J22" s="50">
        <f>ROUND((J13*$E22),2)</f>
        <v>0</v>
      </c>
      <c r="K22" s="50">
        <f>ROUND((K13*$E22),2)</f>
        <v>0</v>
      </c>
    </row>
    <row r="23" spans="1:11" x14ac:dyDescent="0.25">
      <c r="A23" s="37"/>
      <c r="C23" s="37"/>
      <c r="E23" s="49"/>
      <c r="F23" s="37"/>
      <c r="G23" s="50"/>
      <c r="H23" s="50"/>
      <c r="I23" s="50"/>
      <c r="J23" s="50"/>
      <c r="K23" s="50"/>
    </row>
    <row r="24" spans="1:11" ht="15.75" x14ac:dyDescent="0.25">
      <c r="A24" s="25" t="s">
        <v>19</v>
      </c>
      <c r="B24" s="2" t="s">
        <v>20</v>
      </c>
      <c r="C24" s="37"/>
      <c r="D24" s="2" t="s">
        <v>15</v>
      </c>
      <c r="E24" s="59">
        <v>0</v>
      </c>
      <c r="F24" s="37"/>
      <c r="G24" s="50">
        <f>ROUND((G13*$E24),2)</f>
        <v>0</v>
      </c>
      <c r="H24" s="50">
        <f t="shared" ref="H24:K24" si="0">ROUND((H13*$E24),2)</f>
        <v>0</v>
      </c>
      <c r="I24" s="50">
        <f t="shared" si="0"/>
        <v>0</v>
      </c>
      <c r="J24" s="50">
        <f t="shared" si="0"/>
        <v>0</v>
      </c>
      <c r="K24" s="50">
        <f t="shared" si="0"/>
        <v>0</v>
      </c>
    </row>
    <row r="25" spans="1:11" x14ac:dyDescent="0.25">
      <c r="A25" s="37"/>
      <c r="C25" s="37"/>
      <c r="E25" s="49"/>
      <c r="F25" s="37"/>
      <c r="G25" s="50"/>
      <c r="H25" s="50"/>
      <c r="I25" s="50"/>
      <c r="J25" s="50"/>
      <c r="K25" s="50"/>
    </row>
    <row r="26" spans="1:11" ht="15.75" x14ac:dyDescent="0.25">
      <c r="A26" s="58">
        <v>43313</v>
      </c>
      <c r="B26" s="2" t="s">
        <v>21</v>
      </c>
      <c r="C26" s="37"/>
      <c r="D26" s="2" t="s">
        <v>15</v>
      </c>
      <c r="E26" s="59">
        <v>1.3569999999999999E-3</v>
      </c>
      <c r="F26" s="37"/>
      <c r="G26" s="51">
        <f>ROUND((G13*$E26),2)</f>
        <v>0.14000000000000001</v>
      </c>
      <c r="H26" s="51">
        <f>ROUND((H13*$E26),2)</f>
        <v>0.34</v>
      </c>
      <c r="I26" s="51">
        <f>ROUND((I13*$E26),2)</f>
        <v>0.68</v>
      </c>
      <c r="J26" s="51">
        <f>ROUND((J13*$E26),2)</f>
        <v>1.02</v>
      </c>
      <c r="K26" s="51">
        <f>ROUND((K13*$E26),2)</f>
        <v>1.36</v>
      </c>
    </row>
    <row r="27" spans="1:1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</row>
    <row r="28" spans="1:11" ht="15.75" x14ac:dyDescent="0.25">
      <c r="A28" s="37"/>
      <c r="B28" s="16" t="s">
        <v>22</v>
      </c>
      <c r="C28" s="37"/>
      <c r="D28" s="37"/>
      <c r="E28" s="37"/>
      <c r="F28" s="37"/>
      <c r="G28" s="47">
        <f>SUM(G16:G27)</f>
        <v>23.82</v>
      </c>
      <c r="H28" s="47">
        <f>SUM(H16:H27)</f>
        <v>38.550000000000004</v>
      </c>
      <c r="I28" s="47">
        <f>SUM(I16:I27)</f>
        <v>63.1</v>
      </c>
      <c r="J28" s="47">
        <f>SUM(J16:J27)</f>
        <v>87.649999999999991</v>
      </c>
      <c r="K28" s="47">
        <f>SUM(K16:K27)</f>
        <v>112.2</v>
      </c>
    </row>
    <row r="29" spans="1:1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1" ht="15.75" x14ac:dyDescent="0.25">
      <c r="A30" s="58">
        <v>43466</v>
      </c>
      <c r="B30" s="2" t="s">
        <v>23</v>
      </c>
      <c r="C30" s="37"/>
      <c r="D30" s="2" t="s">
        <v>15</v>
      </c>
      <c r="E30" s="22">
        <v>-5.5000000000000003E-4</v>
      </c>
      <c r="F30" s="37"/>
      <c r="G30" s="53">
        <f>ROUND((G13*$E30),2)</f>
        <v>-0.06</v>
      </c>
      <c r="H30" s="53">
        <f>ROUND((H13*$E30),2)</f>
        <v>-0.14000000000000001</v>
      </c>
      <c r="I30" s="53">
        <f>ROUND((I13*$E30),2)</f>
        <v>-0.28000000000000003</v>
      </c>
      <c r="J30" s="53">
        <f>ROUND((J13*$E30),2)</f>
        <v>-0.41</v>
      </c>
      <c r="K30" s="53">
        <f>ROUND((K13*$E30),2)</f>
        <v>-0.55000000000000004</v>
      </c>
    </row>
    <row r="31" spans="1:11" x14ac:dyDescent="0.25">
      <c r="A31" s="37"/>
      <c r="B31" s="37"/>
      <c r="C31" s="37"/>
      <c r="D31" s="37"/>
      <c r="E31" s="37"/>
      <c r="F31" s="37"/>
      <c r="G31" s="53"/>
      <c r="H31" s="53"/>
      <c r="I31" s="53"/>
      <c r="J31" s="53"/>
      <c r="K31" s="53"/>
    </row>
    <row r="32" spans="1:11" ht="15.75" x14ac:dyDescent="0.25">
      <c r="A32" s="58">
        <v>43132</v>
      </c>
      <c r="B32" s="37" t="s">
        <v>24</v>
      </c>
      <c r="C32" s="37"/>
      <c r="D32" s="37" t="s">
        <v>25</v>
      </c>
      <c r="E32" s="17">
        <v>0.3</v>
      </c>
      <c r="F32" s="37"/>
      <c r="G32" s="53">
        <f>+E32</f>
        <v>0.3</v>
      </c>
      <c r="H32" s="53">
        <f>+E32</f>
        <v>0.3</v>
      </c>
      <c r="I32" s="53">
        <f>+E32</f>
        <v>0.3</v>
      </c>
      <c r="J32" s="53">
        <f>+E32</f>
        <v>0.3</v>
      </c>
      <c r="K32" s="53">
        <f>+E32</f>
        <v>0.3</v>
      </c>
    </row>
    <row r="33" spans="1:11" x14ac:dyDescent="0.25">
      <c r="A33" s="37"/>
      <c r="B33" s="37"/>
      <c r="C33" s="37"/>
      <c r="D33" s="37"/>
      <c r="E33" s="46"/>
      <c r="F33" s="37"/>
      <c r="G33" s="53"/>
      <c r="H33" s="53"/>
      <c r="I33" s="53"/>
      <c r="J33" s="53"/>
      <c r="K33" s="53"/>
    </row>
    <row r="34" spans="1:11" ht="15.75" x14ac:dyDescent="0.25">
      <c r="A34" s="58">
        <v>43132</v>
      </c>
      <c r="B34" s="37" t="s">
        <v>26</v>
      </c>
      <c r="C34" s="37"/>
      <c r="D34" s="37" t="s">
        <v>25</v>
      </c>
      <c r="E34" s="17">
        <v>0</v>
      </c>
      <c r="F34" s="37"/>
      <c r="G34" s="53">
        <f>+E34</f>
        <v>0</v>
      </c>
      <c r="H34" s="53">
        <f>+E34</f>
        <v>0</v>
      </c>
      <c r="I34" s="53">
        <f>+E34</f>
        <v>0</v>
      </c>
      <c r="J34" s="53">
        <f>+E34</f>
        <v>0</v>
      </c>
      <c r="K34" s="53">
        <f>+E34</f>
        <v>0</v>
      </c>
    </row>
    <row r="35" spans="1:11" x14ac:dyDescent="0.25">
      <c r="A35" s="37"/>
      <c r="B35" s="37"/>
      <c r="C35" s="37"/>
      <c r="D35" s="37"/>
      <c r="E35" s="37"/>
      <c r="F35" s="37"/>
      <c r="G35" s="53"/>
      <c r="H35" s="53"/>
      <c r="I35" s="53"/>
      <c r="J35" s="53"/>
      <c r="K35" s="53"/>
    </row>
    <row r="36" spans="1:11" ht="15.75" x14ac:dyDescent="0.25">
      <c r="A36" s="58">
        <v>43466</v>
      </c>
      <c r="B36" s="2" t="s">
        <v>27</v>
      </c>
      <c r="C36" s="37"/>
      <c r="D36" s="2" t="s">
        <v>15</v>
      </c>
      <c r="E36" s="29">
        <v>8.2500000000000004E-3</v>
      </c>
      <c r="F36" s="37"/>
      <c r="G36" s="55">
        <f>ROUND((G$13*$E36),2)</f>
        <v>0.83</v>
      </c>
      <c r="H36" s="55">
        <f>ROUND((H13*$E36),2)</f>
        <v>2.06</v>
      </c>
      <c r="I36" s="55">
        <f>ROUND((I$13*$E36),2)</f>
        <v>4.13</v>
      </c>
      <c r="J36" s="55">
        <f>ROUND((J13*$E36),2)</f>
        <v>6.19</v>
      </c>
      <c r="K36" s="55">
        <f>ROUND((K13*$E36),2)</f>
        <v>8.25</v>
      </c>
    </row>
    <row r="37" spans="1:11" x14ac:dyDescent="0.25">
      <c r="A37" s="37"/>
      <c r="C37" s="37"/>
      <c r="E37" s="54"/>
      <c r="F37" s="37"/>
      <c r="G37" s="55"/>
      <c r="H37" s="55"/>
      <c r="I37" s="55"/>
      <c r="J37" s="55"/>
      <c r="K37" s="55"/>
    </row>
    <row r="38" spans="1:11" ht="15.75" x14ac:dyDescent="0.25">
      <c r="A38" s="58">
        <v>43374</v>
      </c>
      <c r="B38" s="2" t="s">
        <v>28</v>
      </c>
      <c r="C38" s="37"/>
      <c r="D38" s="2" t="s">
        <v>15</v>
      </c>
      <c r="E38" s="31">
        <v>2.9999999999999997E-4</v>
      </c>
      <c r="F38" s="37"/>
      <c r="G38" s="55">
        <f>ROUND((G$13*$E38),2)</f>
        <v>0.03</v>
      </c>
      <c r="H38" s="55">
        <f>ROUND((H$13*$E38),2)</f>
        <v>0.08</v>
      </c>
      <c r="I38" s="55">
        <f>ROUND((I$13*$E38),2)</f>
        <v>0.15</v>
      </c>
      <c r="J38" s="55">
        <f t="shared" ref="J38:K38" si="1">ROUND((J$13*$E38),2)</f>
        <v>0.23</v>
      </c>
      <c r="K38" s="55">
        <f t="shared" si="1"/>
        <v>0.3</v>
      </c>
    </row>
    <row r="39" spans="1:11" ht="15.75" x14ac:dyDescent="0.25">
      <c r="A39" s="58"/>
      <c r="C39" s="37"/>
      <c r="E39" s="31"/>
      <c r="F39" s="37"/>
      <c r="G39" s="55"/>
      <c r="H39" s="55"/>
      <c r="I39" s="55"/>
      <c r="J39" s="55"/>
      <c r="K39" s="55"/>
    </row>
    <row r="40" spans="1:11" ht="15.75" x14ac:dyDescent="0.25">
      <c r="A40" s="58">
        <v>43466</v>
      </c>
      <c r="B40" s="2" t="s">
        <v>30</v>
      </c>
      <c r="C40" s="37"/>
      <c r="D40" s="2" t="s">
        <v>15</v>
      </c>
      <c r="E40" s="22">
        <v>-3.5929999999999998E-3</v>
      </c>
      <c r="F40" s="37"/>
      <c r="G40" s="55">
        <f>ROUND((G$13*$E40),2)</f>
        <v>-0.36</v>
      </c>
      <c r="H40" s="55">
        <f>ROUND((H$13*$E40),2)</f>
        <v>-0.9</v>
      </c>
      <c r="I40" s="55">
        <f>ROUND((I$13*$E40),2)</f>
        <v>-1.8</v>
      </c>
      <c r="J40" s="55">
        <f t="shared" ref="J40:K40" si="2">ROUND((J$13*$E40),2)</f>
        <v>-2.69</v>
      </c>
      <c r="K40" s="55">
        <f t="shared" si="2"/>
        <v>-3.59</v>
      </c>
    </row>
    <row r="41" spans="1:11" x14ac:dyDescent="0.25">
      <c r="A41" s="37"/>
      <c r="B41" s="37"/>
      <c r="C41" s="37"/>
      <c r="D41" s="37"/>
      <c r="E41" s="37"/>
      <c r="F41" s="37"/>
      <c r="G41" s="45"/>
      <c r="H41" s="45"/>
      <c r="I41" s="45"/>
      <c r="J41" s="45"/>
      <c r="K41" s="45"/>
    </row>
    <row r="42" spans="1:11" x14ac:dyDescent="0.25">
      <c r="A42" s="37"/>
      <c r="B42" s="2" t="s">
        <v>31</v>
      </c>
      <c r="C42" s="37"/>
      <c r="D42" s="37"/>
      <c r="E42" s="37"/>
      <c r="F42" s="37"/>
      <c r="G42" s="47">
        <f>SUM(G28:G40)</f>
        <v>24.560000000000002</v>
      </c>
      <c r="H42" s="47">
        <f>SUM(H28:H40)</f>
        <v>39.950000000000003</v>
      </c>
      <c r="I42" s="47">
        <f>SUM(I28:I40)</f>
        <v>65.600000000000009</v>
      </c>
      <c r="J42" s="47">
        <f t="shared" ref="J42:K42" si="3">SUM(J28:J40)</f>
        <v>91.27</v>
      </c>
      <c r="K42" s="47">
        <f t="shared" si="3"/>
        <v>116.91</v>
      </c>
    </row>
    <row r="43" spans="1:11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</row>
    <row r="44" spans="1:11" ht="15.75" x14ac:dyDescent="0.25">
      <c r="A44" s="58">
        <v>43466</v>
      </c>
      <c r="B44" s="2" t="s">
        <v>32</v>
      </c>
      <c r="C44" s="37"/>
      <c r="D44" s="56" t="s">
        <v>39</v>
      </c>
      <c r="E44" s="22">
        <v>5.8975E-2</v>
      </c>
      <c r="F44" s="37"/>
      <c r="G44" s="53">
        <f>ROUND((G42*$E44),2)</f>
        <v>1.45</v>
      </c>
      <c r="H44" s="53">
        <f>ROUND((H42*$E44),2)</f>
        <v>2.36</v>
      </c>
      <c r="I44" s="53">
        <f>ROUND((I42*$E44),2)</f>
        <v>3.87</v>
      </c>
      <c r="J44" s="53">
        <f>ROUND((J42*$E44),2)</f>
        <v>5.38</v>
      </c>
      <c r="K44" s="53">
        <f>ROUND((K42*$E44),2)</f>
        <v>6.89</v>
      </c>
    </row>
    <row r="45" spans="1:11" x14ac:dyDescent="0.25">
      <c r="A45" s="37"/>
      <c r="C45" s="37"/>
      <c r="D45" s="56"/>
      <c r="E45" s="57"/>
      <c r="F45" s="37"/>
      <c r="G45" s="53"/>
      <c r="H45" s="53"/>
      <c r="I45" s="53"/>
      <c r="J45" s="53"/>
      <c r="K45" s="53"/>
    </row>
    <row r="46" spans="1:11" ht="15.75" x14ac:dyDescent="0.25">
      <c r="A46" s="58">
        <v>43374</v>
      </c>
      <c r="B46" s="2" t="s">
        <v>34</v>
      </c>
      <c r="C46" s="37"/>
      <c r="D46" s="56" t="s">
        <v>39</v>
      </c>
      <c r="E46" s="22">
        <v>4.0064000000000002E-2</v>
      </c>
      <c r="F46" s="37"/>
      <c r="G46" s="53">
        <f>ROUND((G42*$E46),2)</f>
        <v>0.98</v>
      </c>
      <c r="H46" s="53">
        <f>ROUND((H$42*$E46),2)</f>
        <v>1.6</v>
      </c>
      <c r="I46" s="53">
        <f>ROUND((I$42*$E46),2)</f>
        <v>2.63</v>
      </c>
      <c r="J46" s="53">
        <f>ROUND((J42*$E46),2)</f>
        <v>3.66</v>
      </c>
      <c r="K46" s="53">
        <f>ROUND((K42*$E46),2)</f>
        <v>4.68</v>
      </c>
    </row>
    <row r="47" spans="1:11" x14ac:dyDescent="0.25">
      <c r="A47" s="58"/>
      <c r="C47" s="37"/>
      <c r="D47" s="56"/>
      <c r="E47" s="57"/>
      <c r="F47" s="37"/>
      <c r="G47" s="53"/>
      <c r="H47" s="53"/>
      <c r="I47" s="53"/>
      <c r="J47" s="53"/>
      <c r="K47" s="53"/>
    </row>
    <row r="48" spans="1:11" ht="15.75" x14ac:dyDescent="0.25">
      <c r="A48" s="58">
        <v>43374</v>
      </c>
      <c r="B48" s="2" t="s">
        <v>29</v>
      </c>
      <c r="C48" s="37"/>
      <c r="D48" s="2" t="s">
        <v>15</v>
      </c>
      <c r="E48" s="22">
        <v>8.0000000000000007E-5</v>
      </c>
      <c r="F48" s="37"/>
      <c r="G48" s="53">
        <f>ROUND((G13*$E48),2)</f>
        <v>0.01</v>
      </c>
      <c r="H48" s="53">
        <f t="shared" ref="H48:K48" si="4">ROUND((H13*$E48),2)</f>
        <v>0.02</v>
      </c>
      <c r="I48" s="53">
        <f t="shared" si="4"/>
        <v>0.04</v>
      </c>
      <c r="J48" s="53">
        <f t="shared" si="4"/>
        <v>0.06</v>
      </c>
      <c r="K48" s="53">
        <f t="shared" si="4"/>
        <v>0.08</v>
      </c>
    </row>
    <row r="49" spans="1:11" x14ac:dyDescent="0.25">
      <c r="A49" s="37"/>
      <c r="B49" s="37"/>
      <c r="C49" s="37"/>
      <c r="D49" s="37"/>
      <c r="E49" s="37"/>
      <c r="F49" s="37"/>
      <c r="G49" s="45"/>
      <c r="H49" s="45"/>
      <c r="I49" s="45"/>
      <c r="J49" s="45"/>
      <c r="K49" s="45"/>
    </row>
    <row r="50" spans="1:11" x14ac:dyDescent="0.25">
      <c r="A50" s="37"/>
      <c r="B50" s="2" t="s">
        <v>35</v>
      </c>
      <c r="C50" s="37"/>
      <c r="D50" s="37"/>
      <c r="E50" s="37"/>
      <c r="F50" s="37"/>
      <c r="G50" s="47">
        <f>G42+G44+G46+G48</f>
        <v>27.000000000000004</v>
      </c>
      <c r="H50" s="47">
        <f>H42+H44+H46+H48</f>
        <v>43.930000000000007</v>
      </c>
      <c r="I50" s="61">
        <f>I42+I44+I46+I48</f>
        <v>72.140000000000015</v>
      </c>
      <c r="J50" s="61">
        <f t="shared" ref="J50:K50" si="5">J42+J44+J46+J48</f>
        <v>100.36999999999999</v>
      </c>
      <c r="K50" s="61">
        <f t="shared" si="5"/>
        <v>128.56</v>
      </c>
    </row>
    <row r="51" spans="1:11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</row>
    <row r="52" spans="1:11" x14ac:dyDescent="0.25">
      <c r="A52" s="37"/>
      <c r="B52" s="37"/>
      <c r="C52" s="37"/>
      <c r="D52" s="37"/>
      <c r="E52" s="37"/>
      <c r="F52" s="37"/>
      <c r="G52" s="43" t="s">
        <v>36</v>
      </c>
      <c r="H52" s="43" t="s">
        <v>36</v>
      </c>
      <c r="I52" s="43" t="s">
        <v>36</v>
      </c>
      <c r="J52" s="43" t="s">
        <v>36</v>
      </c>
      <c r="K52" s="43" t="s">
        <v>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ABFD4-3646-4118-9ABB-9E5B189EB244}">
  <dimension ref="A1:K50"/>
  <sheetViews>
    <sheetView workbookViewId="0">
      <selection activeCell="D9" sqref="D9"/>
    </sheetView>
  </sheetViews>
  <sheetFormatPr defaultRowHeight="15" x14ac:dyDescent="0.25"/>
  <cols>
    <col min="1" max="1" width="10.85546875" style="2" bestFit="1" customWidth="1"/>
    <col min="2" max="2" width="22.5703125" style="2" bestFit="1" customWidth="1"/>
    <col min="3" max="3" width="9.140625" style="2"/>
    <col min="4" max="4" width="7.7109375" style="2" bestFit="1" customWidth="1"/>
    <col min="5" max="5" width="11.42578125" style="2" bestFit="1" customWidth="1"/>
    <col min="6" max="6" width="9.140625" style="2"/>
    <col min="7" max="11" width="8.85546875" style="2" bestFit="1" customWidth="1"/>
    <col min="12" max="16384" width="9.140625" style="2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7"/>
      <c r="B2" s="38"/>
      <c r="C2" s="39" t="s">
        <v>1</v>
      </c>
      <c r="D2" s="40"/>
      <c r="E2" s="40"/>
      <c r="F2" s="40"/>
      <c r="G2" s="39"/>
      <c r="H2" s="40"/>
      <c r="I2" s="40"/>
      <c r="J2" s="40"/>
      <c r="K2" s="40"/>
    </row>
    <row r="3" spans="1:11" x14ac:dyDescent="0.25">
      <c r="A3" s="37"/>
      <c r="B3" s="41"/>
      <c r="C3" s="39" t="s">
        <v>2</v>
      </c>
      <c r="D3" s="40"/>
      <c r="E3" s="40"/>
      <c r="F3" s="40"/>
      <c r="G3" s="39"/>
      <c r="H3" s="39"/>
      <c r="I3" s="39"/>
      <c r="J3" s="39"/>
      <c r="K3" s="39"/>
    </row>
    <row r="4" spans="1:11" ht="15.75" x14ac:dyDescent="0.25">
      <c r="A4" s="37"/>
      <c r="B4" s="42"/>
      <c r="C4" s="4" t="s">
        <v>45</v>
      </c>
      <c r="D4" s="40"/>
      <c r="E4" s="40"/>
      <c r="F4" s="40"/>
      <c r="G4" s="39"/>
      <c r="H4" s="39"/>
      <c r="I4" s="39"/>
      <c r="J4" s="39"/>
      <c r="K4" s="39"/>
    </row>
    <row r="5" spans="1:11" x14ac:dyDescent="0.25">
      <c r="A5" s="37"/>
      <c r="B5" s="37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5">
      <c r="A6" s="37"/>
      <c r="B6" s="37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5">
      <c r="A7" s="37"/>
      <c r="B7" s="37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5">
      <c r="A8" s="37"/>
      <c r="B8" s="37"/>
      <c r="C8" s="39" t="s">
        <v>4</v>
      </c>
      <c r="D8" s="40"/>
      <c r="E8" s="40"/>
      <c r="F8" s="40"/>
      <c r="G8" s="39"/>
      <c r="H8" s="39"/>
      <c r="I8" s="39"/>
      <c r="J8" s="39"/>
      <c r="K8" s="39"/>
    </row>
    <row r="9" spans="1:11" x14ac:dyDescent="0.25">
      <c r="A9" s="37"/>
      <c r="B9" s="37"/>
      <c r="C9" s="39"/>
      <c r="D9" s="40"/>
      <c r="E9" s="40"/>
      <c r="F9" s="40"/>
      <c r="G9" s="39"/>
      <c r="H9" s="39"/>
      <c r="I9" s="39"/>
      <c r="J9" s="39"/>
      <c r="K9" s="39"/>
    </row>
    <row r="10" spans="1:11" x14ac:dyDescent="0.25">
      <c r="A10" s="37"/>
      <c r="B10" s="37"/>
      <c r="C10" s="39"/>
      <c r="D10" s="40"/>
      <c r="E10" s="40"/>
      <c r="F10" s="40"/>
      <c r="G10" s="39"/>
      <c r="H10" s="39"/>
      <c r="I10" s="39"/>
      <c r="J10" s="39"/>
      <c r="K10" s="39"/>
    </row>
    <row r="11" spans="1:11" ht="15.75" x14ac:dyDescent="0.25">
      <c r="A11" s="37"/>
      <c r="B11" s="9" t="s">
        <v>5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x14ac:dyDescent="0.25">
      <c r="A12" s="37"/>
      <c r="B12" s="37"/>
      <c r="C12" s="37"/>
      <c r="D12" s="37"/>
      <c r="E12" s="43" t="s">
        <v>6</v>
      </c>
      <c r="F12" s="37"/>
      <c r="G12" s="37"/>
      <c r="H12" s="37"/>
      <c r="I12" s="37"/>
      <c r="J12" s="37"/>
      <c r="K12" s="37"/>
    </row>
    <row r="13" spans="1:11" x14ac:dyDescent="0.25">
      <c r="A13" s="37"/>
      <c r="B13" s="37"/>
      <c r="C13" s="37"/>
      <c r="D13" s="37"/>
      <c r="E13" s="43" t="s">
        <v>7</v>
      </c>
      <c r="F13" s="37"/>
      <c r="G13" s="44">
        <v>100</v>
      </c>
      <c r="H13" s="44">
        <v>250</v>
      </c>
      <c r="I13" s="44">
        <v>500</v>
      </c>
      <c r="J13" s="44">
        <v>750</v>
      </c>
      <c r="K13" s="44">
        <v>1000</v>
      </c>
    </row>
    <row r="14" spans="1:11" ht="15.75" x14ac:dyDescent="0.25">
      <c r="A14" s="37"/>
      <c r="B14" s="12" t="s">
        <v>8</v>
      </c>
      <c r="C14" s="37"/>
      <c r="D14" s="37"/>
      <c r="E14" s="13" t="s">
        <v>9</v>
      </c>
      <c r="F14" s="37"/>
      <c r="G14" s="43" t="s">
        <v>10</v>
      </c>
      <c r="H14" s="43" t="s">
        <v>10</v>
      </c>
      <c r="I14" s="43" t="s">
        <v>10</v>
      </c>
      <c r="J14" s="43" t="s">
        <v>10</v>
      </c>
      <c r="K14" s="43" t="s">
        <v>10</v>
      </c>
    </row>
    <row r="15" spans="1:11" x14ac:dyDescent="0.25">
      <c r="A15" s="37"/>
      <c r="B15" s="37"/>
      <c r="C15" s="37"/>
      <c r="D15" s="37"/>
      <c r="E15" s="37"/>
      <c r="F15" s="37"/>
      <c r="G15" s="45"/>
      <c r="H15" s="45"/>
      <c r="I15" s="45"/>
      <c r="J15" s="45"/>
      <c r="K15" s="45"/>
    </row>
    <row r="16" spans="1:11" ht="15.75" x14ac:dyDescent="0.25">
      <c r="A16" s="37"/>
      <c r="B16" s="2" t="s">
        <v>11</v>
      </c>
      <c r="C16" s="37"/>
      <c r="D16" s="2" t="s">
        <v>12</v>
      </c>
      <c r="E16" s="17">
        <v>11</v>
      </c>
      <c r="F16" s="37"/>
      <c r="G16" s="47">
        <f>+$E16</f>
        <v>11</v>
      </c>
      <c r="H16" s="47">
        <f>+$E16</f>
        <v>11</v>
      </c>
      <c r="I16" s="47">
        <f>+$E16</f>
        <v>11</v>
      </c>
      <c r="J16" s="47">
        <f>+$E16</f>
        <v>11</v>
      </c>
      <c r="K16" s="47">
        <f>+$E16</f>
        <v>11</v>
      </c>
    </row>
    <row r="17" spans="1:11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 x14ac:dyDescent="0.25">
      <c r="A18" s="58">
        <v>42276</v>
      </c>
      <c r="B18" s="2" t="s">
        <v>13</v>
      </c>
      <c r="C18" s="37"/>
      <c r="D18" s="37"/>
      <c r="E18" s="48"/>
      <c r="F18" s="37"/>
      <c r="G18" s="37"/>
      <c r="H18" s="37"/>
      <c r="I18" s="37"/>
      <c r="J18" s="37"/>
      <c r="K18" s="37"/>
    </row>
    <row r="19" spans="1:11" ht="15.75" x14ac:dyDescent="0.25">
      <c r="A19" s="37"/>
      <c r="B19" s="2" t="s">
        <v>14</v>
      </c>
      <c r="C19" s="37"/>
      <c r="D19" s="2" t="s">
        <v>15</v>
      </c>
      <c r="E19" s="20">
        <v>8.795E-2</v>
      </c>
      <c r="F19" s="37"/>
      <c r="G19" s="46">
        <f>ROUND((IF((G13&lt;500),(G13*$E19),(500*$E19))),2)</f>
        <v>8.8000000000000007</v>
      </c>
      <c r="H19" s="37">
        <f>ROUND((IF((H13&lt;500),(H13*$E19),(500*$E19))),2)</f>
        <v>21.99</v>
      </c>
      <c r="I19" s="37">
        <f>ROUND((IF((I13&lt;500),(I13*$E19),(500*$E19))),2)</f>
        <v>43.98</v>
      </c>
      <c r="J19" s="37">
        <f>ROUND((IF((J13&lt;500),(J13*$E19),(500*$E19))),2)</f>
        <v>43.98</v>
      </c>
      <c r="K19" s="37">
        <f>ROUND((IF((K13&lt;500),(K13*$E19),(500*$E19))),2)</f>
        <v>43.98</v>
      </c>
    </row>
    <row r="20" spans="1:11" x14ac:dyDescent="0.25">
      <c r="A20" s="37"/>
      <c r="B20" s="2" t="s">
        <v>16</v>
      </c>
      <c r="C20" s="37"/>
      <c r="D20" s="2" t="s">
        <v>15</v>
      </c>
      <c r="E20" s="48">
        <f>E19</f>
        <v>8.795E-2</v>
      </c>
      <c r="F20" s="37"/>
      <c r="G20" s="37">
        <f>ROUND((IF((G13&gt;500),((G13-500)*$E20),0)),2)</f>
        <v>0</v>
      </c>
      <c r="H20" s="37">
        <f>ROUND((IF((H13&gt;500),((H13-500)*$E20),0)),2)</f>
        <v>0</v>
      </c>
      <c r="I20" s="37">
        <f>ROUND((IF((I13&gt;500),((I13-500)*$E20),0)),2)</f>
        <v>0</v>
      </c>
      <c r="J20" s="37">
        <f>ROUND((IF((J13&gt;500),((J13-500)*$E20),0)),2)</f>
        <v>21.99</v>
      </c>
      <c r="K20" s="37">
        <f>ROUND((IF((K13&gt;500),((K13-500)*$E20),0)),2)</f>
        <v>43.98</v>
      </c>
    </row>
    <row r="21" spans="1:11" x14ac:dyDescent="0.25">
      <c r="A21" s="37"/>
      <c r="C21" s="37"/>
      <c r="E21" s="48"/>
      <c r="F21" s="37"/>
      <c r="G21" s="37"/>
      <c r="H21" s="37"/>
      <c r="I21" s="37"/>
      <c r="J21" s="37"/>
      <c r="K21" s="37"/>
    </row>
    <row r="22" spans="1:11" ht="15.75" x14ac:dyDescent="0.25">
      <c r="A22" s="37"/>
      <c r="B22" s="2" t="s">
        <v>18</v>
      </c>
      <c r="C22" s="37"/>
      <c r="D22" s="2" t="s">
        <v>15</v>
      </c>
      <c r="E22" s="59">
        <v>0</v>
      </c>
      <c r="F22" s="37"/>
      <c r="G22" s="50">
        <f>ROUND((G13*$E22),2)</f>
        <v>0</v>
      </c>
      <c r="H22" s="50">
        <f>ROUND((H13*$E22),2)</f>
        <v>0</v>
      </c>
      <c r="I22" s="50">
        <f>ROUND((I13*$E22),2)</f>
        <v>0</v>
      </c>
      <c r="J22" s="50">
        <f>ROUND((J13*$E22),2)</f>
        <v>0</v>
      </c>
      <c r="K22" s="50">
        <f>ROUND((K13*$E22),2)</f>
        <v>0</v>
      </c>
    </row>
    <row r="23" spans="1:11" x14ac:dyDescent="0.25">
      <c r="A23" s="37"/>
      <c r="C23" s="37"/>
      <c r="E23" s="49"/>
      <c r="F23" s="37"/>
      <c r="G23" s="50"/>
      <c r="H23" s="50"/>
      <c r="I23" s="50"/>
      <c r="J23" s="50"/>
      <c r="K23" s="50"/>
    </row>
    <row r="24" spans="1:11" ht="15.75" x14ac:dyDescent="0.25">
      <c r="A24" s="58">
        <v>42948</v>
      </c>
      <c r="B24" s="2" t="s">
        <v>20</v>
      </c>
      <c r="C24" s="37"/>
      <c r="D24" s="2" t="s">
        <v>15</v>
      </c>
      <c r="E24" s="59">
        <v>3.4099999999999998E-3</v>
      </c>
      <c r="F24" s="37"/>
      <c r="G24" s="50">
        <f>ROUND((G13*$E24),2)</f>
        <v>0.34</v>
      </c>
      <c r="H24" s="50">
        <f t="shared" ref="H24:K24" si="0">ROUND((H13*$E24),2)</f>
        <v>0.85</v>
      </c>
      <c r="I24" s="50">
        <f t="shared" si="0"/>
        <v>1.71</v>
      </c>
      <c r="J24" s="50">
        <f t="shared" si="0"/>
        <v>2.56</v>
      </c>
      <c r="K24" s="50">
        <f t="shared" si="0"/>
        <v>3.41</v>
      </c>
    </row>
    <row r="25" spans="1:11" x14ac:dyDescent="0.25">
      <c r="A25" s="37"/>
      <c r="C25" s="37"/>
      <c r="E25" s="49"/>
      <c r="F25" s="37"/>
      <c r="G25" s="50"/>
      <c r="H25" s="50"/>
      <c r="I25" s="50"/>
      <c r="J25" s="50"/>
      <c r="K25" s="50"/>
    </row>
    <row r="26" spans="1:11" ht="15.75" x14ac:dyDescent="0.25">
      <c r="A26" s="58">
        <v>42948</v>
      </c>
      <c r="B26" s="2" t="s">
        <v>21</v>
      </c>
      <c r="C26" s="37"/>
      <c r="D26" s="2" t="s">
        <v>15</v>
      </c>
      <c r="E26" s="59">
        <v>1.4350000000000001E-3</v>
      </c>
      <c r="F26" s="37"/>
      <c r="G26" s="51">
        <f>ROUND((G13*$E26),2)</f>
        <v>0.14000000000000001</v>
      </c>
      <c r="H26" s="51">
        <f>ROUND((H13*$E26),2)</f>
        <v>0.36</v>
      </c>
      <c r="I26" s="51">
        <f>ROUND((I13*$E26),2)</f>
        <v>0.72</v>
      </c>
      <c r="J26" s="51">
        <f>ROUND((J13*$E26),2)</f>
        <v>1.08</v>
      </c>
      <c r="K26" s="51">
        <f>ROUND((K13*$E26),2)</f>
        <v>1.44</v>
      </c>
    </row>
    <row r="27" spans="1:1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</row>
    <row r="28" spans="1:11" ht="15.75" x14ac:dyDescent="0.25">
      <c r="A28" s="37"/>
      <c r="B28" s="16" t="s">
        <v>22</v>
      </c>
      <c r="C28" s="37"/>
      <c r="D28" s="37"/>
      <c r="E28" s="37"/>
      <c r="F28" s="37"/>
      <c r="G28" s="47">
        <f>SUM(G16:G27)</f>
        <v>20.28</v>
      </c>
      <c r="H28" s="47">
        <f>SUM(H16:H27)</f>
        <v>34.199999999999996</v>
      </c>
      <c r="I28" s="47">
        <f>SUM(I16:I27)</f>
        <v>57.41</v>
      </c>
      <c r="J28" s="47">
        <f>SUM(J16:J27)</f>
        <v>80.61</v>
      </c>
      <c r="K28" s="47">
        <f>SUM(K16:K27)</f>
        <v>103.80999999999999</v>
      </c>
    </row>
    <row r="29" spans="1:1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1" ht="15.75" x14ac:dyDescent="0.25">
      <c r="A30" s="58">
        <v>43101</v>
      </c>
      <c r="B30" s="2" t="s">
        <v>23</v>
      </c>
      <c r="C30" s="37"/>
      <c r="D30" s="2" t="s">
        <v>15</v>
      </c>
      <c r="E30" s="22">
        <v>-1.206E-3</v>
      </c>
      <c r="F30" s="37"/>
      <c r="G30" s="53">
        <f>ROUND((G13*$E30),2)</f>
        <v>-0.12</v>
      </c>
      <c r="H30" s="53">
        <f>ROUND((H13*$E30),2)</f>
        <v>-0.3</v>
      </c>
      <c r="I30" s="53">
        <f>ROUND((I13*$E30),2)</f>
        <v>-0.6</v>
      </c>
      <c r="J30" s="53">
        <f>ROUND((J13*$E30),2)</f>
        <v>-0.9</v>
      </c>
      <c r="K30" s="53">
        <f>ROUND((K13*$E30),2)</f>
        <v>-1.21</v>
      </c>
    </row>
    <row r="31" spans="1:11" x14ac:dyDescent="0.25">
      <c r="A31" s="37"/>
      <c r="B31" s="37"/>
      <c r="C31" s="37"/>
      <c r="D31" s="37"/>
      <c r="E31" s="37"/>
      <c r="F31" s="37"/>
      <c r="G31" s="53"/>
      <c r="H31" s="53"/>
      <c r="I31" s="53"/>
      <c r="J31" s="53"/>
      <c r="K31" s="53"/>
    </row>
    <row r="32" spans="1:11" ht="15.75" x14ac:dyDescent="0.25">
      <c r="A32" s="37"/>
      <c r="B32" s="37" t="s">
        <v>24</v>
      </c>
      <c r="C32" s="37"/>
      <c r="D32" s="37" t="s">
        <v>25</v>
      </c>
      <c r="E32" s="17">
        <v>0.15</v>
      </c>
      <c r="F32" s="37"/>
      <c r="G32" s="53">
        <f>+E32</f>
        <v>0.15</v>
      </c>
      <c r="H32" s="53">
        <f>+E32</f>
        <v>0.15</v>
      </c>
      <c r="I32" s="53">
        <f>+E32</f>
        <v>0.15</v>
      </c>
      <c r="J32" s="53">
        <f>+E32</f>
        <v>0.15</v>
      </c>
      <c r="K32" s="53">
        <f>+E32</f>
        <v>0.15</v>
      </c>
    </row>
    <row r="33" spans="1:11" x14ac:dyDescent="0.25">
      <c r="A33" s="37"/>
      <c r="B33" s="37"/>
      <c r="C33" s="37"/>
      <c r="D33" s="37"/>
      <c r="E33" s="46"/>
      <c r="F33" s="37"/>
      <c r="G33" s="53"/>
      <c r="H33" s="53"/>
      <c r="I33" s="53"/>
      <c r="J33" s="53"/>
      <c r="K33" s="53"/>
    </row>
    <row r="34" spans="1:11" ht="15.75" x14ac:dyDescent="0.25">
      <c r="A34" s="37" t="s">
        <v>46</v>
      </c>
      <c r="B34" s="37" t="s">
        <v>26</v>
      </c>
      <c r="C34" s="37"/>
      <c r="D34" s="37" t="s">
        <v>25</v>
      </c>
      <c r="E34" s="17">
        <v>0.15</v>
      </c>
      <c r="F34" s="37"/>
      <c r="G34" s="53">
        <f>+E34</f>
        <v>0.15</v>
      </c>
      <c r="H34" s="53">
        <f>+E34</f>
        <v>0.15</v>
      </c>
      <c r="I34" s="53">
        <f>+E34</f>
        <v>0.15</v>
      </c>
      <c r="J34" s="53">
        <f>+E34</f>
        <v>0.15</v>
      </c>
      <c r="K34" s="53">
        <f>+E34</f>
        <v>0.15</v>
      </c>
    </row>
    <row r="35" spans="1:11" x14ac:dyDescent="0.25">
      <c r="A35" s="37"/>
      <c r="B35" s="37"/>
      <c r="C35" s="37"/>
      <c r="D35" s="37"/>
      <c r="E35" s="37"/>
      <c r="F35" s="37"/>
      <c r="G35" s="53"/>
      <c r="H35" s="53"/>
      <c r="I35" s="53"/>
      <c r="J35" s="53"/>
      <c r="K35" s="53"/>
    </row>
    <row r="36" spans="1:11" ht="15.75" x14ac:dyDescent="0.25">
      <c r="A36" s="58">
        <v>43101</v>
      </c>
      <c r="B36" s="2" t="s">
        <v>27</v>
      </c>
      <c r="C36" s="37"/>
      <c r="D36" s="2" t="s">
        <v>15</v>
      </c>
      <c r="E36" s="29">
        <v>-3.3700000000000002E-3</v>
      </c>
      <c r="F36" s="37"/>
      <c r="G36" s="55">
        <f>ROUND((G$13*$E36),2)</f>
        <v>-0.34</v>
      </c>
      <c r="H36" s="55">
        <f>ROUND((H13*$E36),2)</f>
        <v>-0.84</v>
      </c>
      <c r="I36" s="55">
        <f>ROUND((I$13*$E36),2)</f>
        <v>-1.69</v>
      </c>
      <c r="J36" s="55">
        <f>ROUND((J13*$E36),2)</f>
        <v>-2.5299999999999998</v>
      </c>
      <c r="K36" s="55">
        <f>ROUND((K13*$E36),2)</f>
        <v>-3.37</v>
      </c>
    </row>
    <row r="37" spans="1:11" x14ac:dyDescent="0.25">
      <c r="A37" s="58"/>
      <c r="C37" s="37"/>
      <c r="E37" s="54"/>
      <c r="F37" s="37"/>
      <c r="G37" s="55"/>
      <c r="H37" s="55"/>
      <c r="I37" s="55"/>
      <c r="J37" s="55"/>
      <c r="K37" s="55"/>
    </row>
    <row r="38" spans="1:11" ht="15.75" x14ac:dyDescent="0.25">
      <c r="A38" s="58">
        <f>A36</f>
        <v>43101</v>
      </c>
      <c r="B38" s="2" t="s">
        <v>28</v>
      </c>
      <c r="C38" s="37"/>
      <c r="D38" s="2" t="s">
        <v>15</v>
      </c>
      <c r="E38" s="31">
        <v>4.2640000000000001E-4</v>
      </c>
      <c r="F38" s="37"/>
      <c r="G38" s="55">
        <f>ROUND((G$13*$E38),2)</f>
        <v>0.04</v>
      </c>
      <c r="H38" s="55">
        <f>ROUND((H$13*$E38),2)</f>
        <v>0.11</v>
      </c>
      <c r="I38" s="55">
        <f>ROUND((I$13*$E38),2)</f>
        <v>0.21</v>
      </c>
      <c r="J38" s="55">
        <f t="shared" ref="J38:K38" si="1">ROUND((J$13*$E38),2)</f>
        <v>0.32</v>
      </c>
      <c r="K38" s="55">
        <f t="shared" si="1"/>
        <v>0.43</v>
      </c>
    </row>
    <row r="39" spans="1:11" x14ac:dyDescent="0.25">
      <c r="A39" s="37"/>
      <c r="B39" s="37"/>
      <c r="C39" s="37"/>
      <c r="D39" s="37"/>
      <c r="E39" s="37"/>
      <c r="F39" s="37"/>
      <c r="G39" s="45"/>
      <c r="H39" s="45"/>
      <c r="I39" s="45"/>
      <c r="J39" s="45"/>
      <c r="K39" s="45"/>
    </row>
    <row r="40" spans="1:11" x14ac:dyDescent="0.25">
      <c r="A40" s="37"/>
      <c r="B40" s="2" t="s">
        <v>31</v>
      </c>
      <c r="C40" s="37"/>
      <c r="D40" s="37"/>
      <c r="E40" s="37"/>
      <c r="F40" s="37"/>
      <c r="G40" s="47">
        <f>SUM(G28:G38)</f>
        <v>20.159999999999997</v>
      </c>
      <c r="H40" s="47">
        <f>SUM(H28:H38)</f>
        <v>33.469999999999992</v>
      </c>
      <c r="I40" s="47">
        <f>SUM(I28:I38)</f>
        <v>55.629999999999995</v>
      </c>
      <c r="J40" s="47">
        <f t="shared" ref="J40:K40" si="2">SUM(J28:J38)</f>
        <v>77.8</v>
      </c>
      <c r="K40" s="47">
        <f t="shared" si="2"/>
        <v>99.960000000000008</v>
      </c>
    </row>
    <row r="41" spans="1:11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.75" x14ac:dyDescent="0.25">
      <c r="A42" s="58">
        <v>43101</v>
      </c>
      <c r="B42" s="2" t="s">
        <v>32</v>
      </c>
      <c r="C42" s="37"/>
      <c r="D42" s="56" t="s">
        <v>39</v>
      </c>
      <c r="E42" s="22">
        <v>0.100468</v>
      </c>
      <c r="F42" s="37"/>
      <c r="G42" s="53">
        <f>ROUND((G40*$E42),2)</f>
        <v>2.0299999999999998</v>
      </c>
      <c r="H42" s="53">
        <f>ROUND((H40*$E42),2)</f>
        <v>3.36</v>
      </c>
      <c r="I42" s="53">
        <f>ROUND((I40*$E42),2)</f>
        <v>5.59</v>
      </c>
      <c r="J42" s="53">
        <f>ROUND((J40*$E42),2)</f>
        <v>7.82</v>
      </c>
      <c r="K42" s="53">
        <f>ROUND((K40*$E42),2)</f>
        <v>10.039999999999999</v>
      </c>
    </row>
    <row r="43" spans="1:11" x14ac:dyDescent="0.25">
      <c r="A43" s="37"/>
      <c r="C43" s="37"/>
      <c r="D43" s="56"/>
      <c r="E43" s="57"/>
      <c r="F43" s="37"/>
      <c r="G43" s="53"/>
      <c r="H43" s="53"/>
      <c r="I43" s="53"/>
      <c r="J43" s="53"/>
      <c r="K43" s="53"/>
    </row>
    <row r="44" spans="1:11" ht="15.75" x14ac:dyDescent="0.25">
      <c r="A44" s="58">
        <v>43009</v>
      </c>
      <c r="B44" s="2" t="s">
        <v>47</v>
      </c>
      <c r="C44" s="37"/>
      <c r="D44" s="56" t="s">
        <v>39</v>
      </c>
      <c r="E44" s="22">
        <v>4.0629999999999999E-2</v>
      </c>
      <c r="F44" s="37"/>
      <c r="G44" s="53">
        <f>ROUND((G40*$E44),2)</f>
        <v>0.82</v>
      </c>
      <c r="H44" s="53">
        <f>ROUND((H$40*$E44),2)</f>
        <v>1.36</v>
      </c>
      <c r="I44" s="53">
        <f>ROUND((I$40*$E44),2)</f>
        <v>2.2599999999999998</v>
      </c>
      <c r="J44" s="53">
        <f>ROUND((J40*$E44),2)</f>
        <v>3.16</v>
      </c>
      <c r="K44" s="53">
        <f>ROUND((K40*$E44),2)</f>
        <v>4.0599999999999996</v>
      </c>
    </row>
    <row r="45" spans="1:11" x14ac:dyDescent="0.25">
      <c r="A45" s="58"/>
      <c r="C45" s="37"/>
      <c r="D45" s="56"/>
      <c r="E45" s="57"/>
      <c r="F45" s="37"/>
      <c r="G45" s="53"/>
      <c r="H45" s="53"/>
      <c r="I45" s="53"/>
      <c r="J45" s="53"/>
      <c r="K45" s="53"/>
    </row>
    <row r="46" spans="1:11" ht="15.75" x14ac:dyDescent="0.25">
      <c r="A46" s="58">
        <v>43101</v>
      </c>
      <c r="B46" s="2" t="s">
        <v>29</v>
      </c>
      <c r="C46" s="37"/>
      <c r="D46" s="56" t="s">
        <v>39</v>
      </c>
      <c r="E46" s="22">
        <v>1.7290000000000001E-3</v>
      </c>
      <c r="F46" s="37"/>
      <c r="G46" s="53">
        <f>ROUND((G40*$E46),2)</f>
        <v>0.03</v>
      </c>
      <c r="H46" s="53">
        <f>ROUND((H$40*$E46),2)</f>
        <v>0.06</v>
      </c>
      <c r="I46" s="53">
        <f>ROUND((I$40*$E46),2)</f>
        <v>0.1</v>
      </c>
      <c r="J46" s="53">
        <f>ROUND((J40*$E46),2)</f>
        <v>0.13</v>
      </c>
      <c r="K46" s="53">
        <f>ROUND((K40*$E46),2)</f>
        <v>0.17</v>
      </c>
    </row>
    <row r="47" spans="1:11" x14ac:dyDescent="0.25">
      <c r="A47" s="37"/>
      <c r="B47" s="37"/>
      <c r="C47" s="37"/>
      <c r="D47" s="37"/>
      <c r="E47" s="37"/>
      <c r="F47" s="37"/>
      <c r="G47" s="45"/>
      <c r="H47" s="45"/>
      <c r="I47" s="45"/>
      <c r="J47" s="45"/>
      <c r="K47" s="45"/>
    </row>
    <row r="48" spans="1:11" x14ac:dyDescent="0.25">
      <c r="A48" s="37"/>
      <c r="B48" s="2" t="s">
        <v>35</v>
      </c>
      <c r="C48" s="37"/>
      <c r="D48" s="37"/>
      <c r="E48" s="37"/>
      <c r="F48" s="37"/>
      <c r="G48" s="47">
        <f>G40+G42+G44+G46</f>
        <v>23.04</v>
      </c>
      <c r="H48" s="47">
        <f>H40+H42+H44+H46</f>
        <v>38.249999999999993</v>
      </c>
      <c r="I48" s="61">
        <f>I40+I42+I44+I46</f>
        <v>63.58</v>
      </c>
      <c r="J48" s="61">
        <f t="shared" ref="J48:K48" si="3">J40+J42+J44+J46</f>
        <v>88.91</v>
      </c>
      <c r="K48" s="61">
        <f t="shared" si="3"/>
        <v>114.23</v>
      </c>
    </row>
    <row r="49" spans="1:1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</row>
    <row r="50" spans="1:11" x14ac:dyDescent="0.25">
      <c r="A50" s="37"/>
      <c r="B50" s="37"/>
      <c r="C50" s="37"/>
      <c r="D50" s="37"/>
      <c r="E50" s="37"/>
      <c r="F50" s="37"/>
      <c r="G50" s="43" t="s">
        <v>36</v>
      </c>
      <c r="H50" s="43" t="s">
        <v>36</v>
      </c>
      <c r="I50" s="43" t="s">
        <v>36</v>
      </c>
      <c r="J50" s="43" t="s">
        <v>36</v>
      </c>
      <c r="K50" s="43" t="s">
        <v>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17BDF-675D-438F-B2FD-510B9170A067}">
  <dimension ref="A1:K50"/>
  <sheetViews>
    <sheetView workbookViewId="0">
      <selection activeCell="D9" sqref="D9"/>
    </sheetView>
  </sheetViews>
  <sheetFormatPr defaultRowHeight="15" x14ac:dyDescent="0.25"/>
  <cols>
    <col min="1" max="1" width="10.85546875" style="2" bestFit="1" customWidth="1"/>
    <col min="2" max="2" width="22.5703125" style="2" bestFit="1" customWidth="1"/>
    <col min="3" max="3" width="9.140625" style="2"/>
    <col min="4" max="4" width="7.7109375" style="2" bestFit="1" customWidth="1"/>
    <col min="5" max="5" width="12.140625" style="2" bestFit="1" customWidth="1"/>
    <col min="6" max="6" width="9.140625" style="2"/>
    <col min="7" max="11" width="8.85546875" style="2" bestFit="1" customWidth="1"/>
    <col min="12" max="16384" width="9.140625" style="2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7"/>
      <c r="B2" s="38"/>
      <c r="C2" s="39" t="s">
        <v>1</v>
      </c>
      <c r="D2" s="40"/>
      <c r="E2" s="40"/>
      <c r="F2" s="40"/>
      <c r="G2" s="39"/>
      <c r="H2" s="40"/>
      <c r="I2" s="40"/>
      <c r="J2" s="40"/>
      <c r="K2" s="40"/>
    </row>
    <row r="3" spans="1:11" x14ac:dyDescent="0.25">
      <c r="A3" s="37"/>
      <c r="B3" s="41"/>
      <c r="C3" s="39" t="s">
        <v>2</v>
      </c>
      <c r="D3" s="40"/>
      <c r="E3" s="40"/>
      <c r="F3" s="40"/>
      <c r="G3" s="39"/>
      <c r="H3" s="39"/>
      <c r="I3" s="39"/>
      <c r="J3" s="39"/>
      <c r="K3" s="39"/>
    </row>
    <row r="4" spans="1:11" ht="15.75" x14ac:dyDescent="0.25">
      <c r="A4" s="37"/>
      <c r="B4" s="42"/>
      <c r="C4" s="4" t="s">
        <v>48</v>
      </c>
      <c r="D4" s="40"/>
      <c r="E4" s="40"/>
      <c r="F4" s="40"/>
      <c r="G4" s="39"/>
      <c r="H4" s="39"/>
      <c r="I4" s="39"/>
      <c r="J4" s="39"/>
      <c r="K4" s="39"/>
    </row>
    <row r="5" spans="1:11" x14ac:dyDescent="0.25">
      <c r="A5" s="37"/>
      <c r="B5" s="37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5">
      <c r="A6" s="37"/>
      <c r="B6" s="37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5">
      <c r="A7" s="37"/>
      <c r="B7" s="37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5">
      <c r="A8" s="37"/>
      <c r="B8" s="37"/>
      <c r="C8" s="39" t="s">
        <v>4</v>
      </c>
      <c r="D8" s="40"/>
      <c r="E8" s="40"/>
      <c r="F8" s="40"/>
      <c r="G8" s="39"/>
      <c r="H8" s="39"/>
      <c r="I8" s="39"/>
      <c r="J8" s="39"/>
      <c r="K8" s="39"/>
    </row>
    <row r="9" spans="1:11" x14ac:dyDescent="0.25">
      <c r="A9" s="37"/>
      <c r="B9" s="37"/>
      <c r="C9" s="39"/>
      <c r="D9" s="40"/>
      <c r="E9" s="40"/>
      <c r="F9" s="40"/>
      <c r="G9" s="39"/>
      <c r="H9" s="39"/>
      <c r="I9" s="39"/>
      <c r="J9" s="39"/>
      <c r="K9" s="39"/>
    </row>
    <row r="10" spans="1:11" x14ac:dyDescent="0.25">
      <c r="A10" s="37"/>
      <c r="B10" s="37"/>
      <c r="C10" s="39"/>
      <c r="D10" s="40"/>
      <c r="E10" s="40"/>
      <c r="F10" s="40"/>
      <c r="G10" s="39"/>
      <c r="H10" s="39"/>
      <c r="I10" s="39"/>
      <c r="J10" s="39"/>
      <c r="K10" s="39"/>
    </row>
    <row r="11" spans="1:11" ht="15.75" x14ac:dyDescent="0.25">
      <c r="A11" s="37"/>
      <c r="B11" s="9" t="s">
        <v>5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x14ac:dyDescent="0.25">
      <c r="A12" s="37"/>
      <c r="B12" s="37"/>
      <c r="C12" s="37"/>
      <c r="D12" s="37"/>
      <c r="E12" s="43" t="s">
        <v>6</v>
      </c>
      <c r="F12" s="37"/>
      <c r="G12" s="37"/>
      <c r="H12" s="37"/>
      <c r="I12" s="37"/>
      <c r="J12" s="37"/>
      <c r="K12" s="37"/>
    </row>
    <row r="13" spans="1:11" x14ac:dyDescent="0.25">
      <c r="A13" s="37"/>
      <c r="B13" s="37"/>
      <c r="C13" s="37"/>
      <c r="D13" s="37"/>
      <c r="E13" s="43" t="s">
        <v>7</v>
      </c>
      <c r="F13" s="37"/>
      <c r="G13" s="44">
        <v>100</v>
      </c>
      <c r="H13" s="44">
        <v>250</v>
      </c>
      <c r="I13" s="44">
        <v>500</v>
      </c>
      <c r="J13" s="44">
        <v>750</v>
      </c>
      <c r="K13" s="44">
        <v>1000</v>
      </c>
    </row>
    <row r="14" spans="1:11" ht="15.75" x14ac:dyDescent="0.25">
      <c r="A14" s="37"/>
      <c r="B14" s="12" t="s">
        <v>8</v>
      </c>
      <c r="C14" s="37"/>
      <c r="D14" s="37"/>
      <c r="E14" s="13" t="s">
        <v>9</v>
      </c>
      <c r="F14" s="37"/>
      <c r="G14" s="43" t="s">
        <v>10</v>
      </c>
      <c r="H14" s="43" t="s">
        <v>10</v>
      </c>
      <c r="I14" s="43" t="s">
        <v>10</v>
      </c>
      <c r="J14" s="43" t="s">
        <v>10</v>
      </c>
      <c r="K14" s="43" t="s">
        <v>10</v>
      </c>
    </row>
    <row r="15" spans="1:11" x14ac:dyDescent="0.25">
      <c r="A15" s="37"/>
      <c r="B15" s="37"/>
      <c r="C15" s="37"/>
      <c r="D15" s="37"/>
      <c r="E15" s="37"/>
      <c r="F15" s="37"/>
      <c r="G15" s="45"/>
      <c r="H15" s="45"/>
      <c r="I15" s="45"/>
      <c r="J15" s="45"/>
      <c r="K15" s="45"/>
    </row>
    <row r="16" spans="1:11" ht="15.75" x14ac:dyDescent="0.25">
      <c r="A16" s="37"/>
      <c r="B16" s="2" t="s">
        <v>11</v>
      </c>
      <c r="C16" s="37"/>
      <c r="D16" s="2" t="s">
        <v>12</v>
      </c>
      <c r="E16" s="17">
        <v>11</v>
      </c>
      <c r="F16" s="37"/>
      <c r="G16" s="47">
        <f>+$E16</f>
        <v>11</v>
      </c>
      <c r="H16" s="47">
        <f>+$E16</f>
        <v>11</v>
      </c>
      <c r="I16" s="47">
        <f>+$E16</f>
        <v>11</v>
      </c>
      <c r="J16" s="47">
        <f>+$E16</f>
        <v>11</v>
      </c>
      <c r="K16" s="47">
        <f>+$E16</f>
        <v>11</v>
      </c>
    </row>
    <row r="17" spans="1:11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 x14ac:dyDescent="0.25">
      <c r="A18" s="58">
        <v>42276</v>
      </c>
      <c r="B18" s="2" t="s">
        <v>13</v>
      </c>
      <c r="C18" s="37"/>
      <c r="D18" s="37"/>
      <c r="E18" s="48"/>
      <c r="F18" s="37"/>
      <c r="G18" s="37"/>
      <c r="H18" s="37"/>
      <c r="I18" s="37"/>
      <c r="J18" s="37"/>
      <c r="K18" s="37"/>
    </row>
    <row r="19" spans="1:11" ht="15.75" x14ac:dyDescent="0.25">
      <c r="A19" s="37"/>
      <c r="B19" s="2" t="s">
        <v>14</v>
      </c>
      <c r="C19" s="37"/>
      <c r="D19" s="2" t="s">
        <v>15</v>
      </c>
      <c r="E19" s="20">
        <v>8.795E-2</v>
      </c>
      <c r="F19" s="37"/>
      <c r="G19" s="46">
        <f>ROUND((IF((G13&lt;500),(G13*$E19),(500*$E19))),2)</f>
        <v>8.8000000000000007</v>
      </c>
      <c r="H19" s="37">
        <f>ROUND((IF((H13&lt;500),(H13*$E19),(500*$E19))),2)</f>
        <v>21.99</v>
      </c>
      <c r="I19" s="37">
        <f>ROUND((IF((I13&lt;500),(I13*$E19),(500*$E19))),2)</f>
        <v>43.98</v>
      </c>
      <c r="J19" s="37">
        <f>ROUND((IF((J13&lt;500),(J13*$E19),(500*$E19))),2)</f>
        <v>43.98</v>
      </c>
      <c r="K19" s="37">
        <f>ROUND((IF((K13&lt;500),(K13*$E19),(500*$E19))),2)</f>
        <v>43.98</v>
      </c>
    </row>
    <row r="20" spans="1:11" x14ac:dyDescent="0.25">
      <c r="A20" s="37"/>
      <c r="B20" s="2" t="s">
        <v>16</v>
      </c>
      <c r="C20" s="37"/>
      <c r="D20" s="2" t="s">
        <v>15</v>
      </c>
      <c r="E20" s="48">
        <f>E19</f>
        <v>8.795E-2</v>
      </c>
      <c r="F20" s="37"/>
      <c r="G20" s="37">
        <f>ROUND((IF((G13&gt;500),((G13-500)*$E20),0)),2)</f>
        <v>0</v>
      </c>
      <c r="H20" s="37">
        <f>ROUND((IF((H13&gt;500),((H13-500)*$E20),0)),2)</f>
        <v>0</v>
      </c>
      <c r="I20" s="37">
        <f>ROUND((IF((I13&gt;500),((I13-500)*$E20),0)),2)</f>
        <v>0</v>
      </c>
      <c r="J20" s="37">
        <f>ROUND((IF((J13&gt;500),((J13-500)*$E20),0)),2)</f>
        <v>21.99</v>
      </c>
      <c r="K20" s="37">
        <f>ROUND((IF((K13&gt;500),((K13-500)*$E20),0)),2)</f>
        <v>43.98</v>
      </c>
    </row>
    <row r="21" spans="1:11" x14ac:dyDescent="0.25">
      <c r="A21" s="37"/>
      <c r="C21" s="37"/>
      <c r="E21" s="48"/>
      <c r="F21" s="37"/>
      <c r="G21" s="37"/>
      <c r="H21" s="37"/>
      <c r="I21" s="37"/>
      <c r="J21" s="37"/>
      <c r="K21" s="37"/>
    </row>
    <row r="22" spans="1:11" ht="15.75" x14ac:dyDescent="0.25">
      <c r="A22" s="37"/>
      <c r="B22" s="2" t="s">
        <v>18</v>
      </c>
      <c r="C22" s="37"/>
      <c r="D22" s="2" t="s">
        <v>15</v>
      </c>
      <c r="E22" s="59">
        <v>0</v>
      </c>
      <c r="F22" s="37"/>
      <c r="G22" s="50">
        <f>ROUND((G13*$E22),2)</f>
        <v>0</v>
      </c>
      <c r="H22" s="50">
        <f>ROUND((H13*$E22),2)</f>
        <v>0</v>
      </c>
      <c r="I22" s="50">
        <f>ROUND((I13*$E22),2)</f>
        <v>0</v>
      </c>
      <c r="J22" s="50">
        <f>ROUND((J13*$E22),2)</f>
        <v>0</v>
      </c>
      <c r="K22" s="50">
        <f>ROUND((K13*$E22),2)</f>
        <v>0</v>
      </c>
    </row>
    <row r="23" spans="1:11" x14ac:dyDescent="0.25">
      <c r="A23" s="37"/>
      <c r="C23" s="37"/>
      <c r="E23" s="49"/>
      <c r="F23" s="37"/>
      <c r="G23" s="50"/>
      <c r="H23" s="50"/>
      <c r="I23" s="50"/>
      <c r="J23" s="50"/>
      <c r="K23" s="50"/>
    </row>
    <row r="24" spans="1:11" ht="15.75" x14ac:dyDescent="0.25">
      <c r="A24" s="58">
        <v>42583</v>
      </c>
      <c r="B24" s="2" t="s">
        <v>20</v>
      </c>
      <c r="C24" s="37"/>
      <c r="D24" s="2" t="s">
        <v>15</v>
      </c>
      <c r="E24" s="59">
        <v>5.7999999999999996E-3</v>
      </c>
      <c r="F24" s="37"/>
      <c r="G24" s="50">
        <f>ROUND((G13*$E24),2)</f>
        <v>0.57999999999999996</v>
      </c>
      <c r="H24" s="50">
        <f t="shared" ref="H24:K24" si="0">ROUND((H13*$E24),2)</f>
        <v>1.45</v>
      </c>
      <c r="I24" s="50">
        <f t="shared" si="0"/>
        <v>2.9</v>
      </c>
      <c r="J24" s="50">
        <f t="shared" si="0"/>
        <v>4.3499999999999996</v>
      </c>
      <c r="K24" s="50">
        <f t="shared" si="0"/>
        <v>5.8</v>
      </c>
    </row>
    <row r="25" spans="1:11" x14ac:dyDescent="0.25">
      <c r="A25" s="37"/>
      <c r="C25" s="37"/>
      <c r="E25" s="49"/>
      <c r="F25" s="37"/>
      <c r="G25" s="50"/>
      <c r="H25" s="50"/>
      <c r="I25" s="50"/>
      <c r="J25" s="50"/>
      <c r="K25" s="50"/>
    </row>
    <row r="26" spans="1:11" ht="15.75" x14ac:dyDescent="0.25">
      <c r="A26" s="58">
        <v>42583</v>
      </c>
      <c r="B26" s="2" t="s">
        <v>21</v>
      </c>
      <c r="C26" s="37"/>
      <c r="D26" s="2" t="s">
        <v>15</v>
      </c>
      <c r="E26" s="59">
        <v>1.482E-3</v>
      </c>
      <c r="F26" s="37"/>
      <c r="G26" s="51">
        <f>ROUND((G13*$E26),2)</f>
        <v>0.15</v>
      </c>
      <c r="H26" s="51">
        <f>ROUND((H13*$E26),2)</f>
        <v>0.37</v>
      </c>
      <c r="I26" s="51">
        <f>ROUND((I13*$E26),2)</f>
        <v>0.74</v>
      </c>
      <c r="J26" s="51">
        <f>ROUND((J13*$E26),2)</f>
        <v>1.1100000000000001</v>
      </c>
      <c r="K26" s="51">
        <f>ROUND((K13*$E26),2)</f>
        <v>1.48</v>
      </c>
    </row>
    <row r="27" spans="1:1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</row>
    <row r="28" spans="1:11" ht="15.75" x14ac:dyDescent="0.25">
      <c r="A28" s="37"/>
      <c r="B28" s="16" t="s">
        <v>22</v>
      </c>
      <c r="C28" s="37"/>
      <c r="D28" s="37"/>
      <c r="E28" s="37"/>
      <c r="F28" s="37"/>
      <c r="G28" s="47">
        <f>SUM(G16:G27)</f>
        <v>20.529999999999998</v>
      </c>
      <c r="H28" s="47">
        <f>SUM(H16:H27)</f>
        <v>34.809999999999995</v>
      </c>
      <c r="I28" s="47">
        <f>SUM(I16:I27)</f>
        <v>58.62</v>
      </c>
      <c r="J28" s="47">
        <f>SUM(J16:J27)</f>
        <v>82.429999999999993</v>
      </c>
      <c r="K28" s="47">
        <f>SUM(K16:K27)</f>
        <v>106.24</v>
      </c>
    </row>
    <row r="29" spans="1:1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1" ht="15.75" x14ac:dyDescent="0.25">
      <c r="A30" s="58">
        <v>42736</v>
      </c>
      <c r="B30" s="2" t="s">
        <v>23</v>
      </c>
      <c r="C30" s="37"/>
      <c r="D30" s="2" t="s">
        <v>15</v>
      </c>
      <c r="E30" s="60">
        <v>8.0129999999999993E-3</v>
      </c>
      <c r="F30" s="37"/>
      <c r="G30" s="53">
        <f>ROUND((G13*$E30),2)</f>
        <v>0.8</v>
      </c>
      <c r="H30" s="53">
        <f>ROUND((H13*$E30),2)</f>
        <v>2</v>
      </c>
      <c r="I30" s="53">
        <f>ROUND((I13*$E30),2)</f>
        <v>4.01</v>
      </c>
      <c r="J30" s="53">
        <f>ROUND((J13*$E30),2)</f>
        <v>6.01</v>
      </c>
      <c r="K30" s="53">
        <f>ROUND((K13*$E30),2)</f>
        <v>8.01</v>
      </c>
    </row>
    <row r="31" spans="1:11" x14ac:dyDescent="0.25">
      <c r="A31" s="37"/>
      <c r="B31" s="37"/>
      <c r="C31" s="37"/>
      <c r="D31" s="37"/>
      <c r="E31" s="37"/>
      <c r="F31" s="37"/>
      <c r="G31" s="53"/>
      <c r="H31" s="53"/>
      <c r="I31" s="53"/>
      <c r="J31" s="53"/>
      <c r="K31" s="53"/>
    </row>
    <row r="32" spans="1:11" ht="15.75" x14ac:dyDescent="0.25">
      <c r="A32" s="37"/>
      <c r="B32" s="37" t="s">
        <v>24</v>
      </c>
      <c r="C32" s="37"/>
      <c r="D32" s="37" t="s">
        <v>25</v>
      </c>
      <c r="E32" s="17">
        <v>0.15</v>
      </c>
      <c r="F32" s="37"/>
      <c r="G32" s="53">
        <f>+E32</f>
        <v>0.15</v>
      </c>
      <c r="H32" s="53">
        <f>+E32</f>
        <v>0.15</v>
      </c>
      <c r="I32" s="53">
        <f>+E32</f>
        <v>0.15</v>
      </c>
      <c r="J32" s="53">
        <f>+E32</f>
        <v>0.15</v>
      </c>
      <c r="K32" s="53">
        <f>+E32</f>
        <v>0.15</v>
      </c>
    </row>
    <row r="33" spans="1:11" x14ac:dyDescent="0.25">
      <c r="A33" s="37"/>
      <c r="B33" s="37"/>
      <c r="C33" s="37"/>
      <c r="D33" s="37"/>
      <c r="E33" s="46"/>
      <c r="F33" s="37"/>
      <c r="G33" s="53"/>
      <c r="H33" s="53"/>
      <c r="I33" s="53"/>
      <c r="J33" s="53"/>
      <c r="K33" s="53"/>
    </row>
    <row r="34" spans="1:11" ht="15.75" x14ac:dyDescent="0.25">
      <c r="A34" s="37" t="s">
        <v>46</v>
      </c>
      <c r="B34" s="37" t="s">
        <v>26</v>
      </c>
      <c r="C34" s="37"/>
      <c r="D34" s="37" t="s">
        <v>25</v>
      </c>
      <c r="E34" s="17">
        <v>0.15</v>
      </c>
      <c r="F34" s="37"/>
      <c r="G34" s="53">
        <f>+E34</f>
        <v>0.15</v>
      </c>
      <c r="H34" s="53">
        <f>+E34</f>
        <v>0.15</v>
      </c>
      <c r="I34" s="53">
        <f>+E34</f>
        <v>0.15</v>
      </c>
      <c r="J34" s="53">
        <f>+E34</f>
        <v>0.15</v>
      </c>
      <c r="K34" s="53">
        <f>+E34</f>
        <v>0.15</v>
      </c>
    </row>
    <row r="35" spans="1:11" x14ac:dyDescent="0.25">
      <c r="A35" s="37"/>
      <c r="B35" s="37"/>
      <c r="C35" s="37"/>
      <c r="D35" s="37"/>
      <c r="E35" s="37"/>
      <c r="F35" s="37"/>
      <c r="G35" s="53"/>
      <c r="H35" s="53"/>
      <c r="I35" s="53"/>
      <c r="J35" s="53"/>
      <c r="K35" s="53"/>
    </row>
    <row r="36" spans="1:11" ht="15.75" x14ac:dyDescent="0.25">
      <c r="A36" s="58">
        <v>42736</v>
      </c>
      <c r="B36" s="2" t="s">
        <v>27</v>
      </c>
      <c r="C36" s="37"/>
      <c r="D36" s="2" t="s">
        <v>15</v>
      </c>
      <c r="E36" s="29">
        <v>2.3600000000000001E-3</v>
      </c>
      <c r="F36" s="37"/>
      <c r="G36" s="55">
        <f>ROUND((G$13*$E36),2)</f>
        <v>0.24</v>
      </c>
      <c r="H36" s="55">
        <f>ROUND((H13*$E36),2)</f>
        <v>0.59</v>
      </c>
      <c r="I36" s="55">
        <f>ROUND((I$13*$E36),2)</f>
        <v>1.18</v>
      </c>
      <c r="J36" s="55">
        <f>ROUND((J13*$E36),2)</f>
        <v>1.77</v>
      </c>
      <c r="K36" s="55">
        <f>ROUND((K13*$E36),2)</f>
        <v>2.36</v>
      </c>
    </row>
    <row r="37" spans="1:11" x14ac:dyDescent="0.25">
      <c r="A37" s="58"/>
      <c r="C37" s="37"/>
      <c r="E37" s="54"/>
      <c r="F37" s="37"/>
      <c r="G37" s="55"/>
      <c r="H37" s="55"/>
      <c r="I37" s="55"/>
      <c r="J37" s="55"/>
      <c r="K37" s="55"/>
    </row>
    <row r="38" spans="1:11" ht="15.75" x14ac:dyDescent="0.25">
      <c r="A38" s="58">
        <f>A36</f>
        <v>42736</v>
      </c>
      <c r="B38" s="2" t="s">
        <v>28</v>
      </c>
      <c r="C38" s="37"/>
      <c r="D38" s="2" t="s">
        <v>15</v>
      </c>
      <c r="E38" s="31">
        <v>-2.0660000000000001E-4</v>
      </c>
      <c r="F38" s="37"/>
      <c r="G38" s="55">
        <f>ROUND((G$13*$E38),2)</f>
        <v>-0.02</v>
      </c>
      <c r="H38" s="55">
        <f>ROUND((H$13*$E38),2)</f>
        <v>-0.05</v>
      </c>
      <c r="I38" s="55">
        <f>ROUND((I$13*$E38),2)</f>
        <v>-0.1</v>
      </c>
      <c r="J38" s="55">
        <f t="shared" ref="J38:K38" si="1">ROUND((J$13*$E38),2)</f>
        <v>-0.15</v>
      </c>
      <c r="K38" s="55">
        <f t="shared" si="1"/>
        <v>-0.21</v>
      </c>
    </row>
    <row r="39" spans="1:11" x14ac:dyDescent="0.25">
      <c r="A39" s="37"/>
      <c r="B39" s="37"/>
      <c r="C39" s="37"/>
      <c r="D39" s="37"/>
      <c r="E39" s="37"/>
      <c r="F39" s="37"/>
      <c r="G39" s="45"/>
      <c r="H39" s="45"/>
      <c r="I39" s="45"/>
      <c r="J39" s="45"/>
      <c r="K39" s="45"/>
    </row>
    <row r="40" spans="1:11" x14ac:dyDescent="0.25">
      <c r="A40" s="37"/>
      <c r="B40" s="2" t="s">
        <v>31</v>
      </c>
      <c r="C40" s="37"/>
      <c r="D40" s="37"/>
      <c r="E40" s="37"/>
      <c r="F40" s="37"/>
      <c r="G40" s="47">
        <f>SUM(G28:G38)</f>
        <v>21.849999999999994</v>
      </c>
      <c r="H40" s="47">
        <f>SUM(H28:H38)</f>
        <v>37.65</v>
      </c>
      <c r="I40" s="47">
        <f>SUM(I28:I38)</f>
        <v>64.010000000000005</v>
      </c>
      <c r="J40" s="47">
        <f t="shared" ref="J40:K40" si="2">SUM(J28:J38)</f>
        <v>90.36</v>
      </c>
      <c r="K40" s="47">
        <f t="shared" si="2"/>
        <v>116.70000000000002</v>
      </c>
    </row>
    <row r="41" spans="1:11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.75" x14ac:dyDescent="0.25">
      <c r="A42" s="58">
        <v>42736</v>
      </c>
      <c r="B42" s="2" t="s">
        <v>32</v>
      </c>
      <c r="C42" s="37"/>
      <c r="D42" s="56" t="s">
        <v>39</v>
      </c>
      <c r="E42" s="22">
        <v>9.9044999999999994E-2</v>
      </c>
      <c r="F42" s="37"/>
      <c r="G42" s="53">
        <f>ROUND((G40*$E42),2)</f>
        <v>2.16</v>
      </c>
      <c r="H42" s="53">
        <f>ROUND((H40*$E42),2)</f>
        <v>3.73</v>
      </c>
      <c r="I42" s="53">
        <f>ROUND((I40*$E42),2)</f>
        <v>6.34</v>
      </c>
      <c r="J42" s="53">
        <f>ROUND((J40*$E42),2)</f>
        <v>8.9499999999999993</v>
      </c>
      <c r="K42" s="53">
        <f>ROUND((K40*$E42),2)</f>
        <v>11.56</v>
      </c>
    </row>
    <row r="43" spans="1:11" x14ac:dyDescent="0.25">
      <c r="A43" s="37"/>
      <c r="C43" s="37"/>
      <c r="D43" s="56"/>
      <c r="E43" s="57"/>
      <c r="F43" s="37"/>
      <c r="G43" s="53"/>
      <c r="H43" s="53"/>
      <c r="I43" s="53"/>
      <c r="J43" s="53"/>
      <c r="K43" s="53"/>
    </row>
    <row r="44" spans="1:11" ht="15.75" x14ac:dyDescent="0.25">
      <c r="A44" s="58">
        <v>42644</v>
      </c>
      <c r="B44" s="2" t="s">
        <v>47</v>
      </c>
      <c r="C44" s="37"/>
      <c r="D44" s="56" t="s">
        <v>39</v>
      </c>
      <c r="E44" s="22">
        <v>3.7088999999999997E-2</v>
      </c>
      <c r="F44" s="37"/>
      <c r="G44" s="53">
        <f>ROUND((G40*$E44),2)</f>
        <v>0.81</v>
      </c>
      <c r="H44" s="53">
        <f>ROUND((H$40*$E44),2)</f>
        <v>1.4</v>
      </c>
      <c r="I44" s="53">
        <f>ROUND((I$40*$E44),2)</f>
        <v>2.37</v>
      </c>
      <c r="J44" s="53">
        <f>ROUND((J40*$E44),2)</f>
        <v>3.35</v>
      </c>
      <c r="K44" s="53">
        <f>ROUND((K40*$E44),2)</f>
        <v>4.33</v>
      </c>
    </row>
    <row r="45" spans="1:11" x14ac:dyDescent="0.25">
      <c r="A45" s="58"/>
      <c r="C45" s="37"/>
      <c r="D45" s="56"/>
      <c r="E45" s="57"/>
      <c r="F45" s="37"/>
      <c r="G45" s="53"/>
      <c r="H45" s="53"/>
      <c r="I45" s="53"/>
      <c r="J45" s="53"/>
      <c r="K45" s="53"/>
    </row>
    <row r="46" spans="1:11" ht="15.75" x14ac:dyDescent="0.25">
      <c r="A46" s="58">
        <v>42736</v>
      </c>
      <c r="B46" s="2" t="s">
        <v>29</v>
      </c>
      <c r="C46" s="37"/>
      <c r="D46" s="56" t="s">
        <v>39</v>
      </c>
      <c r="E46" s="22">
        <v>1.0660000000000001E-3</v>
      </c>
      <c r="F46" s="37"/>
      <c r="G46" s="53">
        <f>ROUND((G40*$E46),2)</f>
        <v>0.02</v>
      </c>
      <c r="H46" s="53">
        <f>ROUND((H$40*$E46),2)</f>
        <v>0.04</v>
      </c>
      <c r="I46" s="53">
        <f>ROUND((I$40*$E46),2)</f>
        <v>7.0000000000000007E-2</v>
      </c>
      <c r="J46" s="53">
        <f>ROUND((J40*$E46),2)</f>
        <v>0.1</v>
      </c>
      <c r="K46" s="53">
        <f>ROUND((K40*$E46),2)</f>
        <v>0.12</v>
      </c>
    </row>
    <row r="47" spans="1:11" x14ac:dyDescent="0.25">
      <c r="A47" s="37"/>
      <c r="B47" s="37"/>
      <c r="C47" s="37"/>
      <c r="D47" s="37"/>
      <c r="E47" s="37"/>
      <c r="F47" s="37"/>
      <c r="G47" s="45"/>
      <c r="H47" s="45"/>
      <c r="I47" s="45"/>
      <c r="J47" s="45"/>
      <c r="K47" s="45"/>
    </row>
    <row r="48" spans="1:11" x14ac:dyDescent="0.25">
      <c r="A48" s="37"/>
      <c r="B48" s="2" t="s">
        <v>35</v>
      </c>
      <c r="C48" s="37"/>
      <c r="D48" s="37"/>
      <c r="E48" s="37"/>
      <c r="F48" s="37"/>
      <c r="G48" s="47">
        <f>G40+G42+G44+G46</f>
        <v>24.839999999999993</v>
      </c>
      <c r="H48" s="47">
        <f>H40+H42+H44+H46</f>
        <v>42.819999999999993</v>
      </c>
      <c r="I48" s="61">
        <f>I40+I42+I44+I46</f>
        <v>72.790000000000006</v>
      </c>
      <c r="J48" s="61">
        <f t="shared" ref="J48:K48" si="3">J40+J42+J44+J46</f>
        <v>102.75999999999999</v>
      </c>
      <c r="K48" s="61">
        <f t="shared" si="3"/>
        <v>132.71000000000004</v>
      </c>
    </row>
    <row r="49" spans="1:1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</row>
    <row r="50" spans="1:11" x14ac:dyDescent="0.25">
      <c r="A50" s="37"/>
      <c r="B50" s="37"/>
      <c r="C50" s="37"/>
      <c r="D50" s="37"/>
      <c r="E50" s="37"/>
      <c r="F50" s="37"/>
      <c r="G50" s="43" t="s">
        <v>36</v>
      </c>
      <c r="H50" s="43" t="s">
        <v>36</v>
      </c>
      <c r="I50" s="43" t="s">
        <v>36</v>
      </c>
      <c r="J50" s="43" t="s">
        <v>36</v>
      </c>
      <c r="K50" s="43" t="s">
        <v>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mM1ZjhlYjEyLTViMjctNDM5ZC1hYWE2LTM0MDJhZjYyNmZhMy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NTE2MzU8L1VzZXJOYW1lPjxEYXRlVGltZT4xMC85LzIwMjUgMTI6NTE6NTEgQU08L0RhdGVUaW1lPjxMYWJlbFN0cmluZz5BRVAgUHVibGlj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c5f8eb12-5b27-439d-aaa6-3402af626fa3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1CC9F24E-21DC-4B47-9BDA-F97E818873D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5818ABB3-BD73-4DDB-9CA8-28882D48F361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1AC55568-80CD-4B39-97A3-B3DDCC20FCA5}"/>
</file>

<file path=customXml/itemProps4.xml><?xml version="1.0" encoding="utf-8"?>
<ds:datastoreItem xmlns:ds="http://schemas.openxmlformats.org/officeDocument/2006/customXml" ds:itemID="{FDE5BBC0-FCD2-427F-8D33-ABF9589A10F5}"/>
</file>

<file path=customXml/itemProps5.xml><?xml version="1.0" encoding="utf-8"?>
<ds:datastoreItem xmlns:ds="http://schemas.openxmlformats.org/officeDocument/2006/customXml" ds:itemID="{8F232CA7-5200-4F12-92AD-436EE3EE50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 Spaeth</dc:creator>
  <cp:keywords/>
  <cp:lastModifiedBy>Michael M Spaeth</cp:lastModifiedBy>
  <dcterms:created xsi:type="dcterms:W3CDTF">2025-10-08T23:58:14Z</dcterms:created>
  <dcterms:modified xsi:type="dcterms:W3CDTF">2025-10-09T00:52:22Z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defacb53-10ce-4e6a-80d6-1925bc7c72e4</vt:lpwstr>
  </property>
  <property fmtid="{D5CDD505-2E9C-101B-9397-08002B2CF9AE}" pid="3" name="bjClsUserRVM">
    <vt:lpwstr>[]</vt:lpwstr>
  </property>
  <property fmtid="{D5CDD505-2E9C-101B-9397-08002B2CF9AE}" pid="4" name="bjSaver">
    <vt:lpwstr>MBoNR1BOdIAEXajrxbellUlEMYgLDW2x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uid="c5f8eb12-5b27-439d-aaa6-3402af626fa3" value="" /&gt;&lt;element uid="d14f5c36-f44a-4315-b438-005cfe8f069f" value="" /&gt;&lt;/sisl&gt;</vt:lpwstr>
  </property>
  <property fmtid="{D5CDD505-2E9C-101B-9397-08002B2CF9AE}" pid="7" name="bjDocumentSecurityLabel">
    <vt:lpwstr>AEP Public</vt:lpwstr>
  </property>
  <property fmtid="{D5CDD505-2E9C-101B-9397-08002B2CF9AE}" pid="8" name="MSIP_Label_5c34e43d-0b77-4b2c-b224-1b46981ccfdb_SiteId">
    <vt:lpwstr>15f3c881-6b03-4ff6-8559-77bf5177818f</vt:lpwstr>
  </property>
  <property fmtid="{D5CDD505-2E9C-101B-9397-08002B2CF9AE}" pid="9" name="MSIP_Label_5c34e43d-0b77-4b2c-b224-1b46981ccfdb_Name">
    <vt:lpwstr>AEP Public</vt:lpwstr>
  </property>
  <property fmtid="{D5CDD505-2E9C-101B-9397-08002B2CF9AE}" pid="10" name="MSIP_Label_5c34e43d-0b77-4b2c-b224-1b46981ccfdb_Enabled">
    <vt:lpwstr>true</vt:lpwstr>
  </property>
  <property fmtid="{D5CDD505-2E9C-101B-9397-08002B2CF9AE}" pid="11" name="bjLabelHistoryID">
    <vt:lpwstr>{1CC9F24E-21DC-4B47-9BDA-F97E818873DD}</vt:lpwstr>
  </property>
  <property fmtid="{D5CDD505-2E9C-101B-9397-08002B2CF9AE}" pid="12" name="ContentTypeId">
    <vt:lpwstr>0x0101004DF805D1E1DA4A49A223477D3B105720</vt:lpwstr>
  </property>
</Properties>
</file>