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H:\Regulatory Accounting Services\Kentucky - Base Cases\2025 KY Rate Case - May 31 Test Year\Schedule IV\"/>
    </mc:Choice>
  </mc:AlternateContent>
  <xr:revisionPtr revIDLastSave="0" documentId="13_ncr:1_{33E219E6-4D05-40D0-899F-CE4CC4A7BDC8}" xr6:coauthVersionLast="47" xr6:coauthVersionMax="47" xr10:uidLastSave="{00000000-0000-0000-0000-000000000000}"/>
  <bookViews>
    <workbookView xWindow="-28920" yWindow="-120" windowWidth="29040" windowHeight="15720" tabRatio="794" xr2:uid="{00000000-000D-0000-FFFF-FFFF00000000}"/>
  </bookViews>
  <sheets>
    <sheet name="P 1-2" sheetId="31" r:id="rId1"/>
    <sheet name="P3" sheetId="22" r:id="rId2"/>
    <sheet name="P4" sheetId="30" r:id="rId3"/>
    <sheet name="P 5" sheetId="8" r:id="rId4"/>
    <sheet name="P 6" sheetId="10" r:id="rId5"/>
    <sheet name="P 7" sheetId="27" r:id="rId6"/>
    <sheet name="P 8" sheetId="28" r:id="rId7"/>
    <sheet name="P 9-11 CFIT Schedules" sheetId="36" r:id="rId8"/>
    <sheet name="P 12" sheetId="32" r:id="rId9"/>
    <sheet name="P 13" sheetId="33" r:id="rId10"/>
    <sheet name="P 14" sheetId="34" r:id="rId11"/>
    <sheet name="P 15" sheetId="3" r:id="rId12"/>
    <sheet name="P 16" sheetId="29" r:id="rId13"/>
    <sheet name="P 17" sheetId="35" r:id="rId14"/>
  </sheets>
  <definedNames>
    <definedName name="\A">#REF!</definedName>
    <definedName name="\B">#REF!</definedName>
    <definedName name="\C">#REF!</definedName>
    <definedName name="\D">#REF!</definedName>
    <definedName name="\E">#REF!</definedName>
    <definedName name="\F">#REF!</definedName>
    <definedName name="\l">#REF!</definedName>
    <definedName name="\M">#REF!</definedName>
    <definedName name="\N">#REF!</definedName>
    <definedName name="\P">#REF!</definedName>
    <definedName name="\X">#REF!</definedName>
    <definedName name="__________TBC95" hidden="1">{#N/A,#N/A,FALSE,"Co_BalSht";#N/A,#N/A,FALSE,"Co_IncStmt";#N/A,#N/A,FALSE,"Cons_BalSht";#N/A,#N/A,FALSE,"Cons_IncStmt";#N/A,#N/A,FALSE,"Cashflow"}</definedName>
    <definedName name="_________TBC95" hidden="1">{#N/A,#N/A,FALSE,"Co_BalSht";#N/A,#N/A,FALSE,"Co_IncStmt";#N/A,#N/A,FALSE,"Cons_BalSht";#N/A,#N/A,FALSE,"Cons_IncStmt";#N/A,#N/A,FALSE,"Cashflow"}</definedName>
    <definedName name="________TBC95" hidden="1">{#N/A,#N/A,FALSE,"Co_BalSht";#N/A,#N/A,FALSE,"Co_IncStmt";#N/A,#N/A,FALSE,"Cons_BalSht";#N/A,#N/A,FALSE,"Cons_IncStmt";#N/A,#N/A,FALSE,"Cashflow"}</definedName>
    <definedName name="_______TBC95" hidden="1">{#N/A,#N/A,FALSE,"Co_BalSht";#N/A,#N/A,FALSE,"Co_IncStmt";#N/A,#N/A,FALSE,"Cons_BalSht";#N/A,#N/A,FALSE,"Cons_IncStmt";#N/A,#N/A,FALSE,"Cashflow"}</definedName>
    <definedName name="______a1" hidden="1">{#N/A,#N/A,FALSE,"Finanzplan";#N/A,#N/A,FALSE,"Bilanz";#N/A,#N/A,FALSE,"GuV"}</definedName>
    <definedName name="______e1" hidden="1">{#N/A,#N/A,FALSE,"Summary";#N/A,#N/A,FALSE,"CF";#N/A,#N/A,FALSE,"P&amp;L";"summary",#N/A,FALSE,"Returns";#N/A,#N/A,FALSE,"BS";"summary",#N/A,FALSE,"Analysis";#N/A,#N/A,FALSE,"Assumptions"}</definedName>
    <definedName name="______o1" hidden="1">{#N/A,#N/A,FALSE,"Finanzplan";#N/A,#N/A,FALSE,"Bilanz";#N/A,#N/A,FALSE,"GuV"}</definedName>
    <definedName name="______TBC95" hidden="1">{#N/A,#N/A,FALSE,"Co_BalSht";#N/A,#N/A,FALSE,"Co_IncStmt";#N/A,#N/A,FALSE,"Cons_BalSht";#N/A,#N/A,FALSE,"Cons_IncStmt";#N/A,#N/A,FALSE,"Cashflow"}</definedName>
    <definedName name="______x10" hidden="1">#REF!</definedName>
    <definedName name="______x11" hidden="1">#REF!</definedName>
    <definedName name="______x12" hidden="1">#REF!</definedName>
    <definedName name="______x13" hidden="1">#REF!</definedName>
    <definedName name="______x14" hidden="1">#REF!</definedName>
    <definedName name="______x15" hidden="1">#REF!</definedName>
    <definedName name="______x16" hidden="1">#REF!</definedName>
    <definedName name="______x17" hidden="1">#REF!</definedName>
    <definedName name="______x2" hidden="1">#REF!</definedName>
    <definedName name="______x3" hidden="1">#REF!</definedName>
    <definedName name="______x4" hidden="1">#REF!</definedName>
    <definedName name="______x5" hidden="1">#REF!</definedName>
    <definedName name="______x6" hidden="1">#REF!</definedName>
    <definedName name="______x7" hidden="1">#REF!</definedName>
    <definedName name="______x8" hidden="1">#REF!</definedName>
    <definedName name="______x9" hidden="1">#REF!</definedName>
    <definedName name="______xx2" hidden="1">#REF!</definedName>
    <definedName name="_____a1" hidden="1">{#N/A,#N/A,FALSE,"Finanzplan";#N/A,#N/A,FALSE,"Bilanz";#N/A,#N/A,FALSE,"GuV"}</definedName>
    <definedName name="_____e1" hidden="1">{#N/A,#N/A,FALSE,"Summary";#N/A,#N/A,FALSE,"CF";#N/A,#N/A,FALSE,"P&amp;L";"summary",#N/A,FALSE,"Returns";#N/A,#N/A,FALSE,"BS";"summary",#N/A,FALSE,"Analysis";#N/A,#N/A,FALSE,"Assumptions"}</definedName>
    <definedName name="_____o1" hidden="1">{#N/A,#N/A,FALSE,"Finanzplan";#N/A,#N/A,FALSE,"Bilanz";#N/A,#N/A,FALSE,"GuV"}</definedName>
    <definedName name="_____TBC95" hidden="1">{#N/A,#N/A,FALSE,"Co_BalSht";#N/A,#N/A,FALSE,"Co_IncStmt";#N/A,#N/A,FALSE,"Cons_BalSht";#N/A,#N/A,FALSE,"Cons_IncStmt";#N/A,#N/A,FALSE,"Cashflow"}</definedName>
    <definedName name="_____x10" hidden="1">#REF!</definedName>
    <definedName name="_____x11" hidden="1">#REF!</definedName>
    <definedName name="_____x12" hidden="1">#REF!</definedName>
    <definedName name="_____x13" hidden="1">#REF!</definedName>
    <definedName name="_____x14" hidden="1">#REF!</definedName>
    <definedName name="_____x15" hidden="1">#REF!</definedName>
    <definedName name="_____x16" hidden="1">#REF!</definedName>
    <definedName name="_____x17" hidden="1">#REF!</definedName>
    <definedName name="_____x2" hidden="1">#REF!</definedName>
    <definedName name="_____x3" hidden="1">#REF!</definedName>
    <definedName name="_____x4" hidden="1">#REF!</definedName>
    <definedName name="_____x5" hidden="1">#REF!</definedName>
    <definedName name="_____x6" hidden="1">#REF!</definedName>
    <definedName name="_____x7" hidden="1">#REF!</definedName>
    <definedName name="_____x8" hidden="1">#REF!</definedName>
    <definedName name="_____x9" hidden="1">#REF!</definedName>
    <definedName name="_____xx2" hidden="1">#REF!</definedName>
    <definedName name="____TBC95" hidden="1">{#N/A,#N/A,FALSE,"Co_BalSht";#N/A,#N/A,FALSE,"Co_IncStmt";#N/A,#N/A,FALSE,"Cons_BalSht";#N/A,#N/A,FALSE,"Cons_IncStmt";#N/A,#N/A,FALSE,"Cashflow"}</definedName>
    <definedName name="____x10" hidden="1">#REF!</definedName>
    <definedName name="____x11" hidden="1">#REF!</definedName>
    <definedName name="____x12" hidden="1">#REF!</definedName>
    <definedName name="____x13" hidden="1">#REF!</definedName>
    <definedName name="____x14" hidden="1">#REF!</definedName>
    <definedName name="____x15" hidden="1">#REF!</definedName>
    <definedName name="____x16" hidden="1">#REF!</definedName>
    <definedName name="____x17" hidden="1">#REF!</definedName>
    <definedName name="____x2" hidden="1">#REF!</definedName>
    <definedName name="____x3" hidden="1">#REF!</definedName>
    <definedName name="____x4" hidden="1">#REF!</definedName>
    <definedName name="____x5" hidden="1">#REF!</definedName>
    <definedName name="____x6" hidden="1">#REF!</definedName>
    <definedName name="____x7" hidden="1">#REF!</definedName>
    <definedName name="____x8" hidden="1">#REF!</definedName>
    <definedName name="____x9" hidden="1">#REF!</definedName>
    <definedName name="____xx2" hidden="1">#REF!</definedName>
    <definedName name="___a1" hidden="1">{#N/A,#N/A,FALSE,"Finanzplan";#N/A,#N/A,FALSE,"Bilanz";#N/A,#N/A,FALSE,"GuV"}</definedName>
    <definedName name="___e1" hidden="1">{#N/A,#N/A,FALSE,"Summary";#N/A,#N/A,FALSE,"CF";#N/A,#N/A,FALSE,"P&amp;L";"summary",#N/A,FALSE,"Returns";#N/A,#N/A,FALSE,"BS";"summary",#N/A,FALSE,"Analysis";#N/A,#N/A,FALSE,"Assumptions"}</definedName>
    <definedName name="___o1" hidden="1">{#N/A,#N/A,FALSE,"Finanzplan";#N/A,#N/A,FALSE,"Bilanz";#N/A,#N/A,FALSE,"GuV"}</definedName>
    <definedName name="___RH1">#REF!</definedName>
    <definedName name="___RH2">#REF!</definedName>
    <definedName name="___TBC95" hidden="1">{#N/A,#N/A,FALSE,"Co_BalSht";#N/A,#N/A,FALSE,"Co_IncStmt";#N/A,#N/A,FALSE,"Cons_BalSht";#N/A,#N/A,FALSE,"Cons_IncStmt";#N/A,#N/A,FALSE,"Cashflow"}</definedName>
    <definedName name="___x10" hidden="1">#REF!</definedName>
    <definedName name="___x11" hidden="1">#REF!</definedName>
    <definedName name="___x12" hidden="1">#REF!</definedName>
    <definedName name="___x13" hidden="1">#REF!</definedName>
    <definedName name="___x14" hidden="1">#REF!</definedName>
    <definedName name="___x15" hidden="1">#REF!</definedName>
    <definedName name="___x16" hidden="1">#REF!</definedName>
    <definedName name="___x17" hidden="1">#REF!</definedName>
    <definedName name="___x2" hidden="1">#REF!</definedName>
    <definedName name="___x3" hidden="1">#REF!</definedName>
    <definedName name="___x4" hidden="1">#REF!</definedName>
    <definedName name="___x5" hidden="1">#REF!</definedName>
    <definedName name="___x6" hidden="1">#REF!</definedName>
    <definedName name="___x7" hidden="1">#REF!</definedName>
    <definedName name="___x8" hidden="1">#REF!</definedName>
    <definedName name="___x9" hidden="1">#REF!</definedName>
    <definedName name="___xx2" hidden="1">#REF!</definedName>
    <definedName name="__1__123Graph_ACHART_1" hidden="1">#REF!</definedName>
    <definedName name="__10__123Graph_XCHART_1" hidden="1">#REF!</definedName>
    <definedName name="__11_0__123Grap" hidden="1">#REF!</definedName>
    <definedName name="__12_0__123Grap" hidden="1">#REF!</definedName>
    <definedName name="__123Graph_A" hidden="1">#REF!</definedName>
    <definedName name="__123Graph_AAVGGAS" hidden="1">#REF!</definedName>
    <definedName name="__123Graph_ACOAL" hidden="1">#REF!</definedName>
    <definedName name="__123Graph_AEP8691" hidden="1">#REF!</definedName>
    <definedName name="__123Graph_AEP8692" hidden="1">#REF!</definedName>
    <definedName name="__123Graph_AEP92PR" hidden="1">#REF!</definedName>
    <definedName name="__123Graph_AEPNG" hidden="1">#REF!</definedName>
    <definedName name="__123Graph_AEPNG2" hidden="1">#REF!</definedName>
    <definedName name="__123Graph_AFIX_CAP" hidden="1">#REF!</definedName>
    <definedName name="__123Graph_ANORTHERN" hidden="1">#REF!</definedName>
    <definedName name="__123Graph_ANORTHWEST" hidden="1">#REF!</definedName>
    <definedName name="__123Graph_ANPV_CAPACITY" hidden="1">#REF!</definedName>
    <definedName name="__123Graph_AOVERHAUL" hidden="1">#REF!</definedName>
    <definedName name="__123Graph_ARUNAVG" hidden="1">#REF!</definedName>
    <definedName name="__123Graph_AScreenCrv" hidden="1">#REF!</definedName>
    <definedName name="__123Graph_ATRANSCO" hidden="1">#REF!</definedName>
    <definedName name="__123Graph_AVAR_ENG" hidden="1">#REF!</definedName>
    <definedName name="__123Graph_AYIELD1" hidden="1">#REF!</definedName>
    <definedName name="__123Graph_B" hidden="1">#REF!</definedName>
    <definedName name="__123Graph_BAVGGAS" hidden="1">#REF!</definedName>
    <definedName name="__123Graph_BCOAL" hidden="1">#REF!</definedName>
    <definedName name="__123Graph_BEP8691" hidden="1">#REF!</definedName>
    <definedName name="__123Graph_BEP8692" hidden="1">#REF!</definedName>
    <definedName name="__123Graph_BEP92PR" hidden="1">#REF!</definedName>
    <definedName name="__123Graph_BEPNG2" hidden="1">#REF!</definedName>
    <definedName name="__123Graph_BFIX_CAP" hidden="1">#REF!</definedName>
    <definedName name="__123Graph_BNPV_CAPACITY" hidden="1">#REF!</definedName>
    <definedName name="__123Graph_BOVERHAUL" hidden="1">#REF!</definedName>
    <definedName name="__123Graph_BScreenCrv" hidden="1">#REF!</definedName>
    <definedName name="__123Graph_BVAR_ENG" hidden="1">#REF!</definedName>
    <definedName name="__123Graph_BYIELD1" hidden="1">#REF!</definedName>
    <definedName name="__123Graph_C" hidden="1">#REF!</definedName>
    <definedName name="__123Graph_CAVGGAS" hidden="1">#REF!</definedName>
    <definedName name="__123Graph_CCOAL" hidden="1">#REF!</definedName>
    <definedName name="__123Graph_CEP8691" hidden="1">#REF!</definedName>
    <definedName name="__123Graph_CEP8692" hidden="1">#REF!</definedName>
    <definedName name="__123Graph_CEP92PR" hidden="1">#REF!</definedName>
    <definedName name="__123Graph_CEPNG2" hidden="1">#REF!</definedName>
    <definedName name="__123Graph_CFIX_CAP" hidden="1">#REF!</definedName>
    <definedName name="__123Graph_CNPV_CAPACITY" hidden="1">#REF!</definedName>
    <definedName name="__123Graph_COVERHAUL" hidden="1">#REF!</definedName>
    <definedName name="__123Graph_CScreenCrv" hidden="1">#REF!</definedName>
    <definedName name="__123Graph_D" hidden="1">#REF!</definedName>
    <definedName name="__123Graph_DAVGGAS" hidden="1">#REF!</definedName>
    <definedName name="__123Graph_DCOAL" hidden="1">#REF!</definedName>
    <definedName name="__123Graph_DEP8691" hidden="1">#REF!</definedName>
    <definedName name="__123Graph_DEP8692" hidden="1">#REF!</definedName>
    <definedName name="__123Graph_DEP92PR" hidden="1">#REF!</definedName>
    <definedName name="__123Graph_DEPNG2" hidden="1">#REF!</definedName>
    <definedName name="__123Graph_DFIX_CAP" hidden="1">#REF!</definedName>
    <definedName name="__123Graph_DOVERHAUL" hidden="1">#REF!</definedName>
    <definedName name="__123Graph_E" hidden="1">#REF!</definedName>
    <definedName name="__123Graph_EAVGGAS" hidden="1">#REF!</definedName>
    <definedName name="__123Graph_ECOAL" hidden="1">#REF!</definedName>
    <definedName name="__123Graph_EEP8691" hidden="1">#REF!</definedName>
    <definedName name="__123Graph_EEP8692" hidden="1">#REF!</definedName>
    <definedName name="__123Graph_EEP92PR" hidden="1">#REF!</definedName>
    <definedName name="__123Graph_EEPNG2" hidden="1">#REF!</definedName>
    <definedName name="__123Graph_F" hidden="1">#REF!</definedName>
    <definedName name="__123Graph_FAVGGAS" hidden="1">#REF!</definedName>
    <definedName name="__123Graph_FEP8691" hidden="1">#REF!</definedName>
    <definedName name="__123Graph_FEP8692" hidden="1">#REF!</definedName>
    <definedName name="__123Graph_FEP92PR" hidden="1">#REF!</definedName>
    <definedName name="__123Graph_FEPNG2" hidden="1">#REF!</definedName>
    <definedName name="__123Graph_FGROWTH2" hidden="1">#REF!</definedName>
    <definedName name="__123Graph_FOVERHAUL" hidden="1">#REF!</definedName>
    <definedName name="__123Graph_LBL_A" hidden="1">#REF!</definedName>
    <definedName name="__123Graph_LBL_AAVGGAS" hidden="1">#REF!</definedName>
    <definedName name="__123Graph_LBL_AEPNG" hidden="1">#REF!</definedName>
    <definedName name="__123Graph_LBL_ANORTHERN" hidden="1">#REF!</definedName>
    <definedName name="__123Graph_LBL_ANORTHWEST" hidden="1">#REF!</definedName>
    <definedName name="__123Graph_LBL_ARUNAVG" hidden="1">#REF!</definedName>
    <definedName name="__123Graph_LBL_ATRANSCO" hidden="1">#REF!</definedName>
    <definedName name="__123Graph_X" hidden="1">#REF!</definedName>
    <definedName name="__123Graph_XAVGGAS" hidden="1">#REF!</definedName>
    <definedName name="__123Graph_XCOAL" hidden="1">#REF!</definedName>
    <definedName name="__123Graph_XEP8691" hidden="1">#REF!</definedName>
    <definedName name="__123Graph_XEP8692" hidden="1">#REF!</definedName>
    <definedName name="__123Graph_XEP92PR" hidden="1">#REF!</definedName>
    <definedName name="__123Graph_XEPNG" hidden="1">#REF!</definedName>
    <definedName name="__123Graph_XEPNG2" hidden="1">#REF!</definedName>
    <definedName name="__123Graph_XNORTHERN" hidden="1">#REF!</definedName>
    <definedName name="__123Graph_XNORTHWEST" hidden="1">#REF!</definedName>
    <definedName name="__123Graph_XOVERHAUL" hidden="1">#REF!</definedName>
    <definedName name="__123Graph_XRUNAVG" hidden="1">#REF!</definedName>
    <definedName name="__123Graph_XTRANSCO" hidden="1">#REF!</definedName>
    <definedName name="__123Graph_XVAR_ENG" hidden="1">#REF!</definedName>
    <definedName name="__2__123Graph_ACHART_3" hidden="1">#REF!</definedName>
    <definedName name="__2__123Graph_LBL_ACHART_1" hidden="1">#REF!</definedName>
    <definedName name="__3__123Graph_BCHART_1" hidden="1">#REF!</definedName>
    <definedName name="__3__123Graph_XCHART_1" hidden="1">#REF!</definedName>
    <definedName name="__4__123Graph_BCHART_3" hidden="1">#REF!</definedName>
    <definedName name="__5__123Graph_CCHART_1" hidden="1">#REF!</definedName>
    <definedName name="__6__123Graph_DCHART_1" hidden="1">#REF!</definedName>
    <definedName name="__7__123Graph_LBL_ACHART_1" hidden="1">#REF!</definedName>
    <definedName name="__8__123Graph_LBL_ACHART_3" hidden="1">#REF!</definedName>
    <definedName name="__9__123Graph_LBL_DCHART_1" hidden="1">#REF!</definedName>
    <definedName name="__a1" hidden="1">{#N/A,#N/A,FALSE,"Finanzplan";#N/A,#N/A,FALSE,"Bilanz";#N/A,#N/A,FALSE,"GuV"}</definedName>
    <definedName name="__a2_1" hidden="1">{#N/A,#N/A,FALSE,"Sheet1"}</definedName>
    <definedName name="__a3" hidden="1">{#N/A,#N/A,FALSE,"Sheet1"}</definedName>
    <definedName name="__a3_1" hidden="1">{#N/A,#N/A,FALSE,"Sheet1"}</definedName>
    <definedName name="__e1" hidden="1">{#N/A,#N/A,FALSE,"Summary";#N/A,#N/A,FALSE,"CF";#N/A,#N/A,FALSE,"P&amp;L";"summary",#N/A,FALSE,"Returns";#N/A,#N/A,FALSE,"BS";"summary",#N/A,FALSE,"Analysis";#N/A,#N/A,FALSE,"Assumptions"}</definedName>
    <definedName name="__FDS_HYPERLINK_TOGGLE_STATE__" hidden="1">"ON"</definedName>
    <definedName name="__FDS_UNIQUE_RANGE_ID_GENERATOR_COUNTER" hidden="1">1</definedName>
    <definedName name="__IntlFixup" hidden="1">TRUE</definedName>
    <definedName name="__o1" hidden="1">{#N/A,#N/A,FALSE,"Finanzplan";#N/A,#N/A,FALSE,"Bilanz";#N/A,#N/A,FALSE,"GuV"}</definedName>
    <definedName name="__RH1">#REF!</definedName>
    <definedName name="__RH2">#REF!</definedName>
    <definedName name="__TBC95" hidden="1">{#N/A,#N/A,FALSE,"Co_BalSht";#N/A,#N/A,FALSE,"Co_IncStmt";#N/A,#N/A,FALSE,"Cons_BalSht";#N/A,#N/A,FALSE,"Cons_IncStmt";#N/A,#N/A,FALSE,"Cashflow"}</definedName>
    <definedName name="__x10" hidden="1">#REF!</definedName>
    <definedName name="__x11" hidden="1">#REF!</definedName>
    <definedName name="__x12" hidden="1">#REF!</definedName>
    <definedName name="__x13" hidden="1">#REF!</definedName>
    <definedName name="__x14" hidden="1">#REF!</definedName>
    <definedName name="__x15" hidden="1">#REF!</definedName>
    <definedName name="__x16" hidden="1">#REF!</definedName>
    <definedName name="__x17" hidden="1">#REF!</definedName>
    <definedName name="__x2" hidden="1">#REF!</definedName>
    <definedName name="__x3" hidden="1">#REF!</definedName>
    <definedName name="__x4" hidden="1">#REF!</definedName>
    <definedName name="__x5" hidden="1">#REF!</definedName>
    <definedName name="__x6" hidden="1">#REF!</definedName>
    <definedName name="__x7" hidden="1">#REF!</definedName>
    <definedName name="__x8" hidden="1">#REF!</definedName>
    <definedName name="__x9" hidden="1">#REF!</definedName>
    <definedName name="__xx2" hidden="1">#REF!</definedName>
    <definedName name="_1__123Graph_ACHART_1" hidden="1">#REF!</definedName>
    <definedName name="_1__123Graph_ACONTRACT_BY_B_U" hidden="1">#REF!</definedName>
    <definedName name="_1__FDSAUDITLINK__" hidden="1">{"fdsup://directions/FAT Viewer?action=UPDATE&amp;creator=factset&amp;DYN_ARGS=TRUE&amp;DOC_NAME=FAT:FQL_AUDITING_CLIENT_TEMPLATE.FAT&amp;display_string=Audit&amp;VAR:KEY=ERULMPEJQL&amp;VAR:QUERY=RkZfQ0FQRVgoUVRSLDBRKQ==&amp;WINDOW=FIRST_POPUP&amp;HEIGHT=450&amp;WIDTH=450&amp;START_MAXIMIZED=FALS","E&amp;VAR:CALENDAR=US&amp;VAR:SYMBOL=VNR&amp;VAR:INDEX=0"}</definedName>
    <definedName name="_10__123Graph_ASUPPLIES_BY_B_U" hidden="1">#REF!</definedName>
    <definedName name="_10__123Graph_AWAGES_BY_B_U" hidden="1">#REF!</definedName>
    <definedName name="_10__123Graph_BQRE_S_BY_TYPE" hidden="1">#REF!</definedName>
    <definedName name="_10__123Graph_COP75_25PRICE" hidden="1">#REF!</definedName>
    <definedName name="_10__123Graph_XCHART_1" hidden="1">#REF!</definedName>
    <definedName name="_10__FDSAUDITLINK__" hidden="1">{"fdsup://directions/FAT Viewer?action=UPDATE&amp;creator=factset&amp;DYN_ARGS=TRUE&amp;DOC_NAME=FAT:FQL_AUDITING_CLIENT_TEMPLATE.FAT&amp;display_string=Audit&amp;VAR:KEY=SVAJEDOXYF&amp;VAR:QUERY=RkZfQ0FQRVgoUVRSLC0xUSk=&amp;WINDOW=FIRST_POPUP&amp;HEIGHT=450&amp;WIDTH=450&amp;START_MAXIMIZED=FALS","E&amp;VAR:CALENDAR=US&amp;VAR:SYMBOL=PSE&amp;VAR:INDEX=0"}</definedName>
    <definedName name="_10_0__123Grap" hidden="1">#REF!</definedName>
    <definedName name="_100__FDSAUDITLINK__" hidden="1">{"fdsup://directions/FAT Viewer?action=UPDATE&amp;creator=factset&amp;DYN_ARGS=TRUE&amp;DOC_NAME=FAT:FQL_AUDITING_CLIENT_TEMPLATE.FAT&amp;display_string=Audit&amp;VAR:KEY=WDUVIBAHQF&amp;VAR:QUERY=RkZfQ0FQRVgoUVRSLC0zUSk=&amp;WINDOW=FIRST_POPUP&amp;HEIGHT=450&amp;WIDTH=450&amp;START_MAXIMIZED=FALS","E&amp;VAR:CALENDAR=US&amp;VAR:SYMBOL=NRP&amp;VAR:INDEX=0"}</definedName>
    <definedName name="_101__FDSAUDITLINK__" hidden="1">{"fdsup://directions/FAT Viewer?action=UPDATE&amp;creator=factset&amp;DYN_ARGS=TRUE&amp;DOC_NAME=FAT:FQL_AUDITING_CLIENT_TEMPLATE.FAT&amp;display_string=Audit&amp;VAR:KEY=CJYHSVKLIH&amp;VAR:QUERY=RkZfQ0FQRVgoUVRSLDBRKQ==&amp;WINDOW=FIRST_POPUP&amp;HEIGHT=450&amp;WIDTH=450&amp;START_MAXIMIZED=FALS","E&amp;VAR:CALENDAR=US&amp;VAR:SYMBOL=NRGY&amp;VAR:INDEX=0"}</definedName>
    <definedName name="_102__FDSAUDITLINK__" hidden="1">{"fdsup://directions/FAT Viewer?action=UPDATE&amp;creator=factset&amp;DYN_ARGS=TRUE&amp;DOC_NAME=FAT:FQL_AUDITING_CLIENT_TEMPLATE.FAT&amp;display_string=Audit&amp;VAR:KEY=IDQFUTKTQB&amp;VAR:QUERY=RkZfQ0FQRVgoUVRSLC0xUSk=&amp;WINDOW=FIRST_POPUP&amp;HEIGHT=450&amp;WIDTH=450&amp;START_MAXIMIZED=FALS","E&amp;VAR:CALENDAR=US&amp;VAR:SYMBOL=NRGY&amp;VAR:INDEX=0"}</definedName>
    <definedName name="_103__FDSAUDITLINK__" hidden="1">{"fdsup://directions/FAT Viewer?action=UPDATE&amp;creator=factset&amp;DYN_ARGS=TRUE&amp;DOC_NAME=FAT:FQL_AUDITING_CLIENT_TEMPLATE.FAT&amp;display_string=Audit&amp;VAR:KEY=WRCLSVCXCX&amp;VAR:QUERY=RkZfQ0FQRVgoUVRSLC0yUSk=&amp;WINDOW=FIRST_POPUP&amp;HEIGHT=450&amp;WIDTH=450&amp;START_MAXIMIZED=FALS","E&amp;VAR:CALENDAR=US&amp;VAR:SYMBOL=NRGY&amp;VAR:INDEX=0"}</definedName>
    <definedName name="_104__FDSAUDITLINK__" hidden="1">{"fdsup://directions/FAT Viewer?action=UPDATE&amp;creator=factset&amp;DYN_ARGS=TRUE&amp;DOC_NAME=FAT:FQL_AUDITING_CLIENT_TEMPLATE.FAT&amp;display_string=Audit&amp;VAR:KEY=OHYPEZAZUT&amp;VAR:QUERY=RkZfQ0FQRVgoUVRSLC0zUSk=&amp;WINDOW=FIRST_POPUP&amp;HEIGHT=450&amp;WIDTH=450&amp;START_MAXIMIZED=FALS","E&amp;VAR:CALENDAR=US&amp;VAR:SYMBOL=NRGY&amp;VAR:INDEX=0"}</definedName>
    <definedName name="_105__FDSAUDITLINK__" hidden="1">{"fdsup://directions/FAT Viewer?action=UPDATE&amp;creator=factset&amp;DYN_ARGS=TRUE&amp;DOC_NAME=FAT:FQL_AUDITING_CLIENT_TEMPLATE.FAT&amp;display_string=Audit&amp;VAR:KEY=ENCNMDQVWL&amp;VAR:QUERY=RkZfQ0FQRVgoUVRSLDBRKQ==&amp;WINDOW=FIRST_POPUP&amp;HEIGHT=450&amp;WIDTH=450&amp;START_MAXIMIZED=FALS","E&amp;VAR:CALENDAR=US&amp;VAR:SYMBOL=NMM&amp;VAR:INDEX=0"}</definedName>
    <definedName name="_106__FDSAUDITLINK__" hidden="1">{"fdsup://directions/FAT Viewer?action=UPDATE&amp;creator=factset&amp;DYN_ARGS=TRUE&amp;DOC_NAME=FAT:FQL_AUDITING_CLIENT_TEMPLATE.FAT&amp;display_string=Audit&amp;VAR:KEY=QTOBYXIPWP&amp;VAR:QUERY=RkZfQ0FQRVgoUVRSLC0xUSk=&amp;WINDOW=FIRST_POPUP&amp;HEIGHT=450&amp;WIDTH=450&amp;START_MAXIMIZED=FALS","E&amp;VAR:CALENDAR=US&amp;VAR:SYMBOL=NMM&amp;VAR:INDEX=0"}</definedName>
    <definedName name="_107__FDSAUDITLINK__" hidden="1">{"fdsup://directions/FAT Viewer?action=UPDATE&amp;creator=factset&amp;DYN_ARGS=TRUE&amp;DOC_NAME=FAT:FQL_AUDITING_CLIENT_TEMPLATE.FAT&amp;display_string=Audit&amp;VAR:KEY=QFSNWJODKD&amp;VAR:QUERY=RkZfQ0FQRVgoUVRSLC0yUSk=&amp;WINDOW=FIRST_POPUP&amp;HEIGHT=450&amp;WIDTH=450&amp;START_MAXIMIZED=FALS","E&amp;VAR:CALENDAR=US&amp;VAR:SYMBOL=NMM&amp;VAR:INDEX=0"}</definedName>
    <definedName name="_108__FDSAUDITLINK__" hidden="1">{"fdsup://directions/FAT Viewer?action=UPDATE&amp;creator=factset&amp;DYN_ARGS=TRUE&amp;DOC_NAME=FAT:FQL_AUDITING_CLIENT_TEMPLATE.FAT&amp;display_string=Audit&amp;VAR:KEY=OVETQNUPQT&amp;VAR:QUERY=RkZfQ0FQRVgoUVRSLC0zUSk=&amp;WINDOW=FIRST_POPUP&amp;HEIGHT=450&amp;WIDTH=450&amp;START_MAXIMIZED=FALS","E&amp;VAR:CALENDAR=US&amp;VAR:SYMBOL=NMM&amp;VAR:INDEX=0"}</definedName>
    <definedName name="_109__FDSAUDITLINK__" hidden="1">{"fdsup://directions/FAT Viewer?action=UPDATE&amp;creator=factset&amp;DYN_ARGS=TRUE&amp;DOC_NAME=FAT:FQL_AUDITING_CLIENT_TEMPLATE.FAT&amp;display_string=Audit&amp;VAR:KEY=UDYZADSRMH&amp;VAR:QUERY=RkZfQ0FQRVgoUVRSLDBRKQ==&amp;WINDOW=FIRST_POPUP&amp;HEIGHT=450&amp;WIDTH=450&amp;START_MAXIMIZED=FALS","E&amp;VAR:CALENDAR=US&amp;VAR:SYMBOL=NKA&amp;VAR:INDEX=0"}</definedName>
    <definedName name="_11__123Graph_ACHART_1" hidden="1">#REF!</definedName>
    <definedName name="_11__123Graph_ATAX_CREDIT" hidden="1">#REF!</definedName>
    <definedName name="_11__123Graph_BCONTRACT_BY_B_U" hidden="1">#REF!</definedName>
    <definedName name="_11__123Graph_BSENS_COMPARISON" hidden="1">#REF!</definedName>
    <definedName name="_11__123Graph_COP75_25RETURN" hidden="1">#REF!</definedName>
    <definedName name="_11__FDSAUDITLINK__" hidden="1">{"fdsup://directions/FAT Viewer?action=UPDATE&amp;creator=factset&amp;DYN_ARGS=TRUE&amp;DOC_NAME=FAT:FQL_AUDITING_CLIENT_TEMPLATE.FAT&amp;display_string=Audit&amp;VAR:KEY=QLCVYXMHAL&amp;VAR:QUERY=RkZfQ0FQRVgoUVRSLC0yUSk=&amp;WINDOW=FIRST_POPUP&amp;HEIGHT=450&amp;WIDTH=450&amp;START_MAXIMIZED=FALS","E&amp;VAR:CALENDAR=US&amp;VAR:SYMBOL=PSE&amp;VAR:INDEX=0"}</definedName>
    <definedName name="_11_0__123Grap" hidden="1">#REF!</definedName>
    <definedName name="_11_0_0Cwvu.GREY_A" hidden="1">#REF!</definedName>
    <definedName name="_110__FDSAUDITLINK__" hidden="1">{"fdsup://directions/FAT Viewer?action=UPDATE&amp;creator=factset&amp;DYN_ARGS=TRUE&amp;DOC_NAME=FAT:FQL_AUDITING_CLIENT_TEMPLATE.FAT&amp;display_string=Audit&amp;VAR:KEY=YVQVMNCTKZ&amp;VAR:QUERY=RkZfQ0FQRVgoUVRSLC0xUSk=&amp;WINDOW=FIRST_POPUP&amp;HEIGHT=450&amp;WIDTH=450&amp;START_MAXIMIZED=FALS","E&amp;VAR:CALENDAR=US&amp;VAR:SYMBOL=NKA&amp;VAR:INDEX=0"}</definedName>
    <definedName name="_111__FDSAUDITLINK__" hidden="1">{"fdsup://directions/FAT Viewer?action=UPDATE&amp;creator=factset&amp;DYN_ARGS=TRUE&amp;DOC_NAME=FAT:FQL_AUDITING_CLIENT_TEMPLATE.FAT&amp;display_string=Audit&amp;VAR:KEY=MXOJOBSRWN&amp;VAR:QUERY=RkZfQ0FQRVgoUVRSLC0yUSk=&amp;WINDOW=FIRST_POPUP&amp;HEIGHT=450&amp;WIDTH=450&amp;START_MAXIMIZED=FALS","E&amp;VAR:CALENDAR=US&amp;VAR:SYMBOL=NKA&amp;VAR:INDEX=0"}</definedName>
    <definedName name="_112__FDSAUDITLINK__" hidden="1">{"fdsup://directions/FAT Viewer?action=UPDATE&amp;creator=factset&amp;DYN_ARGS=TRUE&amp;DOC_NAME=FAT:FQL_AUDITING_CLIENT_TEMPLATE.FAT&amp;display_string=Audit&amp;VAR:KEY=OXMJMNKLCB&amp;VAR:QUERY=RkZfQ0FQRVgoUVRSLC0zUSk=&amp;WINDOW=FIRST_POPUP&amp;HEIGHT=450&amp;WIDTH=450&amp;START_MAXIMIZED=FALS","E&amp;VAR:CALENDAR=US&amp;VAR:SYMBOL=NKA&amp;VAR:INDEX=0"}</definedName>
    <definedName name="_113__FDSAUDITLINK__" hidden="1">{"fdsup://directions/FAT Viewer?action=UPDATE&amp;creator=factset&amp;DYN_ARGS=TRUE&amp;DOC_NAME=FAT:FQL_AUDITING_CLIENT_TEMPLATE.FAT&amp;display_string=Audit&amp;VAR:KEY=WBIXEVWHYL&amp;VAR:QUERY=RkZfQ0FQRVgoUVRSLDBRKQ==&amp;WINDOW=FIRST_POPUP&amp;HEIGHT=450&amp;WIDTH=450&amp;START_MAXIMIZED=FALS","E&amp;VAR:CALENDAR=US&amp;VAR:SYMBOL=NGLS&amp;VAR:INDEX=0"}</definedName>
    <definedName name="_114__FDSAUDITLINK__" hidden="1">{"fdsup://directions/FAT Viewer?action=UPDATE&amp;creator=factset&amp;DYN_ARGS=TRUE&amp;DOC_NAME=FAT:FQL_AUDITING_CLIENT_TEMPLATE.FAT&amp;display_string=Audit&amp;VAR:KEY=OJKRGZATWX&amp;VAR:QUERY=RkZfQ0FQRVgoUVRSLC0xUSk=&amp;WINDOW=FIRST_POPUP&amp;HEIGHT=450&amp;WIDTH=450&amp;START_MAXIMIZED=FALS","E&amp;VAR:CALENDAR=US&amp;VAR:SYMBOL=NGLS&amp;VAR:INDEX=0"}</definedName>
    <definedName name="_115__FDSAUDITLINK__" hidden="1">{"fdsup://directions/FAT Viewer?action=UPDATE&amp;creator=factset&amp;DYN_ARGS=TRUE&amp;DOC_NAME=FAT:FQL_AUDITING_CLIENT_TEMPLATE.FAT&amp;display_string=Audit&amp;VAR:KEY=OVWBEHWVYT&amp;VAR:QUERY=RkZfQ0FQRVgoUVRSLC0yUSk=&amp;WINDOW=FIRST_POPUP&amp;HEIGHT=450&amp;WIDTH=450&amp;START_MAXIMIZED=FALS","E&amp;VAR:CALENDAR=US&amp;VAR:SYMBOL=NGLS&amp;VAR:INDEX=0"}</definedName>
    <definedName name="_116__FDSAUDITLINK__" hidden="1">{"fdsup://directions/FAT Viewer?action=UPDATE&amp;creator=factset&amp;DYN_ARGS=TRUE&amp;DOC_NAME=FAT:FQL_AUDITING_CLIENT_TEMPLATE.FAT&amp;display_string=Audit&amp;VAR:KEY=EFSRULINKP&amp;VAR:QUERY=RkZfQ0FQRVgoUVRSLC0zUSk=&amp;WINDOW=FIRST_POPUP&amp;HEIGHT=450&amp;WIDTH=450&amp;START_MAXIMIZED=FALS","E&amp;VAR:CALENDAR=US&amp;VAR:SYMBOL=NGLS&amp;VAR:INDEX=0"}</definedName>
    <definedName name="_117__FDSAUDITLINK__" hidden="1">{"fdsup://directions/FAT Viewer?action=UPDATE&amp;creator=factset&amp;DYN_ARGS=TRUE&amp;DOC_NAME=FAT:FQL_AUDITING_CLIENT_TEMPLATE.FAT&amp;display_string=Audit&amp;VAR:KEY=QVQTEXITWV&amp;VAR:QUERY=RkZfQ0FQRVgoUVRSLDBRKQ==&amp;WINDOW=FIRST_POPUP&amp;HEIGHT=450&amp;WIDTH=450&amp;START_MAXIMIZED=FALS","E&amp;VAR:CALENDAR=US&amp;VAR:SYMBOL=MWE&amp;VAR:INDEX=0"}</definedName>
    <definedName name="_118__FDSAUDITLINK__" hidden="1">{"fdsup://directions/FAT Viewer?action=UPDATE&amp;creator=factset&amp;DYN_ARGS=TRUE&amp;DOC_NAME=FAT:FQL_AUDITING_CLIENT_TEMPLATE.FAT&amp;display_string=Audit&amp;VAR:KEY=UPSXULUVKD&amp;VAR:QUERY=RkZfQ0FQRVgoUVRSLC0xUSk=&amp;WINDOW=FIRST_POPUP&amp;HEIGHT=450&amp;WIDTH=450&amp;START_MAXIMIZED=FALS","E&amp;VAR:CALENDAR=US&amp;VAR:SYMBOL=MWE&amp;VAR:INDEX=0"}</definedName>
    <definedName name="_119__FDSAUDITLINK__" hidden="1">{"fdsup://directions/FAT Viewer?action=UPDATE&amp;creator=factset&amp;DYN_ARGS=TRUE&amp;DOC_NAME=FAT:FQL_AUDITING_CLIENT_TEMPLATE.FAT&amp;display_string=Audit&amp;VAR:KEY=KJUPGDIXCF&amp;VAR:QUERY=RkZfQ0FQRVgoUVRSLC0yUSk=&amp;WINDOW=FIRST_POPUP&amp;HEIGHT=450&amp;WIDTH=450&amp;START_MAXIMIZED=FALS","E&amp;VAR:CALENDAR=US&amp;VAR:SYMBOL=MWE&amp;VAR:INDEX=0"}</definedName>
    <definedName name="_12__123Graph_AWAGES_BY_B_U" hidden="1">#REF!</definedName>
    <definedName name="_12__123Graph_BCHART_1" hidden="1">#REF!</definedName>
    <definedName name="_12__123Graph_BQRE_S_BY_CO." hidden="1">#REF!</definedName>
    <definedName name="_12__123Graph_BSUPPLIES_BY_B_U" hidden="1">#REF!</definedName>
    <definedName name="_12__123Graph_DHO_MPRICE" hidden="1">#REF!</definedName>
    <definedName name="_12__FDSAUDITLINK__" hidden="1">{"fdsup://directions/FAT Viewer?action=UPDATE&amp;creator=factset&amp;DYN_ARGS=TRUE&amp;DOC_NAME=FAT:FQL_AUDITING_CLIENT_TEMPLATE.FAT&amp;display_string=Audit&amp;VAR:KEY=EJONQTWLWH&amp;VAR:QUERY=RkZfQ0FQRVgoUVRSLC0zUSk=&amp;WINDOW=FIRST_POPUP&amp;HEIGHT=450&amp;WIDTH=450&amp;START_MAXIMIZED=FALS","E&amp;VAR:CALENDAR=US&amp;VAR:SYMBOL=PSE&amp;VAR:INDEX=0"}</definedName>
    <definedName name="_12_0__123Grap" hidden="1">#REF!</definedName>
    <definedName name="_120__FDSAUDITLINK__" hidden="1">{"fdsup://directions/FAT Viewer?action=UPDATE&amp;creator=factset&amp;DYN_ARGS=TRUE&amp;DOC_NAME=FAT:FQL_AUDITING_CLIENT_TEMPLATE.FAT&amp;display_string=Audit&amp;VAR:KEY=ABOXABGVSX&amp;VAR:QUERY=RkZfQ0FQRVgoUVRSLC0zUSk=&amp;WINDOW=FIRST_POPUP&amp;HEIGHT=450&amp;WIDTH=450&amp;START_MAXIMIZED=FALS","E&amp;VAR:CALENDAR=US&amp;VAR:SYMBOL=MWE&amp;VAR:INDEX=0"}</definedName>
    <definedName name="_121__FDSAUDITLINK__" hidden="1">{"fdsup://directions/FAT Viewer?action=UPDATE&amp;creator=factset&amp;DYN_ARGS=TRUE&amp;DOC_NAME=FAT:FQL_AUDITING_CLIENT_TEMPLATE.FAT&amp;display_string=Audit&amp;VAR:KEY=QVUDAZEJGJ&amp;VAR:QUERY=RkZfQ0FQRVgoUVRSLDBRKQ==&amp;WINDOW=FIRST_POPUP&amp;HEIGHT=450&amp;WIDTH=450&amp;START_MAXIMIZED=FALS","E&amp;VAR:CALENDAR=US&amp;VAR:SYMBOL=MMP&amp;VAR:INDEX=0"}</definedName>
    <definedName name="_122__FDSAUDITLINK__" hidden="1">{"fdsup://directions/FAT Viewer?action=UPDATE&amp;creator=factset&amp;DYN_ARGS=TRUE&amp;DOC_NAME=FAT:FQL_AUDITING_CLIENT_TEMPLATE.FAT&amp;display_string=Audit&amp;VAR:KEY=GVYZWJIDSH&amp;VAR:QUERY=RkZfQ0FQRVgoUVRSLC0xUSk=&amp;WINDOW=FIRST_POPUP&amp;HEIGHT=450&amp;WIDTH=450&amp;START_MAXIMIZED=FALS","E&amp;VAR:CALENDAR=US&amp;VAR:SYMBOL=MMP&amp;VAR:INDEX=0"}</definedName>
    <definedName name="_123__FDSAUDITLINK__" hidden="1">{"fdsup://directions/FAT Viewer?action=UPDATE&amp;creator=factset&amp;DYN_ARGS=TRUE&amp;DOC_NAME=FAT:FQL_AUDITING_CLIENT_TEMPLATE.FAT&amp;display_string=Audit&amp;VAR:KEY=MBAJMZWVYZ&amp;VAR:QUERY=RkZfQ0FQRVgoUVRSLC0yUSk=&amp;WINDOW=FIRST_POPUP&amp;HEIGHT=450&amp;WIDTH=450&amp;START_MAXIMIZED=FALS","E&amp;VAR:CALENDAR=US&amp;VAR:SYMBOL=MMP&amp;VAR:INDEX=0"}</definedName>
    <definedName name="_124__FDSAUDITLINK__" hidden="1">{"fdsup://directions/FAT Viewer?action=UPDATE&amp;creator=factset&amp;DYN_ARGS=TRUE&amp;DOC_NAME=FAT:FQL_AUDITING_CLIENT_TEMPLATE.FAT&amp;display_string=Audit&amp;VAR:KEY=ALEXABERMN&amp;VAR:QUERY=RkZfQ0FQRVgoUVRSLC0zUSk=&amp;WINDOW=FIRST_POPUP&amp;HEIGHT=450&amp;WIDTH=450&amp;START_MAXIMIZED=FALS","E&amp;VAR:CALENDAR=US&amp;VAR:SYMBOL=MMP&amp;VAR:INDEX=0"}</definedName>
    <definedName name="_125__FDSAUDITLINK__" hidden="1">{"fdsup://directions/FAT Viewer?action=UPDATE&amp;creator=factset&amp;DYN_ARGS=TRUE&amp;DOC_NAME=FAT:FQL_AUDITING_CLIENT_TEMPLATE.FAT&amp;display_string=Audit&amp;VAR:KEY=UPCLCVQBYT&amp;VAR:QUERY=RkZfQ0FQRVgoUVRSLDBRKQ==&amp;WINDOW=FIRST_POPUP&amp;HEIGHT=450&amp;WIDTH=450&amp;START_MAXIMIZED=FALS","E&amp;VAR:CALENDAR=US&amp;VAR:SYMBOL=MMLP&amp;VAR:INDEX=0"}</definedName>
    <definedName name="_126__FDSAUDITLINK__" hidden="1">{"fdsup://directions/FAT Viewer?action=UPDATE&amp;creator=factset&amp;DYN_ARGS=TRUE&amp;DOC_NAME=FAT:FQL_AUDITING_CLIENT_TEMPLATE.FAT&amp;display_string=Audit&amp;VAR:KEY=KTOLQZONEN&amp;VAR:QUERY=RkZfQ0FQRVgoUVRSLC0xUSk=&amp;WINDOW=FIRST_POPUP&amp;HEIGHT=450&amp;WIDTH=450&amp;START_MAXIMIZED=FALS","E&amp;VAR:CALENDAR=US&amp;VAR:SYMBOL=MMLP&amp;VAR:INDEX=0"}</definedName>
    <definedName name="_127__FDSAUDITLINK__" hidden="1">{"fdsup://directions/FAT Viewer?action=UPDATE&amp;creator=factset&amp;DYN_ARGS=TRUE&amp;DOC_NAME=FAT:FQL_AUDITING_CLIENT_TEMPLATE.FAT&amp;display_string=Audit&amp;VAR:KEY=OFKLQVKBOZ&amp;VAR:QUERY=RkZfQ0FQRVgoUVRSLC0yUSk=&amp;WINDOW=FIRST_POPUP&amp;HEIGHT=450&amp;WIDTH=450&amp;START_MAXIMIZED=FALS","E&amp;VAR:CALENDAR=US&amp;VAR:SYMBOL=MMLP&amp;VAR:INDEX=0"}</definedName>
    <definedName name="_128__FDSAUDITLINK__" hidden="1">{"fdsup://directions/FAT Viewer?action=UPDATE&amp;creator=factset&amp;DYN_ARGS=TRUE&amp;DOC_NAME=FAT:FQL_AUDITING_CLIENT_TEMPLATE.FAT&amp;display_string=Audit&amp;VAR:KEY=CZKDYXCHSL&amp;VAR:QUERY=RkZfQ0FQRVgoUVRSLC0zUSk=&amp;WINDOW=FIRST_POPUP&amp;HEIGHT=450&amp;WIDTH=450&amp;START_MAXIMIZED=FALS","E&amp;VAR:CALENDAR=US&amp;VAR:SYMBOL=MMLP&amp;VAR:INDEX=0"}</definedName>
    <definedName name="_129__FDSAUDITLINK__" hidden="1">{"fdsup://directions/FAT Viewer?action=UPDATE&amp;creator=factset&amp;DYN_ARGS=TRUE&amp;DOC_NAME=FAT:FQL_AUDITING_CLIENT_TEMPLATE.FAT&amp;display_string=Audit&amp;VAR:KEY=UBKVCJQNQV&amp;VAR:QUERY=RkZfQ0FQRVgoUVRSLDBRKQ==&amp;WINDOW=FIRST_POPUP&amp;HEIGHT=450&amp;WIDTH=450&amp;START_MAXIMIZED=FALS","E&amp;VAR:CALENDAR=US&amp;VAR:SYMBOL=KMP&amp;VAR:INDEX=0"}</definedName>
    <definedName name="_13__123Graph_BCONTRACT_BY_B_U" hidden="1">#REF!</definedName>
    <definedName name="_13__123Graph_BQRE_S_BY_TYPE" hidden="1">#REF!</definedName>
    <definedName name="_13__123Graph_BTAX_CREDIT" hidden="1">#REF!</definedName>
    <definedName name="_13__123Graph_DO_MPRICE" hidden="1">#REF!</definedName>
    <definedName name="_13__FDSAUDITLINK__" hidden="1">{"fdsup://directions/FAT Viewer?action=UPDATE&amp;creator=factset&amp;DYN_ARGS=TRUE&amp;DOC_NAME=FAT:FQL_AUDITING_CLIENT_TEMPLATE.FAT&amp;display_string=Audit&amp;VAR:KEY=CFYNEFYZIB&amp;VAR:QUERY=RkZfQ0FQRVgoUVRSLDBRKQ==&amp;WINDOW=FIRST_POPUP&amp;HEIGHT=450&amp;WIDTH=450&amp;START_MAXIMIZED=FALS","E&amp;VAR:CALENDAR=US&amp;VAR:SYMBOL=LINE&amp;VAR:INDEX=0"}</definedName>
    <definedName name="_130__FDSAUDITLINK__" hidden="1">{"fdsup://directions/FAT Viewer?action=UPDATE&amp;creator=factset&amp;DYN_ARGS=TRUE&amp;DOC_NAME=FAT:FQL_AUDITING_CLIENT_TEMPLATE.FAT&amp;display_string=Audit&amp;VAR:KEY=EVCZIJUDGB&amp;VAR:QUERY=RkZfQ0FQRVgoUVRSLC0xUSk=&amp;WINDOW=FIRST_POPUP&amp;HEIGHT=450&amp;WIDTH=450&amp;START_MAXIMIZED=FALS","E&amp;VAR:CALENDAR=US&amp;VAR:SYMBOL=KMP&amp;VAR:INDEX=0"}</definedName>
    <definedName name="_131__FDSAUDITLINK__" hidden="1">{"fdsup://directions/FAT Viewer?action=UPDATE&amp;creator=factset&amp;DYN_ARGS=TRUE&amp;DOC_NAME=FAT:FQL_AUDITING_CLIENT_TEMPLATE.FAT&amp;display_string=Audit&amp;VAR:KEY=WPYZATQRMT&amp;VAR:QUERY=RkZfQ0FQRVgoUVRSLC0yUSk=&amp;WINDOW=FIRST_POPUP&amp;HEIGHT=450&amp;WIDTH=450&amp;START_MAXIMIZED=FALS","E&amp;VAR:CALENDAR=US&amp;VAR:SYMBOL=KMP&amp;VAR:INDEX=0"}</definedName>
    <definedName name="_132__FDSAUDITLINK__" hidden="1">{"fdsup://directions/FAT Viewer?action=UPDATE&amp;creator=factset&amp;DYN_ARGS=TRUE&amp;DOC_NAME=FAT:FQL_AUDITING_CLIENT_TEMPLATE.FAT&amp;display_string=Audit&amp;VAR:KEY=KTEJWHONMB&amp;VAR:QUERY=RkZfQ0FQRVgoUVRSLC0zUSk=&amp;WINDOW=FIRST_POPUP&amp;HEIGHT=450&amp;WIDTH=450&amp;START_MAXIMIZED=FALS","E&amp;VAR:CALENDAR=US&amp;VAR:SYMBOL=KMP&amp;VAR:INDEX=0"}</definedName>
    <definedName name="_133__FDSAUDITLINK__" hidden="1">{"fdsup://directions/FAT Viewer?action=UPDATE&amp;creator=factset&amp;DYN_ARGS=TRUE&amp;DOC_NAME=FAT:FQL_AUDITING_CLIENT_TEMPLATE.FAT&amp;display_string=Audit&amp;VAR:KEY=CFYHMXQVYL&amp;VAR:QUERY=RkZfQ0FQRVgoUVRSLDBRKQ==&amp;WINDOW=FIRST_POPUP&amp;HEIGHT=450&amp;WIDTH=450&amp;START_MAXIMIZED=FALS","E&amp;VAR:CALENDAR=US&amp;VAR:SYMBOL=HEP&amp;VAR:INDEX=0"}</definedName>
    <definedName name="_134__FDSAUDITLINK__" hidden="1">{"fdsup://directions/FAT Viewer?action=UPDATE&amp;creator=factset&amp;DYN_ARGS=TRUE&amp;DOC_NAME=FAT:FQL_AUDITING_CLIENT_TEMPLATE.FAT&amp;display_string=Audit&amp;VAR:KEY=CXUJMXYJML&amp;VAR:QUERY=RkZfQ0FQRVgoUVRSLC0xUSk=&amp;WINDOW=FIRST_POPUP&amp;HEIGHT=450&amp;WIDTH=450&amp;START_MAXIMIZED=FALS","E&amp;VAR:CALENDAR=US&amp;VAR:SYMBOL=HEP&amp;VAR:INDEX=0"}</definedName>
    <definedName name="_135__FDSAUDITLINK__" hidden="1">{"fdsup://directions/FAT Viewer?action=UPDATE&amp;creator=factset&amp;DYN_ARGS=TRUE&amp;DOC_NAME=FAT:FQL_AUDITING_CLIENT_TEMPLATE.FAT&amp;display_string=Audit&amp;VAR:KEY=EPIHINADAP&amp;VAR:QUERY=RkZfQ0FQRVgoUVRSLC0yUSk=&amp;WINDOW=FIRST_POPUP&amp;HEIGHT=450&amp;WIDTH=450&amp;START_MAXIMIZED=FALS","E&amp;VAR:CALENDAR=US&amp;VAR:SYMBOL=HEP&amp;VAR:INDEX=0"}</definedName>
    <definedName name="_136__FDSAUDITLINK__" hidden="1">{"fdsup://directions/FAT Viewer?action=UPDATE&amp;creator=factset&amp;DYN_ARGS=TRUE&amp;DOC_NAME=FAT:FQL_AUDITING_CLIENT_TEMPLATE.FAT&amp;display_string=Audit&amp;VAR:KEY=KRILYHABUH&amp;VAR:QUERY=RkZfQ0FQRVgoUVRSLC0zUSk=&amp;WINDOW=FIRST_POPUP&amp;HEIGHT=450&amp;WIDTH=450&amp;START_MAXIMIZED=FALS","E&amp;VAR:CALENDAR=US&amp;VAR:SYMBOL=HEP&amp;VAR:INDEX=0"}</definedName>
    <definedName name="_137__FDSAUDITLINK__" hidden="1">{"fdsup://directions/FAT Viewer?action=UPDATE&amp;creator=factset&amp;DYN_ARGS=TRUE&amp;DOC_NAME=FAT:FQL_AUDITING_CLIENT_TEMPLATE.FAT&amp;display_string=Audit&amp;VAR:KEY=OVKBAJITKP&amp;VAR:QUERY=RkZfQ0FQRVgoUVRSLDBRKQ==&amp;WINDOW=FIRST_POPUP&amp;HEIGHT=450&amp;WIDTH=450&amp;START_MAXIMIZED=FALS","E&amp;VAR:CALENDAR=US&amp;VAR:SYMBOL=GLP&amp;VAR:INDEX=0"}</definedName>
    <definedName name="_138__FDSAUDITLINK__" hidden="1">{"fdsup://directions/FAT Viewer?action=UPDATE&amp;creator=factset&amp;DYN_ARGS=TRUE&amp;DOC_NAME=FAT:FQL_AUDITING_CLIENT_TEMPLATE.FAT&amp;display_string=Audit&amp;VAR:KEY=ILULSZIBYT&amp;VAR:QUERY=RkZfQ0FQRVgoUVRSLC0xUSk=&amp;WINDOW=FIRST_POPUP&amp;HEIGHT=450&amp;WIDTH=450&amp;START_MAXIMIZED=FALS","E&amp;VAR:CALENDAR=US&amp;VAR:SYMBOL=GLP&amp;VAR:INDEX=0"}</definedName>
    <definedName name="_139__FDSAUDITLINK__" hidden="1">{"fdsup://directions/FAT Viewer?action=UPDATE&amp;creator=factset&amp;DYN_ARGS=TRUE&amp;DOC_NAME=FAT:FQL_AUDITING_CLIENT_TEMPLATE.FAT&amp;display_string=Audit&amp;VAR:KEY=CDUFYHABSB&amp;VAR:QUERY=RkZfQ0FQRVgoUVRSLC0yUSk=&amp;WINDOW=FIRST_POPUP&amp;HEIGHT=450&amp;WIDTH=450&amp;START_MAXIMIZED=FALS","E&amp;VAR:CALENDAR=US&amp;VAR:SYMBOL=GLP&amp;VAR:INDEX=0"}</definedName>
    <definedName name="_14__123Graph_BQRE_S_BY_CO." hidden="1">#REF!</definedName>
    <definedName name="_14__123Graph_BSENS_COMPARISON" hidden="1">#REF!</definedName>
    <definedName name="_14__123Graph_BWAGES_BY_B_U" hidden="1">#REF!</definedName>
    <definedName name="_14__123Graph_DOP75_25PRICE" hidden="1">#REF!</definedName>
    <definedName name="_14__FDSAUDITLINK__" hidden="1">{"fdsup://directions/FAT Viewer?action=UPDATE&amp;creator=factset&amp;DYN_ARGS=TRUE&amp;DOC_NAME=FAT:FQL_AUDITING_CLIENT_TEMPLATE.FAT&amp;display_string=Audit&amp;VAR:KEY=SHYXCLGRGX&amp;VAR:QUERY=RkZfQ0FQRVgoUVRSLC0xUSk=&amp;WINDOW=FIRST_POPUP&amp;HEIGHT=450&amp;WIDTH=450&amp;START_MAXIMIZED=FALS","E&amp;VAR:CALENDAR=US&amp;VAR:SYMBOL=LINE&amp;VAR:INDEX=0"}</definedName>
    <definedName name="_140__FDSAUDITLINK__" hidden="1">{"fdsup://directions/FAT Viewer?action=UPDATE&amp;creator=factset&amp;DYN_ARGS=TRUE&amp;DOC_NAME=FAT:FQL_AUDITING_CLIENT_TEMPLATE.FAT&amp;display_string=Audit&amp;VAR:KEY=ILSPEVSLMP&amp;VAR:QUERY=RkZfQ0FQRVgoUVRSLC0zUSk=&amp;WINDOW=FIRST_POPUP&amp;HEIGHT=450&amp;WIDTH=450&amp;START_MAXIMIZED=FALS","E&amp;VAR:CALENDAR=US&amp;VAR:SYMBOL=GLP&amp;VAR:INDEX=0"}</definedName>
    <definedName name="_141__FDSAUDITLINK__" hidden="1">{"fdsup://directions/FAT Viewer?action=UPDATE&amp;creator=factset&amp;DYN_ARGS=TRUE&amp;DOC_NAME=FAT:FQL_AUDITING_CLIENT_TEMPLATE.FAT&amp;display_string=Audit&amp;VAR:KEY=SNIBITWPEL&amp;VAR:QUERY=RkZfQ0FQRVgoUVRSLDBRKQ==&amp;WINDOW=FIRST_POPUP&amp;HEIGHT=450&amp;WIDTH=450&amp;START_MAXIMIZED=FALS","E&amp;VAR:CALENDAR=US&amp;VAR:SYMBOL=GEL&amp;VAR:INDEX=0"}</definedName>
    <definedName name="_142__FDSAUDITLINK__" hidden="1">{"fdsup://directions/FAT Viewer?action=UPDATE&amp;creator=factset&amp;DYN_ARGS=TRUE&amp;DOC_NAME=FAT:FQL_AUDITING_CLIENT_TEMPLATE.FAT&amp;display_string=Audit&amp;VAR:KEY=YTWNWHGHMX&amp;VAR:QUERY=RkZfQ0FQRVgoUVRSLC0xUSk=&amp;WINDOW=FIRST_POPUP&amp;HEIGHT=450&amp;WIDTH=450&amp;START_MAXIMIZED=FALS","E&amp;VAR:CALENDAR=US&amp;VAR:SYMBOL=GEL&amp;VAR:INDEX=0"}</definedName>
    <definedName name="_143__FDSAUDITLINK__" hidden="1">{"fdsup://directions/FAT Viewer?action=UPDATE&amp;creator=factset&amp;DYN_ARGS=TRUE&amp;DOC_NAME=FAT:FQL_AUDITING_CLIENT_TEMPLATE.FAT&amp;display_string=Audit&amp;VAR:KEY=OBINCZUZKN&amp;VAR:QUERY=RkZfQ0FQRVgoUVRSLC0yUSk=&amp;WINDOW=FIRST_POPUP&amp;HEIGHT=450&amp;WIDTH=450&amp;START_MAXIMIZED=FALS","E&amp;VAR:CALENDAR=US&amp;VAR:SYMBOL=GEL&amp;VAR:INDEX=0"}</definedName>
    <definedName name="_144__FDSAUDITLINK__" hidden="1">{"fdsup://directions/FAT Viewer?action=UPDATE&amp;creator=factset&amp;DYN_ARGS=TRUE&amp;DOC_NAME=FAT:FQL_AUDITING_CLIENT_TEMPLATE.FAT&amp;display_string=Audit&amp;VAR:KEY=SXSZONGJKP&amp;VAR:QUERY=RkZfQ0FQRVgoUVRSLC0zUSk=&amp;WINDOW=FIRST_POPUP&amp;HEIGHT=450&amp;WIDTH=450&amp;START_MAXIMIZED=FALS","E&amp;VAR:CALENDAR=US&amp;VAR:SYMBOL=GEL&amp;VAR:INDEX=0"}</definedName>
    <definedName name="_145__FDSAUDITLINK__" hidden="1">{"fdsup://directions/FAT Viewer?action=UPDATE&amp;creator=factset&amp;DYN_ARGS=TRUE&amp;DOC_NAME=FAT:FQL_AUDITING_CLIENT_TEMPLATE.FAT&amp;display_string=Audit&amp;VAR:KEY=WDUVAFIDWR&amp;VAR:QUERY=RkZfQ0FQRVgoUVRSLDBRKQ==&amp;WINDOW=FIRST_POPUP&amp;HEIGHT=450&amp;WIDTH=450&amp;START_MAXIMIZED=FALS","E&amp;VAR:CALENDAR=US&amp;VAR:SYMBOL=FGP&amp;VAR:INDEX=0"}</definedName>
    <definedName name="_146__FDSAUDITLINK__" hidden="1">{"fdsup://directions/FAT Viewer?action=UPDATE&amp;creator=factset&amp;DYN_ARGS=TRUE&amp;DOC_NAME=FAT:FQL_AUDITING_CLIENT_TEMPLATE.FAT&amp;display_string=Audit&amp;VAR:KEY=OFMJAJGDCF&amp;VAR:QUERY=RkZfQ0FQRVgoUVRSLC0xUSk=&amp;WINDOW=FIRST_POPUP&amp;HEIGHT=450&amp;WIDTH=450&amp;START_MAXIMIZED=FALS","E&amp;VAR:CALENDAR=US&amp;VAR:SYMBOL=FGP&amp;VAR:INDEX=0"}</definedName>
    <definedName name="_147__FDSAUDITLINK__" hidden="1">{"fdsup://directions/FAT Viewer?action=UPDATE&amp;creator=factset&amp;DYN_ARGS=TRUE&amp;DOC_NAME=FAT:FQL_AUDITING_CLIENT_TEMPLATE.FAT&amp;display_string=Audit&amp;VAR:KEY=UBGDEHYLST&amp;VAR:QUERY=RkZfQ0FQRVgoUVRSLC0yUSk=&amp;WINDOW=FIRST_POPUP&amp;HEIGHT=450&amp;WIDTH=450&amp;START_MAXIMIZED=FALS","E&amp;VAR:CALENDAR=US&amp;VAR:SYMBOL=FGP&amp;VAR:INDEX=0"}</definedName>
    <definedName name="_148__FDSAUDITLINK__" hidden="1">{"fdsup://directions/FAT Viewer?action=UPDATE&amp;creator=factset&amp;DYN_ARGS=TRUE&amp;DOC_NAME=FAT:FQL_AUDITING_CLIENT_TEMPLATE.FAT&amp;display_string=Audit&amp;VAR:KEY=OXOBWZINSB&amp;VAR:QUERY=RkZfQ0FQRVgoUVRSLC0zUSk=&amp;WINDOW=FIRST_POPUP&amp;HEIGHT=450&amp;WIDTH=450&amp;START_MAXIMIZED=FALS","E&amp;VAR:CALENDAR=US&amp;VAR:SYMBOL=FGP&amp;VAR:INDEX=0"}</definedName>
    <definedName name="_149__FDSAUDITLINK__" hidden="1">{"fdsup://directions/FAT Viewer?action=UPDATE&amp;creator=factset&amp;DYN_ARGS=TRUE&amp;DOC_NAME=FAT:FQL_AUDITING_CLIENT_TEMPLATE.FAT&amp;display_string=Audit&amp;VAR:KEY=WRYRMPATCV&amp;VAR:QUERY=RkZfQ0FQRVgoUVRSLDBRKQ==&amp;WINDOW=FIRST_POPUP&amp;HEIGHT=450&amp;WIDTH=450&amp;START_MAXIMIZED=FALS","E&amp;VAR:CALENDAR=US&amp;VAR:SYMBOL=EXLP&amp;VAR:INDEX=0"}</definedName>
    <definedName name="_15__123Graph_BQRE_S_BY_TYPE" hidden="1">#REF!</definedName>
    <definedName name="_15__123Graph_BSUPPLIES_BY_B_U" hidden="1">#REF!</definedName>
    <definedName name="_15__123Graph_CCONTRACT_BY_B_U" hidden="1">#REF!</definedName>
    <definedName name="_15__123Graph_DOP75_25RETURN" hidden="1">#REF!</definedName>
    <definedName name="_15__FDSAUDITLINK__" hidden="1">{"fdsup://directions/FAT Viewer?action=UPDATE&amp;creator=factset&amp;DYN_ARGS=TRUE&amp;DOC_NAME=FAT:FQL_AUDITING_CLIENT_TEMPLATE.FAT&amp;display_string=Audit&amp;VAR:KEY=EROJUFAVIJ&amp;VAR:QUERY=RkZfQ0FQRVgoUVRSLC0yUSk=&amp;WINDOW=FIRST_POPUP&amp;HEIGHT=450&amp;WIDTH=450&amp;START_MAXIMIZED=FALS","E&amp;VAR:CALENDAR=US&amp;VAR:SYMBOL=LINE&amp;VAR:INDEX=0"}</definedName>
    <definedName name="_150__FDSAUDITLINK__" hidden="1">{"fdsup://directions/FAT Viewer?action=UPDATE&amp;creator=factset&amp;DYN_ARGS=TRUE&amp;DOC_NAME=FAT:FQL_AUDITING_CLIENT_TEMPLATE.FAT&amp;display_string=Audit&amp;VAR:KEY=QHYFWHAFGT&amp;VAR:QUERY=RkZfQ0FQRVgoUVRSLC0xUSk=&amp;WINDOW=FIRST_POPUP&amp;HEIGHT=450&amp;WIDTH=450&amp;START_MAXIMIZED=FALS","E&amp;VAR:CALENDAR=US&amp;VAR:SYMBOL=EXLP&amp;VAR:INDEX=0"}</definedName>
    <definedName name="_151__FDSAUDITLINK__" hidden="1">{"fdsup://directions/FAT Viewer?action=UPDATE&amp;creator=factset&amp;DYN_ARGS=TRUE&amp;DOC_NAME=FAT:FQL_AUDITING_CLIENT_TEMPLATE.FAT&amp;display_string=Audit&amp;VAR:KEY=UTENADMRKB&amp;VAR:QUERY=RkZfQ0FQRVgoUVRSLC0yUSk=&amp;WINDOW=FIRST_POPUP&amp;HEIGHT=450&amp;WIDTH=450&amp;START_MAXIMIZED=FALS","E&amp;VAR:CALENDAR=US&amp;VAR:SYMBOL=EXLP&amp;VAR:INDEX=0"}</definedName>
    <definedName name="_152__FDSAUDITLINK__" hidden="1">{"fdsup://directions/FAT Viewer?action=UPDATE&amp;creator=factset&amp;DYN_ARGS=TRUE&amp;DOC_NAME=FAT:FQL_AUDITING_CLIENT_TEMPLATE.FAT&amp;display_string=Audit&amp;VAR:KEY=WBAJAJEJSV&amp;VAR:QUERY=RkZfQ0FQRVgoUVRSLC0zUSk=&amp;WINDOW=FIRST_POPUP&amp;HEIGHT=450&amp;WIDTH=450&amp;START_MAXIMIZED=FALS","E&amp;VAR:CALENDAR=US&amp;VAR:SYMBOL=EXLP&amp;VAR:INDEX=0"}</definedName>
    <definedName name="_153__FDSAUDITLINK__" hidden="1">{"fdsup://directions/FAT Viewer?action=UPDATE&amp;creator=factset&amp;DYN_ARGS=TRUE&amp;DOC_NAME=FAT:FQL_AUDITING_CLIENT_TEMPLATE.FAT&amp;display_string=Audit&amp;VAR:KEY=MRIHORKVUX&amp;VAR:QUERY=RkZfQ0FQRVgoUVRSLDBRKQ==&amp;WINDOW=FIRST_POPUP&amp;HEIGHT=450&amp;WIDTH=450&amp;START_MAXIMIZED=FALS","E&amp;VAR:CALENDAR=US&amp;VAR:SYMBOL=ETP&amp;VAR:INDEX=0"}</definedName>
    <definedName name="_154__FDSAUDITLINK__" hidden="1">{"fdsup://directions/FAT Viewer?action=UPDATE&amp;creator=factset&amp;DYN_ARGS=TRUE&amp;DOC_NAME=FAT:FQL_AUDITING_CLIENT_TEMPLATE.FAT&amp;display_string=Audit&amp;VAR:KEY=EXMLMJMHMV&amp;VAR:QUERY=RkZfQ0FQRVgoUVRSLC0xUSk=&amp;WINDOW=FIRST_POPUP&amp;HEIGHT=450&amp;WIDTH=450&amp;START_MAXIMIZED=FALS","E&amp;VAR:CALENDAR=US&amp;VAR:SYMBOL=ETP&amp;VAR:INDEX=0"}</definedName>
    <definedName name="_155__FDSAUDITLINK__" hidden="1">{"fdsup://directions/FAT Viewer?action=UPDATE&amp;creator=factset&amp;DYN_ARGS=TRUE&amp;DOC_NAME=FAT:FQL_AUDITING_CLIENT_TEMPLATE.FAT&amp;display_string=Audit&amp;VAR:KEY=EHINILYXGT&amp;VAR:QUERY=RkZfQ0FQRVgoUVRSLC0yUSk=&amp;WINDOW=FIRST_POPUP&amp;HEIGHT=450&amp;WIDTH=450&amp;START_MAXIMIZED=FALS","E&amp;VAR:CALENDAR=US&amp;VAR:SYMBOL=ETP&amp;VAR:INDEX=0"}</definedName>
    <definedName name="_156__FDSAUDITLINK__" hidden="1">{"fdsup://directions/FAT Viewer?action=UPDATE&amp;creator=factset&amp;DYN_ARGS=TRUE&amp;DOC_NAME=FAT:FQL_AUDITING_CLIENT_TEMPLATE.FAT&amp;display_string=Audit&amp;VAR:KEY=KHOXAJADGZ&amp;VAR:QUERY=RkZfQ0FQRVgoUVRSLC0zUSk=&amp;WINDOW=FIRST_POPUP&amp;HEIGHT=450&amp;WIDTH=450&amp;START_MAXIMIZED=FALS","E&amp;VAR:CALENDAR=US&amp;VAR:SYMBOL=ETP&amp;VAR:INDEX=0"}</definedName>
    <definedName name="_157__FDSAUDITLINK__" hidden="1">{"fdsup://directions/FAT Viewer?action=UPDATE&amp;creator=factset&amp;DYN_ARGS=TRUE&amp;DOC_NAME=FAT:FQL_AUDITING_CLIENT_TEMPLATE.FAT&amp;display_string=Audit&amp;VAR:KEY=ALSPUTGLKP&amp;VAR:QUERY=RkZfQ0FQRVgoUVRSLDBRKQ==&amp;WINDOW=FIRST_POPUP&amp;HEIGHT=450&amp;WIDTH=450&amp;START_MAXIMIZED=FALS","E&amp;VAR:CALENDAR=US&amp;VAR:SYMBOL=EROC&amp;VAR:INDEX=0"}</definedName>
    <definedName name="_158__FDSAUDITLINK__" hidden="1">{"fdsup://directions/FAT Viewer?action=UPDATE&amp;creator=factset&amp;DYN_ARGS=TRUE&amp;DOC_NAME=FAT:FQL_AUDITING_CLIENT_TEMPLATE.FAT&amp;display_string=Audit&amp;VAR:KEY=KBWPWHIVUL&amp;VAR:QUERY=RkZfQ0FQRVgoUVRSLC0xUSk=&amp;WINDOW=FIRST_POPUP&amp;HEIGHT=450&amp;WIDTH=450&amp;START_MAXIMIZED=FALS","E&amp;VAR:CALENDAR=US&amp;VAR:SYMBOL=EROC&amp;VAR:INDEX=0"}</definedName>
    <definedName name="_159__FDSAUDITLINK__" hidden="1">{"fdsup://directions/FAT Viewer?action=UPDATE&amp;creator=factset&amp;DYN_ARGS=TRUE&amp;DOC_NAME=FAT:FQL_AUDITING_CLIENT_TEMPLATE.FAT&amp;display_string=Audit&amp;VAR:KEY=ARKJYHEBOT&amp;VAR:QUERY=RkZfQ0FQRVgoUVRSLC0yUSk=&amp;WINDOW=FIRST_POPUP&amp;HEIGHT=450&amp;WIDTH=450&amp;START_MAXIMIZED=FALS","E&amp;VAR:CALENDAR=US&amp;VAR:SYMBOL=EROC&amp;VAR:INDEX=0"}</definedName>
    <definedName name="_16__123Graph_BSENS_COMPARISON" hidden="1">#REF!</definedName>
    <definedName name="_16__123Graph_BTAX_CREDIT" hidden="1">#REF!</definedName>
    <definedName name="_16__123Graph_CQRE_S_BY_CO." hidden="1">#REF!</definedName>
    <definedName name="_16__123Graph_EHO_MPRICE" hidden="1">#REF!</definedName>
    <definedName name="_16__FDSAUDITLINK__" hidden="1">{"fdsup://directions/FAT Viewer?action=UPDATE&amp;creator=factset&amp;DYN_ARGS=TRUE&amp;DOC_NAME=FAT:FQL_AUDITING_CLIENT_TEMPLATE.FAT&amp;display_string=Audit&amp;VAR:KEY=UDSZYZAXAF&amp;VAR:QUERY=RkZfQ0FQRVgoUVRSLC0zUSk=&amp;WINDOW=FIRST_POPUP&amp;HEIGHT=450&amp;WIDTH=450&amp;START_MAXIMIZED=FALS","E&amp;VAR:CALENDAR=US&amp;VAR:SYMBOL=LINE&amp;VAR:INDEX=0"}</definedName>
    <definedName name="_160__FDSAUDITLINK__" hidden="1">{"fdsup://directions/FAT Viewer?action=UPDATE&amp;creator=factset&amp;DYN_ARGS=TRUE&amp;DOC_NAME=FAT:FQL_AUDITING_CLIENT_TEMPLATE.FAT&amp;display_string=Audit&amp;VAR:KEY=WFGTYNGXCR&amp;VAR:QUERY=RkZfQ0FQRVgoUVRSLC0zUSk=&amp;WINDOW=FIRST_POPUP&amp;HEIGHT=450&amp;WIDTH=450&amp;START_MAXIMIZED=FALS","E&amp;VAR:CALENDAR=US&amp;VAR:SYMBOL=EROC&amp;VAR:INDEX=0"}</definedName>
    <definedName name="_161__FDSAUDITLINK__" hidden="1">{"fdsup://directions/FAT Viewer?action=UPDATE&amp;creator=factset&amp;DYN_ARGS=TRUE&amp;DOC_NAME=FAT:FQL_AUDITING_CLIENT_TEMPLATE.FAT&amp;display_string=Audit&amp;VAR:KEY=MFULODEBOZ&amp;VAR:QUERY=RkZfQ0FQRVgoUVRSLDBRKQ==&amp;WINDOW=FIRST_POPUP&amp;HEIGHT=450&amp;WIDTH=450&amp;START_MAXIMIZED=FALS","E&amp;VAR:CALENDAR=US&amp;VAR:SYMBOL=EPD&amp;VAR:INDEX=0"}</definedName>
    <definedName name="_162__FDSAUDITLINK__" hidden="1">{"fdsup://directions/FAT Viewer?action=UPDATE&amp;creator=factset&amp;DYN_ARGS=TRUE&amp;DOC_NAME=FAT:FQL_AUDITING_CLIENT_TEMPLATE.FAT&amp;display_string=Audit&amp;VAR:KEY=GNMJETYXED&amp;VAR:QUERY=RkZfQ0FQRVgoUVRSLC0xUSk=&amp;WINDOW=FIRST_POPUP&amp;HEIGHT=450&amp;WIDTH=450&amp;START_MAXIMIZED=FALS","E&amp;VAR:CALENDAR=US&amp;VAR:SYMBOL=EPD&amp;VAR:INDEX=0"}</definedName>
    <definedName name="_163__FDSAUDITLINK__" hidden="1">{"fdsup://directions/FAT Viewer?action=UPDATE&amp;creator=factset&amp;DYN_ARGS=TRUE&amp;DOC_NAME=FAT:FQL_AUDITING_CLIENT_TEMPLATE.FAT&amp;display_string=Audit&amp;VAR:KEY=MJGLIFKDAF&amp;VAR:QUERY=RkZfQ0FQRVgoUVRSLC0yUSk=&amp;WINDOW=FIRST_POPUP&amp;HEIGHT=450&amp;WIDTH=450&amp;START_MAXIMIZED=FALS","E&amp;VAR:CALENDAR=US&amp;VAR:SYMBOL=EPD&amp;VAR:INDEX=0"}</definedName>
    <definedName name="_164__FDSAUDITLINK__" hidden="1">{"fdsup://directions/FAT Viewer?action=UPDATE&amp;creator=factset&amp;DYN_ARGS=TRUE&amp;DOC_NAME=FAT:FQL_AUDITING_CLIENT_TEMPLATE.FAT&amp;display_string=Audit&amp;VAR:KEY=ONEZOBMNEJ&amp;VAR:QUERY=RkZfQ0FQRVgoUVRSLC0zUSk=&amp;WINDOW=FIRST_POPUP&amp;HEIGHT=450&amp;WIDTH=450&amp;START_MAXIMIZED=FALS","E&amp;VAR:CALENDAR=US&amp;VAR:SYMBOL=EPD&amp;VAR:INDEX=0"}</definedName>
    <definedName name="_165__FDSAUDITLINK__" hidden="1">{"fdsup://directions/FAT Viewer?action=UPDATE&amp;creator=factset&amp;DYN_ARGS=TRUE&amp;DOC_NAME=FAT:FQL_AUDITING_CLIENT_TEMPLATE.FAT&amp;display_string=Audit&amp;VAR:KEY=URQXKTSLOB&amp;VAR:QUERY=RkZfQ0FQRVgoUVRSLDBRKQ==&amp;WINDOW=FIRST_POPUP&amp;HEIGHT=450&amp;WIDTH=450&amp;START_MAXIMIZED=FALS","E&amp;VAR:CALENDAR=US&amp;VAR:SYMBOL=EPB&amp;VAR:INDEX=0"}</definedName>
    <definedName name="_166__FDSAUDITLINK__" hidden="1">{"fdsup://directions/FAT Viewer?action=UPDATE&amp;creator=factset&amp;DYN_ARGS=TRUE&amp;DOC_NAME=FAT:FQL_AUDITING_CLIENT_TEMPLATE.FAT&amp;display_string=Audit&amp;VAR:KEY=CZUVWJCPEZ&amp;VAR:QUERY=RkZfQ0FQRVgoUVRSLC0xUSk=&amp;WINDOW=FIRST_POPUP&amp;HEIGHT=450&amp;WIDTH=450&amp;START_MAXIMIZED=FALS","E&amp;VAR:CALENDAR=US&amp;VAR:SYMBOL=EPB&amp;VAR:INDEX=0"}</definedName>
    <definedName name="_167__FDSAUDITLINK__" hidden="1">{"fdsup://directions/FAT Viewer?action=UPDATE&amp;creator=factset&amp;DYN_ARGS=TRUE&amp;DOC_NAME=FAT:FQL_AUDITING_CLIENT_TEMPLATE.FAT&amp;display_string=Audit&amp;VAR:KEY=WRYZCLGVAT&amp;VAR:QUERY=RkZfQ0FQRVgoUVRSLC0yUSk=&amp;WINDOW=FIRST_POPUP&amp;HEIGHT=450&amp;WIDTH=450&amp;START_MAXIMIZED=FALS","E&amp;VAR:CALENDAR=US&amp;VAR:SYMBOL=EPB&amp;VAR:INDEX=0"}</definedName>
    <definedName name="_168__FDSAUDITLINK__" hidden="1">{"fdsup://directions/FAT Viewer?action=UPDATE&amp;creator=factset&amp;DYN_ARGS=TRUE&amp;DOC_NAME=FAT:FQL_AUDITING_CLIENT_TEMPLATE.FAT&amp;display_string=Audit&amp;VAR:KEY=KTEHEXUNKX&amp;VAR:QUERY=RkZfQ0FQRVgoUVRSLC0zUSk=&amp;WINDOW=FIRST_POPUP&amp;HEIGHT=450&amp;WIDTH=450&amp;START_MAXIMIZED=FALS","E&amp;VAR:CALENDAR=US&amp;VAR:SYMBOL=EPB&amp;VAR:INDEX=0"}</definedName>
    <definedName name="_169__FDSAUDITLINK__" hidden="1">{"fdsup://directions/FAT Viewer?action=UPDATE&amp;creator=factset&amp;DYN_ARGS=TRUE&amp;DOC_NAME=FAT:FQL_AUDITING_CLIENT_TEMPLATE.FAT&amp;display_string=Audit&amp;VAR:KEY=SJIXWFSXQJ&amp;VAR:QUERY=RkZfQ0FQRVgoUVRSLDBRKQ==&amp;WINDOW=FIRST_POPUP&amp;HEIGHT=450&amp;WIDTH=450&amp;START_MAXIMIZED=FALS","E&amp;VAR:CALENDAR=US&amp;VAR:SYMBOL=EEP&amp;VAR:INDEX=0"}</definedName>
    <definedName name="_17__123Graph_BSUPPLIES_BY_B_U" hidden="1">#REF!</definedName>
    <definedName name="_17__123Graph_BWAGES_BY_B_U" hidden="1">#REF!</definedName>
    <definedName name="_17__123Graph_CQRE_S_BY_TYPE" hidden="1">#REF!</definedName>
    <definedName name="_17__123Graph_EO_MPRICE" hidden="1">#REF!</definedName>
    <definedName name="_17__FDSAUDITLINK__" hidden="1">{"fdsup://directions/FAT Viewer?action=UPDATE&amp;creator=factset&amp;DYN_ARGS=TRUE&amp;DOC_NAME=FAT:FQL_AUDITING_CLIENT_TEMPLATE.FAT&amp;display_string=Audit&amp;VAR:KEY=KPMNYPMDYL&amp;VAR:QUERY=RkZfQ0FQRVgoUVRSLDBRKQ==&amp;WINDOW=FIRST_POPUP&amp;HEIGHT=450&amp;WIDTH=450&amp;START_MAXIMIZED=FALS","E&amp;VAR:CALENDAR=US&amp;VAR:SYMBOL=LGCY&amp;VAR:INDEX=0"}</definedName>
    <definedName name="_170__FDSAUDITLINK__" hidden="1">{"fdsup://directions/FAT Viewer?action=UPDATE&amp;creator=factset&amp;DYN_ARGS=TRUE&amp;DOC_NAME=FAT:FQL_AUDITING_CLIENT_TEMPLATE.FAT&amp;display_string=Audit&amp;VAR:KEY=QVQBATWZSD&amp;VAR:QUERY=RkZfQ0FQRVgoUVRSLC0xUSk=&amp;WINDOW=FIRST_POPUP&amp;HEIGHT=450&amp;WIDTH=450&amp;START_MAXIMIZED=FALS","E&amp;VAR:CALENDAR=US&amp;VAR:SYMBOL=EEP&amp;VAR:INDEX=0"}</definedName>
    <definedName name="_171__FDSAUDITLINK__" hidden="1">{"fdsup://directions/FAT Viewer?action=UPDATE&amp;creator=factset&amp;DYN_ARGS=TRUE&amp;DOC_NAME=FAT:FQL_AUDITING_CLIENT_TEMPLATE.FAT&amp;display_string=Audit&amp;VAR:KEY=OFENMVCLCJ&amp;VAR:QUERY=RkZfQ0FQRVgoUVRSLC0yUSk=&amp;WINDOW=FIRST_POPUP&amp;HEIGHT=450&amp;WIDTH=450&amp;START_MAXIMIZED=FALS","E&amp;VAR:CALENDAR=US&amp;VAR:SYMBOL=EEP&amp;VAR:INDEX=0"}</definedName>
    <definedName name="_172__FDSAUDITLINK__" hidden="1">{"fdsup://directions/FAT Viewer?action=UPDATE&amp;creator=factset&amp;DYN_ARGS=TRUE&amp;DOC_NAME=FAT:FQL_AUDITING_CLIENT_TEMPLATE.FAT&amp;display_string=Audit&amp;VAR:KEY=CBKLCDCTEN&amp;VAR:QUERY=RkZfQ0FQRVgoUVRSLC0zUSk=&amp;WINDOW=FIRST_POPUP&amp;HEIGHT=450&amp;WIDTH=450&amp;START_MAXIMIZED=FALS","E&amp;VAR:CALENDAR=US&amp;VAR:SYMBOL=EEP&amp;VAR:INDEX=0"}</definedName>
    <definedName name="_173__FDSAUDITLINK__" hidden="1">{"fdsup://directions/FAT Viewer?action=UPDATE&amp;creator=factset&amp;DYN_ARGS=TRUE&amp;DOC_NAME=FAT:FQL_AUDITING_CLIENT_TEMPLATE.FAT&amp;display_string=Audit&amp;VAR:KEY=GXSBOHUDSD&amp;VAR:QUERY=RkZfQ0FQRVgoUVRSLDBRKQ==&amp;WINDOW=FIRST_POPUP&amp;HEIGHT=450&amp;WIDTH=450&amp;START_MAXIMIZED=FALS","E&amp;VAR:CALENDAR=US&amp;VAR:SYMBOL=DPM&amp;VAR:INDEX=0"}</definedName>
    <definedName name="_174__FDSAUDITLINK__" hidden="1">{"fdsup://directions/FAT Viewer?action=UPDATE&amp;creator=factset&amp;DYN_ARGS=TRUE&amp;DOC_NAME=FAT:FQL_AUDITING_CLIENT_TEMPLATE.FAT&amp;display_string=Audit&amp;VAR:KEY=MBCVAPOVAP&amp;VAR:QUERY=RkZfQ0FQRVgoUVRSLC0xUSk=&amp;WINDOW=FIRST_POPUP&amp;HEIGHT=450&amp;WIDTH=450&amp;START_MAXIMIZED=FALS","E&amp;VAR:CALENDAR=US&amp;VAR:SYMBOL=DPM&amp;VAR:INDEX=0"}</definedName>
    <definedName name="_175__FDSAUDITLINK__" hidden="1">{"fdsup://directions/FAT Viewer?action=UPDATE&amp;creator=factset&amp;DYN_ARGS=TRUE&amp;DOC_NAME=FAT:FQL_AUDITING_CLIENT_TEMPLATE.FAT&amp;display_string=Audit&amp;VAR:KEY=UZONWTSFKD&amp;VAR:QUERY=RkZfQ0FQRVgoUVRSLC0yUSk=&amp;WINDOW=FIRST_POPUP&amp;HEIGHT=450&amp;WIDTH=450&amp;START_MAXIMIZED=FALS","E&amp;VAR:CALENDAR=US&amp;VAR:SYMBOL=DPM&amp;VAR:INDEX=0"}</definedName>
    <definedName name="_176__FDSAUDITLINK__" hidden="1">{"fdsup://directions/FAT Viewer?action=UPDATE&amp;creator=factset&amp;DYN_ARGS=TRUE&amp;DOC_NAME=FAT:FQL_AUDITING_CLIENT_TEMPLATE.FAT&amp;display_string=Audit&amp;VAR:KEY=CLGRYBUBOJ&amp;VAR:QUERY=RkZfQ0FQRVgoUVRSLC0zUSk=&amp;WINDOW=FIRST_POPUP&amp;HEIGHT=450&amp;WIDTH=450&amp;START_MAXIMIZED=FALS","E&amp;VAR:CALENDAR=US&amp;VAR:SYMBOL=DPM&amp;VAR:INDEX=0"}</definedName>
    <definedName name="_177__FDSAUDITLINK__" hidden="1">{"fdsup://directions/FAT Viewer?action=UPDATE&amp;creator=factset&amp;DYN_ARGS=TRUE&amp;DOC_NAME=FAT:FQL_AUDITING_CLIENT_TEMPLATE.FAT&amp;display_string=Audit&amp;VAR:KEY=WTQFQXQBEZ&amp;VAR:QUERY=RkZfQ0FQRVgoUVRSLDBRKQ==&amp;WINDOW=FIRST_POPUP&amp;HEIGHT=450&amp;WIDTH=450&amp;START_MAXIMIZED=FALS","E&amp;VAR:CALENDAR=US&amp;VAR:SYMBOL=DEP&amp;VAR:INDEX=0"}</definedName>
    <definedName name="_178__FDSAUDITLINK__" hidden="1">{"fdsup://directions/FAT Viewer?action=UPDATE&amp;creator=factset&amp;DYN_ARGS=TRUE&amp;DOC_NAME=FAT:FQL_AUDITING_CLIENT_TEMPLATE.FAT&amp;display_string=Audit&amp;VAR:KEY=ETIHQFITOP&amp;VAR:QUERY=RkZfQ0FQRVgoUVRSLC0xUSk=&amp;WINDOW=FIRST_POPUP&amp;HEIGHT=450&amp;WIDTH=450&amp;START_MAXIMIZED=FALS","E&amp;VAR:CALENDAR=US&amp;VAR:SYMBOL=DEP&amp;VAR:INDEX=0"}</definedName>
    <definedName name="_179__FDSAUDITLINK__" hidden="1">{"fdsup://directions/FAT Viewer?action=UPDATE&amp;creator=factset&amp;DYN_ARGS=TRUE&amp;DOC_NAME=FAT:FQL_AUDITING_CLIENT_TEMPLATE.FAT&amp;display_string=Audit&amp;VAR:KEY=ORIJKZEDGL&amp;VAR:QUERY=RkZfQ0FQRVgoUVRSLC0yUSk=&amp;WINDOW=FIRST_POPUP&amp;HEIGHT=450&amp;WIDTH=450&amp;START_MAXIMIZED=FALS","E&amp;VAR:CALENDAR=US&amp;VAR:SYMBOL=DEP&amp;VAR:INDEX=0"}</definedName>
    <definedName name="_18__123Graph_BTAX_CREDIT" hidden="1">#REF!</definedName>
    <definedName name="_18__123Graph_CCONTRACT_BY_B_U" hidden="1">#REF!</definedName>
    <definedName name="_18__123Graph_CSENS_COMPARISON" hidden="1">#REF!</definedName>
    <definedName name="_18__123Graph_EOP75_25PRICE" hidden="1">#REF!</definedName>
    <definedName name="_18__FDSAUDITLINK__" hidden="1">{"fdsup://directions/FAT Viewer?action=UPDATE&amp;creator=factset&amp;DYN_ARGS=TRUE&amp;DOC_NAME=FAT:FQL_AUDITING_CLIENT_TEMPLATE.FAT&amp;display_string=Audit&amp;VAR:KEY=SLSJETOHCD&amp;VAR:QUERY=RkZfQ0FQRVgoUVRSLC0xUSk=&amp;WINDOW=FIRST_POPUP&amp;HEIGHT=450&amp;WIDTH=450&amp;START_MAXIMIZED=FALS","E&amp;VAR:CALENDAR=US&amp;VAR:SYMBOL=LGCY&amp;VAR:INDEX=0"}</definedName>
    <definedName name="_180__FDSAUDITLINK__" hidden="1">{"fdsup://directions/FAT Viewer?action=UPDATE&amp;creator=factset&amp;DYN_ARGS=TRUE&amp;DOC_NAME=FAT:FQL_AUDITING_CLIENT_TEMPLATE.FAT&amp;display_string=Audit&amp;VAR:KEY=IXWXABCNQP&amp;VAR:QUERY=RkZfQ0FQRVgoUVRSLC0zUSk=&amp;WINDOW=FIRST_POPUP&amp;HEIGHT=450&amp;WIDTH=450&amp;START_MAXIMIZED=FALS","E&amp;VAR:CALENDAR=US&amp;VAR:SYMBOL=DEP&amp;VAR:INDEX=0"}</definedName>
    <definedName name="_181__FDSAUDITLINK__" hidden="1">{"fdsup://directions/FAT Viewer?action=UPDATE&amp;creator=factset&amp;DYN_ARGS=TRUE&amp;DOC_NAME=FAT:FQL_AUDITING_CLIENT_TEMPLATE.FAT&amp;display_string=Audit&amp;VAR:KEY=QFAZMXKHAR&amp;VAR:QUERY=RkZfQ0FQRVgoUVRSLDBRKQ==&amp;WINDOW=FIRST_POPUP&amp;HEIGHT=450&amp;WIDTH=450&amp;START_MAXIMIZED=FALS","E&amp;VAR:CALENDAR=US&amp;VAR:SYMBOL=CQP&amp;VAR:INDEX=0"}</definedName>
    <definedName name="_182__FDSAUDITLINK__" hidden="1">{"fdsup://directions/FAT Viewer?action=UPDATE&amp;creator=factset&amp;DYN_ARGS=TRUE&amp;DOC_NAME=FAT:FQL_AUDITING_CLIENT_TEMPLATE.FAT&amp;display_string=Audit&amp;VAR:KEY=ULSJOLSFOZ&amp;VAR:QUERY=RkZfQ0FQRVgoUVRSLC0xUSk=&amp;WINDOW=FIRST_POPUP&amp;HEIGHT=450&amp;WIDTH=450&amp;START_MAXIMIZED=FALS","E&amp;VAR:CALENDAR=US&amp;VAR:SYMBOL=CQP&amp;VAR:INDEX=0"}</definedName>
    <definedName name="_183__FDSAUDITLINK__" hidden="1">{"fdsup://directions/FAT Viewer?action=UPDATE&amp;creator=factset&amp;DYN_ARGS=TRUE&amp;DOC_NAME=FAT:FQL_AUDITING_CLIENT_TEMPLATE.FAT&amp;display_string=Audit&amp;VAR:KEY=KHEXYBOZUL&amp;VAR:QUERY=RkZfQ0FQRVgoUVRSLC0yUSk=&amp;WINDOW=FIRST_POPUP&amp;HEIGHT=450&amp;WIDTH=450&amp;START_MAXIMIZED=FALS","E&amp;VAR:CALENDAR=US&amp;VAR:SYMBOL=CQP&amp;VAR:INDEX=0"}</definedName>
    <definedName name="_184__FDSAUDITLINK__" hidden="1">{"fdsup://directions/FAT Viewer?action=UPDATE&amp;creator=factset&amp;DYN_ARGS=TRUE&amp;DOC_NAME=FAT:FQL_AUDITING_CLIENT_TEMPLATE.FAT&amp;display_string=Audit&amp;VAR:KEY=AXCFMPYZQP&amp;VAR:QUERY=RkZfQ0FQRVgoUVRSLC0zUSk=&amp;WINDOW=FIRST_POPUP&amp;HEIGHT=450&amp;WIDTH=450&amp;START_MAXIMIZED=FALS","E&amp;VAR:CALENDAR=US&amp;VAR:SYMBOL=CQP&amp;VAR:INDEX=0"}</definedName>
    <definedName name="_185__FDSAUDITLINK__" hidden="1">{"fdsup://directions/FAT Viewer?action=UPDATE&amp;creator=factset&amp;DYN_ARGS=TRUE&amp;DOC_NAME=FAT:FQL_AUDITING_CLIENT_TEMPLATE.FAT&amp;display_string=Audit&amp;VAR:KEY=ITQBODQZYH&amp;VAR:QUERY=RkZfQ0FQRVgoUVRSLDBRKQ==&amp;WINDOW=FIRST_POPUP&amp;HEIGHT=450&amp;WIDTH=450&amp;START_MAXIMIZED=FALS","E&amp;VAR:CALENDAR=US&amp;VAR:SYMBOL=CPNO&amp;VAR:INDEX=0"}</definedName>
    <definedName name="_186__FDSAUDITLINK__" hidden="1">{"fdsup://directions/FAT Viewer?action=UPDATE&amp;creator=factset&amp;DYN_ARGS=TRUE&amp;DOC_NAME=FAT:FQL_AUDITING_CLIENT_TEMPLATE.FAT&amp;display_string=Audit&amp;VAR:KEY=YRCZEBGRML&amp;VAR:QUERY=RkZfQ0FQRVgoUVRSLC0xUSk=&amp;WINDOW=FIRST_POPUP&amp;HEIGHT=450&amp;WIDTH=450&amp;START_MAXIMIZED=FALS","E&amp;VAR:CALENDAR=US&amp;VAR:SYMBOL=CPNO&amp;VAR:INDEX=0"}</definedName>
    <definedName name="_187__FDSAUDITLINK__" hidden="1">{"fdsup://directions/FAT Viewer?action=UPDATE&amp;creator=factset&amp;DYN_ARGS=TRUE&amp;DOC_NAME=FAT:FQL_AUDITING_CLIENT_TEMPLATE.FAT&amp;display_string=Audit&amp;VAR:KEY=IFQZWBGXGF&amp;VAR:QUERY=RkZfQ0FQRVgoUVRSLC0yUSk=&amp;WINDOW=FIRST_POPUP&amp;HEIGHT=450&amp;WIDTH=450&amp;START_MAXIMIZED=FALS","E&amp;VAR:CALENDAR=US&amp;VAR:SYMBOL=CPNO&amp;VAR:INDEX=0"}</definedName>
    <definedName name="_188__FDSAUDITLINK__" hidden="1">{"fdsup://directions/FAT Viewer?action=UPDATE&amp;creator=factset&amp;DYN_ARGS=TRUE&amp;DOC_NAME=FAT:FQL_AUDITING_CLIENT_TEMPLATE.FAT&amp;display_string=Audit&amp;VAR:KEY=KLKDEXEBOJ&amp;VAR:QUERY=RkZfQ0FQRVgoUVRSLC0zUSk=&amp;WINDOW=FIRST_POPUP&amp;HEIGHT=450&amp;WIDTH=450&amp;START_MAXIMIZED=FALS","E&amp;VAR:CALENDAR=US&amp;VAR:SYMBOL=CPNO&amp;VAR:INDEX=0"}</definedName>
    <definedName name="_189__FDSAUDITLINK__" hidden="1">{"fdsup://directions/FAT Viewer?action=UPDATE&amp;creator=factset&amp;DYN_ARGS=TRUE&amp;DOC_NAME=FAT:FQL_AUDITING_CLIENT_TEMPLATE.FAT&amp;display_string=Audit&amp;VAR:KEY=KBINGZKXYB&amp;VAR:QUERY=RkZfQ0FQRVgoUVRSLDBRKQ==&amp;WINDOW=FIRST_POPUP&amp;HEIGHT=450&amp;WIDTH=450&amp;START_MAXIMIZED=FALS","E&amp;VAR:CALENDAR=US&amp;VAR:SYMBOL=CPLP&amp;VAR:INDEX=0"}</definedName>
    <definedName name="_19__123Graph_BWAGES_BY_B_U" hidden="1">#REF!</definedName>
    <definedName name="_19__123Graph_CQRE_S_BY_CO." hidden="1">#REF!</definedName>
    <definedName name="_19__123Graph_CSUPPLIES_BY_B_U" hidden="1">#REF!</definedName>
    <definedName name="_19__123Graph_EOP75_25RETURN" hidden="1">#REF!</definedName>
    <definedName name="_19__FDSAUDITLINK__" hidden="1">{"fdsup://directions/FAT Viewer?action=UPDATE&amp;creator=factset&amp;DYN_ARGS=TRUE&amp;DOC_NAME=FAT:FQL_AUDITING_CLIENT_TEMPLATE.FAT&amp;display_string=Audit&amp;VAR:KEY=GHKPEJYZWL&amp;VAR:QUERY=RkZfQ0FQRVgoUVRSLC0yUSk=&amp;WINDOW=FIRST_POPUP&amp;HEIGHT=450&amp;WIDTH=450&amp;START_MAXIMIZED=FALS","E&amp;VAR:CALENDAR=US&amp;VAR:SYMBOL=LGCY&amp;VAR:INDEX=0"}</definedName>
    <definedName name="_190__FDSAUDITLINK__" hidden="1">{"fdsup://directions/FAT Viewer?action=UPDATE&amp;creator=factset&amp;DYN_ARGS=TRUE&amp;DOC_NAME=FAT:FQL_AUDITING_CLIENT_TEMPLATE.FAT&amp;display_string=Audit&amp;VAR:KEY=CFILUHMTOT&amp;VAR:QUERY=RkZfQ0FQRVgoUVRSLC0xUSk=&amp;WINDOW=FIRST_POPUP&amp;HEIGHT=450&amp;WIDTH=450&amp;START_MAXIMIZED=FALS","E&amp;VAR:CALENDAR=US&amp;VAR:SYMBOL=CPLP&amp;VAR:INDEX=0"}</definedName>
    <definedName name="_191__FDSAUDITLINK__" hidden="1">{"fdsup://directions/FAT Viewer?action=UPDATE&amp;creator=factset&amp;DYN_ARGS=TRUE&amp;DOC_NAME=FAT:FQL_AUDITING_CLIENT_TEMPLATE.FAT&amp;display_string=Audit&amp;VAR:KEY=UTYZAXQFKX&amp;VAR:QUERY=RkZfQ0FQRVgoUVRSLC0yUSk=&amp;WINDOW=FIRST_POPUP&amp;HEIGHT=450&amp;WIDTH=450&amp;START_MAXIMIZED=FALS","E&amp;VAR:CALENDAR=US&amp;VAR:SYMBOL=CPLP&amp;VAR:INDEX=0"}</definedName>
    <definedName name="_192__FDSAUDITLINK__" hidden="1">{"fdsup://directions/FAT Viewer?action=UPDATE&amp;creator=factset&amp;DYN_ARGS=TRUE&amp;DOC_NAME=FAT:FQL_AUDITING_CLIENT_TEMPLATE.FAT&amp;display_string=Audit&amp;VAR:KEY=YJUJYLOROZ&amp;VAR:QUERY=RkZfQ0FQRVgoUVRSLC0zUSk=&amp;WINDOW=FIRST_POPUP&amp;HEIGHT=450&amp;WIDTH=450&amp;START_MAXIMIZED=FALS","E&amp;VAR:CALENDAR=US&amp;VAR:SYMBOL=CPLP&amp;VAR:INDEX=0"}</definedName>
    <definedName name="_193__FDSAUDITLINK__" hidden="1">{"fdsup://directions/FAT Viewer?action=UPDATE&amp;creator=factset&amp;DYN_ARGS=TRUE&amp;DOC_NAME=FAT:FQL_AUDITING_CLIENT_TEMPLATE.FAT&amp;display_string=Audit&amp;VAR:KEY=YLOVIBWHCF&amp;VAR:QUERY=RkZfQ0FQRVgoUVRSLDBRKQ==&amp;WINDOW=FIRST_POPUP&amp;HEIGHT=450&amp;WIDTH=450&amp;START_MAXIMIZED=FALS","E&amp;VAR:CALENDAR=US&amp;VAR:SYMBOL=CMLP&amp;VAR:INDEX=0"}</definedName>
    <definedName name="_194__FDSAUDITLINK__" hidden="1">{"fdsup://directions/FAT Viewer?action=UPDATE&amp;creator=factset&amp;DYN_ARGS=TRUE&amp;DOC_NAME=FAT:FQL_AUDITING_CLIENT_TEMPLATE.FAT&amp;display_string=Audit&amp;VAR:KEY=WZKLGVKJWJ&amp;VAR:QUERY=RkZfQ0FQRVgoUVRSLC0xUSk=&amp;WINDOW=FIRST_POPUP&amp;HEIGHT=450&amp;WIDTH=450&amp;START_MAXIMIZED=FALS","E&amp;VAR:CALENDAR=US&amp;VAR:SYMBOL=CMLP&amp;VAR:INDEX=0"}</definedName>
    <definedName name="_195__FDSAUDITLINK__" hidden="1">{"fdsup://directions/FAT Viewer?action=UPDATE&amp;creator=factset&amp;DYN_ARGS=TRUE&amp;DOC_NAME=FAT:FQL_AUDITING_CLIENT_TEMPLATE.FAT&amp;display_string=Audit&amp;VAR:KEY=SVUZMNYNKL&amp;VAR:QUERY=RkZfQ0FQRVgoUVRSLC0yUSk=&amp;WINDOW=FIRST_POPUP&amp;HEIGHT=450&amp;WIDTH=450&amp;START_MAXIMIZED=FALS","E&amp;VAR:CALENDAR=US&amp;VAR:SYMBOL=CMLP&amp;VAR:INDEX=0"}</definedName>
    <definedName name="_196__FDSAUDITLINK__" hidden="1">{"fdsup://directions/FAT Viewer?action=UPDATE&amp;creator=factset&amp;DYN_ARGS=TRUE&amp;DOC_NAME=FAT:FQL_AUDITING_CLIENT_TEMPLATE.FAT&amp;display_string=Audit&amp;VAR:KEY=SBIXYTMDCX&amp;VAR:QUERY=RkZfQ0FQRVgoUVRSLC0zUSk=&amp;WINDOW=FIRST_POPUP&amp;HEIGHT=450&amp;WIDTH=450&amp;START_MAXIMIZED=FALS","E&amp;VAR:CALENDAR=US&amp;VAR:SYMBOL=CMLP&amp;VAR:INDEX=0"}</definedName>
    <definedName name="_197__FDSAUDITLINK__" hidden="1">{"fdsup://directions/FAT Viewer?action=UPDATE&amp;creator=factset&amp;DYN_ARGS=TRUE&amp;DOC_NAME=FAT:FQL_AUDITING_CLIENT_TEMPLATE.FAT&amp;display_string=Audit&amp;VAR:KEY=WJYXKNIHIL&amp;VAR:QUERY=RkZfQ0FQRVgoUVRSLDBRKQ==&amp;WINDOW=FIRST_POPUP&amp;HEIGHT=450&amp;WIDTH=450&amp;START_MAXIMIZED=FALS","E&amp;VAR:CALENDAR=US&amp;VAR:SYMBOL=CLMT&amp;VAR:INDEX=0"}</definedName>
    <definedName name="_198__FDSAUDITLINK__" hidden="1">{"fdsup://directions/FAT Viewer?action=UPDATE&amp;creator=factset&amp;DYN_ARGS=TRUE&amp;DOC_NAME=FAT:FQL_AUDITING_CLIENT_TEMPLATE.FAT&amp;display_string=Audit&amp;VAR:KEY=KDSXWLKXYV&amp;VAR:QUERY=RkZfQ0FQRVgoUVRSLC0xUSk=&amp;WINDOW=FIRST_POPUP&amp;HEIGHT=450&amp;WIDTH=450&amp;START_MAXIMIZED=FALS","E&amp;VAR:CALENDAR=US&amp;VAR:SYMBOL=CLMT&amp;VAR:INDEX=0"}</definedName>
    <definedName name="_199__FDSAUDITLINK__" hidden="1">{"fdsup://directions/FAT Viewer?action=UPDATE&amp;creator=factset&amp;DYN_ARGS=TRUE&amp;DOC_NAME=FAT:FQL_AUDITING_CLIENT_TEMPLATE.FAT&amp;display_string=Audit&amp;VAR:KEY=IJGBSDCNWV&amp;VAR:QUERY=RkZfQ0FQRVgoUVRSLC0yUSk=&amp;WINDOW=FIRST_POPUP&amp;HEIGHT=450&amp;WIDTH=450&amp;START_MAXIMIZED=FALS","E&amp;VAR:CALENDAR=US&amp;VAR:SYMBOL=CLMT&amp;VAR:INDEX=0"}</definedName>
    <definedName name="_1PAGEE_2">#REF!</definedName>
    <definedName name="_2__123Graph_AALL_IN_COSTS" hidden="1">#REF!</definedName>
    <definedName name="_2__123Graph_ACHART_1" hidden="1">#REF!</definedName>
    <definedName name="_2__123Graph_ACHART_3" hidden="1">#REF!</definedName>
    <definedName name="_2__123Graph_AOP75_25PRICE" hidden="1">#REF!</definedName>
    <definedName name="_2__123Graph_AQRE_S_BY_CO." hidden="1">#REF!</definedName>
    <definedName name="_2__123Graph_BCHART_1" hidden="1">#REF!</definedName>
    <definedName name="_2__123Graph_LBL_ACHART_1" hidden="1">#REF!</definedName>
    <definedName name="_2__FDSAUDITLINK__" hidden="1">{"fdsup://directions/FAT Viewer?action=UPDATE&amp;creator=factset&amp;DYN_ARGS=TRUE&amp;DOC_NAME=FAT:FQL_AUDITING_CLIENT_TEMPLATE.FAT&amp;display_string=Audit&amp;VAR:KEY=AVQZQRYTCT&amp;VAR:QUERY=RkZfQ0FQRVgoUVRSLC0xUSk=&amp;WINDOW=FIRST_POPUP&amp;HEIGHT=450&amp;WIDTH=450&amp;START_MAXIMIZED=FALS","E&amp;VAR:CALENDAR=US&amp;VAR:SYMBOL=VNR&amp;VAR:INDEX=0"}</definedName>
    <definedName name="_20__123Graph_CCONTRACT_BY_B_U" hidden="1">#REF!</definedName>
    <definedName name="_20__123Graph_CQRE_S_BY_TYPE" hidden="1">#REF!</definedName>
    <definedName name="_20__123Graph_CWAGES_BY_B_U" hidden="1">#REF!</definedName>
    <definedName name="_20__123Graph_FHO_MPRICE" hidden="1">#REF!</definedName>
    <definedName name="_20__FDSAUDITLINK__" hidden="1">{"fdsup://directions/FAT Viewer?action=UPDATE&amp;creator=factset&amp;DYN_ARGS=TRUE&amp;DOC_NAME=FAT:FQL_AUDITING_CLIENT_TEMPLATE.FAT&amp;display_string=Audit&amp;VAR:KEY=OZKHOVERYN&amp;VAR:QUERY=RkZfQ0FQRVgoUVRSLC0zUSk=&amp;WINDOW=FIRST_POPUP&amp;HEIGHT=450&amp;WIDTH=450&amp;START_MAXIMIZED=FALS","E&amp;VAR:CALENDAR=US&amp;VAR:SYMBOL=LGCY&amp;VAR:INDEX=0"}</definedName>
    <definedName name="_200__FDSAUDITLINK__" hidden="1">{"fdsup://directions/FAT Viewer?action=UPDATE&amp;creator=factset&amp;DYN_ARGS=TRUE&amp;DOC_NAME=FAT:FQL_AUDITING_CLIENT_TEMPLATE.FAT&amp;display_string=Audit&amp;VAR:KEY=WJQFOHGZCN&amp;VAR:QUERY=RkZfQ0FQRVgoUVRSLC0zUSk=&amp;WINDOW=FIRST_POPUP&amp;HEIGHT=450&amp;WIDTH=450&amp;START_MAXIMIZED=FALS","E&amp;VAR:CALENDAR=US&amp;VAR:SYMBOL=CLMT&amp;VAR:INDEX=0"}</definedName>
    <definedName name="_201__FDSAUDITLINK__" hidden="1">{"fdsup://directions/FAT Viewer?action=UPDATE&amp;creator=factset&amp;DYN_ARGS=TRUE&amp;DOC_NAME=FAT:FQL_AUDITING_CLIENT_TEMPLATE.FAT&amp;display_string=Audit&amp;VAR:KEY=ALWZINKLIP&amp;VAR:QUERY=RkZfQ0FQRVgoUVRSLDBRKQ==&amp;WINDOW=FIRST_POPUP&amp;HEIGHT=450&amp;WIDTH=450&amp;START_MAXIMIZED=FALS","E&amp;VAR:CALENDAR=US&amp;VAR:SYMBOL=CHKM&amp;VAR:INDEX=0"}</definedName>
    <definedName name="_202__FDSAUDITLINK__" hidden="1">{"fdsup://directions/FAT Viewer?action=UPDATE&amp;creator=factset&amp;DYN_ARGS=TRUE&amp;DOC_NAME=FAT:FQL_AUDITING_CLIENT_TEMPLATE.FAT&amp;display_string=Audit&amp;VAR:KEY=WDUXUTCLCV&amp;VAR:QUERY=RkZfQ0FQRVgoUVRSLC0xUSk=&amp;WINDOW=FIRST_POPUP&amp;HEIGHT=450&amp;WIDTH=450&amp;START_MAXIMIZED=FALS","E&amp;VAR:CALENDAR=US&amp;VAR:SYMBOL=CHKM&amp;VAR:INDEX=0"}</definedName>
    <definedName name="_203__FDSAUDITLINK__" hidden="1">{"fdsup://directions/FAT Viewer?action=UPDATE&amp;creator=factset&amp;DYN_ARGS=TRUE&amp;DOC_NAME=FAT:FQL_AUDITING_CLIENT_TEMPLATE.FAT&amp;display_string=Audit&amp;VAR:KEY=UTCFSHYRUH&amp;VAR:QUERY=RkZfQ0FQRVgoUVRSLC0yUSk=&amp;WINDOW=FIRST_POPUP&amp;HEIGHT=450&amp;WIDTH=450&amp;START_MAXIMIZED=FALS","E&amp;VAR:CALENDAR=US&amp;VAR:SYMBOL=CHKM&amp;VAR:INDEX=0"}</definedName>
    <definedName name="_204__FDSAUDITLINK__" hidden="1">{"fdsup://directions/FAT Viewer?action=UPDATE&amp;creator=factset&amp;DYN_ARGS=TRUE&amp;DOC_NAME=FAT:FQL_AUDITING_CLIENT_TEMPLATE.FAT&amp;display_string=Audit&amp;VAR:KEY=GPSDWHOVUN&amp;VAR:QUERY=RkZfQ0FQRVgoUVRSLC0zUSk=&amp;WINDOW=FIRST_POPUP&amp;HEIGHT=450&amp;WIDTH=450&amp;START_MAXIMIZED=FALS","E&amp;VAR:CALENDAR=US&amp;VAR:SYMBOL=CHKM&amp;VAR:INDEX=0"}</definedName>
    <definedName name="_205__FDSAUDITLINK__" hidden="1">{"fdsup://directions/FAT Viewer?action=UPDATE&amp;creator=factset&amp;DYN_ARGS=TRUE&amp;DOC_NAME=FAT:FQL_AUDITING_CLIENT_TEMPLATE.FAT&amp;display_string=Audit&amp;VAR:KEY=IFWDKFARMZ&amp;VAR:QUERY=RkZfQ0FQRVgoUVRSLDBRKQ==&amp;WINDOW=FIRST_POPUP&amp;HEIGHT=450&amp;WIDTH=450&amp;START_MAXIMIZED=FALS","E&amp;VAR:CALENDAR=US&amp;VAR:SYMBOL=BWP&amp;VAR:INDEX=0"}</definedName>
    <definedName name="_206__FDSAUDITLINK__" hidden="1">{"fdsup://directions/FAT Viewer?action=UPDATE&amp;creator=factset&amp;DYN_ARGS=TRUE&amp;DOC_NAME=FAT:FQL_AUDITING_CLIENT_TEMPLATE.FAT&amp;display_string=Audit&amp;VAR:KEY=QZMLSBKFCP&amp;VAR:QUERY=RkZfQ0FQRVgoUVRSLC0xUSk=&amp;WINDOW=FIRST_POPUP&amp;HEIGHT=450&amp;WIDTH=450&amp;START_MAXIMIZED=FALS","E&amp;VAR:CALENDAR=US&amp;VAR:SYMBOL=BWP&amp;VAR:INDEX=0"}</definedName>
    <definedName name="_207__FDSAUDITLINK__" hidden="1">{"fdsup://directions/FAT Viewer?action=UPDATE&amp;creator=factset&amp;DYN_ARGS=TRUE&amp;DOC_NAME=FAT:FQL_AUDITING_CLIENT_TEMPLATE.FAT&amp;display_string=Audit&amp;VAR:KEY=KPKHOLUDMB&amp;VAR:QUERY=RkZfQ0FQRVgoUVRSLC0yUSk=&amp;WINDOW=FIRST_POPUP&amp;HEIGHT=450&amp;WIDTH=450&amp;START_MAXIMIZED=FALS","E&amp;VAR:CALENDAR=US&amp;VAR:SYMBOL=BWP&amp;VAR:INDEX=0"}</definedName>
    <definedName name="_208__FDSAUDITLINK__" hidden="1">{"fdsup://directions/FAT Viewer?action=UPDATE&amp;creator=factset&amp;DYN_ARGS=TRUE&amp;DOC_NAME=FAT:FQL_AUDITING_CLIENT_TEMPLATE.FAT&amp;display_string=Audit&amp;VAR:KEY=YPWTABWNSP&amp;VAR:QUERY=RkZfQ0FQRVgoUVRSLC0zUSk=&amp;WINDOW=FIRST_POPUP&amp;HEIGHT=450&amp;WIDTH=450&amp;START_MAXIMIZED=FALS","E&amp;VAR:CALENDAR=US&amp;VAR:SYMBOL=BWP&amp;VAR:INDEX=0"}</definedName>
    <definedName name="_209__FDSAUDITLINK__" hidden="1">{"fdsup://directions/FAT Viewer?action=UPDATE&amp;creator=factset&amp;DYN_ARGS=TRUE&amp;DOC_NAME=FAT:FQL_AUDITING_CLIENT_TEMPLATE.FAT&amp;display_string=Audit&amp;VAR:KEY=GNQDEDIRKR&amp;VAR:QUERY=RkZfQ0FQRVgoUVRSLDBRKQ==&amp;WINDOW=FIRST_POPUP&amp;HEIGHT=450&amp;WIDTH=450&amp;START_MAXIMIZED=FALS","E&amp;VAR:CALENDAR=US&amp;VAR:SYMBOL=BPL&amp;VAR:INDEX=0"}</definedName>
    <definedName name="_21__123Graph_CQRE_S_BY_CO." hidden="1">#REF!</definedName>
    <definedName name="_21__123Graph_CSENS_COMPARISON" hidden="1">#REF!</definedName>
    <definedName name="_21__123Graph_DCONTRACT_BY_B_U" hidden="1">#REF!</definedName>
    <definedName name="_21__123Graph_FO_MPRICE" hidden="1">#REF!</definedName>
    <definedName name="_21__FDSAUDITLINK__" hidden="1">{"fdsup://directions/FAT Viewer?action=UPDATE&amp;creator=factset&amp;DYN_ARGS=TRUE&amp;DOC_NAME=FAT:FQL_AUDITING_CLIENT_TEMPLATE.FAT&amp;display_string=Audit&amp;VAR:KEY=KBSDWPWXMZ&amp;VAR:QUERY=RkZfQ0FQRVgoUVRSLDBRKQ==&amp;WINDOW=FIRST_POPUP&amp;HEIGHT=450&amp;WIDTH=450&amp;START_MAXIMIZED=FALS","E&amp;VAR:CALENDAR=US&amp;VAR:SYMBOL=EVEP&amp;VAR:INDEX=0"}</definedName>
    <definedName name="_210__FDSAUDITLINK__" hidden="1">{"fdsup://directions/FAT Viewer?action=UPDATE&amp;creator=factset&amp;DYN_ARGS=TRUE&amp;DOC_NAME=FAT:FQL_AUDITING_CLIENT_TEMPLATE.FAT&amp;display_string=Audit&amp;VAR:KEY=GJKXWJCZEP&amp;VAR:QUERY=RkZfQ0FQRVgoUVRSLC0xUSk=&amp;WINDOW=FIRST_POPUP&amp;HEIGHT=450&amp;WIDTH=450&amp;START_MAXIMIZED=FALS","E&amp;VAR:CALENDAR=US&amp;VAR:SYMBOL=BPL&amp;VAR:INDEX=0"}</definedName>
    <definedName name="_211__FDSAUDITLINK__" hidden="1">{"fdsup://directions/FAT Viewer?action=UPDATE&amp;creator=factset&amp;DYN_ARGS=TRUE&amp;DOC_NAME=FAT:FQL_AUDITING_CLIENT_TEMPLATE.FAT&amp;display_string=Audit&amp;VAR:KEY=SPAXABUVSH&amp;VAR:QUERY=RkZfQ0FQRVgoUVRSLC0yUSk=&amp;WINDOW=FIRST_POPUP&amp;HEIGHT=450&amp;WIDTH=450&amp;START_MAXIMIZED=FALS","E&amp;VAR:CALENDAR=US&amp;VAR:SYMBOL=BPL&amp;VAR:INDEX=0"}</definedName>
    <definedName name="_212__FDSAUDITLINK__" hidden="1">{"fdsup://directions/FAT Viewer?action=UPDATE&amp;creator=factset&amp;DYN_ARGS=TRUE&amp;DOC_NAME=FAT:FQL_AUDITING_CLIENT_TEMPLATE.FAT&amp;display_string=Audit&amp;VAR:KEY=SNYJOVEDIX&amp;VAR:QUERY=RkZfQ0FQRVgoUVRSLC0zUSk=&amp;WINDOW=FIRST_POPUP&amp;HEIGHT=450&amp;WIDTH=450&amp;START_MAXIMIZED=FALS","E&amp;VAR:CALENDAR=US&amp;VAR:SYMBOL=BPL&amp;VAR:INDEX=0"}</definedName>
    <definedName name="_213__FDSAUDITLINK__" hidden="1">{"fdsup://directions/FAT Viewer?action=UPDATE&amp;creator=factset&amp;DYN_ARGS=TRUE&amp;DOC_NAME=FAT:FQL_AUDITING_CLIENT_TEMPLATE.FAT&amp;display_string=Audit&amp;VAR:KEY=OVMZWVYBSL&amp;VAR:QUERY=RkZfQ0FQRVgoUVRSLDBRKQ==&amp;WINDOW=FIRST_POPUP&amp;HEIGHT=450&amp;WIDTH=450&amp;START_MAXIMIZED=FALS","E&amp;VAR:CALENDAR=US&amp;VAR:SYMBOL=BKEP&amp;VAR:INDEX=0"}</definedName>
    <definedName name="_214__FDSAUDITLINK__" hidden="1">{"fdsup://directions/FAT Viewer?action=UPDATE&amp;creator=factset&amp;DYN_ARGS=TRUE&amp;DOC_NAME=FAT:FQL_AUDITING_CLIENT_TEMPLATE.FAT&amp;display_string=Audit&amp;VAR:KEY=ETWJSXEDIP&amp;VAR:QUERY=RkZfQ0FQRVgoUVRSLC0xUSk=&amp;WINDOW=FIRST_POPUP&amp;HEIGHT=450&amp;WIDTH=450&amp;START_MAXIMIZED=FALS","E&amp;VAR:CALENDAR=US&amp;VAR:SYMBOL=BKEP&amp;VAR:INDEX=0"}</definedName>
    <definedName name="_215__FDSAUDITLINK__" hidden="1">{"fdsup://directions/FAT Viewer?action=UPDATE&amp;creator=factset&amp;DYN_ARGS=TRUE&amp;DOC_NAME=FAT:FQL_AUDITING_CLIENT_TEMPLATE.FAT&amp;display_string=Audit&amp;VAR:KEY=ENQZMFWXSL&amp;VAR:QUERY=RkZfQ0FQRVgoUVRSLC0yUSk=&amp;WINDOW=FIRST_POPUP&amp;HEIGHT=450&amp;WIDTH=450&amp;START_MAXIMIZED=FALS","E&amp;VAR:CALENDAR=US&amp;VAR:SYMBOL=BKEP&amp;VAR:INDEX=0"}</definedName>
    <definedName name="_216__FDSAUDITLINK__" hidden="1">{"fdsup://directions/FAT Viewer?action=UPDATE&amp;creator=factset&amp;DYN_ARGS=TRUE&amp;DOC_NAME=FAT:FQL_AUDITING_CLIENT_TEMPLATE.FAT&amp;display_string=Audit&amp;VAR:KEY=SHQBQZIVMX&amp;VAR:QUERY=RkZfQ0FQRVgoUVRSLC0zUSk=&amp;WINDOW=FIRST_POPUP&amp;HEIGHT=450&amp;WIDTH=450&amp;START_MAXIMIZED=FALS","E&amp;VAR:CALENDAR=US&amp;VAR:SYMBOL=BKEP&amp;VAR:INDEX=0"}</definedName>
    <definedName name="_217__FDSAUDITLINK__" hidden="1">{"fdsup://directions/FAT Viewer?action=UPDATE&amp;creator=factset&amp;DYN_ARGS=TRUE&amp;DOC_NAME=FAT:FQL_AUDITING_CLIENT_TEMPLATE.FAT&amp;display_string=Audit&amp;VAR:KEY=GBEZCBIPGH&amp;VAR:QUERY=RkZfQ0FQRVgoUVRSLDBRKQ==&amp;WINDOW=FIRST_POPUP&amp;HEIGHT=450&amp;WIDTH=450&amp;START_MAXIMIZED=FALS","E&amp;VAR:CALENDAR=US&amp;VAR:SYMBOL=ARLP&amp;VAR:INDEX=0"}</definedName>
    <definedName name="_218__FDSAUDITLINK__" hidden="1">{"fdsup://directions/FAT Viewer?action=UPDATE&amp;creator=factset&amp;DYN_ARGS=TRUE&amp;DOC_NAME=FAT:FQL_AUDITING_CLIENT_TEMPLATE.FAT&amp;display_string=Audit&amp;VAR:KEY=KZAJOTOJMH&amp;VAR:QUERY=RkZfQ0FQRVgoUVRSLC0xUSk=&amp;WINDOW=FIRST_POPUP&amp;HEIGHT=450&amp;WIDTH=450&amp;START_MAXIMIZED=FALS","E&amp;VAR:CALENDAR=US&amp;VAR:SYMBOL=ARLP&amp;VAR:INDEX=0"}</definedName>
    <definedName name="_219__FDSAUDITLINK__" hidden="1">{"fdsup://directions/FAT Viewer?action=UPDATE&amp;creator=factset&amp;DYN_ARGS=TRUE&amp;DOC_NAME=FAT:FQL_AUDITING_CLIENT_TEMPLATE.FAT&amp;display_string=Audit&amp;VAR:KEY=MXUFCXYFCH&amp;VAR:QUERY=RkZfQ0FQRVgoUVRSLC0yUSk=&amp;WINDOW=FIRST_POPUP&amp;HEIGHT=450&amp;WIDTH=450&amp;START_MAXIMIZED=FALS","E&amp;VAR:CALENDAR=US&amp;VAR:SYMBOL=ARLP&amp;VAR:INDEX=0"}</definedName>
    <definedName name="_22__123Graph_BCHART_1" hidden="1">#REF!</definedName>
    <definedName name="_22__123Graph_CQRE_S_BY_TYPE" hidden="1">#REF!</definedName>
    <definedName name="_22__123Graph_CSUPPLIES_BY_B_U" hidden="1">#REF!</definedName>
    <definedName name="_22__123Graph_DQRE_S_BY_CO." hidden="1">#REF!</definedName>
    <definedName name="_22__123Graph_FOP75_25PRICE" hidden="1">#REF!</definedName>
    <definedName name="_22__FDSAUDITLINK__" hidden="1">{"fdsup://directions/FAT Viewer?action=UPDATE&amp;creator=factset&amp;DYN_ARGS=TRUE&amp;DOC_NAME=FAT:FQL_AUDITING_CLIENT_TEMPLATE.FAT&amp;display_string=Audit&amp;VAR:KEY=KNQHUXSXOJ&amp;VAR:QUERY=RkZfQ0FQRVgoUVRSLC0xUSk=&amp;WINDOW=FIRST_POPUP&amp;HEIGHT=450&amp;WIDTH=450&amp;START_MAXIMIZED=FALS","E&amp;VAR:CALENDAR=US&amp;VAR:SYMBOL=EVEP&amp;VAR:INDEX=0"}</definedName>
    <definedName name="_220__FDSAUDITLINK__" hidden="1">{"fdsup://directions/FAT Viewer?action=UPDATE&amp;creator=factset&amp;DYN_ARGS=TRUE&amp;DOC_NAME=FAT:FQL_AUDITING_CLIENT_TEMPLATE.FAT&amp;display_string=Audit&amp;VAR:KEY=ILAZWDYLGN&amp;VAR:QUERY=RkZfQ0FQRVgoUVRSLC0zUSk=&amp;WINDOW=FIRST_POPUP&amp;HEIGHT=450&amp;WIDTH=450&amp;START_MAXIMIZED=FALS","E&amp;VAR:CALENDAR=US&amp;VAR:SYMBOL=ARLP&amp;VAR:INDEX=0"}</definedName>
    <definedName name="_221__FDSAUDITLINK__" hidden="1">{"fdsup://directions/FAT Viewer?action=UPDATE&amp;creator=factset&amp;DYN_ARGS=TRUE&amp;DOC_NAME=FAT:FQL_AUDITING_CLIENT_TEMPLATE.FAT&amp;display_string=Audit&amp;VAR:KEY=MDKBYZORMP&amp;VAR:QUERY=RkZfQ0FQRVgoUVRSLDBRKQ==&amp;WINDOW=FIRST_POPUP&amp;HEIGHT=450&amp;WIDTH=450&amp;START_MAXIMIZED=FALS","E&amp;VAR:CALENDAR=US&amp;VAR:SYMBOL=APU&amp;VAR:INDEX=0"}</definedName>
    <definedName name="_222__FDSAUDITLINK__" hidden="1">{"fdsup://directions/FAT Viewer?action=UPDATE&amp;creator=factset&amp;DYN_ARGS=TRUE&amp;DOC_NAME=FAT:FQL_AUDITING_CLIENT_TEMPLATE.FAT&amp;display_string=Audit&amp;VAR:KEY=EDSRAHIDAT&amp;VAR:QUERY=RkZfQ0FQRVgoUVRSLC0xUSk=&amp;WINDOW=FIRST_POPUP&amp;HEIGHT=450&amp;WIDTH=450&amp;START_MAXIMIZED=FALS","E&amp;VAR:CALENDAR=US&amp;VAR:SYMBOL=APU&amp;VAR:INDEX=0"}</definedName>
    <definedName name="_223__FDSAUDITLINK__" hidden="1">{"fdsup://directions/FAT Viewer?action=UPDATE&amp;creator=factset&amp;DYN_ARGS=TRUE&amp;DOC_NAME=FAT:FQL_AUDITING_CLIENT_TEMPLATE.FAT&amp;display_string=Audit&amp;VAR:KEY=YDYTENQBOT&amp;VAR:QUERY=RkZfQ0FQRVgoUVRSLC0yUSk=&amp;WINDOW=FIRST_POPUP&amp;HEIGHT=450&amp;WIDTH=450&amp;START_MAXIMIZED=FALS","E&amp;VAR:CALENDAR=US&amp;VAR:SYMBOL=APU&amp;VAR:INDEX=0"}</definedName>
    <definedName name="_224__FDSAUDITLINK__" hidden="1">{"fdsup://directions/FAT Viewer?action=UPDATE&amp;creator=factset&amp;DYN_ARGS=TRUE&amp;DOC_NAME=FAT:FQL_AUDITING_CLIENT_TEMPLATE.FAT&amp;display_string=Audit&amp;VAR:KEY=OHWBIJUDWP&amp;VAR:QUERY=RkZfQ0FQRVgoUVRSLC0zUSk=&amp;WINDOW=FIRST_POPUP&amp;HEIGHT=450&amp;WIDTH=450&amp;START_MAXIMIZED=FALS","E&amp;VAR:CALENDAR=US&amp;VAR:SYMBOL=APU&amp;VAR:INDEX=0"}</definedName>
    <definedName name="_225__FDSAUDITLINK__" hidden="1">{"fdsup://directions/FAT Viewer?action=UPDATE&amp;creator=factset&amp;DYN_ARGS=TRUE&amp;DOC_NAME=FAT:FQL_AUDITING_CLIENT_TEMPLATE.FAT&amp;display_string=Audit&amp;VAR:KEY=CJGBOFAPUN&amp;VAR:QUERY=RkZfQ0FQRVgoUVRSLDBRKQ==&amp;WINDOW=FIRST_POPUP&amp;HEIGHT=450&amp;WIDTH=450&amp;START_MAXIMIZED=FALS","E&amp;VAR:CALENDAR=US&amp;VAR:SYMBOL=APL&amp;VAR:INDEX=0"}</definedName>
    <definedName name="_226__FDSAUDITLINK__" hidden="1">{"fdsup://directions/FAT Viewer?action=UPDATE&amp;creator=factset&amp;DYN_ARGS=TRUE&amp;DOC_NAME=FAT:FQL_AUDITING_CLIENT_TEMPLATE.FAT&amp;display_string=Audit&amp;VAR:KEY=UJCNCDWZYH&amp;VAR:QUERY=RkZfQ0FQRVgoUVRSLC0xUSk=&amp;WINDOW=FIRST_POPUP&amp;HEIGHT=450&amp;WIDTH=450&amp;START_MAXIMIZED=FALS","E&amp;VAR:CALENDAR=US&amp;VAR:SYMBOL=APL&amp;VAR:INDEX=0"}</definedName>
    <definedName name="_227__FDSAUDITLINK__" hidden="1">{"fdsup://directions/FAT Viewer?action=UPDATE&amp;creator=factset&amp;DYN_ARGS=TRUE&amp;DOC_NAME=FAT:FQL_AUDITING_CLIENT_TEMPLATE.FAT&amp;display_string=Audit&amp;VAR:KEY=ULILIHILQP&amp;VAR:QUERY=RkZfQ0FQRVgoUVRSLC0yUSk=&amp;WINDOW=FIRST_POPUP&amp;HEIGHT=450&amp;WIDTH=450&amp;START_MAXIMIZED=FALS","E&amp;VAR:CALENDAR=US&amp;VAR:SYMBOL=APL&amp;VAR:INDEX=0"}</definedName>
    <definedName name="_228__FDSAUDITLINK__" hidden="1">{"fdsup://directions/FAT Viewer?action=UPDATE&amp;creator=factset&amp;DYN_ARGS=TRUE&amp;DOC_NAME=FAT:FQL_AUDITING_CLIENT_TEMPLATE.FAT&amp;display_string=Audit&amp;VAR:KEY=ALWBKHSXEZ&amp;VAR:QUERY=RkZfQ0FQRVgoUVRSLC0zUSk=&amp;WINDOW=FIRST_POPUP&amp;HEIGHT=450&amp;WIDTH=450&amp;START_MAXIMIZED=FALS","E&amp;VAR:CALENDAR=US&amp;VAR:SYMBOL=APL&amp;VAR:INDEX=0"}</definedName>
    <definedName name="_229__FDSAUDITLINK__" hidden="1">{"fdsup://directions/FAT Viewer?action=UPDATE&amp;creator=factset&amp;DYN_ARGS=TRUE&amp;DOC_NAME=FAT:FQL_AUDITING_CLIENT_TEMPLATE.FAT&amp;display_string=Audit&amp;VAR:KEY=UJKNYZOXGH&amp;VAR:QUERY=RkZfQ0FQRVgoUVRSLDBRKQ==&amp;WINDOW=FIRST_POPUP&amp;HEIGHT=450&amp;WIDTH=450&amp;START_MAXIMIZED=FALS","E&amp;VAR:CALENDAR=US&amp;VAR:SYMBOL=XTXI&amp;VAR:INDEX=0"}</definedName>
    <definedName name="_23__123Graph_CSENS_COMPARISON" hidden="1">#REF!</definedName>
    <definedName name="_23__123Graph_CWAGES_BY_B_U" hidden="1">#REF!</definedName>
    <definedName name="_23__123Graph_DSUPPLIES_BY_B_U" hidden="1">#REF!</definedName>
    <definedName name="_23__123Graph_FOP75_25RETURN" hidden="1">#REF!</definedName>
    <definedName name="_23__FDSAUDITLINK__" hidden="1">{"fdsup://directions/FAT Viewer?action=UPDATE&amp;creator=factset&amp;DYN_ARGS=TRUE&amp;DOC_NAME=FAT:FQL_AUDITING_CLIENT_TEMPLATE.FAT&amp;display_string=Audit&amp;VAR:KEY=ETKFAHIZCJ&amp;VAR:QUERY=RkZfQ0FQRVgoUVRSLC0yUSk=&amp;WINDOW=FIRST_POPUP&amp;HEIGHT=450&amp;WIDTH=450&amp;START_MAXIMIZED=FALS","E&amp;VAR:CALENDAR=US&amp;VAR:SYMBOL=EVEP&amp;VAR:INDEX=0"}</definedName>
    <definedName name="_230__FDSAUDITLINK__" hidden="1">{"fdsup://directions/FAT Viewer?action=UPDATE&amp;creator=factset&amp;DYN_ARGS=TRUE&amp;DOC_NAME=FAT:FQL_AUDITING_CLIENT_TEMPLATE.FAT&amp;display_string=Audit&amp;VAR:KEY=UZINYXYJIP&amp;VAR:QUERY=RkZfQ0FQRVgoUVRSLC0xUSk=&amp;WINDOW=FIRST_POPUP&amp;HEIGHT=450&amp;WIDTH=450&amp;START_MAXIMIZED=FALS","E&amp;VAR:CALENDAR=US&amp;VAR:SYMBOL=XTXI&amp;VAR:INDEX=0"}</definedName>
    <definedName name="_231__FDSAUDITLINK__" hidden="1">{"fdsup://directions/FAT Viewer?action=UPDATE&amp;creator=factset&amp;DYN_ARGS=TRUE&amp;DOC_NAME=FAT:FQL_AUDITING_CLIENT_TEMPLATE.FAT&amp;display_string=Audit&amp;VAR:KEY=KBUNSBMVWP&amp;VAR:QUERY=RkZfQ0FQRVgoUVRSLC0yUSk=&amp;WINDOW=FIRST_POPUP&amp;HEIGHT=450&amp;WIDTH=450&amp;START_MAXIMIZED=FALS","E&amp;VAR:CALENDAR=US&amp;VAR:SYMBOL=XTXI&amp;VAR:INDEX=0"}</definedName>
    <definedName name="_232__FDSAUDITLINK__" hidden="1">{"fdsup://directions/FAT Viewer?action=UPDATE&amp;creator=factset&amp;DYN_ARGS=TRUE&amp;DOC_NAME=FAT:FQL_AUDITING_CLIENT_TEMPLATE.FAT&amp;display_string=Audit&amp;VAR:KEY=QTIRGRCNQP&amp;VAR:QUERY=RkZfQ0FQRVgoUVRSLC0zUSk=&amp;WINDOW=FIRST_POPUP&amp;HEIGHT=450&amp;WIDTH=450&amp;START_MAXIMIZED=FALS","E&amp;VAR:CALENDAR=US&amp;VAR:SYMBOL=XTXI&amp;VAR:INDEX=0"}</definedName>
    <definedName name="_233__FDSAUDITLINK__" hidden="1">{"fdsup://directions/FAT Viewer?action=UPDATE&amp;creator=factset&amp;DYN_ARGS=TRUE&amp;DOC_NAME=FAT:FQL_AUDITING_CLIENT_TEMPLATE.FAT&amp;display_string=Audit&amp;VAR:KEY=GVGNCPODUV&amp;VAR:QUERY=RkZfQ0FQRVgoUVRSLDBRKQ==&amp;WINDOW=FIRST_POPUP&amp;HEIGHT=450&amp;WIDTH=450&amp;START_MAXIMIZED=FALS","E&amp;VAR:CALENDAR=US&amp;VAR:SYMBOL=TRGP&amp;VAR:INDEX=0"}</definedName>
    <definedName name="_234__FDSAUDITLINK__" hidden="1">{"fdsup://directions/FAT Viewer?action=UPDATE&amp;creator=factset&amp;DYN_ARGS=TRUE&amp;DOC_NAME=FAT:FQL_AUDITING_CLIENT_TEMPLATE.FAT&amp;display_string=Audit&amp;VAR:KEY=KXGRIVODUV&amp;VAR:QUERY=RkZfQ0FQRVgoUVRSLC0xUSk=&amp;WINDOW=FIRST_POPUP&amp;HEIGHT=450&amp;WIDTH=450&amp;START_MAXIMIZED=FALS","E&amp;VAR:CALENDAR=US&amp;VAR:SYMBOL=TRGP&amp;VAR:INDEX=0"}</definedName>
    <definedName name="_235__FDSAUDITLINK__" hidden="1">{"fdsup://directions/FAT Viewer?action=UPDATE&amp;creator=factset&amp;DYN_ARGS=TRUE&amp;DOC_NAME=FAT:FQL_AUDITING_CLIENT_TEMPLATE.FAT&amp;display_string=Audit&amp;VAR:KEY=CRANOROXQD&amp;VAR:QUERY=RkZfQ0FQRVgoUVRSLC0yUSk=&amp;WINDOW=FIRST_POPUP&amp;HEIGHT=450&amp;WIDTH=450&amp;START_MAXIMIZED=FALS","E&amp;VAR:CALENDAR=US&amp;VAR:SYMBOL=TRGP&amp;VAR:INDEX=0"}</definedName>
    <definedName name="_236__FDSAUDITLINK__" hidden="1">{"fdsup://directions/FAT Viewer?action=UPDATE&amp;creator=factset&amp;DYN_ARGS=TRUE&amp;DOC_NAME=FAT:FQL_AUDITING_CLIENT_TEMPLATE.FAT&amp;display_string=Audit&amp;VAR:KEY=QLUTQLCLGJ&amp;VAR:QUERY=RkZfQ0FQRVgoUVRSLC0zUSk=&amp;WINDOW=FIRST_POPUP&amp;HEIGHT=450&amp;WIDTH=450&amp;START_MAXIMIZED=FALS","E&amp;VAR:CALENDAR=US&amp;VAR:SYMBOL=TRGP&amp;VAR:INDEX=0"}</definedName>
    <definedName name="_237__FDSAUDITLINK__" hidden="1">{"fdsup://directions/FAT Viewer?action=UPDATE&amp;creator=factset&amp;DYN_ARGS=TRUE&amp;DOC_NAME=FAT:FQL_AUDITING_CLIENT_TEMPLATE.FAT&amp;display_string=Audit&amp;VAR:KEY=EZGTCLSBAD&amp;VAR:QUERY=RkZfQ0FQRVgoUVRSLDBRKQ==&amp;WINDOW=FIRST_POPUP&amp;HEIGHT=450&amp;WIDTH=450&amp;START_MAXIMIZED=FALS","E&amp;VAR:CALENDAR=US&amp;VAR:SYMBOL=NSH&amp;VAR:INDEX=0"}</definedName>
    <definedName name="_238__FDSAUDITLINK__" hidden="1">{"fdsup://directions/FAT Viewer?action=UPDATE&amp;creator=factset&amp;DYN_ARGS=TRUE&amp;DOC_NAME=FAT:FQL_AUDITING_CLIENT_TEMPLATE.FAT&amp;display_string=Audit&amp;VAR:KEY=YJKTCVWVCX&amp;VAR:QUERY=RkZfQ0FQRVgoUVRSLC0xUSk=&amp;WINDOW=FIRST_POPUP&amp;HEIGHT=450&amp;WIDTH=450&amp;START_MAXIMIZED=FALS","E&amp;VAR:CALENDAR=US&amp;VAR:SYMBOL=NSH&amp;VAR:INDEX=0"}</definedName>
    <definedName name="_239__FDSAUDITLINK__" hidden="1">{"fdsup://directions/FAT Viewer?action=UPDATE&amp;creator=factset&amp;DYN_ARGS=TRUE&amp;DOC_NAME=FAT:FQL_AUDITING_CLIENT_TEMPLATE.FAT&amp;display_string=Audit&amp;VAR:KEY=ENIFKRWBWP&amp;VAR:QUERY=RkZfQ0FQRVgoUVRSLC0yUSk=&amp;WINDOW=FIRST_POPUP&amp;HEIGHT=450&amp;WIDTH=450&amp;START_MAXIMIZED=FALS","E&amp;VAR:CALENDAR=US&amp;VAR:SYMBOL=NSH&amp;VAR:INDEX=0"}</definedName>
    <definedName name="_24__123Graph_CSUPPLIES_BY_B_U" hidden="1">#REF!</definedName>
    <definedName name="_24__123Graph_DCONTRACT_BY_B_U" hidden="1">#REF!</definedName>
    <definedName name="_24__123Graph_DWAGES_BY_B_U" hidden="1">#REF!</definedName>
    <definedName name="_24__123Graph_XCHART_1" hidden="1">#REF!</definedName>
    <definedName name="_24__FDSAUDITLINK__" hidden="1">{"fdsup://directions/FAT Viewer?action=UPDATE&amp;creator=factset&amp;DYN_ARGS=TRUE&amp;DOC_NAME=FAT:FQL_AUDITING_CLIENT_TEMPLATE.FAT&amp;display_string=Audit&amp;VAR:KEY=EZYLEXSBON&amp;VAR:QUERY=RkZfQ0FQRVgoUVRSLC0zUSk=&amp;WINDOW=FIRST_POPUP&amp;HEIGHT=450&amp;WIDTH=450&amp;START_MAXIMIZED=FALS","E&amp;VAR:CALENDAR=US&amp;VAR:SYMBOL=EVEP&amp;VAR:INDEX=0"}</definedName>
    <definedName name="_240__FDSAUDITLINK__" hidden="1">{"fdsup://directions/FAT Viewer?action=UPDATE&amp;creator=factset&amp;DYN_ARGS=TRUE&amp;DOC_NAME=FAT:FQL_AUDITING_CLIENT_TEMPLATE.FAT&amp;display_string=Audit&amp;VAR:KEY=CDCBWBYDQB&amp;VAR:QUERY=RkZfQ0FQRVgoUVRSLC0zUSk=&amp;WINDOW=FIRST_POPUP&amp;HEIGHT=450&amp;WIDTH=450&amp;START_MAXIMIZED=FALS","E&amp;VAR:CALENDAR=US&amp;VAR:SYMBOL=NSH&amp;VAR:INDEX=0"}</definedName>
    <definedName name="_241__FDSAUDITLINK__" hidden="1">{"fdsup://directions/FAT Viewer?action=UPDATE&amp;creator=factset&amp;DYN_ARGS=TRUE&amp;DOC_NAME=FAT:FQL_AUDITING_CLIENT_TEMPLATE.FAT&amp;display_string=Audit&amp;VAR:KEY=MRELINIDUN&amp;VAR:QUERY=RkZfQ0FQRVgoUVRSLDBRKQ==&amp;WINDOW=FIRST_POPUP&amp;HEIGHT=450&amp;WIDTH=450&amp;START_MAXIMIZED=FALS","E&amp;VAR:CALENDAR=US&amp;VAR:SYMBOL=KMI&amp;VAR:INDEX=0"}</definedName>
    <definedName name="_242__FDSAUDITLINK__" hidden="1">{"fdsup://directions/FAT Viewer?action=UPDATE&amp;creator=factset&amp;DYN_ARGS=TRUE&amp;DOC_NAME=FAT:FQL_AUDITING_CLIENT_TEMPLATE.FAT&amp;display_string=Audit&amp;VAR:KEY=IFODUDADIP&amp;VAR:QUERY=RkZfQ0FQRVgoUVRSLC0xUSk=&amp;WINDOW=FIRST_POPUP&amp;HEIGHT=450&amp;WIDTH=450&amp;START_MAXIMIZED=FALS","E&amp;VAR:CALENDAR=US&amp;VAR:SYMBOL=KMI&amp;VAR:INDEX=0"}</definedName>
    <definedName name="_243__FDSAUDITLINK__" hidden="1">{"fdsup://directions/FAT Viewer?action=UPDATE&amp;creator=factset&amp;DYN_ARGS=TRUE&amp;DOC_NAME=FAT:FQL_AUDITING_CLIENT_TEMPLATE.FAT&amp;display_string=Audit&amp;VAR:KEY=IVYHOZMZUD&amp;VAR:QUERY=RkZfQ0FQRVgoUVRSLC0yUSk=&amp;WINDOW=FIRST_POPUP&amp;HEIGHT=450&amp;WIDTH=450&amp;START_MAXIMIZED=FALS","E&amp;VAR:CALENDAR=US&amp;VAR:SYMBOL=KMI&amp;VAR:INDEX=0"}</definedName>
    <definedName name="_244__FDSAUDITLINK__" hidden="1">{"fdsup://directions/FAT Viewer?action=UPDATE&amp;creator=factset&amp;DYN_ARGS=TRUE&amp;DOC_NAME=FAT:FQL_AUDITING_CLIENT_TEMPLATE.FAT&amp;display_string=Audit&amp;VAR:KEY=KPUZOZGRKX&amp;VAR:QUERY=RkZfQ0FQRVgoUVRSLC0zUSk=&amp;WINDOW=FIRST_POPUP&amp;HEIGHT=450&amp;WIDTH=450&amp;START_MAXIMIZED=FALS","E&amp;VAR:CALENDAR=US&amp;VAR:SYMBOL=KMI&amp;VAR:INDEX=0"}</definedName>
    <definedName name="_245__FDSAUDITLINK__" hidden="1">{"fdsup://directions/FAT Viewer?action=UPDATE&amp;creator=factset&amp;DYN_ARGS=TRUE&amp;DOC_NAME=FAT:FQL_AUDITING_CLIENT_TEMPLATE.FAT&amp;display_string=Audit&amp;VAR:KEY=YHQTSVONSR&amp;VAR:QUERY=RkZfQ0FQRVgoUVRSLDBRKQ==&amp;WINDOW=FIRST_POPUP&amp;HEIGHT=450&amp;WIDTH=450&amp;START_MAXIMIZED=FALS","E&amp;VAR:CALENDAR=US&amp;VAR:SYMBOL=ETE&amp;VAR:INDEX=0"}</definedName>
    <definedName name="_246__FDSAUDITLINK__" hidden="1">{"fdsup://directions/FAT Viewer?action=UPDATE&amp;creator=factset&amp;DYN_ARGS=TRUE&amp;DOC_NAME=FAT:FQL_AUDITING_CLIENT_TEMPLATE.FAT&amp;display_string=Audit&amp;VAR:KEY=KLSZKFETWB&amp;VAR:QUERY=RkZfQ0FQRVgoUVRSLC0xUSk=&amp;WINDOW=FIRST_POPUP&amp;HEIGHT=450&amp;WIDTH=450&amp;START_MAXIMIZED=FALS","E&amp;VAR:CALENDAR=US&amp;VAR:SYMBOL=ETE&amp;VAR:INDEX=0"}</definedName>
    <definedName name="_247__FDSAUDITLINK__" hidden="1">{"fdsup://directions/FAT Viewer?action=UPDATE&amp;creator=factset&amp;DYN_ARGS=TRUE&amp;DOC_NAME=FAT:FQL_AUDITING_CLIENT_TEMPLATE.FAT&amp;display_string=Audit&amp;VAR:KEY=WFALUTYBGP&amp;VAR:QUERY=RkZfQ0FQRVgoUVRSLC0yUSk=&amp;WINDOW=FIRST_POPUP&amp;HEIGHT=450&amp;WIDTH=450&amp;START_MAXIMIZED=FALS","E&amp;VAR:CALENDAR=US&amp;VAR:SYMBOL=ETE&amp;VAR:INDEX=0"}</definedName>
    <definedName name="_248__FDSAUDITLINK__" hidden="1">{"fdsup://directions/FAT Viewer?action=UPDATE&amp;creator=factset&amp;DYN_ARGS=TRUE&amp;DOC_NAME=FAT:FQL_AUDITING_CLIENT_TEMPLATE.FAT&amp;display_string=Audit&amp;VAR:KEY=ODYHONQXAZ&amp;VAR:QUERY=RkZfQ0FQRVgoUVRSLC0zUSk=&amp;WINDOW=FIRST_POPUP&amp;HEIGHT=450&amp;WIDTH=450&amp;START_MAXIMIZED=FALS","E&amp;VAR:CALENDAR=US&amp;VAR:SYMBOL=ETE&amp;VAR:INDEX=0"}</definedName>
    <definedName name="_249__FDSAUDITLINK__" hidden="1">{"fdsup://directions/FAT Viewer?action=UPDATE&amp;creator=factset&amp;DYN_ARGS=TRUE&amp;DOC_NAME=FAT:FQL_AUDITING_CLIENT_TEMPLATE.FAT&amp;display_string=Audit&amp;VAR:KEY=YDGFSNGJUZ&amp;VAR:QUERY=RkZfQ0FQRVgoUVRSLDBRKQ==&amp;WINDOW=FIRST_POPUP&amp;HEIGHT=450&amp;WIDTH=450&amp;START_MAXIMIZED=FALS","E&amp;VAR:CALENDAR=US&amp;VAR:SYMBOL=AHGP&amp;VAR:INDEX=0"}</definedName>
    <definedName name="_25__123Graph_CWAGES_BY_B_U" hidden="1">#REF!</definedName>
    <definedName name="_25__123Graph_DQRE_S_BY_CO." hidden="1">#REF!</definedName>
    <definedName name="_25__123Graph_ECONTRACT_BY_B_U" hidden="1">#REF!</definedName>
    <definedName name="_25__123Graph_XOP75_25PRICE" hidden="1">#REF!</definedName>
    <definedName name="_25__FDSAUDITLINK__" hidden="1">{"fdsup://directions/FAT Viewer?action=UPDATE&amp;creator=factset&amp;DYN_ARGS=TRUE&amp;DOC_NAME=FAT:FQL_AUDITING_CLIENT_TEMPLATE.FAT&amp;display_string=Audit&amp;VAR:KEY=YBCFILUNWN&amp;VAR:QUERY=RkZfQ0FQRVgoUVRSLDBRKQ==&amp;WINDOW=FIRST_POPUP&amp;HEIGHT=450&amp;WIDTH=450&amp;START_MAXIMIZED=FALS","E&amp;VAR:CALENDAR=US&amp;VAR:SYMBOL=ENP&amp;VAR:INDEX=0"}</definedName>
    <definedName name="_250__FDSAUDITLINK__" hidden="1">{"fdsup://directions/FAT Viewer?action=UPDATE&amp;creator=factset&amp;DYN_ARGS=TRUE&amp;DOC_NAME=FAT:FQL_AUDITING_CLIENT_TEMPLATE.FAT&amp;display_string=Audit&amp;VAR:KEY=YBCBUFQRWT&amp;VAR:QUERY=RkZfQ0FQRVgoUVRSLC0xUSk=&amp;WINDOW=FIRST_POPUP&amp;HEIGHT=450&amp;WIDTH=450&amp;START_MAXIMIZED=FALS","E&amp;VAR:CALENDAR=US&amp;VAR:SYMBOL=AHGP&amp;VAR:INDEX=0"}</definedName>
    <definedName name="_251__FDSAUDITLINK__" hidden="1">{"fdsup://directions/FAT Viewer?action=UPDATE&amp;creator=factset&amp;DYN_ARGS=TRUE&amp;DOC_NAME=FAT:FQL_AUDITING_CLIENT_TEMPLATE.FAT&amp;display_string=Audit&amp;VAR:KEY=SVCFMTMNEH&amp;VAR:QUERY=RkZfQ0FQRVgoUVRSLC0yUSk=&amp;WINDOW=FIRST_POPUP&amp;HEIGHT=450&amp;WIDTH=450&amp;START_MAXIMIZED=FALS","E&amp;VAR:CALENDAR=US&amp;VAR:SYMBOL=AHGP&amp;VAR:INDEX=0"}</definedName>
    <definedName name="_252__FDSAUDITLINK__" hidden="1">{"fdsup://directions/FAT Viewer?action=UPDATE&amp;creator=factset&amp;DYN_ARGS=TRUE&amp;DOC_NAME=FAT:FQL_AUDITING_CLIENT_TEMPLATE.FAT&amp;display_string=Audit&amp;VAR:KEY=UPEPWDAVAV&amp;VAR:QUERY=RkZfQ0FQRVgoUVRSLC0zUSk=&amp;WINDOW=FIRST_POPUP&amp;HEIGHT=450&amp;WIDTH=450&amp;START_MAXIMIZED=FALS","E&amp;VAR:CALENDAR=US&amp;VAR:SYMBOL=AHGP&amp;VAR:INDEX=0"}</definedName>
    <definedName name="_253__FDSAUDITLINK__" hidden="1">{"fdsup://directions/FAT Viewer?action=UPDATE&amp;creator=factset&amp;DYN_ARGS=TRUE&amp;DOC_NAME=FAT:FQL_AUDITING_CLIENT_TEMPLATE.FAT&amp;display_string=Audit&amp;VAR:KEY=GZENALIHQZ&amp;VAR:QUERY=RkZfQ0FQRVgoUVRSLDBRKQ==&amp;WINDOW=FIRST_POPUP&amp;HEIGHT=450&amp;WIDTH=450&amp;START_MAXIMIZED=FALS","E&amp;VAR:CALENDAR=US&amp;VAR:SYMBOL=AHD&amp;VAR:INDEX=0"}</definedName>
    <definedName name="_254__FDSAUDITLINK__" hidden="1">{"fdsup://directions/FAT Viewer?action=UPDATE&amp;creator=factset&amp;DYN_ARGS=TRUE&amp;DOC_NAME=FAT:FQL_AUDITING_CLIENT_TEMPLATE.FAT&amp;display_string=Audit&amp;VAR:KEY=ANEFKFOZQB&amp;VAR:QUERY=RkZfQ0FQRVgoUVRSLC0xUSk=&amp;WINDOW=FIRST_POPUP&amp;HEIGHT=450&amp;WIDTH=450&amp;START_MAXIMIZED=FALS","E&amp;VAR:CALENDAR=US&amp;VAR:SYMBOL=AHD&amp;VAR:INDEX=0"}</definedName>
    <definedName name="_255__FDSAUDITLINK__" hidden="1">{"fdsup://directions/FAT Viewer?action=UPDATE&amp;creator=factset&amp;DYN_ARGS=TRUE&amp;DOC_NAME=FAT:FQL_AUDITING_CLIENT_TEMPLATE.FAT&amp;display_string=Audit&amp;VAR:KEY=WBOZKRUNWH&amp;VAR:QUERY=RkZfQ0FQRVgoUVRSLC0yUSk=&amp;WINDOW=FIRST_POPUP&amp;HEIGHT=450&amp;WIDTH=450&amp;START_MAXIMIZED=FALS","E&amp;VAR:CALENDAR=US&amp;VAR:SYMBOL=AHD&amp;VAR:INDEX=0"}</definedName>
    <definedName name="_256__FDSAUDITLINK__" hidden="1">{"fdsup://directions/FAT Viewer?action=UPDATE&amp;creator=factset&amp;DYN_ARGS=TRUE&amp;DOC_NAME=FAT:FQL_AUDITING_CLIENT_TEMPLATE.FAT&amp;display_string=Audit&amp;VAR:KEY=CNQPUPARQX&amp;VAR:QUERY=RkZfQ0FQRVgoUVRSLC0zUSk=&amp;WINDOW=FIRST_POPUP&amp;HEIGHT=450&amp;WIDTH=450&amp;START_MAXIMIZED=FALS","E&amp;VAR:CALENDAR=US&amp;VAR:SYMBOL=AHD&amp;VAR:INDEX=0"}</definedName>
    <definedName name="_257__FDSAUDITLINK__" hidden="1">{"fdsup://directions/FAT Viewer?action=UPDATE&amp;creator=factset&amp;DYN_ARGS=TRUE&amp;DOC_NAME=FAT:FQL_AUDITING_CLIENT_TEMPLATE.FAT&amp;display_string=Audit&amp;VAR:KEY=IRUNOBIVMN&amp;VAR:QUERY=RkZfQ0FQRVgoUVRSLDBRKQ==&amp;WINDOW=FIRST_POPUP&amp;HEIGHT=450&amp;WIDTH=450&amp;START_MAXIMIZED=FALS","E&amp;VAR:CALENDAR=US&amp;VAR:SYMBOL=EXH&amp;VAR:INDEX=0"}</definedName>
    <definedName name="_258__FDSAUDITLINK__" hidden="1">{"fdsup://directions/FAT Viewer?action=UPDATE&amp;creator=factset&amp;DYN_ARGS=TRUE&amp;DOC_NAME=FAT:FQL_AUDITING_CLIENT_TEMPLATE.FAT&amp;display_string=Audit&amp;VAR:KEY=ILCHSVMLSV&amp;VAR:QUERY=RkZfQ0FQRVgoUVRSLC0xUSk=&amp;WINDOW=FIRST_POPUP&amp;HEIGHT=450&amp;WIDTH=450&amp;START_MAXIMIZED=FALS","E&amp;VAR:CALENDAR=US&amp;VAR:SYMBOL=EXH&amp;VAR:INDEX=0"}</definedName>
    <definedName name="_259__FDSAUDITLINK__" hidden="1">{"fdsup://directions/FAT Viewer?action=UPDATE&amp;creator=factset&amp;DYN_ARGS=TRUE&amp;DOC_NAME=FAT:FQL_AUDITING_CLIENT_TEMPLATE.FAT&amp;display_string=Audit&amp;VAR:KEY=WDCBKNWDAH&amp;VAR:QUERY=RkZfQ0FQRVgoUVRSLC0yUSk=&amp;WINDOW=FIRST_POPUP&amp;HEIGHT=450&amp;WIDTH=450&amp;START_MAXIMIZED=FALS","E&amp;VAR:CALENDAR=US&amp;VAR:SYMBOL=EXH&amp;VAR:INDEX=0"}</definedName>
    <definedName name="_26__123Graph_DCONTRACT_BY_B_U" hidden="1">#REF!</definedName>
    <definedName name="_26__123Graph_DSUPPLIES_BY_B_U" hidden="1">#REF!</definedName>
    <definedName name="_26__123Graph_EQRE_S_BY_CO." hidden="1">#REF!</definedName>
    <definedName name="_26__123Graph_XOP75_25RETURN" hidden="1">#REF!</definedName>
    <definedName name="_26__FDSAUDITLINK__" hidden="1">{"fdsup://directions/FAT Viewer?action=UPDATE&amp;creator=factset&amp;DYN_ARGS=TRUE&amp;DOC_NAME=FAT:FQL_AUDITING_CLIENT_TEMPLATE.FAT&amp;display_string=Audit&amp;VAR:KEY=SFUXURANYB&amp;VAR:QUERY=RkZfQ0FQRVgoUVRSLC0xUSk=&amp;WINDOW=FIRST_POPUP&amp;HEIGHT=450&amp;WIDTH=450&amp;START_MAXIMIZED=FALS","E&amp;VAR:CALENDAR=US&amp;VAR:SYMBOL=ENP&amp;VAR:INDEX=0"}</definedName>
    <definedName name="_260__FDSAUDITLINK__" hidden="1">{"fdsup://directions/FAT Viewer?action=UPDATE&amp;creator=factset&amp;DYN_ARGS=TRUE&amp;DOC_NAME=FAT:FQL_AUDITING_CLIENT_TEMPLATE.FAT&amp;display_string=Audit&amp;VAR:KEY=UHKPODUPWH&amp;VAR:QUERY=RkZfQ0FQRVgoUVRSLC0zUSk=&amp;WINDOW=FIRST_POPUP&amp;HEIGHT=450&amp;WIDTH=450&amp;START_MAXIMIZED=FALS","E&amp;VAR:CALENDAR=US&amp;VAR:SYMBOL=EXH&amp;VAR:INDEX=0"}</definedName>
    <definedName name="_261__FDSAUDITLINK__" hidden="1">{"fdsup://directions/FAT Viewer?action=UPDATE&amp;creator=factset&amp;DYN_ARGS=TRUE&amp;DOC_NAME=FAT:FQL_AUDITING_CLIENT_TEMPLATE.FAT&amp;display_string=Audit&amp;VAR:KEY=MDWHUFCHOV&amp;VAR:QUERY=RkZfQ0FQRVgoUVRSLDBRKQ==&amp;WINDOW=FIRST_POPUP&amp;HEIGHT=450&amp;WIDTH=450&amp;START_MAXIMIZED=FALS","E&amp;VAR:CALENDAR=US&amp;VAR:SYMBOL=TIH.TO&amp;VAR:INDEX=0"}</definedName>
    <definedName name="_262">#REF!</definedName>
    <definedName name="_262__FDSAUDITLINK__" hidden="1">{"fdsup://directions/FAT Viewer?action=UPDATE&amp;creator=factset&amp;DYN_ARGS=TRUE&amp;DOC_NAME=FAT:FQL_AUDITING_CLIENT_TEMPLATE.FAT&amp;display_string=Audit&amp;VAR:KEY=OHQDWBINOJ&amp;VAR:QUERY=RkZfQ0FQRVgoUVRSLC0xUSk=&amp;WINDOW=FIRST_POPUP&amp;HEIGHT=450&amp;WIDTH=450&amp;START_MAXIMIZED=FALS","E&amp;VAR:CALENDAR=US&amp;VAR:SYMBOL=TIH.TO&amp;VAR:INDEX=0"}</definedName>
    <definedName name="_262A">#REF!</definedName>
    <definedName name="_262B">#REF!</definedName>
    <definedName name="_263">#REF!</definedName>
    <definedName name="_263__FDSAUDITLINK__" hidden="1">{"fdsup://directions/FAT Viewer?action=UPDATE&amp;creator=factset&amp;DYN_ARGS=TRUE&amp;DOC_NAME=FAT:FQL_AUDITING_CLIENT_TEMPLATE.FAT&amp;display_string=Audit&amp;VAR:KEY=OFUXUVUJWN&amp;VAR:QUERY=RkZfQ0FQRVgoUVRSLC0yUSk=&amp;WINDOW=FIRST_POPUP&amp;HEIGHT=450&amp;WIDTH=450&amp;START_MAXIMIZED=FALS","E&amp;VAR:CALENDAR=US&amp;VAR:SYMBOL=TIH.TO&amp;VAR:INDEX=0"}</definedName>
    <definedName name="_263A">#REF!</definedName>
    <definedName name="_263B">#REF!</definedName>
    <definedName name="_264__FDSAUDITLINK__" hidden="1">{"fdsup://directions/FAT Viewer?action=UPDATE&amp;creator=factset&amp;DYN_ARGS=TRUE&amp;DOC_NAME=FAT:FQL_AUDITING_CLIENT_TEMPLATE.FAT&amp;display_string=Audit&amp;VAR:KEY=IRGPYRITKB&amp;VAR:QUERY=RkZfQ0FQRVgoUVRSLC0zUSk=&amp;WINDOW=FIRST_POPUP&amp;HEIGHT=450&amp;WIDTH=450&amp;START_MAXIMIZED=FALS","E&amp;VAR:CALENDAR=US&amp;VAR:SYMBOL=TIH.TO&amp;VAR:INDEX=0"}</definedName>
    <definedName name="_265__FDSAUDITLINK__" hidden="1">{"fdsup://directions/FAT Viewer?action=UPDATE&amp;creator=factset&amp;DYN_ARGS=TRUE&amp;DOC_NAME=FAT:FQL_AUDITING_CLIENT_TEMPLATE.FAT&amp;display_string=Audit&amp;VAR:KEY=WTONQHQDUZ&amp;VAR:QUERY=RkZfQ0FQRVgoUVRSLDBRKQ==&amp;WINDOW=FIRST_POPUP&amp;HEIGHT=450&amp;WIDTH=450&amp;START_MAXIMIZED=FALS","E&amp;VAR:CALENDAR=US&amp;VAR:SYMBOL=NGS&amp;VAR:INDEX=0"}</definedName>
    <definedName name="_266__FDSAUDITLINK__" hidden="1">{"fdsup://directions/FAT Viewer?action=UPDATE&amp;creator=factset&amp;DYN_ARGS=TRUE&amp;DOC_NAME=FAT:FQL_AUDITING_CLIENT_TEMPLATE.FAT&amp;display_string=Audit&amp;VAR:KEY=QJOLOPGHWH&amp;VAR:QUERY=RkZfQ0FQRVgoUVRSLC0xUSk=&amp;WINDOW=FIRST_POPUP&amp;HEIGHT=450&amp;WIDTH=450&amp;START_MAXIMIZED=FALS","E&amp;VAR:CALENDAR=US&amp;VAR:SYMBOL=NGS&amp;VAR:INDEX=0"}</definedName>
    <definedName name="_267__FDSAUDITLINK__" hidden="1">{"fdsup://directions/FAT Viewer?action=UPDATE&amp;creator=factset&amp;DYN_ARGS=TRUE&amp;DOC_NAME=FAT:FQL_AUDITING_CLIENT_TEMPLATE.FAT&amp;display_string=Audit&amp;VAR:KEY=KFEZCLCRSD&amp;VAR:QUERY=RkZfQ0FQRVgoUVRSLC0yUSk=&amp;WINDOW=FIRST_POPUP&amp;HEIGHT=450&amp;WIDTH=450&amp;START_MAXIMIZED=FALS","E&amp;VAR:CALENDAR=US&amp;VAR:SYMBOL=NGS&amp;VAR:INDEX=0"}</definedName>
    <definedName name="_268__FDSAUDITLINK__" hidden="1">{"fdsup://directions/FAT Viewer?action=UPDATE&amp;creator=factset&amp;DYN_ARGS=TRUE&amp;DOC_NAME=FAT:FQL_AUDITING_CLIENT_TEMPLATE.FAT&amp;display_string=Audit&amp;VAR:KEY=OPCBYLCVWF&amp;VAR:QUERY=RkZfQ0FQRVgoUVRSLC0zUSk=&amp;WINDOW=FIRST_POPUP&amp;HEIGHT=450&amp;WIDTH=450&amp;START_MAXIMIZED=FALS","E&amp;VAR:CALENDAR=US&amp;VAR:SYMBOL=NGS&amp;VAR:INDEX=0"}</definedName>
    <definedName name="_269__FDSAUDITLINK__" hidden="1">{"fdsup://directions/FAT Viewer?action=UPDATE&amp;creator=factset&amp;DYN_ARGS=TRUE&amp;DOC_NAME=FAT:FQL_AUDITING_CLIENT_TEMPLATE.FAT&amp;display_string=Audit&amp;VAR:KEY=MZMZIRGRQD&amp;VAR:QUERY=RkZfQ0FQRVgoUVRSLDBRKQ==&amp;WINDOW=FIRST_POPUP&amp;HEIGHT=450&amp;WIDTH=450&amp;START_MAXIMIZED=FALS","E&amp;VAR:CALENDAR=US&amp;VAR:SYMBOL=TTI&amp;VAR:INDEX=0"}</definedName>
    <definedName name="_27__123Graph_DQRE_S_BY_CO." hidden="1">#REF!</definedName>
    <definedName name="_27__123Graph_DWAGES_BY_B_U" hidden="1">#REF!</definedName>
    <definedName name="_27__123Graph_ESUPPLIES_BY_B_U" hidden="1">#REF!</definedName>
    <definedName name="_27__FDSAUDITLINK__" hidden="1">{"fdsup://directions/FAT Viewer?action=UPDATE&amp;creator=factset&amp;DYN_ARGS=TRUE&amp;DOC_NAME=FAT:FQL_AUDITING_CLIENT_TEMPLATE.FAT&amp;display_string=Audit&amp;VAR:KEY=CNWVYNAVGH&amp;VAR:QUERY=RkZfQ0FQRVgoUVRSLC0yUSk=&amp;WINDOW=FIRST_POPUP&amp;HEIGHT=450&amp;WIDTH=450&amp;START_MAXIMIZED=FALS","E&amp;VAR:CALENDAR=US&amp;VAR:SYMBOL=ENP&amp;VAR:INDEX=0"}</definedName>
    <definedName name="_270__FDSAUDITLINK__" hidden="1">{"fdsup://directions/FAT Viewer?action=UPDATE&amp;creator=factset&amp;DYN_ARGS=TRUE&amp;DOC_NAME=FAT:FQL_AUDITING_CLIENT_TEMPLATE.FAT&amp;display_string=Audit&amp;VAR:KEY=OLWNEPKPEB&amp;VAR:QUERY=RkZfQ0FQRVgoUVRSLC0xUSk=&amp;WINDOW=FIRST_POPUP&amp;HEIGHT=450&amp;WIDTH=450&amp;START_MAXIMIZED=FALS","E&amp;VAR:CALENDAR=US&amp;VAR:SYMBOL=TTI&amp;VAR:INDEX=0"}</definedName>
    <definedName name="_271__FDSAUDITLINK__" hidden="1">{"fdsup://directions/FAT Viewer?action=UPDATE&amp;creator=factset&amp;DYN_ARGS=TRUE&amp;DOC_NAME=FAT:FQL_AUDITING_CLIENT_TEMPLATE.FAT&amp;display_string=Audit&amp;VAR:KEY=GTKDCPCRGJ&amp;VAR:QUERY=RkZfQ0FQRVgoUVRSLC0yUSk=&amp;WINDOW=FIRST_POPUP&amp;HEIGHT=450&amp;WIDTH=450&amp;START_MAXIMIZED=FALS","E&amp;VAR:CALENDAR=US&amp;VAR:SYMBOL=TTI&amp;VAR:INDEX=0"}</definedName>
    <definedName name="_272__FDSAUDITLINK__" hidden="1">{"fdsup://directions/FAT Viewer?action=UPDATE&amp;creator=factset&amp;DYN_ARGS=TRUE&amp;DOC_NAME=FAT:FQL_AUDITING_CLIENT_TEMPLATE.FAT&amp;display_string=Audit&amp;VAR:KEY=WFAZYZAZOH&amp;VAR:QUERY=RkZfQ0FQRVgoUVRSLC0zUSk=&amp;WINDOW=FIRST_POPUP&amp;HEIGHT=450&amp;WIDTH=450&amp;START_MAXIMIZED=FALS","E&amp;VAR:CALENDAR=US&amp;VAR:SYMBOL=TTI&amp;VAR:INDEX=0"}</definedName>
    <definedName name="_28__123Graph_DSUPPLIES_BY_B_U" hidden="1">#REF!</definedName>
    <definedName name="_28__123Graph_ECONTRACT_BY_B_U" hidden="1">#REF!</definedName>
    <definedName name="_28__123Graph_EWAGES_BY_B_U" hidden="1">#REF!</definedName>
    <definedName name="_28__FDSAUDITLINK__" hidden="1">{"fdsup://directions/FAT Viewer?action=UPDATE&amp;creator=factset&amp;DYN_ARGS=TRUE&amp;DOC_NAME=FAT:FQL_AUDITING_CLIENT_TEMPLATE.FAT&amp;display_string=Audit&amp;VAR:KEY=YRMPIDWTSD&amp;VAR:QUERY=RkZfQ0FQRVgoUVRSLC0zUSk=&amp;WINDOW=FIRST_POPUP&amp;HEIGHT=450&amp;WIDTH=450&amp;START_MAXIMIZED=FALS","E&amp;VAR:CALENDAR=US&amp;VAR:SYMBOL=ENP&amp;VAR:INDEX=0"}</definedName>
    <definedName name="_29__123Graph_DWAGES_BY_B_U" hidden="1">#REF!</definedName>
    <definedName name="_29__123Graph_EQRE_S_BY_CO." hidden="1">#REF!</definedName>
    <definedName name="_29__123Graph_FCONTRACT_BY_B_U" hidden="1">#REF!</definedName>
    <definedName name="_29__FDSAUDITLINK__" hidden="1">{"fdsup://directions/FAT Viewer?action=UPDATE&amp;creator=factset&amp;DYN_ARGS=TRUE&amp;DOC_NAME=FAT:FQL_AUDITING_CLIENT_TEMPLATE.FAT&amp;display_string=Audit&amp;VAR:KEY=IJUHMJENAX&amp;VAR:QUERY=RkZfQ0FQRVgoUVRSLDBRKQ==&amp;WINDOW=FIRST_POPUP&amp;HEIGHT=450&amp;WIDTH=450&amp;START_MAXIMIZED=FALS","E&amp;VAR:CALENDAR=US&amp;VAR:SYMBOL=BBEP&amp;VAR:INDEX=0"}</definedName>
    <definedName name="_3__123Graph_ACHART_17" hidden="1">#REF!</definedName>
    <definedName name="_3__123Graph_AOP75_25RETURN" hidden="1">#REF!</definedName>
    <definedName name="_3__123Graph_AQRE_S_BY_TYPE" hidden="1">#REF!</definedName>
    <definedName name="_3__123Graph_BALL_IN_COSTS" hidden="1">#REF!</definedName>
    <definedName name="_3__123Graph_BCHART_1" hidden="1">#REF!</definedName>
    <definedName name="_3__123Graph_LBL_ACHART_1" hidden="1">#REF!</definedName>
    <definedName name="_3__123Graph_XCHART_1" hidden="1">#REF!</definedName>
    <definedName name="_3__FDSAUDITLINK__" hidden="1">{"fdsup://directions/FAT Viewer?action=UPDATE&amp;creator=factset&amp;DYN_ARGS=TRUE&amp;DOC_NAME=FAT:FQL_AUDITING_CLIENT_TEMPLATE.FAT&amp;display_string=Audit&amp;VAR:KEY=ETUFKPINAF&amp;VAR:QUERY=RkZfQ0FQRVgoUVRSLC0yUSk=&amp;WINDOW=FIRST_POPUP&amp;HEIGHT=450&amp;WIDTH=450&amp;START_MAXIMIZED=FALS","E&amp;VAR:CALENDAR=US&amp;VAR:SYMBOL=VNR&amp;VAR:INDEX=0"}</definedName>
    <definedName name="_30__123Graph_ECONTRACT_BY_B_U" hidden="1">#REF!</definedName>
    <definedName name="_30__123Graph_ESUPPLIES_BY_B_U" hidden="1">#REF!</definedName>
    <definedName name="_30__123Graph_FQRE_S_BY_CO." hidden="1">#REF!</definedName>
    <definedName name="_30__FDSAUDITLINK__" hidden="1">{"fdsup://directions/FAT Viewer?action=UPDATE&amp;creator=factset&amp;DYN_ARGS=TRUE&amp;DOC_NAME=FAT:FQL_AUDITING_CLIENT_TEMPLATE.FAT&amp;display_string=Audit&amp;VAR:KEY=MNIZYREHEB&amp;VAR:QUERY=RkZfQ0FQRVgoUVRSLC0xUSk=&amp;WINDOW=FIRST_POPUP&amp;HEIGHT=450&amp;WIDTH=450&amp;START_MAXIMIZED=FALS","E&amp;VAR:CALENDAR=US&amp;VAR:SYMBOL=BBEP&amp;VAR:INDEX=0"}</definedName>
    <definedName name="_31__123Graph_EQRE_S_BY_CO." hidden="1">#REF!</definedName>
    <definedName name="_31__123Graph_EWAGES_BY_B_U" hidden="1">#REF!</definedName>
    <definedName name="_31__123Graph_FSUPPLIES_BY_B_U" hidden="1">#REF!</definedName>
    <definedName name="_31__FDSAUDITLINK__" hidden="1">{"fdsup://directions/FAT Viewer?action=UPDATE&amp;creator=factset&amp;DYN_ARGS=TRUE&amp;DOC_NAME=FAT:FQL_AUDITING_CLIENT_TEMPLATE.FAT&amp;display_string=Audit&amp;VAR:KEY=SNSFGJCNOX&amp;VAR:QUERY=RkZfQ0FQRVgoUVRSLC0yUSk=&amp;WINDOW=FIRST_POPUP&amp;HEIGHT=450&amp;WIDTH=450&amp;START_MAXIMIZED=FALS","E&amp;VAR:CALENDAR=US&amp;VAR:SYMBOL=BBEP&amp;VAR:INDEX=0"}</definedName>
    <definedName name="_32__123Graph_ESUPPLIES_BY_B_U" hidden="1">#REF!</definedName>
    <definedName name="_32__123Graph_FCONTRACT_BY_B_U" hidden="1">#REF!</definedName>
    <definedName name="_32__123Graph_FWAGES_BY_B_U" hidden="1">#REF!</definedName>
    <definedName name="_32__FDSAUDITLINK__" hidden="1">{"fdsup://directions/FAT Viewer?action=UPDATE&amp;creator=factset&amp;DYN_ARGS=TRUE&amp;DOC_NAME=FAT:FQL_AUDITING_CLIENT_TEMPLATE.FAT&amp;display_string=Audit&amp;VAR:KEY=OLQPCZMVYF&amp;VAR:QUERY=RkZfQ0FQRVgoUVRSLC0zUSk=&amp;WINDOW=FIRST_POPUP&amp;HEIGHT=450&amp;WIDTH=450&amp;START_MAXIMIZED=FALS","E&amp;VAR:CALENDAR=US&amp;VAR:SYMBOL=BBEP&amp;VAR:INDEX=0"}</definedName>
    <definedName name="_33__123Graph_EWAGES_BY_B_U" hidden="1">#REF!</definedName>
    <definedName name="_33__123Graph_FQRE_S_BY_CO." hidden="1">#REF!</definedName>
    <definedName name="_33__123Graph_XCONTRACT_BY_B_U" hidden="1">#REF!</definedName>
    <definedName name="_33__FDSAUDITLINK__" hidden="1">{"fdsup://directions/FAT Viewer?action=UPDATE&amp;creator=factset&amp;DYN_ARGS=TRUE&amp;DOC_NAME=FAT:FQL_AUDITING_CLIENT_TEMPLATE.FAT&amp;display_string=Audit&amp;VAR:KEY=STWROFIJSF&amp;VAR:QUERY=RkZfQ0FQRVgoUVRSLDBRKQ==&amp;WINDOW=FIRST_POPUP&amp;HEIGHT=450&amp;WIDTH=450&amp;START_MAXIMIZED=FALS","E&amp;VAR:CALENDAR=US&amp;VAR:SYMBOL=XTEX&amp;VAR:INDEX=0"}</definedName>
    <definedName name="_34__123Graph_FCONTRACT_BY_B_U" hidden="1">#REF!</definedName>
    <definedName name="_34__123Graph_FSUPPLIES_BY_B_U" hidden="1">#REF!</definedName>
    <definedName name="_34__123Graph_XQRE_S_BY_CO." hidden="1">#REF!</definedName>
    <definedName name="_34__FDSAUDITLINK__" hidden="1">{"fdsup://directions/FAT Viewer?action=UPDATE&amp;creator=factset&amp;DYN_ARGS=TRUE&amp;DOC_NAME=FAT:FQL_AUDITING_CLIENT_TEMPLATE.FAT&amp;display_string=Audit&amp;VAR:KEY=KDUREDIREH&amp;VAR:QUERY=RkZfQ0FQRVgoUVRSLC0xUSk=&amp;WINDOW=FIRST_POPUP&amp;HEIGHT=450&amp;WIDTH=450&amp;START_MAXIMIZED=FALS","E&amp;VAR:CALENDAR=US&amp;VAR:SYMBOL=XTEX&amp;VAR:INDEX=0"}</definedName>
    <definedName name="_35__123Graph_FQRE_S_BY_CO." hidden="1">#REF!</definedName>
    <definedName name="_35__123Graph_FWAGES_BY_B_U" hidden="1">#REF!</definedName>
    <definedName name="_35__123Graph_XQRE_S_BY_TYPE" hidden="1">#REF!</definedName>
    <definedName name="_35__FDSAUDITLINK__" hidden="1">{"fdsup://directions/FAT Viewer?action=UPDATE&amp;creator=factset&amp;DYN_ARGS=TRUE&amp;DOC_NAME=FAT:FQL_AUDITING_CLIENT_TEMPLATE.FAT&amp;display_string=Audit&amp;VAR:KEY=ETMVMHIFML&amp;VAR:QUERY=RkZfQ0FQRVgoUVRSLC0yUSk=&amp;WINDOW=FIRST_POPUP&amp;HEIGHT=450&amp;WIDTH=450&amp;START_MAXIMIZED=FALS","E&amp;VAR:CALENDAR=US&amp;VAR:SYMBOL=XTEX&amp;VAR:INDEX=0"}</definedName>
    <definedName name="_36__123Graph_FSUPPLIES_BY_B_U" hidden="1">#REF!</definedName>
    <definedName name="_36__123Graph_XCONTRACT_BY_B_U" hidden="1">#REF!</definedName>
    <definedName name="_36__123Graph_XSUPPLIES_BY_B_U" hidden="1">#REF!</definedName>
    <definedName name="_36__FDSAUDITLINK__" hidden="1">{"fdsup://directions/FAT Viewer?action=UPDATE&amp;creator=factset&amp;DYN_ARGS=TRUE&amp;DOC_NAME=FAT:FQL_AUDITING_CLIENT_TEMPLATE.FAT&amp;display_string=Audit&amp;VAR:KEY=CRMZGXMZGJ&amp;VAR:QUERY=RkZfQ0FQRVgoUVRSLC0zUSk=&amp;WINDOW=FIRST_POPUP&amp;HEIGHT=450&amp;WIDTH=450&amp;START_MAXIMIZED=FALS","E&amp;VAR:CALENDAR=US&amp;VAR:SYMBOL=XTEX&amp;VAR:INDEX=0"}</definedName>
    <definedName name="_37__123Graph_ACHART_1" hidden="1">#REF!</definedName>
    <definedName name="_37__123Graph_FWAGES_BY_B_U" hidden="1">#REF!</definedName>
    <definedName name="_37__123Graph_XQRE_S_BY_CO." hidden="1">#REF!</definedName>
    <definedName name="_37__123Graph_XTAX_CREDIT" hidden="1">#REF!</definedName>
    <definedName name="_37__FDSAUDITLINK__" hidden="1">{"fdsup://directions/FAT Viewer?action=UPDATE&amp;creator=factset&amp;DYN_ARGS=TRUE&amp;DOC_NAME=FAT:FQL_AUDITING_CLIENT_TEMPLATE.FAT&amp;display_string=Audit&amp;VAR:KEY=MTUFABETWX&amp;VAR:QUERY=RkZfQ0FQRVgoUVRSLDBRKQ==&amp;WINDOW=FIRST_POPUP&amp;HEIGHT=450&amp;WIDTH=450&amp;START_MAXIMIZED=FALS","E&amp;VAR:CALENDAR=US&amp;VAR:SYMBOL=WPZ&amp;VAR:INDEX=0"}</definedName>
    <definedName name="_38__123Graph_XCONTRACT_BY_B_U" hidden="1">#REF!</definedName>
    <definedName name="_38__123Graph_XQRE_S_BY_TYPE" hidden="1">#REF!</definedName>
    <definedName name="_38__FDSAUDITLINK__" hidden="1">{"fdsup://directions/FAT Viewer?action=UPDATE&amp;creator=factset&amp;DYN_ARGS=TRUE&amp;DOC_NAME=FAT:FQL_AUDITING_CLIENT_TEMPLATE.FAT&amp;display_string=Audit&amp;VAR:KEY=ABALGZCVQZ&amp;VAR:QUERY=RkZfQ0FQRVgoUVRSLC0xUSk=&amp;WINDOW=FIRST_POPUP&amp;HEIGHT=450&amp;WIDTH=450&amp;START_MAXIMIZED=FALS","E&amp;VAR:CALENDAR=US&amp;VAR:SYMBOL=WPZ&amp;VAR:INDEX=0"}</definedName>
    <definedName name="_39__123Graph_XQRE_S_BY_CO." hidden="1">#REF!</definedName>
    <definedName name="_39__123Graph_XSUPPLIES_BY_B_U" hidden="1">#REF!</definedName>
    <definedName name="_39__FDSAUDITLINK__" hidden="1">{"fdsup://directions/FAT Viewer?action=UPDATE&amp;creator=factset&amp;DYN_ARGS=TRUE&amp;DOC_NAME=FAT:FQL_AUDITING_CLIENT_TEMPLATE.FAT&amp;display_string=Audit&amp;VAR:KEY=KTSTYDABQH&amp;VAR:QUERY=RkZfQ0FQRVgoUVRSLC0yUSk=&amp;WINDOW=FIRST_POPUP&amp;HEIGHT=450&amp;WIDTH=450&amp;START_MAXIMIZED=FALS","E&amp;VAR:CALENDAR=US&amp;VAR:SYMBOL=WPZ&amp;VAR:INDEX=0"}</definedName>
    <definedName name="_4__123Graph_ACONTRACT_BY_B_U" hidden="1">#REF!</definedName>
    <definedName name="_4__123Graph_ASENS_COMPARISON" hidden="1">#REF!</definedName>
    <definedName name="_4__123Graph_BCHART_1" hidden="1">#REF!</definedName>
    <definedName name="_4__123Graph_BCHART_3" hidden="1">#REF!</definedName>
    <definedName name="_4__123Graph_XALL_IN_COSTS" hidden="1">#REF!</definedName>
    <definedName name="_4__123Graph_XCHART_1" hidden="1">#REF!</definedName>
    <definedName name="_4__FDSAUDITLINK__" hidden="1">{"fdsup://directions/FAT Viewer?action=UPDATE&amp;creator=factset&amp;DYN_ARGS=TRUE&amp;DOC_NAME=FAT:FQL_AUDITING_CLIENT_TEMPLATE.FAT&amp;display_string=Audit&amp;VAR:KEY=MDWNWPQNIH&amp;VAR:QUERY=RkZfQ0FQRVgoUVRSLC0zUSk=&amp;WINDOW=FIRST_POPUP&amp;HEIGHT=450&amp;WIDTH=450&amp;START_MAXIMIZED=FALS","E&amp;VAR:CALENDAR=US&amp;VAR:SYMBOL=VNR&amp;VAR:INDEX=0"}</definedName>
    <definedName name="_40__123Graph_XQRE_S_BY_TYPE" hidden="1">#REF!</definedName>
    <definedName name="_40__123Graph_XTAX_CREDIT" hidden="1">#REF!</definedName>
    <definedName name="_40__FDSAUDITLINK__" hidden="1">{"fdsup://directions/FAT Viewer?action=UPDATE&amp;creator=factset&amp;DYN_ARGS=TRUE&amp;DOC_NAME=FAT:FQL_AUDITING_CLIENT_TEMPLATE.FAT&amp;display_string=Audit&amp;VAR:KEY=QDWJIZMZWJ&amp;VAR:QUERY=RkZfQ0FQRVgoUVRSLC0zUSk=&amp;WINDOW=FIRST_POPUP&amp;HEIGHT=450&amp;WIDTH=450&amp;START_MAXIMIZED=FALS","E&amp;VAR:CALENDAR=US&amp;VAR:SYMBOL=WPZ&amp;VAR:INDEX=0"}</definedName>
    <definedName name="_41__123Graph_XSUPPLIES_BY_B_U" hidden="1">#REF!</definedName>
    <definedName name="_41__FDSAUDITLINK__" hidden="1">{"fdsup://directions/FAT Viewer?action=UPDATE&amp;creator=factset&amp;DYN_ARGS=TRUE&amp;DOC_NAME=FAT:FQL_AUDITING_CLIENT_TEMPLATE.FAT&amp;display_string=Audit&amp;VAR:KEY=YFMJKLGFGP&amp;VAR:QUERY=RkZfQ0FQRVgoUVRSLDBRKQ==&amp;WINDOW=FIRST_POPUP&amp;HEIGHT=450&amp;WIDTH=450&amp;START_MAXIMIZED=FALS","E&amp;VAR:CALENDAR=US&amp;VAR:SYMBOL=WES&amp;VAR:INDEX=0"}</definedName>
    <definedName name="_42__123Graph_XTAX_CREDIT" hidden="1">#REF!</definedName>
    <definedName name="_42__FDSAUDITLINK__" hidden="1">{"fdsup://directions/FAT Viewer?action=UPDATE&amp;creator=factset&amp;DYN_ARGS=TRUE&amp;DOC_NAME=FAT:FQL_AUDITING_CLIENT_TEMPLATE.FAT&amp;display_string=Audit&amp;VAR:KEY=EVMVITULQV&amp;VAR:QUERY=RkZfQ0FQRVgoUVRSLC0xUSk=&amp;WINDOW=FIRST_POPUP&amp;HEIGHT=450&amp;WIDTH=450&amp;START_MAXIMIZED=FALS","E&amp;VAR:CALENDAR=US&amp;VAR:SYMBOL=WES&amp;VAR:INDEX=0"}</definedName>
    <definedName name="_43__FDSAUDITLINK__" hidden="1">{"fdsup://directions/FAT Viewer?action=UPDATE&amp;creator=factset&amp;DYN_ARGS=TRUE&amp;DOC_NAME=FAT:FQL_AUDITING_CLIENT_TEMPLATE.FAT&amp;display_string=Audit&amp;VAR:KEY=AZSVKVINOD&amp;VAR:QUERY=RkZfQ0FQRVgoUVRSLC0yUSk=&amp;WINDOW=FIRST_POPUP&amp;HEIGHT=450&amp;WIDTH=450&amp;START_MAXIMIZED=FALS","E&amp;VAR:CALENDAR=US&amp;VAR:SYMBOL=WES&amp;VAR:INDEX=0"}</definedName>
    <definedName name="_44__FDSAUDITLINK__" hidden="1">{"fdsup://directions/FAT Viewer?action=UPDATE&amp;creator=factset&amp;DYN_ARGS=TRUE&amp;DOC_NAME=FAT:FQL_AUDITING_CLIENT_TEMPLATE.FAT&amp;display_string=Audit&amp;VAR:KEY=CZWFQBERIZ&amp;VAR:QUERY=RkZfQ0FQRVgoUVRSLC0zUSk=&amp;WINDOW=FIRST_POPUP&amp;HEIGHT=450&amp;WIDTH=450&amp;START_MAXIMIZED=FALS","E&amp;VAR:CALENDAR=US&amp;VAR:SYMBOL=WES&amp;VAR:INDEX=0"}</definedName>
    <definedName name="_45__FDSAUDITLINK__" hidden="1">{"fdsup://directions/FAT Viewer?action=UPDATE&amp;creator=factset&amp;DYN_ARGS=TRUE&amp;DOC_NAME=FAT:FQL_AUDITING_CLIENT_TEMPLATE.FAT&amp;display_string=Audit&amp;VAR:KEY=OFIZMPANOL&amp;VAR:QUERY=RkZfQ0FQRVgoUVRSLDBRKQ==&amp;WINDOW=FIRST_POPUP&amp;HEIGHT=450&amp;WIDTH=450&amp;START_MAXIMIZED=FALS","E&amp;VAR:CALENDAR=US&amp;VAR:SYMBOL=TOO&amp;VAR:INDEX=0"}</definedName>
    <definedName name="_46__FDSAUDITLINK__" hidden="1">{"fdsup://directions/FAT Viewer?action=UPDATE&amp;creator=factset&amp;DYN_ARGS=TRUE&amp;DOC_NAME=FAT:FQL_AUDITING_CLIENT_TEMPLATE.FAT&amp;display_string=Audit&amp;VAR:KEY=QDYPCNUPAH&amp;VAR:QUERY=RkZfQ0FQRVgoUVRSLC0xUSk=&amp;WINDOW=FIRST_POPUP&amp;HEIGHT=450&amp;WIDTH=450&amp;START_MAXIMIZED=FALS","E&amp;VAR:CALENDAR=US&amp;VAR:SYMBOL=TOO&amp;VAR:INDEX=0"}</definedName>
    <definedName name="_47__FDSAUDITLINK__" hidden="1">{"fdsup://directions/FAT Viewer?action=UPDATE&amp;creator=factset&amp;DYN_ARGS=TRUE&amp;DOC_NAME=FAT:FQL_AUDITING_CLIENT_TEMPLATE.FAT&amp;display_string=Audit&amp;VAR:KEY=IZALYPYPUX&amp;VAR:QUERY=RkZfQ0FQRVgoUVRSLC0yUSk=&amp;WINDOW=FIRST_POPUP&amp;HEIGHT=450&amp;WIDTH=450&amp;START_MAXIMIZED=FALS","E&amp;VAR:CALENDAR=US&amp;VAR:SYMBOL=TOO&amp;VAR:INDEX=0"}</definedName>
    <definedName name="_48__FDSAUDITLINK__" hidden="1">{"fdsup://directions/FAT Viewer?action=UPDATE&amp;creator=factset&amp;DYN_ARGS=TRUE&amp;DOC_NAME=FAT:FQL_AUDITING_CLIENT_TEMPLATE.FAT&amp;display_string=Audit&amp;VAR:KEY=CLEZKNMJKL&amp;VAR:QUERY=RkZfQ0FQRVgoUVRSLC0zUSk=&amp;WINDOW=FIRST_POPUP&amp;HEIGHT=450&amp;WIDTH=450&amp;START_MAXIMIZED=FALS","E&amp;VAR:CALENDAR=US&amp;VAR:SYMBOL=TOO&amp;VAR:INDEX=0"}</definedName>
    <definedName name="_49__FDSAUDITLINK__" hidden="1">{"fdsup://directions/FAT Viewer?action=UPDATE&amp;creator=factset&amp;DYN_ARGS=TRUE&amp;DOC_NAME=FAT:FQL_AUDITING_CLIENT_TEMPLATE.FAT&amp;display_string=Audit&amp;VAR:KEY=ORETOLEDWJ&amp;VAR:QUERY=RkZfQ0FQRVgoUVRSLDBRKQ==&amp;WINDOW=FIRST_POPUP&amp;HEIGHT=450&amp;WIDTH=450&amp;START_MAXIMIZED=FALS","E&amp;VAR:CALENDAR=US&amp;VAR:SYMBOL=TLP&amp;VAR:INDEX=0"}</definedName>
    <definedName name="_5__123Graph_ACHART_17" hidden="1">#REF!</definedName>
    <definedName name="_5__123Graph_AQRE_S_BY_CO." hidden="1">#REF!</definedName>
    <definedName name="_5__123Graph_ASUPPLIES_BY_B_U" hidden="1">#REF!</definedName>
    <definedName name="_5__123Graph_BOP75_25PRICE" hidden="1">#REF!</definedName>
    <definedName name="_5__123Graph_CCHART_1" hidden="1">#REF!</definedName>
    <definedName name="_5__FDSAUDITLINK__" hidden="1">{"fdsup://directions/FAT Viewer?action=UPDATE&amp;creator=factset&amp;DYN_ARGS=TRUE&amp;DOC_NAME=FAT:FQL_AUDITING_CLIENT_TEMPLATE.FAT&amp;display_string=Audit&amp;VAR:KEY=QJEFSLIVYR&amp;VAR:QUERY=RkZfQ0FQRVgoUVRSLDBRKQ==&amp;WINDOW=FIRST_POPUP&amp;HEIGHT=450&amp;WIDTH=450&amp;START_MAXIMIZED=FALS","E&amp;VAR:CALENDAR=US&amp;VAR:SYMBOL=QRE&amp;VAR:INDEX=0"}</definedName>
    <definedName name="_5_0_0Cwvu.GREY_A" hidden="1">#REF!</definedName>
    <definedName name="_50__FDSAUDITLINK__" hidden="1">{"fdsup://directions/FAT Viewer?action=UPDATE&amp;creator=factset&amp;DYN_ARGS=TRUE&amp;DOC_NAME=FAT:FQL_AUDITING_CLIENT_TEMPLATE.FAT&amp;display_string=Audit&amp;VAR:KEY=IFEJUTUPOH&amp;VAR:QUERY=RkZfQ0FQRVgoUVRSLC0xUSk=&amp;WINDOW=FIRST_POPUP&amp;HEIGHT=450&amp;WIDTH=450&amp;START_MAXIMIZED=FALS","E&amp;VAR:CALENDAR=US&amp;VAR:SYMBOL=TLP&amp;VAR:INDEX=0"}</definedName>
    <definedName name="_51__FDSAUDITLINK__" hidden="1">{"fdsup://directions/FAT Viewer?action=UPDATE&amp;creator=factset&amp;DYN_ARGS=TRUE&amp;DOC_NAME=FAT:FQL_AUDITING_CLIENT_TEMPLATE.FAT&amp;display_string=Audit&amp;VAR:KEY=SLSPOJUTYT&amp;VAR:QUERY=RkZfQ0FQRVgoUVRSLC0yUSk=&amp;WINDOW=FIRST_POPUP&amp;HEIGHT=450&amp;WIDTH=450&amp;START_MAXIMIZED=FALS","E&amp;VAR:CALENDAR=US&amp;VAR:SYMBOL=TLP&amp;VAR:INDEX=0"}</definedName>
    <definedName name="_52__FDSAUDITLINK__" hidden="1">{"fdsup://directions/FAT Viewer?action=UPDATE&amp;creator=factset&amp;DYN_ARGS=TRUE&amp;DOC_NAME=FAT:FQL_AUDITING_CLIENT_TEMPLATE.FAT&amp;display_string=Audit&amp;VAR:KEY=EVIPIVWNMP&amp;VAR:QUERY=RkZfQ0FQRVgoUVRSLC0zUSk=&amp;WINDOW=FIRST_POPUP&amp;HEIGHT=450&amp;WIDTH=450&amp;START_MAXIMIZED=FALS","E&amp;VAR:CALENDAR=US&amp;VAR:SYMBOL=TLP&amp;VAR:INDEX=0"}</definedName>
    <definedName name="_53__FDSAUDITLINK__" hidden="1">{"fdsup://directions/FAT Viewer?action=UPDATE&amp;creator=factset&amp;DYN_ARGS=TRUE&amp;DOC_NAME=FAT:FQL_AUDITING_CLIENT_TEMPLATE.FAT&amp;display_string=Audit&amp;VAR:KEY=WPYRSPYXIF&amp;VAR:QUERY=RkZfQ0FQRVgoUVRSLDBRKQ==&amp;WINDOW=FIRST_POPUP&amp;HEIGHT=450&amp;WIDTH=450&amp;START_MAXIMIZED=FALS","E&amp;VAR:CALENDAR=US&amp;VAR:SYMBOL=TGP&amp;VAR:INDEX=0"}</definedName>
    <definedName name="_54__FDSAUDITLINK__" hidden="1">{"fdsup://directions/FAT Viewer?action=UPDATE&amp;creator=factset&amp;DYN_ARGS=TRUE&amp;DOC_NAME=FAT:FQL_AUDITING_CLIENT_TEMPLATE.FAT&amp;display_string=Audit&amp;VAR:KEY=YRQJSBSTEN&amp;VAR:QUERY=RkZfQ0FQRVgoUVRSLC0xUSk=&amp;WINDOW=FIRST_POPUP&amp;HEIGHT=450&amp;WIDTH=450&amp;START_MAXIMIZED=FALS","E&amp;VAR:CALENDAR=US&amp;VAR:SYMBOL=TGP&amp;VAR:INDEX=0"}</definedName>
    <definedName name="_55__FDSAUDITLINK__" hidden="1">{"fdsup://directions/FAT Viewer?action=UPDATE&amp;creator=factset&amp;DYN_ARGS=TRUE&amp;DOC_NAME=FAT:FQL_AUDITING_CLIENT_TEMPLATE.FAT&amp;display_string=Audit&amp;VAR:KEY=YZOLCXEXUF&amp;VAR:QUERY=RkZfQ0FQRVgoUVRSLC0yUSk=&amp;WINDOW=FIRST_POPUP&amp;HEIGHT=450&amp;WIDTH=450&amp;START_MAXIMIZED=FALS","E&amp;VAR:CALENDAR=US&amp;VAR:SYMBOL=TGP&amp;VAR:INDEX=0"}</definedName>
    <definedName name="_56__FDSAUDITLINK__" hidden="1">{"fdsup://directions/FAT Viewer?action=UPDATE&amp;creator=factset&amp;DYN_ARGS=TRUE&amp;DOC_NAME=FAT:FQL_AUDITING_CLIENT_TEMPLATE.FAT&amp;display_string=Audit&amp;VAR:KEY=CHQLGXCTOF&amp;VAR:QUERY=RkZfQ0FQRVgoUVRSLC0zUSk=&amp;WINDOW=FIRST_POPUP&amp;HEIGHT=450&amp;WIDTH=450&amp;START_MAXIMIZED=FALS","E&amp;VAR:CALENDAR=US&amp;VAR:SYMBOL=TGP&amp;VAR:INDEX=0"}</definedName>
    <definedName name="_57__FDSAUDITLINK__" hidden="1">{"fdsup://directions/FAT Viewer?action=UPDATE&amp;creator=factset&amp;DYN_ARGS=TRUE&amp;DOC_NAME=FAT:FQL_AUDITING_CLIENT_TEMPLATE.FAT&amp;display_string=Audit&amp;VAR:KEY=GHMLUFYXOP&amp;VAR:QUERY=RkZfQ0FQRVgoUVRSLDBRKQ==&amp;WINDOW=FIRST_POPUP&amp;HEIGHT=450&amp;WIDTH=450&amp;START_MAXIMIZED=FALS","E&amp;VAR:CALENDAR=US&amp;VAR:SYMBOL=TCLP&amp;VAR:INDEX=0"}</definedName>
    <definedName name="_58__FDSAUDITLINK__" hidden="1">{"fdsup://directions/FAT Viewer?action=UPDATE&amp;creator=factset&amp;DYN_ARGS=TRUE&amp;DOC_NAME=FAT:FQL_AUDITING_CLIENT_TEMPLATE.FAT&amp;display_string=Audit&amp;VAR:KEY=QPEHWNSLAR&amp;VAR:QUERY=RkZfQ0FQRVgoUVRSLC0xUSk=&amp;WINDOW=FIRST_POPUP&amp;HEIGHT=450&amp;WIDTH=450&amp;START_MAXIMIZED=FALS","E&amp;VAR:CALENDAR=US&amp;VAR:SYMBOL=TCLP&amp;VAR:INDEX=0"}</definedName>
    <definedName name="_59__FDSAUDITLINK__" hidden="1">{"fdsup://directions/FAT Viewer?action=UPDATE&amp;creator=factset&amp;DYN_ARGS=TRUE&amp;DOC_NAME=FAT:FQL_AUDITING_CLIENT_TEMPLATE.FAT&amp;display_string=Audit&amp;VAR:KEY=SNKTAXSVEJ&amp;VAR:QUERY=RkZfQ0FQRVgoUVRSLC0yUSk=&amp;WINDOW=FIRST_POPUP&amp;HEIGHT=450&amp;WIDTH=450&amp;START_MAXIMIZED=FALS","E&amp;VAR:CALENDAR=US&amp;VAR:SYMBOL=TCLP&amp;VAR:INDEX=0"}</definedName>
    <definedName name="_6__123Graph_ACHART_1" hidden="1">#REF!</definedName>
    <definedName name="_6__123Graph_ACONTRACT_BY_B_U" hidden="1">#REF!</definedName>
    <definedName name="_6__123Graph_AQRE_S_BY_TYPE" hidden="1">#REF!</definedName>
    <definedName name="_6__123Graph_ATAX_CREDIT" hidden="1">#REF!</definedName>
    <definedName name="_6__123Graph_BOP75_25RETURN" hidden="1">#REF!</definedName>
    <definedName name="_6__123Graph_DCHART_1" hidden="1">#REF!</definedName>
    <definedName name="_6__FDSAUDITLINK__" hidden="1">{"fdsup://directions/FAT Viewer?action=UPDATE&amp;creator=factset&amp;DYN_ARGS=TRUE&amp;DOC_NAME=FAT:FQL_AUDITING_CLIENT_TEMPLATE.FAT&amp;display_string=Audit&amp;VAR:KEY=QJSNCHQBQN&amp;VAR:QUERY=RkZfQ0FQRVgoUVRSLC0xUSk=&amp;WINDOW=FIRST_POPUP&amp;HEIGHT=450&amp;WIDTH=450&amp;START_MAXIMIZED=FALS","E&amp;VAR:CALENDAR=US&amp;VAR:SYMBOL=QRE&amp;VAR:INDEX=0"}</definedName>
    <definedName name="_60__FDSAUDITLINK__" hidden="1">{"fdsup://directions/FAT Viewer?action=UPDATE&amp;creator=factset&amp;DYN_ARGS=TRUE&amp;DOC_NAME=FAT:FQL_AUDITING_CLIENT_TEMPLATE.FAT&amp;display_string=Audit&amp;VAR:KEY=SDELUFCFMH&amp;VAR:QUERY=RkZfQ0FQRVgoUVRSLC0zUSk=&amp;WINDOW=FIRST_POPUP&amp;HEIGHT=450&amp;WIDTH=450&amp;START_MAXIMIZED=FALS","E&amp;VAR:CALENDAR=US&amp;VAR:SYMBOL=TCLP&amp;VAR:INDEX=0"}</definedName>
    <definedName name="_61__FDSAUDITLINK__" hidden="1">{"fdsup://directions/FAT Viewer?action=UPDATE&amp;creator=factset&amp;DYN_ARGS=TRUE&amp;DOC_NAME=FAT:FQL_AUDITING_CLIENT_TEMPLATE.FAT&amp;display_string=Audit&amp;VAR:KEY=GZYXSRSLAB&amp;VAR:QUERY=RkZfQ0FQRVgoUVRSLDBRKQ==&amp;WINDOW=FIRST_POPUP&amp;HEIGHT=450&amp;WIDTH=450&amp;START_MAXIMIZED=FALS","E&amp;VAR:CALENDAR=US&amp;VAR:SYMBOL=SXL&amp;VAR:INDEX=0"}</definedName>
    <definedName name="_62__FDSAUDITLINK__" hidden="1">{"fdsup://directions/FAT Viewer?action=UPDATE&amp;creator=factset&amp;DYN_ARGS=TRUE&amp;DOC_NAME=FAT:FQL_AUDITING_CLIENT_TEMPLATE.FAT&amp;display_string=Audit&amp;VAR:KEY=OTUZKHYDIH&amp;VAR:QUERY=RkZfQ0FQRVgoUVRSLC0xUSk=&amp;WINDOW=FIRST_POPUP&amp;HEIGHT=450&amp;WIDTH=450&amp;START_MAXIMIZED=FALS","E&amp;VAR:CALENDAR=US&amp;VAR:SYMBOL=SXL&amp;VAR:INDEX=0"}</definedName>
    <definedName name="_63__FDSAUDITLINK__" hidden="1">{"fdsup://directions/FAT Viewer?action=UPDATE&amp;creator=factset&amp;DYN_ARGS=TRUE&amp;DOC_NAME=FAT:FQL_AUDITING_CLIENT_TEMPLATE.FAT&amp;display_string=Audit&amp;VAR:KEY=EDQFKNCBST&amp;VAR:QUERY=RkZfQ0FQRVgoUVRSLC0yUSk=&amp;WINDOW=FIRST_POPUP&amp;HEIGHT=450&amp;WIDTH=450&amp;START_MAXIMIZED=FALS","E&amp;VAR:CALENDAR=US&amp;VAR:SYMBOL=SXL&amp;VAR:INDEX=0"}</definedName>
    <definedName name="_64__FDSAUDITLINK__" hidden="1">{"fdsup://directions/FAT Viewer?action=UPDATE&amp;creator=factset&amp;DYN_ARGS=TRUE&amp;DOC_NAME=FAT:FQL_AUDITING_CLIENT_TEMPLATE.FAT&amp;display_string=Audit&amp;VAR:KEY=GHOZODERIN&amp;VAR:QUERY=RkZfQ0FQRVgoUVRSLC0zUSk=&amp;WINDOW=FIRST_POPUP&amp;HEIGHT=450&amp;WIDTH=450&amp;START_MAXIMIZED=FALS","E&amp;VAR:CALENDAR=US&amp;VAR:SYMBOL=SXL&amp;VAR:INDEX=0"}</definedName>
    <definedName name="_65__FDSAUDITLINK__" hidden="1">{"fdsup://directions/FAT Viewer?action=UPDATE&amp;creator=factset&amp;DYN_ARGS=TRUE&amp;DOC_NAME=FAT:FQL_AUDITING_CLIENT_TEMPLATE.FAT&amp;display_string=Audit&amp;VAR:KEY=CNERIDSTYT&amp;VAR:QUERY=RkZfQ0FQRVgoUVRSLDBRKQ==&amp;WINDOW=FIRST_POPUP&amp;HEIGHT=450&amp;WIDTH=450&amp;START_MAXIMIZED=FALS","E&amp;VAR:CALENDAR=US&amp;VAR:SYMBOL=SPH&amp;VAR:INDEX=0"}</definedName>
    <definedName name="_66__FDSAUDITLINK__" hidden="1">{"fdsup://directions/FAT Viewer?action=UPDATE&amp;creator=factset&amp;DYN_ARGS=TRUE&amp;DOC_NAME=FAT:FQL_AUDITING_CLIENT_TEMPLATE.FAT&amp;display_string=Audit&amp;VAR:KEY=IDSDCXKBEH&amp;VAR:QUERY=RkZfQ0FQRVgoUVRSLC0xUSk=&amp;WINDOW=FIRST_POPUP&amp;HEIGHT=450&amp;WIDTH=450&amp;START_MAXIMIZED=FALS","E&amp;VAR:CALENDAR=US&amp;VAR:SYMBOL=SPH&amp;VAR:INDEX=0"}</definedName>
    <definedName name="_67__FDSAUDITLINK__" hidden="1">{"fdsup://directions/FAT Viewer?action=UPDATE&amp;creator=factset&amp;DYN_ARGS=TRUE&amp;DOC_NAME=FAT:FQL_AUDITING_CLIENT_TEMPLATE.FAT&amp;display_string=Audit&amp;VAR:KEY=WLOFSPIDKT&amp;VAR:QUERY=RkZfQ0FQRVgoUVRSLC0yUSk=&amp;WINDOW=FIRST_POPUP&amp;HEIGHT=450&amp;WIDTH=450&amp;START_MAXIMIZED=FALS","E&amp;VAR:CALENDAR=US&amp;VAR:SYMBOL=SPH&amp;VAR:INDEX=0"}</definedName>
    <definedName name="_68__FDSAUDITLINK__" hidden="1">{"fdsup://directions/FAT Viewer?action=UPDATE&amp;creator=factset&amp;DYN_ARGS=TRUE&amp;DOC_NAME=FAT:FQL_AUDITING_CLIENT_TEMPLATE.FAT&amp;display_string=Audit&amp;VAR:KEY=YRULSLWLSP&amp;VAR:QUERY=RkZfQ0FQRVgoUVRSLC0zUSk=&amp;WINDOW=FIRST_POPUP&amp;HEIGHT=450&amp;WIDTH=450&amp;START_MAXIMIZED=FALS","E&amp;VAR:CALENDAR=US&amp;VAR:SYMBOL=SPH&amp;VAR:INDEX=0"}</definedName>
    <definedName name="_69__FDSAUDITLINK__" hidden="1">{"fdsup://directions/FAT Viewer?action=UPDATE&amp;creator=factset&amp;DYN_ARGS=TRUE&amp;DOC_NAME=FAT:FQL_AUDITING_CLIENT_TEMPLATE.FAT&amp;display_string=Audit&amp;VAR:KEY=EBEVWZUTSV&amp;VAR:QUERY=RkZfQ0FQRVgoUVRSLDBRKQ==&amp;WINDOW=FIRST_POPUP&amp;HEIGHT=450&amp;WIDTH=450&amp;START_MAXIMIZED=FALS","E&amp;VAR:CALENDAR=US&amp;VAR:SYMBOL=SEP&amp;VAR:INDEX=0"}</definedName>
    <definedName name="_7__123Graph_AQRE_S_BY_CO." hidden="1">#REF!</definedName>
    <definedName name="_7__123Graph_ASENS_COMPARISON" hidden="1">#REF!</definedName>
    <definedName name="_7__123Graph_AWAGES_BY_B_U" hidden="1">#REF!</definedName>
    <definedName name="_7__123Graph_CCHART_1" hidden="1">#REF!</definedName>
    <definedName name="_7__123Graph_LBL_ACHART_1" hidden="1">#REF!</definedName>
    <definedName name="_7__FDSAUDITLINK__" hidden="1">{"fdsup://directions/FAT Viewer?action=UPDATE&amp;creator=factset&amp;DYN_ARGS=TRUE&amp;DOC_NAME=FAT:FQL_AUDITING_CLIENT_TEMPLATE.FAT&amp;display_string=Audit&amp;VAR:KEY=AXUJOHQFYF&amp;VAR:QUERY=RkZfQ0FQRVgoUVRSLC0yUSk=&amp;WINDOW=FIRST_POPUP&amp;HEIGHT=450&amp;WIDTH=450&amp;START_MAXIMIZED=FALS","E&amp;VAR:CALENDAR=US&amp;VAR:SYMBOL=QRE&amp;VAR:INDEX=0"}</definedName>
    <definedName name="_70__FDSAUDITLINK__" hidden="1">{"fdsup://directions/FAT Viewer?action=UPDATE&amp;creator=factset&amp;DYN_ARGS=TRUE&amp;DOC_NAME=FAT:FQL_AUDITING_CLIENT_TEMPLATE.FAT&amp;display_string=Audit&amp;VAR:KEY=ADUJIFGTCH&amp;VAR:QUERY=RkZfQ0FQRVgoUVRSLC0xUSk=&amp;WINDOW=FIRST_POPUP&amp;HEIGHT=450&amp;WIDTH=450&amp;START_MAXIMIZED=FALS","E&amp;VAR:CALENDAR=US&amp;VAR:SYMBOL=SEP&amp;VAR:INDEX=0"}</definedName>
    <definedName name="_71__FDSAUDITLINK__" hidden="1">{"fdsup://directions/FAT Viewer?action=UPDATE&amp;creator=factset&amp;DYN_ARGS=TRUE&amp;DOC_NAME=FAT:FQL_AUDITING_CLIENT_TEMPLATE.FAT&amp;display_string=Audit&amp;VAR:KEY=CPQLWXQJWZ&amp;VAR:QUERY=RkZfQ0FQRVgoUVRSLC0yUSk=&amp;WINDOW=FIRST_POPUP&amp;HEIGHT=450&amp;WIDTH=450&amp;START_MAXIMIZED=FALS","E&amp;VAR:CALENDAR=US&amp;VAR:SYMBOL=SEP&amp;VAR:INDEX=0"}</definedName>
    <definedName name="_72__FDSAUDITLINK__" hidden="1">{"fdsup://directions/FAT Viewer?action=UPDATE&amp;creator=factset&amp;DYN_ARGS=TRUE&amp;DOC_NAME=FAT:FQL_AUDITING_CLIENT_TEMPLATE.FAT&amp;display_string=Audit&amp;VAR:KEY=SJMFWTEDQT&amp;VAR:QUERY=RkZfQ0FQRVgoUVRSLC0zUSk=&amp;WINDOW=FIRST_POPUP&amp;HEIGHT=450&amp;WIDTH=450&amp;START_MAXIMIZED=FALS","E&amp;VAR:CALENDAR=US&amp;VAR:SYMBOL=SEP&amp;VAR:INDEX=0"}</definedName>
    <definedName name="_73__FDSAUDITLINK__" hidden="1">{"fdsup://directions/FAT Viewer?action=UPDATE&amp;creator=factset&amp;DYN_ARGS=TRUE&amp;DOC_NAME=FAT:FQL_AUDITING_CLIENT_TEMPLATE.FAT&amp;display_string=Audit&amp;VAR:KEY=UTCXKBMJSL&amp;VAR:QUERY=RkZfQ0FQRVgoUVRSLDBRKQ==&amp;WINDOW=FIRST_POPUP&amp;HEIGHT=450&amp;WIDTH=450&amp;START_MAXIMIZED=FALS","E&amp;VAR:CALENDAR=US&amp;VAR:SYMBOL=RGNC&amp;VAR:INDEX=0"}</definedName>
    <definedName name="_74__123Graph_BCHART_1" hidden="1">#REF!</definedName>
    <definedName name="_74__FDSAUDITLINK__" hidden="1">{"fdsup://directions/FAT Viewer?action=UPDATE&amp;creator=factset&amp;DYN_ARGS=TRUE&amp;DOC_NAME=FAT:FQL_AUDITING_CLIENT_TEMPLATE.FAT&amp;display_string=Audit&amp;VAR:KEY=YHAFMROTUR&amp;VAR:QUERY=RkZfQ0FQRVgoUVRSLC0xUSk=&amp;WINDOW=FIRST_POPUP&amp;HEIGHT=450&amp;WIDTH=450&amp;START_MAXIMIZED=FALS","E&amp;VAR:CALENDAR=US&amp;VAR:SYMBOL=RGNC&amp;VAR:INDEX=0"}</definedName>
    <definedName name="_75__FDSAUDITLINK__" hidden="1">{"fdsup://directions/FAT Viewer?action=UPDATE&amp;creator=factset&amp;DYN_ARGS=TRUE&amp;DOC_NAME=FAT:FQL_AUDITING_CLIENT_TEMPLATE.FAT&amp;display_string=Audit&amp;VAR:KEY=WRKHKBULMF&amp;VAR:QUERY=RkZfQ0FQRVgoUVRSLC0yUSk=&amp;WINDOW=FIRST_POPUP&amp;HEIGHT=450&amp;WIDTH=450&amp;START_MAXIMIZED=FALS","E&amp;VAR:CALENDAR=US&amp;VAR:SYMBOL=RGNC&amp;VAR:INDEX=0"}</definedName>
    <definedName name="_76__FDSAUDITLINK__" hidden="1">{"fdsup://directions/FAT Viewer?action=UPDATE&amp;creator=factset&amp;DYN_ARGS=TRUE&amp;DOC_NAME=FAT:FQL_AUDITING_CLIENT_TEMPLATE.FAT&amp;display_string=Audit&amp;VAR:KEY=YPSXIVMLQF&amp;VAR:QUERY=RkZfQ0FQRVgoUVRSLC0zUSk=&amp;WINDOW=FIRST_POPUP&amp;HEIGHT=450&amp;WIDTH=450&amp;START_MAXIMIZED=FALS","E&amp;VAR:CALENDAR=US&amp;VAR:SYMBOL=RGNC&amp;VAR:INDEX=0"}</definedName>
    <definedName name="_77__FDSAUDITLINK__" hidden="1">{"fdsup://directions/FAT Viewer?action=UPDATE&amp;creator=factset&amp;DYN_ARGS=TRUE&amp;DOC_NAME=FAT:FQL_AUDITING_CLIENT_TEMPLATE.FAT&amp;display_string=Audit&amp;VAR:KEY=IJGHIFGLAL&amp;VAR:QUERY=RkZfQ0FQRVgoUVRSLDBRKQ==&amp;WINDOW=FIRST_POPUP&amp;HEIGHT=450&amp;WIDTH=450&amp;START_MAXIMIZED=FALS","E&amp;VAR:CALENDAR=US&amp;VAR:SYMBOL=PVR&amp;VAR:INDEX=0"}</definedName>
    <definedName name="_78__FDSAUDITLINK__" hidden="1">{"fdsup://directions/FAT Viewer?action=UPDATE&amp;creator=factset&amp;DYN_ARGS=TRUE&amp;DOC_NAME=FAT:FQL_AUDITING_CLIENT_TEMPLATE.FAT&amp;display_string=Audit&amp;VAR:KEY=WJALMDCVGZ&amp;VAR:QUERY=RkZfQ0FQRVgoUVRSLC0xUSk=&amp;WINDOW=FIRST_POPUP&amp;HEIGHT=450&amp;WIDTH=450&amp;START_MAXIMIZED=FALS","E&amp;VAR:CALENDAR=US&amp;VAR:SYMBOL=PVR&amp;VAR:INDEX=0"}</definedName>
    <definedName name="_79__FDSAUDITLINK__" hidden="1">{"fdsup://directions/FAT Viewer?action=UPDATE&amp;creator=factset&amp;DYN_ARGS=TRUE&amp;DOC_NAME=FAT:FQL_AUDITING_CLIENT_TEMPLATE.FAT&amp;display_string=Audit&amp;VAR:KEY=UXWPCHWDOV&amp;VAR:QUERY=RkZfQ0FQRVgoUVRSLC0yUSk=&amp;WINDOW=FIRST_POPUP&amp;HEIGHT=450&amp;WIDTH=450&amp;START_MAXIMIZED=FALS","E&amp;VAR:CALENDAR=US&amp;VAR:SYMBOL=PVR&amp;VAR:INDEX=0"}</definedName>
    <definedName name="_8__123Graph_AQRE_S_BY_TYPE" hidden="1">#REF!</definedName>
    <definedName name="_8__123Graph_ASUPPLIES_BY_B_U" hidden="1">#REF!</definedName>
    <definedName name="_8__123Graph_BCONTRACT_BY_B_U" hidden="1">#REF!</definedName>
    <definedName name="_8__123Graph_CHO_MPRICE" hidden="1">#REF!</definedName>
    <definedName name="_8__123Graph_LBL_ACHART_3" hidden="1">#REF!</definedName>
    <definedName name="_8__FDSAUDITLINK__" hidden="1">{"fdsup://directions/FAT Viewer?action=UPDATE&amp;creator=factset&amp;DYN_ARGS=TRUE&amp;DOC_NAME=FAT:FQL_AUDITING_CLIENT_TEMPLATE.FAT&amp;display_string=Audit&amp;VAR:KEY=KJMNIRGJSF&amp;VAR:QUERY=RkZfQ0FQRVgoUVRSLC0zUSk=&amp;WINDOW=FIRST_POPUP&amp;HEIGHT=450&amp;WIDTH=450&amp;START_MAXIMIZED=FALS","E&amp;VAR:CALENDAR=US&amp;VAR:SYMBOL=QRE&amp;VAR:INDEX=0"}</definedName>
    <definedName name="_80__FDSAUDITLINK__" hidden="1">{"fdsup://directions/FAT Viewer?action=UPDATE&amp;creator=factset&amp;DYN_ARGS=TRUE&amp;DOC_NAME=FAT:FQL_AUDITING_CLIENT_TEMPLATE.FAT&amp;display_string=Audit&amp;VAR:KEY=UTYTONUTUT&amp;VAR:QUERY=RkZfQ0FQRVgoUVRSLC0zUSk=&amp;WINDOW=FIRST_POPUP&amp;HEIGHT=450&amp;WIDTH=450&amp;START_MAXIMIZED=FALS","E&amp;VAR:CALENDAR=US&amp;VAR:SYMBOL=PVR&amp;VAR:INDEX=0"}</definedName>
    <definedName name="_81__FDSAUDITLINK__" hidden="1">{"fdsup://directions/FAT Viewer?action=UPDATE&amp;creator=factset&amp;DYN_ARGS=TRUE&amp;DOC_NAME=FAT:FQL_AUDITING_CLIENT_TEMPLATE.FAT&amp;display_string=Audit&amp;VAR:KEY=ELAPKZILEN&amp;VAR:QUERY=RkZfQ0FQRVgoUVRSLDBRKQ==&amp;WINDOW=FIRST_POPUP&amp;HEIGHT=450&amp;WIDTH=450&amp;START_MAXIMIZED=FALS","E&amp;VAR:CALENDAR=US&amp;VAR:SYMBOL=PNG&amp;VAR:INDEX=0"}</definedName>
    <definedName name="_82__FDSAUDITLINK__" hidden="1">{"fdsup://directions/FAT Viewer?action=UPDATE&amp;creator=factset&amp;DYN_ARGS=TRUE&amp;DOC_NAME=FAT:FQL_AUDITING_CLIENT_TEMPLATE.FAT&amp;display_string=Audit&amp;VAR:KEY=MFCDCRELIN&amp;VAR:QUERY=RkZfQ0FQRVgoUVRSLC0xUSk=&amp;WINDOW=FIRST_POPUP&amp;HEIGHT=450&amp;WIDTH=450&amp;START_MAXIMIZED=FALS","E&amp;VAR:CALENDAR=US&amp;VAR:SYMBOL=PNG&amp;VAR:INDEX=0"}</definedName>
    <definedName name="_83__FDSAUDITLINK__" hidden="1">{"fdsup://directions/FAT Viewer?action=UPDATE&amp;creator=factset&amp;DYN_ARGS=TRUE&amp;DOC_NAME=FAT:FQL_AUDITING_CLIENT_TEMPLATE.FAT&amp;display_string=Audit&amp;VAR:KEY=UVQPSPEXKP&amp;VAR:QUERY=RkZfQ0FQRVgoUVRSLC0yUSk=&amp;WINDOW=FIRST_POPUP&amp;HEIGHT=450&amp;WIDTH=450&amp;START_MAXIMIZED=FALS","E&amp;VAR:CALENDAR=US&amp;VAR:SYMBOL=PNG&amp;VAR:INDEX=0"}</definedName>
    <definedName name="_84__FDSAUDITLINK__" hidden="1">{"fdsup://directions/FAT Viewer?action=UPDATE&amp;creator=factset&amp;DYN_ARGS=TRUE&amp;DOC_NAME=FAT:FQL_AUDITING_CLIENT_TEMPLATE.FAT&amp;display_string=Audit&amp;VAR:KEY=MZMFUVILAH&amp;VAR:QUERY=RkZfQ0FQRVgoUVRSLC0zUSk=&amp;WINDOW=FIRST_POPUP&amp;HEIGHT=450&amp;WIDTH=450&amp;START_MAXIMIZED=FALS","E&amp;VAR:CALENDAR=US&amp;VAR:SYMBOL=PNG&amp;VAR:INDEX=0"}</definedName>
    <definedName name="_85__FDSAUDITLINK__" hidden="1">{"fdsup://directions/FAT Viewer?action=UPDATE&amp;creator=factset&amp;DYN_ARGS=TRUE&amp;DOC_NAME=FAT:FQL_AUDITING_CLIENT_TEMPLATE.FAT&amp;display_string=Audit&amp;VAR:KEY=WXWFMPKBQH&amp;VAR:QUERY=RkZfQ0FQRVgoUVRSLDBRKQ==&amp;WINDOW=FIRST_POPUP&amp;HEIGHT=450&amp;WIDTH=450&amp;START_MAXIMIZED=FALS","E&amp;VAR:CALENDAR=US&amp;VAR:SYMBOL=PAA&amp;VAR:INDEX=0"}</definedName>
    <definedName name="_86__FDSAUDITLINK__" hidden="1">{"fdsup://directions/FAT Viewer?action=UPDATE&amp;creator=factset&amp;DYN_ARGS=TRUE&amp;DOC_NAME=FAT:FQL_AUDITING_CLIENT_TEMPLATE.FAT&amp;display_string=Audit&amp;VAR:KEY=WHORIJCLQR&amp;VAR:QUERY=RkZfQ0FQRVgoUVRSLC0xUSk=&amp;WINDOW=FIRST_POPUP&amp;HEIGHT=450&amp;WIDTH=450&amp;START_MAXIMIZED=FALS","E&amp;VAR:CALENDAR=US&amp;VAR:SYMBOL=PAA&amp;VAR:INDEX=0"}</definedName>
    <definedName name="_87__FDSAUDITLINK__" hidden="1">{"fdsup://directions/FAT Viewer?action=UPDATE&amp;creator=factset&amp;DYN_ARGS=TRUE&amp;DOC_NAME=FAT:FQL_AUDITING_CLIENT_TEMPLATE.FAT&amp;display_string=Audit&amp;VAR:KEY=MFOJMXQBSH&amp;VAR:QUERY=RkZfQ0FQRVgoUVRSLC0yUSk=&amp;WINDOW=FIRST_POPUP&amp;HEIGHT=450&amp;WIDTH=450&amp;START_MAXIMIZED=FALS","E&amp;VAR:CALENDAR=US&amp;VAR:SYMBOL=PAA&amp;VAR:INDEX=0"}</definedName>
    <definedName name="_88__FDSAUDITLINK__" hidden="1">{"fdsup://directions/FAT Viewer?action=UPDATE&amp;creator=factset&amp;DYN_ARGS=TRUE&amp;DOC_NAME=FAT:FQL_AUDITING_CLIENT_TEMPLATE.FAT&amp;display_string=Audit&amp;VAR:KEY=UZKNORULAP&amp;VAR:QUERY=RkZfQ0FQRVgoUVRSLC0zUSk=&amp;WINDOW=FIRST_POPUP&amp;HEIGHT=450&amp;WIDTH=450&amp;START_MAXIMIZED=FALS","E&amp;VAR:CALENDAR=US&amp;VAR:SYMBOL=PAA&amp;VAR:INDEX=0"}</definedName>
    <definedName name="_89__FDSAUDITLINK__" hidden="1">{"fdsup://directions/FAT Viewer?action=UPDATE&amp;creator=factset&amp;DYN_ARGS=TRUE&amp;DOC_NAME=FAT:FQL_AUDITING_CLIENT_TEMPLATE.FAT&amp;display_string=Audit&amp;VAR:KEY=GRSJMBEBKN&amp;VAR:QUERY=RkZfQ0FQRVgoUVRSLDBRKQ==&amp;WINDOW=FIRST_POPUP&amp;HEIGHT=450&amp;WIDTH=450&amp;START_MAXIMIZED=FALS","E&amp;VAR:CALENDAR=US&amp;VAR:SYMBOL=OKS&amp;VAR:INDEX=0"}</definedName>
    <definedName name="_9__123Graph_ASENS_COMPARISON" hidden="1">#REF!</definedName>
    <definedName name="_9__123Graph_ATAX_CREDIT" hidden="1">#REF!</definedName>
    <definedName name="_9__123Graph_BQRE_S_BY_CO." hidden="1">#REF!</definedName>
    <definedName name="_9__123Graph_CO_MPRICE" hidden="1">#REF!</definedName>
    <definedName name="_9__123Graph_LBL_DCHART_1" hidden="1">#REF!</definedName>
    <definedName name="_9__FDSAUDITLINK__" hidden="1">{"fdsup://directions/FAT Viewer?action=UPDATE&amp;creator=factset&amp;DYN_ARGS=TRUE&amp;DOC_NAME=FAT:FQL_AUDITING_CLIENT_TEMPLATE.FAT&amp;display_string=Audit&amp;VAR:KEY=WHWNUXYREN&amp;VAR:QUERY=RkZfQ0FQRVgoUVRSLDBRKQ==&amp;WINDOW=FIRST_POPUP&amp;HEIGHT=450&amp;WIDTH=450&amp;START_MAXIMIZED=FALS","E&amp;VAR:CALENDAR=US&amp;VAR:SYMBOL=PSE&amp;VAR:INDEX=0"}</definedName>
    <definedName name="_9_0__123Grap" hidden="1">#REF!</definedName>
    <definedName name="_90__FDSAUDITLINK__" hidden="1">{"fdsup://directions/FAT Viewer?action=UPDATE&amp;creator=factset&amp;DYN_ARGS=TRUE&amp;DOC_NAME=FAT:FQL_AUDITING_CLIENT_TEMPLATE.FAT&amp;display_string=Audit&amp;VAR:KEY=QZOFENSXWF&amp;VAR:QUERY=RkZfQ0FQRVgoUVRSLC0xUSk=&amp;WINDOW=FIRST_POPUP&amp;HEIGHT=450&amp;WIDTH=450&amp;START_MAXIMIZED=FALS","E&amp;VAR:CALENDAR=US&amp;VAR:SYMBOL=OKS&amp;VAR:INDEX=0"}</definedName>
    <definedName name="_91__FDSAUDITLINK__" hidden="1">{"fdsup://directions/FAT Viewer?action=UPDATE&amp;creator=factset&amp;DYN_ARGS=TRUE&amp;DOC_NAME=FAT:FQL_AUDITING_CLIENT_TEMPLATE.FAT&amp;display_string=Audit&amp;VAR:KEY=EVIPSVMXYV&amp;VAR:QUERY=RkZfQ0FQRVgoUVRSLC0yUSk=&amp;WINDOW=FIRST_POPUP&amp;HEIGHT=450&amp;WIDTH=450&amp;START_MAXIMIZED=FALS","E&amp;VAR:CALENDAR=US&amp;VAR:SYMBOL=OKS&amp;VAR:INDEX=0"}</definedName>
    <definedName name="_92__FDSAUDITLINK__" hidden="1">{"fdsup://directions/FAT Viewer?action=UPDATE&amp;creator=factset&amp;DYN_ARGS=TRUE&amp;DOC_NAME=FAT:FQL_AUDITING_CLIENT_TEMPLATE.FAT&amp;display_string=Audit&amp;VAR:KEY=WPMHKVAZOP&amp;VAR:QUERY=RkZfQ0FQRVgoUVRSLC0zUSk=&amp;WINDOW=FIRST_POPUP&amp;HEIGHT=450&amp;WIDTH=450&amp;START_MAXIMIZED=FALS","E&amp;VAR:CALENDAR=US&amp;VAR:SYMBOL=OKS&amp;VAR:INDEX=0"}</definedName>
    <definedName name="_93__FDSAUDITLINK__" hidden="1">{"fdsup://directions/FAT Viewer?action=UPDATE&amp;creator=factset&amp;DYN_ARGS=TRUE&amp;DOC_NAME=FAT:FQL_AUDITING_CLIENT_TEMPLATE.FAT&amp;display_string=Audit&amp;VAR:KEY=SHKVGPWDET&amp;VAR:QUERY=RkZfQ0FQRVgoUVRSLDBRKQ==&amp;WINDOW=FIRST_POPUP&amp;HEIGHT=450&amp;WIDTH=450&amp;START_MAXIMIZED=FALS","E&amp;VAR:CALENDAR=US&amp;VAR:SYMBOL=NS&amp;VAR:INDEX=0"}</definedName>
    <definedName name="_94__FDSAUDITLINK__" hidden="1">{"fdsup://directions/FAT Viewer?action=UPDATE&amp;creator=factset&amp;DYN_ARGS=TRUE&amp;DOC_NAME=FAT:FQL_AUDITING_CLIENT_TEMPLATE.FAT&amp;display_string=Audit&amp;VAR:KEY=SRCDYLMVGF&amp;VAR:QUERY=RkZfQ0FQRVgoUVRSLC0xUSk=&amp;WINDOW=FIRST_POPUP&amp;HEIGHT=450&amp;WIDTH=450&amp;START_MAXIMIZED=FALS","E&amp;VAR:CALENDAR=US&amp;VAR:SYMBOL=NS&amp;VAR:INDEX=0"}</definedName>
    <definedName name="_95__FDSAUDITLINK__" hidden="1">{"fdsup://directions/FAT Viewer?action=UPDATE&amp;creator=factset&amp;DYN_ARGS=TRUE&amp;DOC_NAME=FAT:FQL_AUDITING_CLIENT_TEMPLATE.FAT&amp;display_string=Audit&amp;VAR:KEY=YXUXYFSFKL&amp;VAR:QUERY=RkZfQ0FQRVgoUVRSLC0yUSk=&amp;WINDOW=FIRST_POPUP&amp;HEIGHT=450&amp;WIDTH=450&amp;START_MAXIMIZED=FALS","E&amp;VAR:CALENDAR=US&amp;VAR:SYMBOL=NS&amp;VAR:INDEX=0"}</definedName>
    <definedName name="_96__FDSAUDITLINK__" hidden="1">{"fdsup://directions/FAT Viewer?action=UPDATE&amp;creator=factset&amp;DYN_ARGS=TRUE&amp;DOC_NAME=FAT:FQL_AUDITING_CLIENT_TEMPLATE.FAT&amp;display_string=Audit&amp;VAR:KEY=IHCZEJALUT&amp;VAR:QUERY=RkZfQ0FQRVgoUVRSLC0zUSk=&amp;WINDOW=FIRST_POPUP&amp;HEIGHT=450&amp;WIDTH=450&amp;START_MAXIMIZED=FALS","E&amp;VAR:CALENDAR=US&amp;VAR:SYMBOL=NS&amp;VAR:INDEX=0"}</definedName>
    <definedName name="_97__FDSAUDITLINK__" hidden="1">{"fdsup://directions/FAT Viewer?action=UPDATE&amp;creator=factset&amp;DYN_ARGS=TRUE&amp;DOC_NAME=FAT:FQL_AUDITING_CLIENT_TEMPLATE.FAT&amp;display_string=Audit&amp;VAR:KEY=IHKPSJOXQD&amp;VAR:QUERY=RkZfQ0FQRVgoUVRSLDBRKQ==&amp;WINDOW=FIRST_POPUP&amp;HEIGHT=450&amp;WIDTH=450&amp;START_MAXIMIZED=FALS","E&amp;VAR:CALENDAR=US&amp;VAR:SYMBOL=NRP&amp;VAR:INDEX=0"}</definedName>
    <definedName name="_98__FDSAUDITLINK__" hidden="1">{"fdsup://directions/FAT Viewer?action=UPDATE&amp;creator=factset&amp;DYN_ARGS=TRUE&amp;DOC_NAME=FAT:FQL_AUDITING_CLIENT_TEMPLATE.FAT&amp;display_string=Audit&amp;VAR:KEY=MDORUPWHUH&amp;VAR:QUERY=RkZfQ0FQRVgoUVRSLC0xUSk=&amp;WINDOW=FIRST_POPUP&amp;HEIGHT=450&amp;WIDTH=450&amp;START_MAXIMIZED=FALS","E&amp;VAR:CALENDAR=US&amp;VAR:SYMBOL=NRP&amp;VAR:INDEX=0"}</definedName>
    <definedName name="_99__FDSAUDITLINK__" hidden="1">{"fdsup://directions/FAT Viewer?action=UPDATE&amp;creator=factset&amp;DYN_ARGS=TRUE&amp;DOC_NAME=FAT:FQL_AUDITING_CLIENT_TEMPLATE.FAT&amp;display_string=Audit&amp;VAR:KEY=ULODCBGXQH&amp;VAR:QUERY=RkZfQ0FQRVgoUVRSLC0yUSk=&amp;WINDOW=FIRST_POPUP&amp;HEIGHT=450&amp;WIDTH=450&amp;START_MAXIMIZED=FALS","E&amp;VAR:CALENDAR=US&amp;VAR:SYMBOL=NRP&amp;VAR:INDEX=0"}</definedName>
    <definedName name="_a2_1" hidden="1">{#N/A,#N/A,FALSE,"Sheet1"}</definedName>
    <definedName name="_a3" hidden="1">{#N/A,#N/A,FALSE,"Sheet1"}</definedName>
    <definedName name="_a3_1" hidden="1">{#N/A,#N/A,FALSE,"Sheet1"}</definedName>
    <definedName name="_AMO_ContentDefinition_299938498" hidden="1">"'Partitions:7'"</definedName>
    <definedName name="_AMO_ContentDefinition_299938498.0" hidden="1">"'&lt;ContentDefinition name=""Import Monthly Mapics Data for FD68"" rsid=""299938498"" type=""StoredProcess"" format=""REPORTXML"" imgfmt=""ACTIVEX"" created=""05/05/2009 23:28:47"" modifed=""05/05/2009 23:28:47"" user=""ANLGR"" apply=""False"" thread='"</definedName>
    <definedName name="_AMO_ContentDefinition_299938498.1" hidden="1">"'""BACKGROUND"" css=""C:\Program Files\SAS\Shared Files\BIClientStyles\AMODefault.css"" range=""Import_Monthly_Mapics_Data_for_FD68"" auto=""False"" rdc=""False"" mig=""False"" xTime=""00:01:04.3490775"" rTime=""00:00:00.4374300"" bgnew=""False"" nF'"</definedName>
    <definedName name="_AMO_ContentDefinition_299938498.2" hidden="1">"'mt=""False"" grphSet=""False"" imgY=""0"" imgX=""0""&gt;_x000D_
  &lt;files /&gt;_x000D_
  &lt;param n=""DisplayName"" v=""Import Monthly Mapics Data for FD68"" /&gt;_x000D_
  &lt;param n=""ServerName"" v=""SASMain"" /&gt;_x000D_
  &lt;param n=""ResultsOnServer"" v=""False"" /&gt;_x000D_
  &lt;param n=""AMO'"</definedName>
    <definedName name="_AMO_ContentDefinition_299938498.3" hidden="1">"'_Version"" v=""2.1"" /&gt;_x000D_
  &lt;param n=""UIParameter_0"" v=""analysis::ACTUAL"" /&gt;_x000D_
  &lt;param n=""UIParameter_1"" v=""period::200904"" /&gt;_x000D_
  &lt;param n=""UIParameter_2"" v=""cycle::Vestas2"" /&gt;_x000D_
  &lt;param n=""UIParameter_3"" v=""acttype::1"" /&gt;_x000D_
  &lt;param '"</definedName>
    <definedName name="_AMO_ContentDefinition_299938498.4" hidden="1">"'n=""UIParameter_4"" v=""fd::68"" /&gt;_x000D_
  &lt;param n=""UIParameter_5"" v=""country::GB"" /&gt;_x000D_
  &lt;param n=""UIParameter_6"" v=""currency::GBP"" /&gt;_x000D_
  &lt;param n=""UIParameter_7"" v=""schema::AMFLIBC"" /&gt;_x000D_
  &lt;param n=""UIParameter_8"" v=""butype::PBU"" /&gt;_x000D_
  &lt;'"</definedName>
    <definedName name="_AMO_ContentDefinition_299938498.5" hidden="1">"'param n=""UIParameters"" v=""9"" /&gt;_x000D_
  &lt;param n=""StoredProcessID"" v=""A5OM1V0E.AY0006ZW"" /&gt;_x000D_
  &lt;param n=""StoredProcessPath"" v=""Monthly Data Load/Vestas BU Tower/Import Monthly Mapics Data for FD68"" /&gt;_x000D_
  &lt;param n=""RepositoryName"" v=""Foundat'"</definedName>
    <definedName name="_AMO_ContentDefinition_299938498.6" hidden="1">"'ion"" /&gt;_x000D_
  &lt;param n=""ClassName"" v=""SAS.OfficeAddin.StoredProcess"" /&gt;_x000D_
  &lt;param n=""NoVisuals"" v=""1"" /&gt;_x000D_
&lt;/ContentDefinition&gt;'"</definedName>
    <definedName name="_AMO_ContentDefinition_307689594" hidden="1">"'Partitions:7'"</definedName>
    <definedName name="_AMO_ContentDefinition_307689594.0" hidden="1">"'&lt;ContentDefinition name=""CF Import (weekly) for Vestas Towers"" rsid=""307689594"" type=""StoredProcess"" format=""REPORTXML"" imgfmt=""ACTIVEX"" created=""07/28/2006 11:13:58"" modifed=""07/28/2006 11:13:58"" user=""trje"" apply=""False"" thread='"</definedName>
    <definedName name="_AMO_ContentDefinition_307689594.1" hidden="1">"'""BACKGROUND"" css=""C:\Program Files\SAS\Shared Files\BIClientStyles\AMODefault.css"" range=""CF_Import__weekly__for_Vestas_Towers"" auto=""False"" rdc=""False"" mig=""False"" xTime=""00:01:22.6932152"" rTime=""00:00:00.2658443"" bgnew=""False"" n'"</definedName>
    <definedName name="_AMO_ContentDefinition_307689594.2" hidden="1">"'Fmt=""False"" grphSet=""False"" imgY=""0"" imgX=""0""&gt;_x000D_
  &lt;files /&gt;_x000D_
  &lt;param n=""DisplayName"" v=""CF Import (weekly) for Vestas Towers"" /&gt;_x000D_
  &lt;param n=""ServerName"" v=""SASMain"" /&gt;_x000D_
  &lt;param n=""ResultsOnServer"" v=""False"" /&gt;_x000D_
  &lt;param n=""A'"</definedName>
    <definedName name="_AMO_ContentDefinition_307689594.3" hidden="1">"'MO_Version"" v=""2.1"" /&gt;_x000D_
  &lt;param n=""UIParameter_0"" v=""analysis::CFR"" /&gt;_x000D_
  &lt;param n=""UIParameter_1"" v=""period::w30-2006"" /&gt;_x000D_
  &lt;param n=""UIParameter_2"" v=""location::\\rifile\group\_Docs\Financial_reporting\Towers\Local Finance\"" /&gt;_x000D_
  '"</definedName>
    <definedName name="_AMO_ContentDefinition_307689594.4" hidden="1">"'&lt;param n=""UIParameter_3"" v=""cycle::Vestas_CF"" /&gt;_x000D_
  &lt;param n=""UIParameter_4"" v=""actiontype::1"" /&gt;_x000D_
  &lt;param n=""UIParameters"" v=""5"" /&gt;_x000D_
  &lt;param n=""StoredProcessID"" v=""A5GF11T9.AR0012L1"" /&gt;_x000D_
  &lt;param n=""StoredProcessPath"" v=""Cash Flo'"</definedName>
    <definedName name="_AMO_ContentDefinition_307689594.5" hidden="1">"'w Reporting/Vestas BU CF Towers/CF Import (weekly) for Vestas Towers"" /&gt;_x000D_
  &lt;param n=""RepositoryName"" v=""Detail Data Store"" /&gt;_x000D_
  &lt;param n=""ClassName"" v=""SAS.OfficeAddin.StoredProcess"" /&gt;_x000D_
  &lt;param n=""NoVisuals"" v=""1"" /&gt;_x000D_
&lt;/Conte'"</definedName>
    <definedName name="_AMO_ContentDefinition_307689594.6" hidden="1">"'ntDefinition&gt;'"</definedName>
    <definedName name="_AMO_ContentDefinition_437249378" hidden="1">"'Partitions:7'"</definedName>
    <definedName name="_AMO_ContentDefinition_437249378.0" hidden="1">"'&lt;ContentDefinition name=""Import Monthly Mapics Data for FD67"" rsid=""437249378"" type=""StoredProcess"" format=""REPORTXML"" imgfmt=""ACTIVEX"" created=""05/05/2009 23:27:27"" modifed=""05/05/2009 23:27:27"" user=""ANLGR"" apply=""False"" thread='"</definedName>
    <definedName name="_AMO_ContentDefinition_437249378.1" hidden="1">"'""BACKGROUND"" css=""C:\Program Files\SAS\Shared Files\BIClientStyles\AMODefault.css"" range=""Import_Monthly_Mapics_Data_for_FD67_2"" auto=""False"" rdc=""False"" mig=""False"" xTime=""00:01:10.6449450"" rTime=""00:00:00.6873900"" bgnew=""False"" n'"</definedName>
    <definedName name="_AMO_ContentDefinition_437249378.2" hidden="1">"'Fmt=""False"" grphSet=""False"" imgY=""0"" imgX=""0""&gt;_x000D_
  &lt;files /&gt;_x000D_
  &lt;param n=""DisplayName"" v=""Import Monthly Mapics Data for FD67"" /&gt;_x000D_
  &lt;param n=""ServerName"" v=""SASMain"" /&gt;_x000D_
  &lt;param n=""ResultsOnServer"" v=""False"" /&gt;_x000D_
  &lt;param n=""AM'"</definedName>
    <definedName name="_AMO_ContentDefinition_437249378.3" hidden="1">"'O_Version"" v=""2.1"" /&gt;_x000D_
  &lt;param n=""UIParameter_0"" v=""analysis::ACTUAL"" /&gt;_x000D_
  &lt;param n=""UIParameter_1"" v=""period::200904"" /&gt;_x000D_
  &lt;param n=""UIParameter_2"" v=""cycle::Vestas2"" /&gt;_x000D_
  &lt;param n=""UIParameter_3"" v=""acttype::1"" /&gt;_x000D_
  &lt;param'"</definedName>
    <definedName name="_AMO_ContentDefinition_437249378.4" hidden="1">"' n=""UIParameter_4"" v=""fd::67"" /&gt;_x000D_
  &lt;param n=""UIParameter_5"" v=""country::DK"" /&gt;_x000D_
  &lt;param n=""UIParameter_6"" v=""currency::DKK"" /&gt;_x000D_
  &lt;param n=""UIParameter_7"" v=""schema::AMFLIBL"" /&gt;_x000D_
  &lt;param n=""UIParameter_8"" v=""butype::PBU"" /&gt;_x000D_
  '"</definedName>
    <definedName name="_AMO_ContentDefinition_437249378.5" hidden="1">"'&lt;param n=""UIParameters"" v=""9"" /&gt;_x000D_
  &lt;param n=""StoredProcessID"" v=""A5OM1V0E.AY0006ZV"" /&gt;_x000D_
  &lt;param n=""StoredProcessPath"" v=""Monthly Data Load/Vestas BU Tower/Import Monthly Mapics Data for FD67"" /&gt;_x000D_
  &lt;param n=""RepositoryName"" v=""Founda'"</definedName>
    <definedName name="_AMO_ContentDefinition_437249378.6" hidden="1">"'tion"" /&gt;_x000D_
  &lt;param n=""ClassName"" v=""SAS.OfficeAddin.StoredProcess"" /&gt;_x000D_
  &lt;param n=""NoVisuals"" v=""1"" /&gt;_x000D_
&lt;/ContentDefinition&gt;'"</definedName>
    <definedName name="_AMO_ContentDefinition_448845425" hidden="1">"'Partitions:7'"</definedName>
    <definedName name="_AMO_ContentDefinition_448845425.0" hidden="1">"'&lt;ContentDefinition name=""Import RFC for Vestas Mediterranean"" rsid=""448845425"" type=""StoredProcess"" format=""REPORTXML"" imgfmt=""ACTIVEX"" created=""10/12/2008 15:09:57"" modifed=""10/12/2008 15:09:57"" user=""Zsuzsanna Fodor"" apply=""False""'"</definedName>
    <definedName name="_AMO_ContentDefinition_448845425.1" hidden="1">"' thread=""BACKGROUND"" css=""C:\Program Files\SAS\Shared Files\BIClientStyles\AMODefault.css"" range=""Import_RFC_for_Vestas_Mediterranean"" auto=""False"" rdc=""False"" mig=""False"" xTime=""00:01:32.0053340"" rTime=""00:00:00.2811708"" bgnew=""Fa'"</definedName>
    <definedName name="_AMO_ContentDefinition_448845425.2" hidden="1">"'lse"" nFmt=""False"" grphSet=""False"" imgY=""0"" imgX=""0""&gt;_x000D_
  &lt;files /&gt;_x000D_
  &lt;param n=""DisplayName"" v=""Import RFC for Vestas Mediterranean"" /&gt;_x000D_
  &lt;param n=""ServerName"" v=""SASMain"" /&gt;_x000D_
  &lt;param n=""ResultsOnServer"" v=""False"" /&gt;_x000D_
  &lt;para'"</definedName>
    <definedName name="_AMO_ContentDefinition_448845425.3" hidden="1">"'m n=""AMO_Version"" v=""2.1"" /&gt;_x000D_
  &lt;param n=""UIParameter_0"" v=""analysis::RFC3"" /&gt;_x000D_
  &lt;param n=""UIParameter_1"" v=""period::200808"" /&gt;_x000D_
  &lt;param n=""UIParameter_2"" v=""cycle::Vestas2"" /&gt;_x000D_
  &lt;param n=""UIParameter_3"" v=""acttype::1"" /&gt;_x000D_
  &lt;p'"</definedName>
    <definedName name="_AMO_ContentDefinition_448845425.4" hidden="1">"'aram n=""UIParameter_4"" v=""location::\\rifile\group\_Docs\Financial_reporting\Mediterranean\Local Finance\"" /&gt;_x000D_
  &lt;param n=""UIParameter_5"" v=""budgettype::FIN"" /&gt;_x000D_
  &lt;param n=""UIParameter_6"" v=""butype::SBU"" /&gt;_x000D_
  &lt;param n=""UIParameters"" '"</definedName>
    <definedName name="_AMO_ContentDefinition_448845425.5" hidden="1">"'v=""7"" /&gt;_x000D_
  &lt;param n=""StoredProcessID"" v=""A5OM1V0E.AY0035FM"" /&gt;_x000D_
  &lt;param n=""StoredProcessPath"" v=""Monthly Data Load/Vestas Mediterranean/Import RFC for Vestas Mediterranean"" /&gt;_x000D_
  &lt;param n=""RepositoryName"" v=""Foundation"" /&gt;_x000D_
  &lt;param '"</definedName>
    <definedName name="_AMO_ContentDefinition_448845425.6" hidden="1">"'n=""ClassName"" v=""SAS.OfficeAddin.StoredProcess"" /&gt;_x000D_
  &lt;param n=""NoVisuals"" v=""1"" /&gt;_x000D_
&lt;/ContentDefinition&gt;'"</definedName>
    <definedName name="_AMO_ContentDefinition_740954670" hidden="1">"'Partitions:7'"</definedName>
    <definedName name="_AMO_ContentDefinition_740954670.0" hidden="1">"'&lt;ContentDefinition name=""Import Estimate Package for Vestas BU Blades"" rsid=""740954670"" type=""StoredProcess"" format=""REPORTXML"" imgfmt=""ACTIVEX"" created=""10/18/2006 14:11:12"" modifed=""10/18/2006 14:11:12"" user=""Martin Holst Jacobsen""'"</definedName>
    <definedName name="_AMO_ContentDefinition_740954670.1" hidden="1">"' apply=""False"" thread=""BACKGROUND"" css=""C:\Program Files\SAS\Shared Files\BIClientStyles\AMODefault.css"" range=""Import_Estimate_Package_for_Vestas_BU_Blades"" auto=""False"" rdc=""False"" mig=""False"" xTime=""00:00:56.2067115"" rTime=""00:00:'"</definedName>
    <definedName name="_AMO_ContentDefinition_740954670.2" hidden="1">"'00.4404444"" bgnew=""False"" nFmt=""False"" grphSet=""False"" imgY=""0"" imgX=""0""&gt;_x000D_
  &lt;files /&gt;_x000D_
  &lt;param n=""DisplayName"" v=""Import Estimate Package for Vestas BU Blades"" /&gt;_x000D_
  &lt;param n=""ServerName"" v=""SASMain"" /&gt;_x000D_
  &lt;param n=""ResultsOnS'"</definedName>
    <definedName name="_AMO_ContentDefinition_740954670.3" hidden="1">"'erver"" v=""False"" /&gt;_x000D_
  &lt;param n=""AMO_Version"" v=""2.1"" /&gt;_x000D_
  &lt;param n=""UIParameter_0"" v=""analysis::EST1"" /&gt;_x000D_
  &lt;param n=""UIParameter_1"" v=""period_start::200609"" /&gt;_x000D_
  &lt;param n=""UIParameter_2"" v=""period_end::200612"" /&gt;_x000D_
  &lt;param n='"</definedName>
    <definedName name="_AMO_ContentDefinition_740954670.4" hidden="1">"'""UIParameter_3"" v=""location::\\rifile\group\_Docs\Financial_reporting\Blades\Local Finance\"" /&gt;_x000D_
  &lt;param n=""UIParameter_4"" v=""cycle::Vestas"" /&gt;_x000D_
  &lt;param n=""UIParameter_5"" v=""actiontype::1"" /&gt;_x000D_
  &lt;param n=""UIParameters"" v=""6"" /&gt;_x000D_
  &lt;'"</definedName>
    <definedName name="_AMO_ContentDefinition_740954670.5" hidden="1">"'param n=""StoredProcessID"" v=""A5GF11T9.AR000RS1"" /&gt;_x000D_
  &lt;param n=""StoredProcessPath"" v=""Monthly Data Load/Vestas BU Blades/Import Estimate Package for Vestas BU Blades"" /&gt;_x000D_
  &lt;param n=""RepositoryName"" v=""Detail Data Store"" /&gt;_x000D_
  &lt;param n='"</definedName>
    <definedName name="_AMO_ContentDefinition_740954670.6" hidden="1">"'""ClassName"" v=""SAS.OfficeAddin.StoredProcess"" /&gt;_x000D_
  &lt;param n=""NoVisuals"" v=""1"" /&gt;_x000D_
&lt;/ContentDefinition&gt;'"</definedName>
    <definedName name="_AMO_ContentDefinition_767791925" hidden="1">"'Partitions:7'"</definedName>
    <definedName name="_AMO_ContentDefinition_767791925.0" hidden="1">"'&lt;ContentDefinition name=""Import Monthly Mapics Data for FD67"" rsid=""767791925"" type=""StoredProcess"" format=""REPORTXML"" imgfmt=""ACTIVEX"" created=""07/07/2008 13:05:28"" modifed=""07/07/2008 13:05:28"" user=""ANLGR"" apply=""False"" thread='"</definedName>
    <definedName name="_AMO_ContentDefinition_767791925.1" hidden="1">"'""BACKGROUND"" css=""C:\Program Files\SAS\Shared Files\BIClientStyles\AMODefault.css"" range=""Import_Monthly_Mapics_Data_for_FD67"" auto=""False"" rdc=""False"" mig=""False"" xTime=""00:03:01.2112534"" rTime=""00:00:00.5158032"" bgnew=""False"" nF'"</definedName>
    <definedName name="_AMO_ContentDefinition_767791925.2" hidden="1">"'mt=""False"" grphSet=""False"" imgY=""0"" imgX=""0""&gt;_x000D_
  &lt;files /&gt;_x000D_
  &lt;param n=""DisplayName"" v=""Import Monthly Mapics Data for FD67"" /&gt;_x000D_
  &lt;param n=""ServerName"" v=""SASMain"" /&gt;_x000D_
  &lt;param n=""ResultsOnServer"" v=""False"" /&gt;_x000D_
  &lt;param n=""AMO'"</definedName>
    <definedName name="_AMO_ContentDefinition_767791925.3" hidden="1">"'_Version"" v=""2.1"" /&gt;_x000D_
  &lt;param n=""UIParameter_0"" v=""analysis::ACTUAL"" /&gt;_x000D_
  &lt;param n=""UIParameter_1"" v=""period::200806"" /&gt;_x000D_
  &lt;param n=""UIParameter_2"" v=""cycle::Vestas2"" /&gt;_x000D_
  &lt;param n=""UIParameter_3"" v=""acttype::1"" /&gt;_x000D_
  &lt;param '"</definedName>
    <definedName name="_AMO_ContentDefinition_767791925.4" hidden="1">"'n=""UIParameter_4"" v=""fd::67"" /&gt;_x000D_
  &lt;param n=""UIParameter_5"" v=""country::DK"" /&gt;_x000D_
  &lt;param n=""UIParameter_6"" v=""currency::DKK"" /&gt;_x000D_
  &lt;param n=""UIParameter_7"" v=""schema::AMFLIBL"" /&gt;_x000D_
  &lt;param n=""UIParameters"" v=""8"" /&gt;_x000D_
  &lt;param n=""'"</definedName>
    <definedName name="_AMO_ContentDefinition_767791925.5" hidden="1">"'StoredProcessID"" v=""A5OM1V0E.AY0006ZV"" /&gt;_x000D_
  &lt;param n=""StoredProcessPath"" v=""Monthly Data Load/Vestas BU Tower/Import Monthly Mapics Data for FD67"" /&gt;_x000D_
  &lt;param n=""RepositoryName"" v=""Foundation"" /&gt;_x000D_
  &lt;param n=""ClassName"" v=""SAS.OfficeAd'"</definedName>
    <definedName name="_AMO_ContentDefinition_767791925.6" hidden="1">"'din.StoredProcess"" /&gt;_x000D_
  &lt;param n=""NoVisuals"" v=""1"" /&gt;_x000D_
&lt;/ContentDefinition&gt;'"</definedName>
    <definedName name="_AMO_XmlVersion" hidden="1">"'1'"</definedName>
    <definedName name="_anc1">#REF!</definedName>
    <definedName name="_anc2">#REF!</definedName>
    <definedName name="_anc3">#REF!</definedName>
    <definedName name="_anc5">#REF!</definedName>
    <definedName name="_anc6">#REF!</definedName>
    <definedName name="_asd6"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4</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bdm.096A50DF1C3F48FEBA893D4DD02646F5.edm" hidden="1">#REF!</definedName>
    <definedName name="_bdm.0F0DB59666B84D91AFA69B74E9A0A3BA.edm" hidden="1">#REF!</definedName>
    <definedName name="_bdm.11b38f20d2754b75b1713419a709ea27.edm" hidden="1">#REF!</definedName>
    <definedName name="_bdm.16E80409AC834F2B848430653FFC1D1F.edm" hidden="1">#REF!</definedName>
    <definedName name="_bdm.1af33be101b7455c89e64a27507faaa0.edm" hidden="1">#REF!</definedName>
    <definedName name="_bdm.2B48A50679604B9C91C8F934B764AA9A.edm" hidden="1">#REF!</definedName>
    <definedName name="_bdm.2D129DD5104046A181588752E2F853B4.edm" hidden="1">#REF!</definedName>
    <definedName name="_bdm.4043FA31CE5A4645B6996D76475904F6.edm" hidden="1">#REF!</definedName>
    <definedName name="_bdm.4B77C271E0A34AA39783CC8280DC280C.edm" hidden="1">#REF!</definedName>
    <definedName name="_bdm.4C3D4FE1F22B47F79DFD0D494721F987.edm" hidden="1">#REF!</definedName>
    <definedName name="_bdm.4E262E8C77244916A17A54D238168E64.edm" hidden="1">#REF!</definedName>
    <definedName name="_bdm.65266C54C7BA4E36BF3C3B98DE64871F.edm" hidden="1">#REF!</definedName>
    <definedName name="_bdm.7361F215D7194432B07ABD083DF811B1.edm" hidden="1">#REF!</definedName>
    <definedName name="_bdm.8b3892ea852b432d81db77c7cce1d215.edm" hidden="1">#REF!</definedName>
    <definedName name="_bdm.8CD269A8379847EC9C1D78F67BFBC6B1.edm" hidden="1">#REF!</definedName>
    <definedName name="_bdm.97B4EF6148FD49D2A0B5737D0BFB1944.edm" hidden="1">#REF!</definedName>
    <definedName name="_bdm.9B1712EF6B0A43EB8074382E498CA218.edm" hidden="1">#REF!</definedName>
    <definedName name="_bdm.9C46C88F3AF64137ADD314C5C68CD139.edm" hidden="1">#REF!</definedName>
    <definedName name="_bdm.9F1CCE2AEE6A48DBBD852CBC183CFF22.edm" hidden="1">#REF!</definedName>
    <definedName name="_bdm.a65d39095c414591b366bb06b1f303c4.edm" hidden="1">#REF!</definedName>
    <definedName name="_bdm.BA37B6920EDC472F8FBB350C1F1EF379.edm" hidden="1">#REF!</definedName>
    <definedName name="_bdm.CA66586372034CC3BCD72605944BD478.edm" hidden="1">#REF!</definedName>
    <definedName name="_bdm.CC47E109A9B94C9DA62BA199DCB7BD99.edm" hidden="1">#REF!</definedName>
    <definedName name="_bdm.D10A3F751E414A2CA866B65D30260C2F.edm" hidden="1">#REF!</definedName>
    <definedName name="_bdm.D6B044A0C1BB435E9B04AB2A7EB3B677.edm" hidden="1">#REF!</definedName>
    <definedName name="_bdm.e3d26e56240341188fc1cb610df7a0fd.edm" hidden="1">#REF!</definedName>
    <definedName name="_bdm.F68D1701D97941C5A92A5C2825309E9D.edm" hidden="1">#REF!</definedName>
    <definedName name="_bdm.FB4DFC142B7F4655AA9D0707CF81BAD1.edm" hidden="1">#REF!</definedName>
    <definedName name="_bdm.fd4fdfd7594d4ce6bb2f4017d8cfe5bf.edm" hidden="1">#REF!</definedName>
    <definedName name="_del1" hidden="1">#REF!</definedName>
    <definedName name="_del10" hidden="1">#REF!</definedName>
    <definedName name="_del11" hidden="1">#REF!</definedName>
    <definedName name="_del12" hidden="1">#REF!</definedName>
    <definedName name="_del13" hidden="1">#REF!</definedName>
    <definedName name="_del14" hidden="1">#REF!</definedName>
    <definedName name="_del15" hidden="1">#REF!</definedName>
    <definedName name="_del16" hidden="1">#REF!</definedName>
    <definedName name="_del18" hidden="1">#REF!</definedName>
    <definedName name="_del2" hidden="1">#REF!</definedName>
    <definedName name="_del20" hidden="1">#REF!</definedName>
    <definedName name="_del22" hidden="1">#REF!</definedName>
    <definedName name="_del24" hidden="1">#REF!</definedName>
    <definedName name="_del26" hidden="1">#REF!</definedName>
    <definedName name="_del28" hidden="1">#REF!</definedName>
    <definedName name="_del3" hidden="1">#REF!</definedName>
    <definedName name="_del30" hidden="1">#REF!</definedName>
    <definedName name="_del32" hidden="1">#REF!</definedName>
    <definedName name="_del34" hidden="1">#REF!</definedName>
    <definedName name="_del38" hidden="1">#REF!</definedName>
    <definedName name="_del4" hidden="1">#REF!</definedName>
    <definedName name="_del41" hidden="1">#REF!</definedName>
    <definedName name="_del43" hidden="1">#REF!</definedName>
    <definedName name="_del5" hidden="1">#REF!</definedName>
    <definedName name="_del6" hidden="1">#REF!</definedName>
    <definedName name="_del7" hidden="1">#REF!</definedName>
    <definedName name="_del8" hidden="1">#REF!</definedName>
    <definedName name="_del9" hidden="1">#REF!</definedName>
    <definedName name="_Dist_Bin" hidden="1">#REF!</definedName>
    <definedName name="_Dist_Values" hidden="1">#REF!</definedName>
    <definedName name="_dle36" hidden="1">#REF!</definedName>
    <definedName name="_EXP5114">#REF!</definedName>
    <definedName name="_EXP5292">#REF!</definedName>
    <definedName name="_EXP58179">#REF!</definedName>
    <definedName name="_EXP5918">#REF!</definedName>
    <definedName name="_EXP9024">#REF!</definedName>
    <definedName name="_EXP904">#REF!</definedName>
    <definedName name="_Fil1" hidden="1">#REF!</definedName>
    <definedName name="_Fill" hidden="1">#REF!</definedName>
    <definedName name="_GSRATES_1" hidden="1">"CT30000120040614        "</definedName>
    <definedName name="_GSRATES_2" hidden="1">"CF50000119971231        "</definedName>
    <definedName name="_GSRATES_3" hidden="1">"CF50000120031231        "</definedName>
    <definedName name="_GSRATES_4" hidden="1">"CT30000119971127        "</definedName>
    <definedName name="_GSRATES_COUNT" hidden="1">3</definedName>
    <definedName name="_Key1" hidden="1">#REF!</definedName>
    <definedName name="_Key2" hidden="1">#REF!</definedName>
    <definedName name="_ml1" hidden="1">#REF!</definedName>
    <definedName name="_NC11">#REF!</definedName>
    <definedName name="_Order1" hidden="1">255</definedName>
    <definedName name="_Order1_1" hidden="1">255</definedName>
    <definedName name="_Order2" hidden="1">0</definedName>
    <definedName name="_PB1" hidden="1">#REF!</definedName>
    <definedName name="_PB3" hidden="1">#REF!</definedName>
    <definedName name="_qwe100" hidden="1">#REF!</definedName>
    <definedName name="_qwe18" hidden="1">#REF!</definedName>
    <definedName name="_qwe27" hidden="1">#REF!</definedName>
    <definedName name="_qwe36" hidden="1">#REF!</definedName>
    <definedName name="_qwe45" hidden="1">#REF!</definedName>
    <definedName name="_qwe54" hidden="1">#REF!</definedName>
    <definedName name="_qwe63" hidden="1">#REF!</definedName>
    <definedName name="_qwe9" hidden="1">#REF!</definedName>
    <definedName name="_qwe91" hidden="1">#REF!</definedName>
    <definedName name="_Regression_Int" hidden="1">1</definedName>
    <definedName name="_rem3" hidden="1">#REF!</definedName>
    <definedName name="_rem6" hidden="1">#REF!</definedName>
    <definedName name="_RH1">#REF!</definedName>
    <definedName name="_RH2">#REF!</definedName>
    <definedName name="_Sort" hidden="1">#REF!</definedName>
    <definedName name="_sort1" hidden="1">#REF!</definedName>
    <definedName name="_sort2"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BC95" hidden="1">{#N/A,#N/A,FALSE,"Co_BalSht";#N/A,#N/A,FALSE,"Co_IncStmt";#N/A,#N/A,FALSE,"Cons_BalSht";#N/A,#N/A,FALSE,"Cons_IncStmt";#N/A,#N/A,FALSE,"Cashflow"}</definedName>
    <definedName name="_WRK1">#REF!</definedName>
    <definedName name="_WRK2">#REF!</definedName>
    <definedName name="_WSH7">#REF!</definedName>
    <definedName name="_x10" hidden="1">#REF!</definedName>
    <definedName name="_x11" hidden="1">#REF!</definedName>
    <definedName name="_x12" hidden="1">#REF!</definedName>
    <definedName name="_x13" hidden="1">#REF!</definedName>
    <definedName name="_x14" hidden="1">#REF!</definedName>
    <definedName name="_x15" hidden="1">#REF!</definedName>
    <definedName name="_x16" hidden="1">#REF!</definedName>
    <definedName name="_x17" hidden="1">#REF!</definedName>
    <definedName name="_x2" hidden="1">#REF!</definedName>
    <definedName name="_x3" hidden="1">#REF!</definedName>
    <definedName name="_x4" hidden="1">#REF!</definedName>
    <definedName name="_x5" hidden="1">#REF!</definedName>
    <definedName name="_x6" hidden="1">#REF!</definedName>
    <definedName name="_x7" hidden="1">#REF!</definedName>
    <definedName name="_x8" hidden="1">#REF!</definedName>
    <definedName name="_x9" hidden="1">#REF!</definedName>
    <definedName name="_xx2" hidden="1">#REF!</definedName>
    <definedName name="_za3" hidden="1">#REF!</definedName>
    <definedName name="a">#REF!</definedName>
    <definedName name="aa" hidden="1">{"FAC_SUMMARY",#N/A,FALSE,"Summaries"}</definedName>
    <definedName name="AAA_DOCTOPS" hidden="1">"AAA_SET"</definedName>
    <definedName name="AAA_duser" hidden="1">"OFF"</definedName>
    <definedName name="AAA_u999998" hidden="1">"nlfoote@970721231427"</definedName>
    <definedName name="AAA_u999999" hidden="1">"nlfoote@970721231348"</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bc" hidden="1">{"inputs raw data",#N/A,TRUE,"INPUT"}</definedName>
    <definedName name="ABO_SC_SRP">#REF!</definedName>
    <definedName name="ABO_SRP">#REF!</definedName>
    <definedName name="Acadia" hidden="1">{"calspreads",#N/A,FALSE,"Sheet1";"curves",#N/A,FALSE,"Sheet1";"libor",#N/A,FALSE,"Sheet1"}</definedName>
    <definedName name="AccessDatabase" hidden="1">"G:\Accounting\CES\200012\200012 CPN Financial Settlements.mdb"</definedName>
    <definedName name="Accr">#REF!</definedName>
    <definedName name="ActExcessAmt">#REF!</definedName>
    <definedName name="ActGrTaxAmt">#REF!</definedName>
    <definedName name="ActKWHExcess">#REF!</definedName>
    <definedName name="ActKWHNotUsed">#REF!</definedName>
    <definedName name="ActKWHRes">#REF!</definedName>
    <definedName name="ActKWHSubTot">#REF!</definedName>
    <definedName name="ActKWHTot">#REF!</definedName>
    <definedName name="ActNotUsedAmt">#REF!</definedName>
    <definedName name="ActResAmt">#REF!</definedName>
    <definedName name="ActSubTotAmt">#REF!</definedName>
    <definedName name="ActTotAmt">#REF!</definedName>
    <definedName name="Actuals">#REF!</definedName>
    <definedName name="ad" hidden="1">{"calspreads",#N/A,FALSE,"Sheet1";"curves",#N/A,FALSE,"Sheet1";"libor",#N/A,FALSE,"Sheet1"}</definedName>
    <definedName name="AddedFixed1Adder" hidden="1">#REF!</definedName>
    <definedName name="AddedFixed2Adder" hidden="1">#REF!</definedName>
    <definedName name="AddedFixed3Adder" hidden="1">#REF!</definedName>
    <definedName name="AddedRev1Adder" hidden="1">#REF!</definedName>
    <definedName name="AddedRev2Adder" hidden="1">#REF!</definedName>
    <definedName name="AddedRev3Adder" hidden="1">#REF!</definedName>
    <definedName name="AddedRev4Adder" hidden="1">#REF!</definedName>
    <definedName name="AddedRevSelection" hidden="1">#REF!</definedName>
    <definedName name="Additional_Expenses_Title1" hidden="1">#REF!</definedName>
    <definedName name="Additional_Expenses_Title2" hidden="1">#REF!</definedName>
    <definedName name="Additional_Expenses_Title3" hidden="1">#REF!</definedName>
    <definedName name="Additional_Revenues_Title1" hidden="1">#REF!</definedName>
    <definedName name="Additional_Revenues_Title2" hidden="1">#REF!</definedName>
    <definedName name="Additional_Revenues_Title3" hidden="1">#REF!</definedName>
    <definedName name="Additional_Revenues_Title4" hidden="1">#REF!</definedName>
    <definedName name="ADFIT">#REF!</definedName>
    <definedName name="ADFIT190">#REF!</definedName>
    <definedName name="ADFIT283">#REF!</definedName>
    <definedName name="adj_2017">#REF!</definedName>
    <definedName name="adj_2019">#REF!</definedName>
    <definedName name="AdminChg">#REF!</definedName>
    <definedName name="AEP">#REF!</definedName>
    <definedName name="AGLABOR">#REF!</definedName>
    <definedName name="AGROSSPLT">#REF!</definedName>
    <definedName name="ALABOR">#REF!</definedName>
    <definedName name="All_Divisions" hidden="1">#REF!</definedName>
    <definedName name="ALLFUELANDFLYASH">#REF!</definedName>
    <definedName name="Alloc02">#REF!</definedName>
    <definedName name="Alloc03">#REF!</definedName>
    <definedName name="AllocFactors">#REF!</definedName>
    <definedName name="AllocTY">#REF!</definedName>
    <definedName name="ALLOFACTINPUT">#REF!</definedName>
    <definedName name="AMATSUP">#REF!</definedName>
    <definedName name="Amort">#REF!</definedName>
    <definedName name="Amort2">#REF!</definedName>
    <definedName name="Amort3">#REF!</definedName>
    <definedName name="ANETPLANT">#REF!</definedName>
    <definedName name="ANFREV">#REF!</definedName>
    <definedName name="ANMTAX">#REF!</definedName>
    <definedName name="anscount" hidden="1">3</definedName>
    <definedName name="ANTPLTXPV">#REF!</definedName>
    <definedName name="APBO_Act">#REF!</definedName>
    <definedName name="APBO_Inact">#REF!</definedName>
    <definedName name="APCO">#REF!</definedName>
    <definedName name="APLTXPV3CTR">#REF!</definedName>
    <definedName name="APLTXPVPROD">#REF!</definedName>
    <definedName name="APR">#REF!</definedName>
    <definedName name="APREPAY">#REF!</definedName>
    <definedName name="APRETAXINC">#REF!</definedName>
    <definedName name="APRILFACTOR">#REF!</definedName>
    <definedName name="APRILINTEREST">#REF!</definedName>
    <definedName name="APRILSURCHARGE">#REF!</definedName>
    <definedName name="APROD4CP">#REF!</definedName>
    <definedName name="APRODLABOR">#REF!</definedName>
    <definedName name="APVCOMTR">#REF!</definedName>
    <definedName name="APVPRODTR">#REF!</definedName>
    <definedName name="APVPRODX3">#REF!</definedName>
    <definedName name="ARange16" hidden="1">#REF!</definedName>
    <definedName name="ARATEBASE">#REF!</definedName>
    <definedName name="AS2DocOpenMode" hidden="1">"AS2DocumentEdit"</definedName>
    <definedName name="AS2NamedRange" hidden="1">41</definedName>
    <definedName name="ASD">#REF!</definedName>
    <definedName name="asdf" hidden="1">#REF!</definedName>
    <definedName name="asdf5" hidden="1">#REF!</definedName>
    <definedName name="asofdate">#REF!</definedName>
    <definedName name="ASSETS">#REF!</definedName>
    <definedName name="assumptions" hidden="1">{"clp_bs_doc",#N/A,FALSE,"CLP";"clp_is_doc",#N/A,FALSE,"CLP";"clp_cf_doc",#N/A,FALSE,"CLP";"clp_fr_doc",#N/A,FALSE,"CLP"}</definedName>
    <definedName name="AssumSEComb" hidden="1">{"clp_bs_doc",#N/A,FALSE,"CLP";"clp_is_doc",#N/A,FALSE,"CLP";"clp_cf_doc",#N/A,FALSE,"CLP";"clp_fr_doc",#N/A,FALSE,"CLP"}</definedName>
    <definedName name="ATRAN4CP">#REF!</definedName>
    <definedName name="Attach3" hidden="1">{"Grant",#N/A,FALSE,"Grant";"GP Developer",#N/A,FALSE,"GP &amp; Dev Loans";"Operating Analysis",#N/A,FALSE,"Operations";"Tax Credit",#N/A,FALSE,"Tax Credits";"Tax Credit Analysis",#N/A,FALSE,"TC Analysis"}</definedName>
    <definedName name="AUG">#REF!</definedName>
    <definedName name="AUGUSTFACTOR">#REF!</definedName>
    <definedName name="AUGUSTINTEREST">#REF!</definedName>
    <definedName name="AUGUSTSURCHARGE">#REF!</definedName>
    <definedName name="AVRGPWRFCTR">#REF!</definedName>
    <definedName name="AZTAX">#REF!</definedName>
    <definedName name="B1HRSCRMO">#REF!</definedName>
    <definedName name="B2HRSCRMO">#REF!</definedName>
    <definedName name="B2TR_C1SO_0001">#REF!</definedName>
    <definedName name="B2TR_C1SO_0002">#REF!</definedName>
    <definedName name="B2TR_C1SO_0003">#REF!</definedName>
    <definedName name="B2TR_C1SO_014A">#REF!</definedName>
    <definedName name="B2TR_C1SO_014ADSIT">#REF!</definedName>
    <definedName name="B2TR_C1SO_014C">#REF!</definedName>
    <definedName name="B2TR_C1SO_014CDSIT">#REF!</definedName>
    <definedName name="B2TR_C1SO_014VDSIT">#REF!</definedName>
    <definedName name="B2TR_C1SO_014WDSIT">#REF!</definedName>
    <definedName name="B2TR_C1SO_210A">#REF!</definedName>
    <definedName name="B2TR_C1SO_210B">#REF!</definedName>
    <definedName name="B2TR_C1SO_210E">#REF!</definedName>
    <definedName name="B2TR_C1SO_211A">#REF!</definedName>
    <definedName name="B2TR_C1SO_220A">#REF!</definedName>
    <definedName name="B2TR_C1SO_220E">#REF!</definedName>
    <definedName name="B2TR_C1SO_230A">#REF!</definedName>
    <definedName name="B2TR_C1SO_230B">#REF!</definedName>
    <definedName name="B2TR_C1SO_230G">#REF!</definedName>
    <definedName name="B2TR_C1SO_230I">#REF!</definedName>
    <definedName name="B2TR_C1SO_230J">#REF!</definedName>
    <definedName name="B2TR_C1SO_230K">#REF!</definedName>
    <definedName name="B2TR_C1SO_230X">#REF!</definedName>
    <definedName name="B2TR_C1SO_232A">#REF!</definedName>
    <definedName name="B2TR_C1SO_232C">#REF!</definedName>
    <definedName name="B2TR_C1SO_232K">#REF!</definedName>
    <definedName name="B2TR_C1SO_232M">#REF!</definedName>
    <definedName name="B2TR_C1SO_234F">#REF!</definedName>
    <definedName name="B2TR_C1SO_234Q">#REF!</definedName>
    <definedName name="B2TR_C1SO_280A">#REF!</definedName>
    <definedName name="B2TR_C1SO_280D">#REF!</definedName>
    <definedName name="B2TR_C1SO_280E">#REF!</definedName>
    <definedName name="B2TR_C1SO_280F">#REF!</definedName>
    <definedName name="B2TR_C1SO_280H">#REF!</definedName>
    <definedName name="B2TR_C1SO_280J">#REF!</definedName>
    <definedName name="B2TR_C1SO_280Y">#REF!</definedName>
    <definedName name="B2TR_C1SO_282A">#REF!</definedName>
    <definedName name="B2TR_C1SO_282B">#REF!</definedName>
    <definedName name="B2TR_C1SO_295A">#REF!</definedName>
    <definedName name="B2TR_C1SO_295D">#REF!</definedName>
    <definedName name="B2TR_C1SO_310A">#REF!</definedName>
    <definedName name="B2TR_C1SO_310D">#REF!</definedName>
    <definedName name="B2TR_C1SO_310E">#REF!</definedName>
    <definedName name="B2TR_C1SO_320A">#REF!</definedName>
    <definedName name="B2TR_C1SO_320D">#REF!</definedName>
    <definedName name="B2TR_C1SO_320I">#REF!</definedName>
    <definedName name="B2TR_C1SO_320L">#REF!</definedName>
    <definedName name="B2TR_C1SO_320S">#REF!</definedName>
    <definedName name="B2TR_C1SO_320U">#REF!</definedName>
    <definedName name="B2TR_C1SO_330D">#REF!</definedName>
    <definedName name="B2TR_C1SO_345A">#REF!</definedName>
    <definedName name="B2TR_C1SO_345B">#REF!</definedName>
    <definedName name="B2TR_C1SO_350A">#REF!</definedName>
    <definedName name="B2TR_C1SO_360A">#REF!</definedName>
    <definedName name="B2TR_C1SO_380F">#REF!</definedName>
    <definedName name="B2TR_C1SO_380J">#REF!</definedName>
    <definedName name="B2TR_C1SO_390A">#REF!</definedName>
    <definedName name="B2TR_C1SO_390C">#REF!</definedName>
    <definedName name="B2TR_C1SO_390D">#REF!</definedName>
    <definedName name="B2TR_C1SO_390E">#REF!</definedName>
    <definedName name="B2TR_C1SO_390F">#REF!</definedName>
    <definedName name="B2TR_C1SO_410A">#REF!</definedName>
    <definedName name="B2TR_C1SO_430I">#REF!</definedName>
    <definedName name="B2TR_C1SO_430J">#REF!</definedName>
    <definedName name="B2TR_C1SO_432A">#REF!</definedName>
    <definedName name="B2TR_C1SO_432C">#REF!</definedName>
    <definedName name="B2TR_C1SO_432D">#REF!</definedName>
    <definedName name="B2TR_C1SO_432G">#REF!</definedName>
    <definedName name="B2TR_C1SO_432I">#REF!</definedName>
    <definedName name="B2TR_C1SO_432M">#REF!</definedName>
    <definedName name="B2TR_C1SO_433A">#REF!</definedName>
    <definedName name="B2TR_C1SO_433C">#REF!</definedName>
    <definedName name="B2TR_C1SO_433D">#REF!</definedName>
    <definedName name="B2TR_C1SO_433F">#REF!</definedName>
    <definedName name="B2TR_C1SO_460A">#REF!</definedName>
    <definedName name="B2TR_C1SO_510B">#REF!</definedName>
    <definedName name="B2TR_C1SO_510H">#REF!</definedName>
    <definedName name="B2TR_C1SO_510I">#REF!</definedName>
    <definedName name="B2TR_C1SO_510M">#REF!</definedName>
    <definedName name="B2TR_C1SO_520A">#REF!</definedName>
    <definedName name="B2TR_C1SO_520X">#REF!</definedName>
    <definedName name="B2TR_C1SO_520Y">#REF!</definedName>
    <definedName name="B2TR_C1SO_531A">#REF!</definedName>
    <definedName name="B2TR_C1SO_531B">#REF!</definedName>
    <definedName name="B2TR_C1SO_531H">#REF!</definedName>
    <definedName name="B2TR_C1SO_532A">#REF!</definedName>
    <definedName name="B2TR_C1SO_532C">#REF!</definedName>
    <definedName name="B2TR_C1SO_532D">#REF!</definedName>
    <definedName name="B2TR_C1SO_532E">#REF!</definedName>
    <definedName name="B2TR_C1SO_532F">#REF!</definedName>
    <definedName name="B2TR_C1SO_532G">#REF!</definedName>
    <definedName name="B2TR_C1SO_532H">#REF!</definedName>
    <definedName name="B2TR_C1SO_533A">#REF!</definedName>
    <definedName name="B2TR_C1SO_533D">#REF!</definedName>
    <definedName name="B2TR_C1SO_533E">#REF!</definedName>
    <definedName name="B2TR_C1SO_533J">#REF!</definedName>
    <definedName name="B2TR_C1SO_534A">#REF!</definedName>
    <definedName name="B2TR_C1SO_560D">#REF!</definedName>
    <definedName name="B2TR_C1SO_560J">#REF!</definedName>
    <definedName name="B2TR_C1SO_561A">#REF!</definedName>
    <definedName name="B2TR_C1SO_561D">#REF!</definedName>
    <definedName name="B2TR_C1SO_561I">#REF!</definedName>
    <definedName name="B2TR_C1SO_561J">#REF!</definedName>
    <definedName name="B2TR_C1SO_562B">#REF!</definedName>
    <definedName name="B2TR_C1SO_562H">#REF!</definedName>
    <definedName name="B2TR_C1SO_575E">#REF!</definedName>
    <definedName name="B2TR_C1SO_575G">#REF!</definedName>
    <definedName name="B2TR_C1SO_576E">#REF!</definedName>
    <definedName name="B2TR_C1SO_576F">#REF!</definedName>
    <definedName name="B2TR_C1SO_601E">#REF!</definedName>
    <definedName name="B2TR_C1SO_601G">#REF!</definedName>
    <definedName name="B2TR_C1SO_601T">#REF!</definedName>
    <definedName name="B2TR_C1SO_602A">#REF!</definedName>
    <definedName name="B2TR_C1SO_603A">#REF!</definedName>
    <definedName name="B2TR_C1SO_603G">#REF!</definedName>
    <definedName name="B2TR_C1SO_605B">#REF!</definedName>
    <definedName name="B2TR_C1SO_605C">#REF!</definedName>
    <definedName name="B2TR_C1SO_605E">#REF!</definedName>
    <definedName name="B2TR_C1SO_605F">#REF!</definedName>
    <definedName name="B2TR_C1SO_605I">#REF!</definedName>
    <definedName name="B2TR_C1SO_605K">#REF!</definedName>
    <definedName name="B2TR_C1SO_605O">#REF!</definedName>
    <definedName name="B2TR_C1SO_605P">#REF!</definedName>
    <definedName name="B2TR_C1SO_605T">#REF!</definedName>
    <definedName name="B2TR_C1SO_605V">#REF!</definedName>
    <definedName name="B2TR_C1SO_605W">#REF!</definedName>
    <definedName name="B2TR_C1SO_609E">#REF!</definedName>
    <definedName name="B2TR_C1SO_610A">#REF!</definedName>
    <definedName name="B2TR_C1SO_610U">#REF!</definedName>
    <definedName name="B2TR_C1SO_610V">#REF!</definedName>
    <definedName name="B2TR_C1SO_611E">#REF!</definedName>
    <definedName name="B2TR_C1SO_611G">#REF!</definedName>
    <definedName name="B2TR_C1SO_611M">#REF!</definedName>
    <definedName name="B2TR_C1SO_611S">#REF!</definedName>
    <definedName name="B2TR_C1SO_611U">#REF!</definedName>
    <definedName name="B2TR_C1SO_611Y">#REF!</definedName>
    <definedName name="B2TR_C1SO_612H">#REF!</definedName>
    <definedName name="B2TR_C1SO_612Y">#REF!</definedName>
    <definedName name="B2TR_C1SO_613B">#REF!</definedName>
    <definedName name="B2TR_C1SO_613C">#REF!</definedName>
    <definedName name="B2TR_C1SO_613E">#REF!</definedName>
    <definedName name="B2TR_C1SO_613F">#REF!</definedName>
    <definedName name="B2TR_C1SO_613I">#REF!</definedName>
    <definedName name="B2TR_C1SO_613K">#REF!</definedName>
    <definedName name="B2TR_C1SO_613L">#REF!</definedName>
    <definedName name="B2TR_C1SO_613N">#REF!</definedName>
    <definedName name="B2TR_C1SO_613O">#REF!</definedName>
    <definedName name="B2TR_C1SO_613R">#REF!</definedName>
    <definedName name="B2TR_C1SO_613S">#REF!</definedName>
    <definedName name="B2TR_C1SO_613U">#REF!</definedName>
    <definedName name="B2TR_C1SO_613Y">#REF!</definedName>
    <definedName name="B2TR_C1SO_614I">#REF!</definedName>
    <definedName name="B2TR_C1SO_614W">#REF!</definedName>
    <definedName name="B2TR_C1SO_614Y">#REF!</definedName>
    <definedName name="B2TR_C1SO_614Z">#REF!</definedName>
    <definedName name="B2TR_C1SO_615B">#REF!</definedName>
    <definedName name="B2TR_C1SO_615C">#REF!</definedName>
    <definedName name="B2TR_C1SO_615Q">#REF!</definedName>
    <definedName name="B2TR_C1SO_615R">#REF!</definedName>
    <definedName name="B2TR_C1SO_615T">#REF!</definedName>
    <definedName name="B2TR_C1SO_615Z">#REF!</definedName>
    <definedName name="B2TR_C1SO_616A">#REF!</definedName>
    <definedName name="B2TR_C1SO_620A">#REF!</definedName>
    <definedName name="B2TR_C1SO_620C">#REF!</definedName>
    <definedName name="B2TR_C1SO_625A">#REF!</definedName>
    <definedName name="B2TR_C1SO_625B">#REF!</definedName>
    <definedName name="B2TR_C1SO_629X">#REF!</definedName>
    <definedName name="B2TR_C1SO_630A">#REF!</definedName>
    <definedName name="B2TR_C1SO_630E">#REF!</definedName>
    <definedName name="B2TR_C1SO_630F">#REF!</definedName>
    <definedName name="B2TR_C1SO_630G">#REF!</definedName>
    <definedName name="B2TR_C1SO_630J">#REF!</definedName>
    <definedName name="B2TR_C1SO_630M">#REF!</definedName>
    <definedName name="B2TR_C1SO_630T">#REF!</definedName>
    <definedName name="B2TR_C1SO_630X">#REF!</definedName>
    <definedName name="B2TR_C1SO_630Y">#REF!</definedName>
    <definedName name="B2TR_C1SO_631C">#REF!</definedName>
    <definedName name="B2TR_C1SO_631D">#REF!</definedName>
    <definedName name="B2TR_C1SO_631E">#REF!</definedName>
    <definedName name="B2TR_C1SO_631F">#REF!</definedName>
    <definedName name="B2TR_C1SO_631G">#REF!</definedName>
    <definedName name="B2TR_C1SO_631H">#REF!</definedName>
    <definedName name="B2TR_C1SO_631I">#REF!</definedName>
    <definedName name="B2TR_C1SO_631J">#REF!</definedName>
    <definedName name="B2TR_C1SO_631S">#REF!</definedName>
    <definedName name="B2TR_C1SO_631U">#REF!</definedName>
    <definedName name="B2TR_C1SO_632G">#REF!</definedName>
    <definedName name="B2TR_C1SO_632O">#REF!</definedName>
    <definedName name="B2TR_C1SO_632P">#REF!</definedName>
    <definedName name="B2TR_C1SO_632U">#REF!</definedName>
    <definedName name="B2TR_C1SO_632Y">#REF!</definedName>
    <definedName name="B2TR_C1SO_633A">#REF!</definedName>
    <definedName name="B2TR_C1SO_635C">#REF!</definedName>
    <definedName name="B2TR_C1SO_638A">#REF!</definedName>
    <definedName name="B2TR_C1SO_638C">#REF!</definedName>
    <definedName name="B2TR_C1SO_641I">#REF!</definedName>
    <definedName name="B2TR_C1SO_641X">#REF!</definedName>
    <definedName name="B2TR_C1SO_641Y">#REF!</definedName>
    <definedName name="B2TR_C1SO_642B">#REF!</definedName>
    <definedName name="B2TR_C1SO_642C">#REF!</definedName>
    <definedName name="B2TR_C1SO_651C">#REF!</definedName>
    <definedName name="B2TR_C1SO_651F">#REF!</definedName>
    <definedName name="B2TR_C1SO_651H">#REF!</definedName>
    <definedName name="B2TR_C1SO_651I">#REF!</definedName>
    <definedName name="B2TR_C1SO_651J">#REF!</definedName>
    <definedName name="B2TR_C1SO_651K">#REF!</definedName>
    <definedName name="B2TR_C1SO_651M">#REF!</definedName>
    <definedName name="B2TR_C1SO_651O">#REF!</definedName>
    <definedName name="B2TR_C1SO_651Q">#REF!</definedName>
    <definedName name="B2TR_C1SO_651R">#REF!</definedName>
    <definedName name="B2TR_C1SO_651S">#REF!</definedName>
    <definedName name="B2TR_C1SO_651T">#REF!</definedName>
    <definedName name="B2TR_C1SO_651U">#REF!</definedName>
    <definedName name="B2TR_C1SO_651W">#REF!</definedName>
    <definedName name="B2TR_C1SO_651X">#REF!</definedName>
    <definedName name="B2TR_C1SO_651Y">#REF!</definedName>
    <definedName name="B2TR_C1SO_651Z">#REF!</definedName>
    <definedName name="B2TR_C1SO_652G">#REF!</definedName>
    <definedName name="B2TR_C1SO_653A">#REF!</definedName>
    <definedName name="B2TR_C1SO_659B">#REF!</definedName>
    <definedName name="B2TR_C1SO_660A">#REF!</definedName>
    <definedName name="B2TR_C1SO_660F">#REF!</definedName>
    <definedName name="B2TR_C1SO_660G">#REF!</definedName>
    <definedName name="B2TR_C1SO_660K">#REF!</definedName>
    <definedName name="B2TR_C1SO_660O">#REF!</definedName>
    <definedName name="B2TR_C1SO_660R">#REF!</definedName>
    <definedName name="B2TR_C1SO_660Z">#REF!</definedName>
    <definedName name="B2TR_C1SO_661B">#REF!</definedName>
    <definedName name="B2TR_C1SO_661R">#REF!</definedName>
    <definedName name="B2TR_C1SO_661S">#REF!</definedName>
    <definedName name="B2TR_C1SO_661T">#REF!</definedName>
    <definedName name="B2TR_C1SO_661U">#REF!</definedName>
    <definedName name="B2TR_C1SO_661V">#REF!</definedName>
    <definedName name="B2TR_C1SO_661X">#REF!</definedName>
    <definedName name="B2TR_C1SO_661Y">#REF!</definedName>
    <definedName name="B2TR_C1SO_662A">#REF!</definedName>
    <definedName name="B2TR_C1SO_662D">#REF!</definedName>
    <definedName name="B2TR_C1SO_663F">#REF!</definedName>
    <definedName name="B2TR_C1SO_663G">#REF!</definedName>
    <definedName name="B2TR_C1SO_663N">#REF!</definedName>
    <definedName name="B2TR_C1SO_663O">#REF!</definedName>
    <definedName name="B2TR_C1SO_663T">#REF!</definedName>
    <definedName name="B2TR_C1SO_663X">#REF!</definedName>
    <definedName name="B2TR_C1SO_664A">#REF!</definedName>
    <definedName name="B2TR_C1SO_664B">#REF!</definedName>
    <definedName name="B2TR_C1SO_664F">#REF!</definedName>
    <definedName name="B2TR_C1SO_664N">#REF!</definedName>
    <definedName name="B2TR_C1SO_664P">#REF!</definedName>
    <definedName name="B2TR_C1SO_664Q">#REF!</definedName>
    <definedName name="B2TR_C1SO_664R">#REF!</definedName>
    <definedName name="B2TR_C1SO_664V">#REF!</definedName>
    <definedName name="B2TR_C1SO_665D">#REF!</definedName>
    <definedName name="B2TR_C1SO_665G">#REF!</definedName>
    <definedName name="B2TR_C1SO_665I">#REF!</definedName>
    <definedName name="B2TR_C1SO_665J">#REF!</definedName>
    <definedName name="B2TR_C1SO_665N">#REF!</definedName>
    <definedName name="B2TR_C1SO_665V">#REF!</definedName>
    <definedName name="B2TR_C1SO_665X">#REF!</definedName>
    <definedName name="B2TR_C1SO_667C">#REF!</definedName>
    <definedName name="B2TR_C1SO_667D">#REF!</definedName>
    <definedName name="B2TR_C1SO_667E">#REF!</definedName>
    <definedName name="B2TR_C1SO_667H">#REF!</definedName>
    <definedName name="B2TR_C1SO_667J">#REF!</definedName>
    <definedName name="B2TR_C1SO_667K">#REF!</definedName>
    <definedName name="B2TR_C1SO_667N">#REF!</definedName>
    <definedName name="B2TR_C1SO_667P">#REF!</definedName>
    <definedName name="B2TR_C1SO_667R">#REF!</definedName>
    <definedName name="B2TR_C1SO_667S">#REF!</definedName>
    <definedName name="B2TR_C1SO_667T">#REF!</definedName>
    <definedName name="B2TR_C1SO_667U">#REF!</definedName>
    <definedName name="B2TR_C1SO_667V">#REF!</definedName>
    <definedName name="B2TR_C1SO_667W">#REF!</definedName>
    <definedName name="B2TR_C1SO_667Y">#REF!</definedName>
    <definedName name="B2TR_C1SO_667Z">#REF!</definedName>
    <definedName name="B2TR_C1SO_668B">#REF!</definedName>
    <definedName name="B2TR_C1SO_668D">#REF!</definedName>
    <definedName name="B2TR_C1SO_668E">#REF!</definedName>
    <definedName name="B2TR_C1SO_668F">#REF!</definedName>
    <definedName name="B2TR_C1SO_668G">#REF!</definedName>
    <definedName name="B2TR_C1SO_668H">#REF!</definedName>
    <definedName name="B2TR_C1SO_668I">#REF!</definedName>
    <definedName name="B2TR_C1SO_668J">#REF!</definedName>
    <definedName name="B2TR_C1SO_668O">#REF!</definedName>
    <definedName name="B2TR_C1SO_668P">#REF!</definedName>
    <definedName name="B2TR_C1SO_668T">#REF!</definedName>
    <definedName name="B2TR_C1SO_668U">#REF!</definedName>
    <definedName name="B2TR_C1SO_668V">#REF!</definedName>
    <definedName name="B2TR_C1SO_669A">#REF!</definedName>
    <definedName name="B2TR_C1SO_669H">#REF!</definedName>
    <definedName name="B2TR_C1SO_669I">#REF!</definedName>
    <definedName name="B2TR_C1SO_669J">#REF!</definedName>
    <definedName name="B2TR_C1SO_669K">#REF!</definedName>
    <definedName name="B2TR_C1SO_669O">#REF!</definedName>
    <definedName name="B2TR_C1SO_669R">#REF!</definedName>
    <definedName name="B2TR_C1SO_669S">#REF!</definedName>
    <definedName name="B2TR_C1SO_669T">#REF!</definedName>
    <definedName name="B2TR_C1SO_669U">#REF!</definedName>
    <definedName name="B2TR_C1SO_669W">#REF!</definedName>
    <definedName name="B2TR_C1SO_669X">#REF!</definedName>
    <definedName name="B2TR_C1SO_669Y">#REF!</definedName>
    <definedName name="B2TR_C1SO_669Z">#REF!</definedName>
    <definedName name="B2TR_C1SO_670D">#REF!</definedName>
    <definedName name="B2TR_C1SO_670F">#REF!</definedName>
    <definedName name="B2TR_C1SO_670H">#REF!</definedName>
    <definedName name="B2TR_C1SO_670I">#REF!</definedName>
    <definedName name="B2TR_C1SO_670N">#REF!</definedName>
    <definedName name="B2TR_C1SO_670O">#REF!</definedName>
    <definedName name="B2TR_C1SO_670P">#REF!</definedName>
    <definedName name="B2TR_C1SO_670Q">#REF!</definedName>
    <definedName name="B2TR_C1SO_670S">#REF!</definedName>
    <definedName name="B2TR_C1SO_670W">#REF!</definedName>
    <definedName name="B2TR_C1SO_670X">#REF!</definedName>
    <definedName name="B2TR_C1SO_670Y">#REF!</definedName>
    <definedName name="B2TR_C1SO_670Z">#REF!</definedName>
    <definedName name="B2TR_C1SO_671A">#REF!</definedName>
    <definedName name="B2TR_C1SO_671B">#REF!</definedName>
    <definedName name="B2TR_C1SO_671D">#REF!</definedName>
    <definedName name="B2TR_C1SO_671F">#REF!</definedName>
    <definedName name="B2TR_C1SO_671G">#REF!</definedName>
    <definedName name="B2TR_C1SO_671H">#REF!</definedName>
    <definedName name="B2TR_C1SO_671I">#REF!</definedName>
    <definedName name="B2TR_C1SO_671J">#REF!</definedName>
    <definedName name="B2TR_C1SO_671K">#REF!</definedName>
    <definedName name="B2TR_C1SO_671L">#REF!</definedName>
    <definedName name="B2TR_C1SO_671M">#REF!</definedName>
    <definedName name="B2TR_C1SO_671N">#REF!</definedName>
    <definedName name="B2TR_C1SO_671O">#REF!</definedName>
    <definedName name="B2TR_C1SO_671P">#REF!</definedName>
    <definedName name="B2TR_C1SO_671Q">#REF!</definedName>
    <definedName name="B2TR_C1SO_671R">#REF!</definedName>
    <definedName name="B2TR_C1SO_671S">#REF!</definedName>
    <definedName name="B2TR_C1SO_671T">#REF!</definedName>
    <definedName name="B2TR_C1SO_671W">#REF!</definedName>
    <definedName name="B2TR_C1SO_671Z">#REF!</definedName>
    <definedName name="B2TR_C1SO_672G">#REF!</definedName>
    <definedName name="B2TR_C1SO_672H">#REF!</definedName>
    <definedName name="B2TR_C1SO_672I">#REF!</definedName>
    <definedName name="B2TR_C1SO_672M">#REF!</definedName>
    <definedName name="B2TR_C1SO_672N">#REF!</definedName>
    <definedName name="B2TR_C1SO_672O">#REF!</definedName>
    <definedName name="B2TR_C1SO_672P">#REF!</definedName>
    <definedName name="B2TR_C1SO_672R">#REF!</definedName>
    <definedName name="B2TR_C1SO_672S">#REF!</definedName>
    <definedName name="B2TR_C1SO_672T">#REF!</definedName>
    <definedName name="B2TR_C1SO_673C">#REF!</definedName>
    <definedName name="B2TR_C1SO_673E">#REF!</definedName>
    <definedName name="B2TR_C1SO_673F">#REF!</definedName>
    <definedName name="B2TR_C1SO_673G">#REF!</definedName>
    <definedName name="B2TR_C1SO_673H">#REF!</definedName>
    <definedName name="B2TR_C1SO_673I">#REF!</definedName>
    <definedName name="B2TR_C1SO_673J">#REF!</definedName>
    <definedName name="B2TR_C1SO_673K">#REF!</definedName>
    <definedName name="B2TR_C1SO_673M">#REF!</definedName>
    <definedName name="B2TR_C1SO_673N">#REF!</definedName>
    <definedName name="B2TR_C1SO_673O">#REF!</definedName>
    <definedName name="B2TR_C1SO_673R">#REF!</definedName>
    <definedName name="B2TR_C1SO_673S">#REF!</definedName>
    <definedName name="B2TR_C1SO_673U">#REF!</definedName>
    <definedName name="B2TR_C1SO_673V">#REF!</definedName>
    <definedName name="B2TR_C1SO_673W">#REF!</definedName>
    <definedName name="B2TR_C1SO_673X">#REF!</definedName>
    <definedName name="B2TR_C1SO_673Y">#REF!</definedName>
    <definedName name="B2TR_C1SO_673Z">#REF!</definedName>
    <definedName name="B2TR_C1SO_674A">#REF!</definedName>
    <definedName name="B2TR_C1SO_674B">#REF!</definedName>
    <definedName name="B2TR_C1SO_674C">#REF!</definedName>
    <definedName name="B2TR_C1SO_674D">#REF!</definedName>
    <definedName name="B2TR_C1SO_674E">#REF!</definedName>
    <definedName name="B2TR_C1SO_674F">#REF!</definedName>
    <definedName name="B2TR_C1SO_674G">#REF!</definedName>
    <definedName name="B2TR_C1SO_674I">#REF!</definedName>
    <definedName name="B2TR_C1SO_674J">#REF!</definedName>
    <definedName name="B2TR_C1SO_674M">#REF!</definedName>
    <definedName name="B2TR_C1SO_674P">#REF!</definedName>
    <definedName name="B2TR_C1SO_674Q">#REF!</definedName>
    <definedName name="B2TR_C1SO_674R">#REF!</definedName>
    <definedName name="B2TR_C1SO_674S">#REF!</definedName>
    <definedName name="B2TR_C1SO_674V">#REF!</definedName>
    <definedName name="B2TR_C1SO_674W">#REF!</definedName>
    <definedName name="B2TR_C1SO_675A">#REF!</definedName>
    <definedName name="B2TR_C1SO_675C">#REF!</definedName>
    <definedName name="B2TR_C1SO_675E">#REF!</definedName>
    <definedName name="B2TR_C1SO_675F">#REF!</definedName>
    <definedName name="B2TR_C1SO_675G">#REF!</definedName>
    <definedName name="B2TR_C1SO_675H">#REF!</definedName>
    <definedName name="B2TR_C1SO_675I">#REF!</definedName>
    <definedName name="B2TR_C1SO_675J">#REF!</definedName>
    <definedName name="B2TR_C1SO_675K">#REF!</definedName>
    <definedName name="B2TR_C1SO_675L">#REF!</definedName>
    <definedName name="B2TR_C1SO_675M">#REF!</definedName>
    <definedName name="B2TR_C1SO_675N">#REF!</definedName>
    <definedName name="B2TR_C1SO_675O">#REF!</definedName>
    <definedName name="B2TR_C1SO_675P">#REF!</definedName>
    <definedName name="B2TR_C1SO_675Q">#REF!</definedName>
    <definedName name="B2TR_C1SO_675R">#REF!</definedName>
    <definedName name="B2TR_C1SO_675S">#REF!</definedName>
    <definedName name="B2TR_C1SO_675T">#REF!</definedName>
    <definedName name="B2TR_C1SO_675U">#REF!</definedName>
    <definedName name="B2TR_C1SO_675V">#REF!</definedName>
    <definedName name="B2TR_C1SO_675W">#REF!</definedName>
    <definedName name="B2TR_C1SO_675X">#REF!</definedName>
    <definedName name="B2TR_C1SO_675Y">#REF!</definedName>
    <definedName name="B2TR_C1SO_675Z">#REF!</definedName>
    <definedName name="B2TR_C1SO_676A">#REF!</definedName>
    <definedName name="B2TR_C1SO_676B">#REF!</definedName>
    <definedName name="B2TR_C1SO_676C">#REF!</definedName>
    <definedName name="B2TR_C1SO_676D">#REF!</definedName>
    <definedName name="B2TR_C1SO_676E">#REF!</definedName>
    <definedName name="B2TR_C1SO_676F">#REF!</definedName>
    <definedName name="B2TR_C1SO_676G">#REF!</definedName>
    <definedName name="B2TR_C1SO_676J">#REF!</definedName>
    <definedName name="B2TR_C1SO_690C">#REF!</definedName>
    <definedName name="B2TR_C1SO_690D">#REF!</definedName>
    <definedName name="B2TR_C1SO_690E">#REF!</definedName>
    <definedName name="B2TR_C1SO_690F">#REF!</definedName>
    <definedName name="B2TR_C1SO_690G">#REF!</definedName>
    <definedName name="B2TR_C1SO_690I">#REF!</definedName>
    <definedName name="B2TR_C1SO_690J">#REF!</definedName>
    <definedName name="B2TR_C1SO_690K">#REF!</definedName>
    <definedName name="B2TR_C1SO_690L">#REF!</definedName>
    <definedName name="B2TR_C1SO_700B">#REF!</definedName>
    <definedName name="B2TR_C1SO_701A">#REF!</definedName>
    <definedName name="B2TR_C1SO_702A">#REF!</definedName>
    <definedName name="B2TR_C1SO_710H">#REF!</definedName>
    <definedName name="B2TR_C1SO_710Q">#REF!</definedName>
    <definedName name="B2TR_C1SO_710Y">#REF!</definedName>
    <definedName name="B2TR_C1SO_711N">#REF!</definedName>
    <definedName name="B2TR_C1SO_711O">#REF!</definedName>
    <definedName name="B2TR_C1SO_711P">#REF!</definedName>
    <definedName name="B2TR_C1SO_712K">#REF!</definedName>
    <definedName name="B2TR_C1SO_712L">#REF!</definedName>
    <definedName name="B2TR_C1SO_712M">#REF!</definedName>
    <definedName name="B2TR_C1SO_712N">#REF!</definedName>
    <definedName name="B2TR_C1SO_811B">#REF!</definedName>
    <definedName name="B2TR_C1SO_811C">#REF!</definedName>
    <definedName name="B2TR_C1SO_813B">#REF!</definedName>
    <definedName name="B2TR_C1SO_813C">#REF!</definedName>
    <definedName name="B2TR_C1SO_841A">#REF!</definedName>
    <definedName name="B2TR_C1SO_841B">#REF!</definedName>
    <definedName name="B2TR_C1SO_841C">#REF!</definedName>
    <definedName name="B2TR_C1SO_842A">#REF!</definedName>
    <definedName name="B2TR_C1SO_842B">#REF!</definedName>
    <definedName name="B2TR_C1SO_842C">#REF!</definedName>
    <definedName name="B2TR_C1SO_843A">#REF!</definedName>
    <definedName name="B2TR_C1SO_844A">#REF!</definedName>
    <definedName name="B2TR_C1SO_845K">#REF!</definedName>
    <definedName name="B2TR_C1SO_846D">#REF!</definedName>
    <definedName name="B2TR_C1SO_846E">#REF!</definedName>
    <definedName name="B2TR_C1SO_846F">#REF!</definedName>
    <definedName name="B2TR_C1SO_846G">#REF!</definedName>
    <definedName name="B2TR_C1SO_846H">#REF!</definedName>
    <definedName name="B2TR_C1SO_846I">#REF!</definedName>
    <definedName name="B2TR_C1SO_850A">#REF!</definedName>
    <definedName name="B2TR_C1SO_850C">#REF!</definedName>
    <definedName name="B2TR_C1SO_900A">#REF!</definedName>
    <definedName name="B2TR_C1SO_900F">#REF!</definedName>
    <definedName name="B2TR_C1SO_900H">#REF!</definedName>
    <definedName name="B2TR_C1SO_900I">#REF!</definedName>
    <definedName name="B2TR_C1SO_900L">#REF!</definedName>
    <definedName name="B2TR_C1SO_905A">#REF!</definedName>
    <definedName name="B2TR_C1SO_905B">#REF!</definedName>
    <definedName name="B2TR_C1SO_905C">#REF!</definedName>
    <definedName name="B2TR_C1SO_905U">#REF!</definedName>
    <definedName name="B2TR_C1SO_906A">#REF!</definedName>
    <definedName name="B2TR_C1SO_906D">#REF!</definedName>
    <definedName name="B2TR_C1SO_906F">#REF!</definedName>
    <definedName name="B2TR_C1SO_906I">#REF!</definedName>
    <definedName name="B2TR_C1SO_906J">#REF!</definedName>
    <definedName name="B2TR_C1SO_906K">#REF!</definedName>
    <definedName name="B2TR_C1SO_906P">#REF!</definedName>
    <definedName name="B2TR_C1SO_906Z">#REF!</definedName>
    <definedName name="B2TR_C1SO_908A">#REF!</definedName>
    <definedName name="B2TR_C1SO_908B">#REF!</definedName>
    <definedName name="B2TR_C1SO_910B">#REF!</definedName>
    <definedName name="B2TR_C1SO_910C">#REF!</definedName>
    <definedName name="B2TR_C1SO_910D">#REF!</definedName>
    <definedName name="B2TR_C1SO_910E">#REF!</definedName>
    <definedName name="B2TR_C1SO_910K">#REF!</definedName>
    <definedName name="B2TR_C1SO_910M">#REF!</definedName>
    <definedName name="B2TR_C1SO_910N">#REF!</definedName>
    <definedName name="B2TR_C1SO_910O">#REF!</definedName>
    <definedName name="B2TR_C1SO_910Q">#REF!</definedName>
    <definedName name="B2TR_C1SO_910S">#REF!</definedName>
    <definedName name="B2TR_C1SO_910U">#REF!</definedName>
    <definedName name="B2TR_C1SO_910X">#REF!</definedName>
    <definedName name="B2TR_C1SO_911I">#REF!</definedName>
    <definedName name="B2TR_C1SO_911J">#REF!</definedName>
    <definedName name="B2TR_C1SO_911K">#REF!</definedName>
    <definedName name="B2TR_C1SO_911L">#REF!</definedName>
    <definedName name="B2TR_C1SO_911M">#REF!</definedName>
    <definedName name="B2TR_C1SO_911Q">#REF!</definedName>
    <definedName name="B2TR_C1SO_911QA">#REF!</definedName>
    <definedName name="B2TR_C1SO_911QB">#REF!</definedName>
    <definedName name="B2TR_C1SO_911S">#REF!</definedName>
    <definedName name="B2TR_C1SO_911V">#REF!</definedName>
    <definedName name="B2TR_C1SO_911W">#REF!</definedName>
    <definedName name="B2TR_C1SO_911Z">#REF!</definedName>
    <definedName name="B2TR_C1SO_912K">#REF!</definedName>
    <definedName name="B2TR_C1SO_913A">#REF!</definedName>
    <definedName name="B2TR_C1SO_913D">#REF!</definedName>
    <definedName name="B2TR_C1SO_913M">#REF!</definedName>
    <definedName name="B2TR_C1SO_914A">#REF!</definedName>
    <definedName name="B2TR_C1SO_914B">#REF!</definedName>
    <definedName name="B2TR_C1SO_914E">#REF!</definedName>
    <definedName name="B2TR_C1SO_914F">#REF!</definedName>
    <definedName name="B2TR_C1SO_914K">#REF!</definedName>
    <definedName name="B2TR_C1SO_914MDSIT">#REF!</definedName>
    <definedName name="B2TR_C1SO_920E">#REF!</definedName>
    <definedName name="B2TR_C1SO_921A">#REF!</definedName>
    <definedName name="B2TR_C1SO_921G">#REF!</definedName>
    <definedName name="B2TR_C1SO_930A">#REF!</definedName>
    <definedName name="B2TR_C1SO_930E">#REF!</definedName>
    <definedName name="B2TR_C1SO_930J">#REF!</definedName>
    <definedName name="B2TR_C1SO_930K">#REF!</definedName>
    <definedName name="B2TR_C1SO_940A">#REF!</definedName>
    <definedName name="B2TR_C1SO_940N">#REF!</definedName>
    <definedName name="B2TR_C1SO_940S">#REF!</definedName>
    <definedName name="B2TR_C1SO_940X">#REF!</definedName>
    <definedName name="B2TR_C1SO_960A">#REF!</definedName>
    <definedName name="B2TR_C1SO_980A">#REF!</definedName>
    <definedName name="B2TR_C1SO_980B">#REF!</definedName>
    <definedName name="B2TR_C1SO_980E">#REF!</definedName>
    <definedName name="B2TR_C1SO_980G">#REF!</definedName>
    <definedName name="B2TR_C1SO_980J">#REF!</definedName>
    <definedName name="B2TR_C1SO_980L">#REF!</definedName>
    <definedName name="B2TR_C1SO_985B">#REF!</definedName>
    <definedName name="B2TR_C1SO_990B">#REF!</definedName>
    <definedName name="B2TR_C1SO_995A">#REF!</definedName>
    <definedName name="B2TR_C1SO_999QFIN48">#REF!</definedName>
    <definedName name="B2TR_C1SO_FIT">#REF!</definedName>
    <definedName name="B2TR_C1SO_INT1">#REF!</definedName>
    <definedName name="B2TR_C1SO_M31">#REF!</definedName>
    <definedName name="B2TR_C1SO_M32">#REF!</definedName>
    <definedName name="B2TR_C1SO_M33">#REF!</definedName>
    <definedName name="B2TR_C1SO_NIT">#REF!</definedName>
    <definedName name="B2TR_C1SO_SIT">#REF!</definedName>
    <definedName name="B2TR_C2SO_0002">#REF!</definedName>
    <definedName name="B2TR_C2SO_0003">#REF!</definedName>
    <definedName name="B2TR_C2SO_230K">#REF!</definedName>
    <definedName name="B2TR_C2SO_234F">#REF!</definedName>
    <definedName name="B2TR_C2SO_310A">#REF!</definedName>
    <definedName name="B2TR_C2SO_310D">#REF!</definedName>
    <definedName name="B2TR_C2SO_310E">#REF!</definedName>
    <definedName name="B2TR_C2SO_320A">#REF!</definedName>
    <definedName name="B2TR_C2SO_320D">#REF!</definedName>
    <definedName name="B2TR_C2SO_320I">#REF!</definedName>
    <definedName name="B2TR_C2SO_320L">#REF!</definedName>
    <definedName name="B2TR_C2SO_320S">#REF!</definedName>
    <definedName name="B2TR_C2SO_320U">#REF!</definedName>
    <definedName name="B2TR_C2SO_330D">#REF!</definedName>
    <definedName name="B2TR_C2SO_390F">#REF!</definedName>
    <definedName name="B2TR_C2SO_410A">#REF!</definedName>
    <definedName name="B2TR_C2SO_430I">#REF!</definedName>
    <definedName name="B2TR_C2SO_430J">#REF!</definedName>
    <definedName name="B2TR_C2SO_432A">#REF!</definedName>
    <definedName name="B2TR_C2SO_432C">#REF!</definedName>
    <definedName name="B2TR_C2SO_432D">#REF!</definedName>
    <definedName name="B2TR_C2SO_432G">#REF!</definedName>
    <definedName name="B2TR_C2SO_432I">#REF!</definedName>
    <definedName name="B2TR_C2SO_432M">#REF!</definedName>
    <definedName name="B2TR_C2SO_433A">#REF!</definedName>
    <definedName name="B2TR_C2SO_433C">#REF!</definedName>
    <definedName name="B2TR_C2SO_433D">#REF!</definedName>
    <definedName name="B2TR_C2SO_433F">#REF!</definedName>
    <definedName name="B2TR_C2SO_520A">#REF!</definedName>
    <definedName name="B2TR_C2SO_520X">#REF!</definedName>
    <definedName name="B2TR_C2SO_520Y">#REF!</definedName>
    <definedName name="B2TR_C2SO_531A">#REF!</definedName>
    <definedName name="B2TR_C2SO_531B">#REF!</definedName>
    <definedName name="B2TR_C2SO_531H">#REF!</definedName>
    <definedName name="B2TR_C2SO_560J">#REF!</definedName>
    <definedName name="B2TR_C2SO_561A">#REF!</definedName>
    <definedName name="B2TR_C2SO_562B">#REF!</definedName>
    <definedName name="B2TR_C2SO_601E">#REF!</definedName>
    <definedName name="B2TR_C2SO_601G">#REF!</definedName>
    <definedName name="B2TR_C2SO_601T">#REF!</definedName>
    <definedName name="B2TR_C2SO_602A">#REF!</definedName>
    <definedName name="B2TR_C2SO_603A">#REF!</definedName>
    <definedName name="B2TR_C2SO_605C">#REF!</definedName>
    <definedName name="B2TR_C2SO_605E">#REF!</definedName>
    <definedName name="B2TR_C2SO_605F">#REF!</definedName>
    <definedName name="B2TR_C2SO_605I">#REF!</definedName>
    <definedName name="B2TR_C2SO_605K">#REF!</definedName>
    <definedName name="B2TR_C2SO_605O">#REF!</definedName>
    <definedName name="B2TR_C2SO_605V">#REF!</definedName>
    <definedName name="B2TR_C2SO_605W">#REF!</definedName>
    <definedName name="B2TR_C2SO_609E">#REF!</definedName>
    <definedName name="B2TR_C2SO_610A">#REF!</definedName>
    <definedName name="B2TR_C2SO_611E">#REF!</definedName>
    <definedName name="B2TR_C2SO_611G">#REF!</definedName>
    <definedName name="B2TR_C2SO_611M">#REF!</definedName>
    <definedName name="B2TR_C2SO_611S">#REF!</definedName>
    <definedName name="B2TR_C2SO_611U">#REF!</definedName>
    <definedName name="B2TR_C2SO_611Y">#REF!</definedName>
    <definedName name="B2TR_C2SO_612Y">#REF!</definedName>
    <definedName name="B2TR_C2SO_613B">#REF!</definedName>
    <definedName name="B2TR_C2SO_613C">#REF!</definedName>
    <definedName name="B2TR_C2SO_613E">#REF!</definedName>
    <definedName name="B2TR_C2SO_613F">#REF!</definedName>
    <definedName name="B2TR_C2SO_613I">#REF!</definedName>
    <definedName name="B2TR_C2SO_613K">#REF!</definedName>
    <definedName name="B2TR_C2SO_613L">#REF!</definedName>
    <definedName name="B2TR_C2SO_613O">#REF!</definedName>
    <definedName name="B2TR_C2SO_613R">#REF!</definedName>
    <definedName name="B2TR_C2SO_613S">#REF!</definedName>
    <definedName name="B2TR_C2SO_613U">#REF!</definedName>
    <definedName name="B2TR_C2SO_613Y">#REF!</definedName>
    <definedName name="B2TR_C2SO_614I">#REF!</definedName>
    <definedName name="B2TR_C2SO_614Z">#REF!</definedName>
    <definedName name="B2TR_C2SO_615B">#REF!</definedName>
    <definedName name="B2TR_C2SO_615C">#REF!</definedName>
    <definedName name="B2TR_C2SO_615Q">#REF!</definedName>
    <definedName name="B2TR_C2SO_615R">#REF!</definedName>
    <definedName name="B2TR_C2SO_615T">#REF!</definedName>
    <definedName name="B2TR_C2SO_616A">#REF!</definedName>
    <definedName name="B2TR_C2SO_620A">#REF!</definedName>
    <definedName name="B2TR_C2SO_620C">#REF!</definedName>
    <definedName name="B2TR_C2SO_625A">#REF!</definedName>
    <definedName name="B2TR_C2SO_625B">#REF!</definedName>
    <definedName name="B2TR_C2SO_629X">#REF!</definedName>
    <definedName name="B2TR_C2SO_630A">#REF!</definedName>
    <definedName name="B2TR_C2SO_630E">#REF!</definedName>
    <definedName name="B2TR_C2SO_630F">#REF!</definedName>
    <definedName name="B2TR_C2SO_630G">#REF!</definedName>
    <definedName name="B2TR_C2SO_630J">#REF!</definedName>
    <definedName name="B2TR_C2SO_630M">#REF!</definedName>
    <definedName name="B2TR_C2SO_630X">#REF!</definedName>
    <definedName name="B2TR_C2SO_630Y">#REF!</definedName>
    <definedName name="B2TR_C2SO_631C">#REF!</definedName>
    <definedName name="B2TR_C2SO_631D">#REF!</definedName>
    <definedName name="B2TR_C2SO_631E">#REF!</definedName>
    <definedName name="B2TR_C2SO_631F">#REF!</definedName>
    <definedName name="B2TR_C2SO_631G">#REF!</definedName>
    <definedName name="B2TR_C2SO_631H">#REF!</definedName>
    <definedName name="B2TR_C2SO_631I">#REF!</definedName>
    <definedName name="B2TR_C2SO_631J">#REF!</definedName>
    <definedName name="B2TR_C2SO_631S">#REF!</definedName>
    <definedName name="B2TR_C2SO_632G">#REF!</definedName>
    <definedName name="B2TR_C2SO_632O">#REF!</definedName>
    <definedName name="B2TR_C2SO_632U">#REF!</definedName>
    <definedName name="B2TR_C2SO_632Y">#REF!</definedName>
    <definedName name="B2TR_C2SO_633A">#REF!</definedName>
    <definedName name="B2TR_C2SO_641I">#REF!</definedName>
    <definedName name="B2TR_C2SO_641X">#REF!</definedName>
    <definedName name="B2TR_C2SO_641Y">#REF!</definedName>
    <definedName name="B2TR_C2SO_642B">#REF!</definedName>
    <definedName name="B2TR_C2SO_642C">#REF!</definedName>
    <definedName name="B2TR_C2SO_651C">#REF!</definedName>
    <definedName name="B2TR_C2SO_651F">#REF!</definedName>
    <definedName name="B2TR_C2SO_651H">#REF!</definedName>
    <definedName name="B2TR_C2SO_651I">#REF!</definedName>
    <definedName name="B2TR_C2SO_651J">#REF!</definedName>
    <definedName name="B2TR_C2SO_651K">#REF!</definedName>
    <definedName name="B2TR_C2SO_651M">#REF!</definedName>
    <definedName name="B2TR_C2SO_651Q">#REF!</definedName>
    <definedName name="B2TR_C2SO_651R">#REF!</definedName>
    <definedName name="B2TR_C2SO_651S">#REF!</definedName>
    <definedName name="B2TR_C2SO_651T">#REF!</definedName>
    <definedName name="B2TR_C2SO_651W">#REF!</definedName>
    <definedName name="B2TR_C2SO_651X">#REF!</definedName>
    <definedName name="B2TR_C2SO_651Y">#REF!</definedName>
    <definedName name="B2TR_C2SO_651Z">#REF!</definedName>
    <definedName name="B2TR_C2SO_659B">#REF!</definedName>
    <definedName name="B2TR_C2SO_660A">#REF!</definedName>
    <definedName name="B2TR_C2SO_660F">#REF!</definedName>
    <definedName name="B2TR_C2SO_660G">#REF!</definedName>
    <definedName name="B2TR_C2SO_660K">#REF!</definedName>
    <definedName name="B2TR_C2SO_660O">#REF!</definedName>
    <definedName name="B2TR_C2SO_660R">#REF!</definedName>
    <definedName name="B2TR_C2SO_660Z">#REF!</definedName>
    <definedName name="B2TR_C2SO_661B">#REF!</definedName>
    <definedName name="B2TR_C2SO_661R">#REF!</definedName>
    <definedName name="B2TR_C2SO_661S">#REF!</definedName>
    <definedName name="B2TR_C2SO_661T">#REF!</definedName>
    <definedName name="B2TR_C2SO_661U">#REF!</definedName>
    <definedName name="B2TR_C2SO_661V">#REF!</definedName>
    <definedName name="B2TR_C2SO_661X">#REF!</definedName>
    <definedName name="B2TR_C2SO_661Y">#REF!</definedName>
    <definedName name="B2TR_C2SO_662D">#REF!</definedName>
    <definedName name="B2TR_C2SO_663F">#REF!</definedName>
    <definedName name="B2TR_C2SO_663G">#REF!</definedName>
    <definedName name="B2TR_C2SO_663N">#REF!</definedName>
    <definedName name="B2TR_C2SO_663O">#REF!</definedName>
    <definedName name="B2TR_C2SO_663T">#REF!</definedName>
    <definedName name="B2TR_C2SO_663X">#REF!</definedName>
    <definedName name="B2TR_C2SO_664A">#REF!</definedName>
    <definedName name="B2TR_C2SO_664B">#REF!</definedName>
    <definedName name="B2TR_C2SO_664F">#REF!</definedName>
    <definedName name="B2TR_C2SO_664N">#REF!</definedName>
    <definedName name="B2TR_C2SO_664P">#REF!</definedName>
    <definedName name="B2TR_C2SO_664Q">#REF!</definedName>
    <definedName name="B2TR_C2SO_664R">#REF!</definedName>
    <definedName name="B2TR_C2SO_664V">#REF!</definedName>
    <definedName name="B2TR_C2SO_665D">#REF!</definedName>
    <definedName name="B2TR_C2SO_665G">#REF!</definedName>
    <definedName name="B2TR_C2SO_665I">#REF!</definedName>
    <definedName name="B2TR_C2SO_665J">#REF!</definedName>
    <definedName name="B2TR_C2SO_665N">#REF!</definedName>
    <definedName name="B2TR_C2SO_665V">#REF!</definedName>
    <definedName name="B2TR_C2SO_665X">#REF!</definedName>
    <definedName name="B2TR_C2SO_667C">#REF!</definedName>
    <definedName name="B2TR_C2SO_667D">#REF!</definedName>
    <definedName name="B2TR_C2SO_667E">#REF!</definedName>
    <definedName name="B2TR_C2SO_667H">#REF!</definedName>
    <definedName name="B2TR_C2SO_667J">#REF!</definedName>
    <definedName name="B2TR_C2SO_667K">#REF!</definedName>
    <definedName name="B2TR_C2SO_667N">#REF!</definedName>
    <definedName name="B2TR_C2SO_667P">#REF!</definedName>
    <definedName name="B2TR_C2SO_667R">#REF!</definedName>
    <definedName name="B2TR_C2SO_667S">#REF!</definedName>
    <definedName name="B2TR_C2SO_667T">#REF!</definedName>
    <definedName name="B2TR_C2SO_667U">#REF!</definedName>
    <definedName name="B2TR_C2SO_667V">#REF!</definedName>
    <definedName name="B2TR_C2SO_667W">#REF!</definedName>
    <definedName name="B2TR_C2SO_667Y">#REF!</definedName>
    <definedName name="B2TR_C2SO_667Z">#REF!</definedName>
    <definedName name="B2TR_C2SO_668B">#REF!</definedName>
    <definedName name="B2TR_C2SO_668F">#REF!</definedName>
    <definedName name="B2TR_C2SO_668G">#REF!</definedName>
    <definedName name="B2TR_C2SO_668H">#REF!</definedName>
    <definedName name="B2TR_C2SO_668O">#REF!</definedName>
    <definedName name="B2TR_C2SO_668P">#REF!</definedName>
    <definedName name="B2TR_C2SO_668T">#REF!</definedName>
    <definedName name="B2TR_C2SO_668U">#REF!</definedName>
    <definedName name="B2TR_C2SO_668V">#REF!</definedName>
    <definedName name="B2TR_C2SO_669A">#REF!</definedName>
    <definedName name="B2TR_C2SO_669H">#REF!</definedName>
    <definedName name="B2TR_C2SO_669I">#REF!</definedName>
    <definedName name="B2TR_C2SO_669J">#REF!</definedName>
    <definedName name="B2TR_C2SO_669K">#REF!</definedName>
    <definedName name="B2TR_C2SO_669O">#REF!</definedName>
    <definedName name="B2TR_C2SO_669R">#REF!</definedName>
    <definedName name="B2TR_C2SO_669S">#REF!</definedName>
    <definedName name="B2TR_C2SO_669U">#REF!</definedName>
    <definedName name="B2TR_C2SO_669X">#REF!</definedName>
    <definedName name="B2TR_C2SO_669Y">#REF!</definedName>
    <definedName name="B2TR_C2SO_669Z">#REF!</definedName>
    <definedName name="B2TR_C2SO_670D">#REF!</definedName>
    <definedName name="B2TR_C2SO_670F">#REF!</definedName>
    <definedName name="B2TR_C2SO_670H">#REF!</definedName>
    <definedName name="B2TR_C2SO_670I">#REF!</definedName>
    <definedName name="B2TR_C2SO_670N">#REF!</definedName>
    <definedName name="B2TR_C2SO_670O">#REF!</definedName>
    <definedName name="B2TR_C2SO_670P">#REF!</definedName>
    <definedName name="B2TR_C2SO_670Q">#REF!</definedName>
    <definedName name="B2TR_C2SO_670S">#REF!</definedName>
    <definedName name="B2TR_C2SO_670W">#REF!</definedName>
    <definedName name="B2TR_C2SO_670X">#REF!</definedName>
    <definedName name="B2TR_C2SO_670Y">#REF!</definedName>
    <definedName name="B2TR_C2SO_670Z">#REF!</definedName>
    <definedName name="B2TR_C2SO_671A">#REF!</definedName>
    <definedName name="B2TR_C2SO_671B">#REF!</definedName>
    <definedName name="B2TR_C2SO_671D">#REF!</definedName>
    <definedName name="B2TR_C2SO_671F">#REF!</definedName>
    <definedName name="B2TR_C2SO_671G">#REF!</definedName>
    <definedName name="B2TR_C2SO_671H">#REF!</definedName>
    <definedName name="B2TR_C2SO_671I">#REF!</definedName>
    <definedName name="B2TR_C2SO_671J">#REF!</definedName>
    <definedName name="B2TR_C2SO_671K">#REF!</definedName>
    <definedName name="B2TR_C2SO_671L">#REF!</definedName>
    <definedName name="B2TR_C2SO_671M">#REF!</definedName>
    <definedName name="B2TR_C2SO_671N">#REF!</definedName>
    <definedName name="B2TR_C2SO_671O">#REF!</definedName>
    <definedName name="B2TR_C2SO_671P">#REF!</definedName>
    <definedName name="B2TR_C2SO_671Q">#REF!</definedName>
    <definedName name="B2TR_C2SO_671R">#REF!</definedName>
    <definedName name="B2TR_C2SO_671S">#REF!</definedName>
    <definedName name="B2TR_C2SO_671T">#REF!</definedName>
    <definedName name="B2TR_C2SO_671W">#REF!</definedName>
    <definedName name="B2TR_C2SO_671Z">#REF!</definedName>
    <definedName name="B2TR_C2SO_672G">#REF!</definedName>
    <definedName name="B2TR_C2SO_672H">#REF!</definedName>
    <definedName name="B2TR_C2SO_672I">#REF!</definedName>
    <definedName name="B2TR_C2SO_672M">#REF!</definedName>
    <definedName name="B2TR_C2SO_672N">#REF!</definedName>
    <definedName name="B2TR_C2SO_672O">#REF!</definedName>
    <definedName name="B2TR_C2SO_672P">#REF!</definedName>
    <definedName name="B2TR_C2SO_672R">#REF!</definedName>
    <definedName name="B2TR_C2SO_672S">#REF!</definedName>
    <definedName name="B2TR_C2SO_672T">#REF!</definedName>
    <definedName name="B2TR_C2SO_673C">#REF!</definedName>
    <definedName name="B2TR_C2SO_673E">#REF!</definedName>
    <definedName name="B2TR_C2SO_673F">#REF!</definedName>
    <definedName name="B2TR_C2SO_673G">#REF!</definedName>
    <definedName name="B2TR_C2SO_673H">#REF!</definedName>
    <definedName name="B2TR_C2SO_673I">#REF!</definedName>
    <definedName name="B2TR_C2SO_673J">#REF!</definedName>
    <definedName name="B2TR_C2SO_673K">#REF!</definedName>
    <definedName name="B2TR_C2SO_673N">#REF!</definedName>
    <definedName name="B2TR_C2SO_673O">#REF!</definedName>
    <definedName name="B2TR_C2SO_673R">#REF!</definedName>
    <definedName name="B2TR_C2SO_673S">#REF!</definedName>
    <definedName name="B2TR_C2SO_673U">#REF!</definedName>
    <definedName name="B2TR_C2SO_673V">#REF!</definedName>
    <definedName name="B2TR_C2SO_673W">#REF!</definedName>
    <definedName name="B2TR_C2SO_673X">#REF!</definedName>
    <definedName name="B2TR_C2SO_673Z">#REF!</definedName>
    <definedName name="B2TR_C2SO_674B">#REF!</definedName>
    <definedName name="B2TR_C2SO_674C">#REF!</definedName>
    <definedName name="B2TR_C2SO_674D">#REF!</definedName>
    <definedName name="B2TR_C2SO_674I">#REF!</definedName>
    <definedName name="B2TR_C2SO_674M">#REF!</definedName>
    <definedName name="B2TR_C2SO_674S">#REF!</definedName>
    <definedName name="B2TR_C2SO_674W">#REF!</definedName>
    <definedName name="B2TR_C2SO_675A">#REF!</definedName>
    <definedName name="B2TR_C2SO_675C">#REF!</definedName>
    <definedName name="B2TR_C2SO_675E">#REF!</definedName>
    <definedName name="B2TR_C2SO_675F">#REF!</definedName>
    <definedName name="B2TR_C2SO_675G">#REF!</definedName>
    <definedName name="B2TR_C2SO_675H">#REF!</definedName>
    <definedName name="B2TR_C2SO_675I">#REF!</definedName>
    <definedName name="B2TR_C2SO_675J">#REF!</definedName>
    <definedName name="B2TR_C2SO_675K">#REF!</definedName>
    <definedName name="B2TR_C2SO_675L">#REF!</definedName>
    <definedName name="B2TR_C2SO_675M">#REF!</definedName>
    <definedName name="B2TR_C2SO_675N">#REF!</definedName>
    <definedName name="B2TR_C2SO_675O">#REF!</definedName>
    <definedName name="B2TR_C2SO_675P">#REF!</definedName>
    <definedName name="B2TR_C2SO_675Q">#REF!</definedName>
    <definedName name="B2TR_C2SO_675R">#REF!</definedName>
    <definedName name="B2TR_C2SO_675S">#REF!</definedName>
    <definedName name="B2TR_C2SO_675T">#REF!</definedName>
    <definedName name="B2TR_C2SO_675U">#REF!</definedName>
    <definedName name="B2TR_C2SO_675V">#REF!</definedName>
    <definedName name="B2TR_C2SO_675W">#REF!</definedName>
    <definedName name="B2TR_C2SO_675X">#REF!</definedName>
    <definedName name="B2TR_C2SO_675Y">#REF!</definedName>
    <definedName name="B2TR_C2SO_675Z">#REF!</definedName>
    <definedName name="B2TR_C2SO_676A">#REF!</definedName>
    <definedName name="B2TR_C2SO_676B">#REF!</definedName>
    <definedName name="B2TR_C2SO_676C">#REF!</definedName>
    <definedName name="B2TR_C2SO_676D">#REF!</definedName>
    <definedName name="B2TR_C2SO_676E">#REF!</definedName>
    <definedName name="B2TR_C2SO_676F">#REF!</definedName>
    <definedName name="B2TR_C2SO_676G">#REF!</definedName>
    <definedName name="B2TR_C2SO_676J">#REF!</definedName>
    <definedName name="B2TR_C2SO_690C">#REF!</definedName>
    <definedName name="B2TR_C2SO_690D">#REF!</definedName>
    <definedName name="B2TR_C2SO_690E">#REF!</definedName>
    <definedName name="B2TR_C2SO_690F">#REF!</definedName>
    <definedName name="B2TR_C2SO_690G">#REF!</definedName>
    <definedName name="B2TR_C2SO_690I">#REF!</definedName>
    <definedName name="B2TR_C2SO_690J">#REF!</definedName>
    <definedName name="B2TR_C2SO_690K">#REF!</definedName>
    <definedName name="B2TR_C2SO_690L">#REF!</definedName>
    <definedName name="B2TR_C2SO_710H">#REF!</definedName>
    <definedName name="B2TR_C2SO_811C">#REF!</definedName>
    <definedName name="B2TR_C2SO_813C">#REF!</definedName>
    <definedName name="B2TR_C2SO_843A">#REF!</definedName>
    <definedName name="B2TR_C2SO_845K">#REF!</definedName>
    <definedName name="B2TR_C2SO_850A">#REF!</definedName>
    <definedName name="B2TR_C2SO_850C">#REF!</definedName>
    <definedName name="B2TR_C2SO_900A">#REF!</definedName>
    <definedName name="B2TR_C2SO_900F">#REF!</definedName>
    <definedName name="B2TR_C2SO_900H">#REF!</definedName>
    <definedName name="B2TR_C2SO_900I">#REF!</definedName>
    <definedName name="B2TR_C2SO_905U">#REF!</definedName>
    <definedName name="B2TR_C2SO_906F">#REF!</definedName>
    <definedName name="B2TR_C2SO_906I">#REF!</definedName>
    <definedName name="B2TR_C2SO_906J">#REF!</definedName>
    <definedName name="B2TR_C2SO_906K">#REF!</definedName>
    <definedName name="B2TR_C2SO_906P">#REF!</definedName>
    <definedName name="B2TR_C2SO_906Z">#REF!</definedName>
    <definedName name="B2TR_C2SO_908A">#REF!</definedName>
    <definedName name="B2TR_C2SO_908B">#REF!</definedName>
    <definedName name="B2TR_C2SO_910C">#REF!</definedName>
    <definedName name="B2TR_C2SO_910M">#REF!</definedName>
    <definedName name="B2TR_C2SO_910O">#REF!</definedName>
    <definedName name="B2TR_C2SO_911Q">#REF!</definedName>
    <definedName name="B2TR_C2SO_911S">#REF!</definedName>
    <definedName name="B2TR_C2SO_911V">#REF!</definedName>
    <definedName name="B2TR_C2SO_911W">#REF!</definedName>
    <definedName name="B2TR_C2SO_911Z">#REF!</definedName>
    <definedName name="B2TR_C2SO_914A">#REF!</definedName>
    <definedName name="B2TR_C2SO_914B">#REF!</definedName>
    <definedName name="B2TR_C2SO_914K">#REF!</definedName>
    <definedName name="B2TR_C2SO_920E">#REF!</definedName>
    <definedName name="B2TR_C2SO_921A">#REF!</definedName>
    <definedName name="B2TR_C2SO_930E">#REF!</definedName>
    <definedName name="B2TR_C2SO_990B">#REF!</definedName>
    <definedName name="B2TR_C3SO_0001">#REF!</definedName>
    <definedName name="B2TR_C3SO_0002">#REF!</definedName>
    <definedName name="B2TR_C3SO_0003">#REF!</definedName>
    <definedName name="B2TR_C3SO_014A">#REF!</definedName>
    <definedName name="B2TR_C3SO_014ADSIT">#REF!</definedName>
    <definedName name="B2TR_C3SO_014C">#REF!</definedName>
    <definedName name="B2TR_C3SO_014CDSIT">#REF!</definedName>
    <definedName name="B2TR_C3SO_014VDSIT">#REF!</definedName>
    <definedName name="B2TR_C3SO_014WDSIT">#REF!</definedName>
    <definedName name="B2TR_C3SO_210A">#REF!</definedName>
    <definedName name="B2TR_C3SO_210B">#REF!</definedName>
    <definedName name="B2TR_C3SO_210E">#REF!</definedName>
    <definedName name="B2TR_C3SO_211A">#REF!</definedName>
    <definedName name="B2TR_C3SO_220A">#REF!</definedName>
    <definedName name="B2TR_C3SO_220E">#REF!</definedName>
    <definedName name="B2TR_C3SO_230A">#REF!</definedName>
    <definedName name="B2TR_C3SO_230B">#REF!</definedName>
    <definedName name="B2TR_C3SO_230G">#REF!</definedName>
    <definedName name="B2TR_C3SO_230I">#REF!</definedName>
    <definedName name="B2TR_C3SO_230J">#REF!</definedName>
    <definedName name="B2TR_C3SO_230K">#REF!</definedName>
    <definedName name="B2TR_C3SO_230X">#REF!</definedName>
    <definedName name="B2TR_C3SO_232A">#REF!</definedName>
    <definedName name="B2TR_C3SO_232C">#REF!</definedName>
    <definedName name="B2TR_C3SO_232K">#REF!</definedName>
    <definedName name="B2TR_C3SO_232M">#REF!</definedName>
    <definedName name="B2TR_C3SO_234F">#REF!</definedName>
    <definedName name="B2TR_C3SO_234Q">#REF!</definedName>
    <definedName name="B2TR_C3SO_280A">#REF!</definedName>
    <definedName name="B2TR_C3SO_280D">#REF!</definedName>
    <definedName name="B2TR_C3SO_280E">#REF!</definedName>
    <definedName name="B2TR_C3SO_280F">#REF!</definedName>
    <definedName name="B2TR_C3SO_280H">#REF!</definedName>
    <definedName name="B2TR_C3SO_280J">#REF!</definedName>
    <definedName name="B2TR_C3SO_280Y">#REF!</definedName>
    <definedName name="B2TR_C3SO_282A">#REF!</definedName>
    <definedName name="B2TR_C3SO_282B">#REF!</definedName>
    <definedName name="B2TR_C3SO_295A">#REF!</definedName>
    <definedName name="B2TR_C3SO_295D">#REF!</definedName>
    <definedName name="B2TR_C3SO_310A">#REF!</definedName>
    <definedName name="B2TR_C3SO_310D">#REF!</definedName>
    <definedName name="B2TR_C3SO_310E">#REF!</definedName>
    <definedName name="B2TR_C3SO_320A">#REF!</definedName>
    <definedName name="B2TR_C3SO_320D">#REF!</definedName>
    <definedName name="B2TR_C3SO_320I">#REF!</definedName>
    <definedName name="B2TR_C3SO_320L">#REF!</definedName>
    <definedName name="B2TR_C3SO_320S">#REF!</definedName>
    <definedName name="B2TR_C3SO_320U">#REF!</definedName>
    <definedName name="B2TR_C3SO_330D">#REF!</definedName>
    <definedName name="B2TR_C3SO_345A">#REF!</definedName>
    <definedName name="B2TR_C3SO_345B">#REF!</definedName>
    <definedName name="B2TR_C3SO_350A">#REF!</definedName>
    <definedName name="B2TR_C3SO_360A">#REF!</definedName>
    <definedName name="B2TR_C3SO_380F">#REF!</definedName>
    <definedName name="B2TR_C3SO_380J">#REF!</definedName>
    <definedName name="B2TR_C3SO_390A">#REF!</definedName>
    <definedName name="B2TR_C3SO_390C">#REF!</definedName>
    <definedName name="B2TR_C3SO_390D">#REF!</definedName>
    <definedName name="B2TR_C3SO_390E">#REF!</definedName>
    <definedName name="B2TR_C3SO_390F">#REF!</definedName>
    <definedName name="B2TR_C3SO_410A">#REF!</definedName>
    <definedName name="B2TR_C3SO_430I">#REF!</definedName>
    <definedName name="B2TR_C3SO_430J">#REF!</definedName>
    <definedName name="B2TR_C3SO_432A">#REF!</definedName>
    <definedName name="B2TR_C3SO_432C">#REF!</definedName>
    <definedName name="B2TR_C3SO_432D">#REF!</definedName>
    <definedName name="B2TR_C3SO_432G">#REF!</definedName>
    <definedName name="B2TR_C3SO_432I">#REF!</definedName>
    <definedName name="B2TR_C3SO_432M">#REF!</definedName>
    <definedName name="B2TR_C3SO_433A">#REF!</definedName>
    <definedName name="B2TR_C3SO_433C">#REF!</definedName>
    <definedName name="B2TR_C3SO_433D">#REF!</definedName>
    <definedName name="B2TR_C3SO_433F">#REF!</definedName>
    <definedName name="B2TR_C3SO_460A">#REF!</definedName>
    <definedName name="B2TR_C3SO_510B">#REF!</definedName>
    <definedName name="B2TR_C3SO_510H">#REF!</definedName>
    <definedName name="B2TR_C3SO_510I">#REF!</definedName>
    <definedName name="B2TR_C3SO_510M">#REF!</definedName>
    <definedName name="B2TR_C3SO_520A">#REF!</definedName>
    <definedName name="B2TR_C3SO_520X">#REF!</definedName>
    <definedName name="B2TR_C3SO_520Y">#REF!</definedName>
    <definedName name="B2TR_C3SO_531A">#REF!</definedName>
    <definedName name="B2TR_C3SO_531B">#REF!</definedName>
    <definedName name="B2TR_C3SO_531H">#REF!</definedName>
    <definedName name="B2TR_C3SO_532A">#REF!</definedName>
    <definedName name="B2TR_C3SO_532C">#REF!</definedName>
    <definedName name="B2TR_C3SO_532D">#REF!</definedName>
    <definedName name="B2TR_C3SO_532E">#REF!</definedName>
    <definedName name="B2TR_C3SO_532F">#REF!</definedName>
    <definedName name="B2TR_C3SO_532G">#REF!</definedName>
    <definedName name="B2TR_C3SO_532H">#REF!</definedName>
    <definedName name="B2TR_C3SO_533A">#REF!</definedName>
    <definedName name="B2TR_C3SO_533D">#REF!</definedName>
    <definedName name="B2TR_C3SO_533E">#REF!</definedName>
    <definedName name="B2TR_C3SO_533J">#REF!</definedName>
    <definedName name="B2TR_C3SO_534A">#REF!</definedName>
    <definedName name="B2TR_C3SO_560D">#REF!</definedName>
    <definedName name="B2TR_C3SO_560J">#REF!</definedName>
    <definedName name="B2TR_C3SO_561A">#REF!</definedName>
    <definedName name="B2TR_C3SO_561D">#REF!</definedName>
    <definedName name="B2TR_C3SO_561I">#REF!</definedName>
    <definedName name="B2TR_C3SO_561J">#REF!</definedName>
    <definedName name="B2TR_C3SO_562B">#REF!</definedName>
    <definedName name="B2TR_C3SO_562H">#REF!</definedName>
    <definedName name="B2TR_C3SO_575E">#REF!</definedName>
    <definedName name="B2TR_C3SO_575G">#REF!</definedName>
    <definedName name="B2TR_C3SO_576e">#REF!</definedName>
    <definedName name="B2TR_C3SO_576F">#REF!</definedName>
    <definedName name="B2TR_C3SO_601E">#REF!</definedName>
    <definedName name="B2TR_C3SO_601G">#REF!</definedName>
    <definedName name="B2TR_C3SO_601T">#REF!</definedName>
    <definedName name="B2TR_C3SO_602A">#REF!</definedName>
    <definedName name="B2TR_C3SO_603A">#REF!</definedName>
    <definedName name="B2TR_C3SO_603G">#REF!</definedName>
    <definedName name="B2TR_C3SO_605B">#REF!</definedName>
    <definedName name="B2TR_C3SO_605C">#REF!</definedName>
    <definedName name="B2TR_C3SO_605E">#REF!</definedName>
    <definedName name="B2TR_C3SO_605F">#REF!</definedName>
    <definedName name="B2TR_C3SO_605I">#REF!</definedName>
    <definedName name="B2TR_C3SO_605K">#REF!</definedName>
    <definedName name="B2TR_C3SO_605O">#REF!</definedName>
    <definedName name="B2TR_C3SO_605P">#REF!</definedName>
    <definedName name="B2TR_C3SO_605T">#REF!</definedName>
    <definedName name="B2TR_C3SO_605V">#REF!</definedName>
    <definedName name="B2TR_C3SO_605W">#REF!</definedName>
    <definedName name="B2TR_C3SO_609E">#REF!</definedName>
    <definedName name="B2TR_C3SO_610A">#REF!</definedName>
    <definedName name="B2TR_C3SO_610U">#REF!</definedName>
    <definedName name="B2TR_C3SO_610V">#REF!</definedName>
    <definedName name="B2TR_C3SO_611E">#REF!</definedName>
    <definedName name="B2TR_C3SO_611G">#REF!</definedName>
    <definedName name="B2TR_C3SO_611M">#REF!</definedName>
    <definedName name="B2TR_C3SO_611S">#REF!</definedName>
    <definedName name="B2TR_C3SO_611U">#REF!</definedName>
    <definedName name="B2TR_C3SO_611Y">#REF!</definedName>
    <definedName name="B2TR_C3SO_612H">#REF!</definedName>
    <definedName name="B2TR_C3SO_612Y">#REF!</definedName>
    <definedName name="B2TR_C3SO_613B">#REF!</definedName>
    <definedName name="B2TR_C3SO_613C">#REF!</definedName>
    <definedName name="B2TR_C3SO_613E">#REF!</definedName>
    <definedName name="B2TR_C3SO_613F">#REF!</definedName>
    <definedName name="B2TR_C3SO_613I">#REF!</definedName>
    <definedName name="B2TR_C3SO_613K">#REF!</definedName>
    <definedName name="B2TR_C3SO_613L">#REF!</definedName>
    <definedName name="B2TR_C3SO_613N">#REF!</definedName>
    <definedName name="B2TR_C3SO_613O">#REF!</definedName>
    <definedName name="B2TR_C3SO_613R">#REF!</definedName>
    <definedName name="B2TR_C3SO_613S">#REF!</definedName>
    <definedName name="B2TR_C3SO_613U">#REF!</definedName>
    <definedName name="B2TR_C3SO_613Y">#REF!</definedName>
    <definedName name="B2TR_C3SO_614I">#REF!</definedName>
    <definedName name="B2TR_C3SO_614W">#REF!</definedName>
    <definedName name="B2TR_C3SO_614Y">#REF!</definedName>
    <definedName name="B2TR_C3SO_614Z">#REF!</definedName>
    <definedName name="B2TR_C3SO_615B">#REF!</definedName>
    <definedName name="B2TR_C3SO_615C">#REF!</definedName>
    <definedName name="B2TR_C3SO_615Q">#REF!</definedName>
    <definedName name="B2TR_C3SO_615R">#REF!</definedName>
    <definedName name="B2TR_C3SO_615T">#REF!</definedName>
    <definedName name="B2TR_C3SO_615Z">#REF!</definedName>
    <definedName name="B2TR_C3SO_616A">#REF!</definedName>
    <definedName name="B2TR_C3SO_620A">#REF!</definedName>
    <definedName name="B2TR_C3SO_620C">#REF!</definedName>
    <definedName name="B2TR_C3SO_625A">#REF!</definedName>
    <definedName name="B2TR_C3SO_625B">#REF!</definedName>
    <definedName name="B2TR_C3SO_629X">#REF!</definedName>
    <definedName name="B2TR_C3SO_630A">#REF!</definedName>
    <definedName name="B2TR_C3SO_630E">#REF!</definedName>
    <definedName name="B2TR_C3SO_630F">#REF!</definedName>
    <definedName name="B2TR_C3SO_630G">#REF!</definedName>
    <definedName name="B2TR_C3SO_630J">#REF!</definedName>
    <definedName name="B2TR_C3SO_630M">#REF!</definedName>
    <definedName name="B2TR_C3SO_630T">#REF!</definedName>
    <definedName name="B2TR_C3SO_630X">#REF!</definedName>
    <definedName name="B2TR_C3SO_630Y">#REF!</definedName>
    <definedName name="B2TR_C3SO_631C">#REF!</definedName>
    <definedName name="B2TR_C3SO_631D">#REF!</definedName>
    <definedName name="B2TR_C3SO_631E">#REF!</definedName>
    <definedName name="B2TR_C3SO_631F">#REF!</definedName>
    <definedName name="B2TR_C3SO_631G">#REF!</definedName>
    <definedName name="B2TR_C3SO_631H">#REF!</definedName>
    <definedName name="B2TR_C3SO_631I">#REF!</definedName>
    <definedName name="B2TR_C3SO_631J">#REF!</definedName>
    <definedName name="B2TR_C3SO_631S">#REF!</definedName>
    <definedName name="B2TR_C3SO_631U">#REF!</definedName>
    <definedName name="B2TR_C3SO_632G">#REF!</definedName>
    <definedName name="B2TR_C3SO_632O">#REF!</definedName>
    <definedName name="B2TR_C3SO_632P">#REF!</definedName>
    <definedName name="B2TR_C3SO_632U">#REF!</definedName>
    <definedName name="B2TR_C3SO_632Y">#REF!</definedName>
    <definedName name="B2TR_C3SO_633A">#REF!</definedName>
    <definedName name="B2TR_C3SO_635C">#REF!</definedName>
    <definedName name="B2TR_C3SO_638A">#REF!</definedName>
    <definedName name="B2TR_C3SO_638C">#REF!</definedName>
    <definedName name="B2TR_C3SO_641I">#REF!</definedName>
    <definedName name="B2TR_C3SO_641X">#REF!</definedName>
    <definedName name="B2TR_C3SO_641Y">#REF!</definedName>
    <definedName name="B2TR_C3SO_642B">#REF!</definedName>
    <definedName name="B2TR_C3SO_642C">#REF!</definedName>
    <definedName name="B2TR_C3SO_651C">#REF!</definedName>
    <definedName name="B2TR_C3SO_651F">#REF!</definedName>
    <definedName name="B2TR_C3SO_651H">#REF!</definedName>
    <definedName name="B2TR_C3SO_651I">#REF!</definedName>
    <definedName name="B2TR_C3SO_651J">#REF!</definedName>
    <definedName name="B2TR_C3SO_651K">#REF!</definedName>
    <definedName name="B2TR_C3SO_651M">#REF!</definedName>
    <definedName name="B2TR_C3SO_651O">#REF!</definedName>
    <definedName name="B2TR_C3SO_651Q">#REF!</definedName>
    <definedName name="B2TR_C3SO_651R">#REF!</definedName>
    <definedName name="B2TR_C3SO_651S">#REF!</definedName>
    <definedName name="B2TR_C3SO_651T">#REF!</definedName>
    <definedName name="B2TR_C3SO_651U">#REF!</definedName>
    <definedName name="B2TR_C3SO_651W">#REF!</definedName>
    <definedName name="B2TR_C3SO_651X">#REF!</definedName>
    <definedName name="B2TR_C3SO_651Y">#REF!</definedName>
    <definedName name="B2TR_C3SO_651Z">#REF!</definedName>
    <definedName name="B2TR_C3SO_652G">#REF!</definedName>
    <definedName name="B2TR_C3SO_653A">#REF!</definedName>
    <definedName name="B2TR_C3SO_659B">#REF!</definedName>
    <definedName name="B2TR_C3SO_660A">#REF!</definedName>
    <definedName name="B2TR_C3SO_660F">#REF!</definedName>
    <definedName name="B2TR_C3SO_660G">#REF!</definedName>
    <definedName name="B2TR_C3SO_660K">#REF!</definedName>
    <definedName name="B2TR_C3SO_660O">#REF!</definedName>
    <definedName name="B2TR_C3SO_660R">#REF!</definedName>
    <definedName name="B2TR_C3SO_660Z">#REF!</definedName>
    <definedName name="B2TR_C3SO_661B">#REF!</definedName>
    <definedName name="B2TR_C3SO_661R">#REF!</definedName>
    <definedName name="B2TR_C3SO_661S">#REF!</definedName>
    <definedName name="B2TR_C3SO_661T">#REF!</definedName>
    <definedName name="B2TR_C3SO_661U">#REF!</definedName>
    <definedName name="B2TR_C3SO_661V">#REF!</definedName>
    <definedName name="B2TR_C3SO_661X">#REF!</definedName>
    <definedName name="B2TR_C3SO_661Y">#REF!</definedName>
    <definedName name="B2TR_C3SO_662A">#REF!</definedName>
    <definedName name="B2TR_C3SO_662D">#REF!</definedName>
    <definedName name="B2TR_C3SO_663F">#REF!</definedName>
    <definedName name="B2TR_C3SO_663G">#REF!</definedName>
    <definedName name="B2TR_C3SO_663N">#REF!</definedName>
    <definedName name="B2TR_C3SO_663O">#REF!</definedName>
    <definedName name="B2TR_C3SO_663T">#REF!</definedName>
    <definedName name="B2TR_C3SO_663X">#REF!</definedName>
    <definedName name="B2TR_C3SO_664A">#REF!</definedName>
    <definedName name="B2TR_C3SO_664B">#REF!</definedName>
    <definedName name="B2TR_C3SO_664F">#REF!</definedName>
    <definedName name="B2TR_C3SO_664N">#REF!</definedName>
    <definedName name="B2TR_C3SO_664P">#REF!</definedName>
    <definedName name="B2TR_C3SO_664Q">#REF!</definedName>
    <definedName name="B2TR_C3SO_664R">#REF!</definedName>
    <definedName name="B2TR_C3SO_664V">#REF!</definedName>
    <definedName name="B2TR_C3SO_665D">#REF!</definedName>
    <definedName name="B2TR_C3SO_665G">#REF!</definedName>
    <definedName name="B2TR_C3SO_665I">#REF!</definedName>
    <definedName name="B2TR_C3SO_665J">#REF!</definedName>
    <definedName name="B2TR_C3SO_665N">#REF!</definedName>
    <definedName name="B2TR_C3SO_665V">#REF!</definedName>
    <definedName name="B2TR_C3SO_665X">#REF!</definedName>
    <definedName name="B2TR_C3SO_667C">#REF!</definedName>
    <definedName name="B2TR_C3SO_667D">#REF!</definedName>
    <definedName name="B2TR_C3SO_667E">#REF!</definedName>
    <definedName name="B2TR_C3SO_667H">#REF!</definedName>
    <definedName name="B2TR_C3SO_667J">#REF!</definedName>
    <definedName name="B2TR_C3SO_667K">#REF!</definedName>
    <definedName name="B2TR_C3SO_667N">#REF!</definedName>
    <definedName name="B2TR_C3SO_667P">#REF!</definedName>
    <definedName name="B2TR_C3SO_667R">#REF!</definedName>
    <definedName name="B2TR_C3SO_667S">#REF!</definedName>
    <definedName name="B2TR_C3SO_667T">#REF!</definedName>
    <definedName name="B2TR_C3SO_667U">#REF!</definedName>
    <definedName name="B2TR_C3SO_667V">#REF!</definedName>
    <definedName name="B2TR_C3SO_667W">#REF!</definedName>
    <definedName name="B2TR_C3SO_667Y">#REF!</definedName>
    <definedName name="B2TR_C3SO_667Z">#REF!</definedName>
    <definedName name="B2TR_C3SO_668B">#REF!</definedName>
    <definedName name="B2TR_C3SO_668D">#REF!</definedName>
    <definedName name="B2TR_C3SO_668E">#REF!</definedName>
    <definedName name="B2TR_C3SO_668F">#REF!</definedName>
    <definedName name="B2TR_C3SO_668G">#REF!</definedName>
    <definedName name="B2TR_C3SO_668H">#REF!</definedName>
    <definedName name="B2TR_C3SO_668I">#REF!</definedName>
    <definedName name="B2TR_C3SO_668J">#REF!</definedName>
    <definedName name="B2TR_C3SO_668O">#REF!</definedName>
    <definedName name="B2TR_C3SO_668P">#REF!</definedName>
    <definedName name="B2TR_C3SO_668T">#REF!</definedName>
    <definedName name="B2TR_C3SO_668U">#REF!</definedName>
    <definedName name="B2TR_C3SO_668V">#REF!</definedName>
    <definedName name="B2TR_C3SO_669A">#REF!</definedName>
    <definedName name="B2TR_C3SO_669H">#REF!</definedName>
    <definedName name="B2TR_C3SO_669I">#REF!</definedName>
    <definedName name="B2TR_C3SO_669J">#REF!</definedName>
    <definedName name="B2TR_C3SO_669K">#REF!</definedName>
    <definedName name="B2TR_C3SO_669O">#REF!</definedName>
    <definedName name="B2TR_C3SO_669R">#REF!</definedName>
    <definedName name="B2TR_C3SO_669S">#REF!</definedName>
    <definedName name="B2TR_C3SO_669T">#REF!</definedName>
    <definedName name="B2TR_C3SO_669U">#REF!</definedName>
    <definedName name="B2TR_C3SO_669W">#REF!</definedName>
    <definedName name="B2TR_C3SO_669X">#REF!</definedName>
    <definedName name="B2TR_C3SO_669Y">#REF!</definedName>
    <definedName name="B2TR_C3SO_669Z">#REF!</definedName>
    <definedName name="B2TR_C3SO_670D">#REF!</definedName>
    <definedName name="B2TR_C3SO_670F">#REF!</definedName>
    <definedName name="B2TR_C3SO_670H">#REF!</definedName>
    <definedName name="B2TR_C3SO_670I">#REF!</definedName>
    <definedName name="B2TR_C3SO_670N">#REF!</definedName>
    <definedName name="B2TR_C3SO_670O">#REF!</definedName>
    <definedName name="B2TR_C3SO_670P">#REF!</definedName>
    <definedName name="B2TR_C3SO_670Q">#REF!</definedName>
    <definedName name="B2TR_C3SO_670S">#REF!</definedName>
    <definedName name="B2TR_C3SO_670W">#REF!</definedName>
    <definedName name="B2TR_C3SO_670X">#REF!</definedName>
    <definedName name="B2TR_C3SO_670Y">#REF!</definedName>
    <definedName name="B2TR_C3SO_670Z">#REF!</definedName>
    <definedName name="B2TR_C3SO_671A">#REF!</definedName>
    <definedName name="B2TR_C3SO_671B">#REF!</definedName>
    <definedName name="B2TR_C3SO_671D">#REF!</definedName>
    <definedName name="B2TR_C3SO_671F">#REF!</definedName>
    <definedName name="B2TR_C3SO_671G">#REF!</definedName>
    <definedName name="B2TR_C3SO_671H">#REF!</definedName>
    <definedName name="B2TR_C3SO_671I">#REF!</definedName>
    <definedName name="B2TR_C3SO_671J">#REF!</definedName>
    <definedName name="B2TR_C3SO_671K">#REF!</definedName>
    <definedName name="B2TR_C3SO_671L">#REF!</definedName>
    <definedName name="B2TR_C3SO_671M">#REF!</definedName>
    <definedName name="B2TR_C3SO_671N">#REF!</definedName>
    <definedName name="B2TR_C3SO_671O">#REF!</definedName>
    <definedName name="B2TR_C3SO_671P">#REF!</definedName>
    <definedName name="B2TR_C3SO_671Q">#REF!</definedName>
    <definedName name="B2TR_C3SO_671R">#REF!</definedName>
    <definedName name="B2TR_C3SO_671S">#REF!</definedName>
    <definedName name="B2TR_C3SO_671T">#REF!</definedName>
    <definedName name="B2TR_C3SO_671W">#REF!</definedName>
    <definedName name="B2TR_C3SO_671Z">#REF!</definedName>
    <definedName name="B2TR_C3SO_672G">#REF!</definedName>
    <definedName name="B2TR_C3SO_672H">#REF!</definedName>
    <definedName name="B2TR_C3SO_672I">#REF!</definedName>
    <definedName name="B2TR_C3SO_672M">#REF!</definedName>
    <definedName name="B2TR_C3SO_672N">#REF!</definedName>
    <definedName name="B2TR_C3SO_672O">#REF!</definedName>
    <definedName name="B2TR_C3SO_672P">#REF!</definedName>
    <definedName name="B2TR_C3SO_672R">#REF!</definedName>
    <definedName name="B2TR_C3SO_672S">#REF!</definedName>
    <definedName name="B2TR_C3SO_672T">#REF!</definedName>
    <definedName name="B2TR_C3SO_673C">#REF!</definedName>
    <definedName name="B2TR_C3SO_673E">#REF!</definedName>
    <definedName name="B2TR_C3SO_673F">#REF!</definedName>
    <definedName name="B2TR_C3SO_673G">#REF!</definedName>
    <definedName name="B2TR_C3SO_673H">#REF!</definedName>
    <definedName name="B2TR_C3SO_673I">#REF!</definedName>
    <definedName name="B2TR_C3SO_673J">#REF!</definedName>
    <definedName name="B2TR_C3SO_673K">#REF!</definedName>
    <definedName name="B2TR_C3SO_673M">#REF!</definedName>
    <definedName name="B2TR_C3SO_673N">#REF!</definedName>
    <definedName name="B2TR_C3SO_673O">#REF!</definedName>
    <definedName name="B2TR_C3SO_673R">#REF!</definedName>
    <definedName name="B2TR_C3SO_673S">#REF!</definedName>
    <definedName name="B2TR_C3SO_673U">#REF!</definedName>
    <definedName name="B2TR_C3SO_673V">#REF!</definedName>
    <definedName name="B2TR_C3SO_673W">#REF!</definedName>
    <definedName name="B2TR_C3SO_673X">#REF!</definedName>
    <definedName name="B2TR_C3SO_673Y">#REF!</definedName>
    <definedName name="B2TR_C3SO_673Z">#REF!</definedName>
    <definedName name="B2TR_C3SO_674A">#REF!</definedName>
    <definedName name="B2TR_C3SO_674B">#REF!</definedName>
    <definedName name="B2TR_C3SO_674C">#REF!</definedName>
    <definedName name="B2TR_C3SO_674D">#REF!</definedName>
    <definedName name="B2TR_C3SO_674E">#REF!</definedName>
    <definedName name="B2TR_C3SO_674F">#REF!</definedName>
    <definedName name="B2TR_C3SO_674G">#REF!</definedName>
    <definedName name="B2TR_C3SO_674I">#REF!</definedName>
    <definedName name="B2TR_C3SO_674J">#REF!</definedName>
    <definedName name="B2TR_C3SO_674M">#REF!</definedName>
    <definedName name="B2TR_C3SO_674P">#REF!</definedName>
    <definedName name="B2TR_C3SO_674Q">#REF!</definedName>
    <definedName name="B2TR_C3SO_674R">#REF!</definedName>
    <definedName name="B2TR_C3SO_674S">#REF!</definedName>
    <definedName name="B2TR_C3SO_674V">#REF!</definedName>
    <definedName name="B2TR_C3SO_674W">#REF!</definedName>
    <definedName name="B2TR_C3SO_675A">#REF!</definedName>
    <definedName name="B2TR_C3SO_675C">#REF!</definedName>
    <definedName name="B2TR_C3SO_675E">#REF!</definedName>
    <definedName name="B2TR_C3SO_675F">#REF!</definedName>
    <definedName name="B2TR_C3SO_675G">#REF!</definedName>
    <definedName name="B2TR_C3SO_675H">#REF!</definedName>
    <definedName name="B2TR_C3SO_675I">#REF!</definedName>
    <definedName name="B2TR_C3SO_675J">#REF!</definedName>
    <definedName name="B2TR_C3SO_675K">#REF!</definedName>
    <definedName name="B2TR_C3SO_675L">#REF!</definedName>
    <definedName name="B2TR_C3SO_675M">#REF!</definedName>
    <definedName name="B2TR_C3SO_675N">#REF!</definedName>
    <definedName name="B2TR_C3SO_675O">#REF!</definedName>
    <definedName name="B2TR_C3SO_675P">#REF!</definedName>
    <definedName name="B2TR_C3SO_675Q">#REF!</definedName>
    <definedName name="B2TR_C3SO_675R">#REF!</definedName>
    <definedName name="B2TR_C3SO_675S">#REF!</definedName>
    <definedName name="B2TR_C3SO_675T">#REF!</definedName>
    <definedName name="B2TR_C3SO_675U">#REF!</definedName>
    <definedName name="B2TR_C3SO_675V">#REF!</definedName>
    <definedName name="B2TR_C3SO_675W">#REF!</definedName>
    <definedName name="B2TR_C3SO_675X">#REF!</definedName>
    <definedName name="B2TR_C3SO_675Y">#REF!</definedName>
    <definedName name="B2TR_C3SO_675Z">#REF!</definedName>
    <definedName name="B2TR_C3SO_676A">#REF!</definedName>
    <definedName name="B2TR_C3SO_676B">#REF!</definedName>
    <definedName name="B2TR_C3SO_676C">#REF!</definedName>
    <definedName name="B2TR_C3SO_676D">#REF!</definedName>
    <definedName name="B2TR_C3SO_676E">#REF!</definedName>
    <definedName name="B2TR_C3SO_676F">#REF!</definedName>
    <definedName name="B2TR_C3SO_676G">#REF!</definedName>
    <definedName name="B2TR_C3SO_676J">#REF!</definedName>
    <definedName name="B2TR_C3SO_690C">#REF!</definedName>
    <definedName name="B2TR_C3SO_690D">#REF!</definedName>
    <definedName name="B2TR_C3SO_690E">#REF!</definedName>
    <definedName name="B2TR_C3SO_690F">#REF!</definedName>
    <definedName name="B2TR_C3SO_690G">#REF!</definedName>
    <definedName name="B2TR_C3SO_690I">#REF!</definedName>
    <definedName name="B2TR_C3SO_690J">#REF!</definedName>
    <definedName name="B2TR_C3SO_690K">#REF!</definedName>
    <definedName name="B2TR_C3SO_690L">#REF!</definedName>
    <definedName name="B2TR_C3SO_700B">#REF!</definedName>
    <definedName name="B2TR_C3SO_701A">#REF!</definedName>
    <definedName name="B2TR_C3SO_702A">#REF!</definedName>
    <definedName name="B2TR_C3SO_710H">#REF!</definedName>
    <definedName name="B2TR_C3SO_710Q">#REF!</definedName>
    <definedName name="B2TR_C3SO_710Y">#REF!</definedName>
    <definedName name="B2TR_C3SO_711N">#REF!</definedName>
    <definedName name="B2TR_C3SO_711O">#REF!</definedName>
    <definedName name="B2TR_C3SO_711P">#REF!</definedName>
    <definedName name="B2TR_C3SO_712K">#REF!</definedName>
    <definedName name="B2TR_C3SO_712L">#REF!</definedName>
    <definedName name="B2TR_C3SO_712M">#REF!</definedName>
    <definedName name="B2TR_C3SO_712N">#REF!</definedName>
    <definedName name="B2TR_C3SO_811B">#REF!</definedName>
    <definedName name="B2TR_C3SO_811C">#REF!</definedName>
    <definedName name="B2TR_C3SO_813B">#REF!</definedName>
    <definedName name="B2TR_C3SO_813C">#REF!</definedName>
    <definedName name="B2TR_C3SO_841A">#REF!</definedName>
    <definedName name="B2TR_C3SO_841B">#REF!</definedName>
    <definedName name="B2TR_C3SO_841C">#REF!</definedName>
    <definedName name="B2TR_C3SO_842A">#REF!</definedName>
    <definedName name="B2TR_C3SO_842B">#REF!</definedName>
    <definedName name="B2TR_C3SO_842C">#REF!</definedName>
    <definedName name="B2TR_C3SO_843A">#REF!</definedName>
    <definedName name="B2TR_C3SO_844A">#REF!</definedName>
    <definedName name="B2TR_C3SO_845K">#REF!</definedName>
    <definedName name="B2TR_C3SO_846D">#REF!</definedName>
    <definedName name="B2TR_C3SO_846E">#REF!</definedName>
    <definedName name="B2TR_C3SO_846F">#REF!</definedName>
    <definedName name="B2TR_C3SO_846G">#REF!</definedName>
    <definedName name="B2TR_C3SO_846H">#REF!</definedName>
    <definedName name="B2TR_C3SO_846I">#REF!</definedName>
    <definedName name="B2TR_C3SO_850A">#REF!</definedName>
    <definedName name="B2TR_C3SO_850C">#REF!</definedName>
    <definedName name="B2TR_C3SO_900A">#REF!</definedName>
    <definedName name="B2TR_C3SO_900F">#REF!</definedName>
    <definedName name="B2TR_C3SO_900H">#REF!</definedName>
    <definedName name="B2TR_C3SO_900I">#REF!</definedName>
    <definedName name="B2TR_C3SO_900L">#REF!</definedName>
    <definedName name="B2TR_C3SO_905A">#REF!</definedName>
    <definedName name="B2TR_C3SO_905B">#REF!</definedName>
    <definedName name="B2TR_C3SO_905C">#REF!</definedName>
    <definedName name="B2TR_C3SO_905U">#REF!</definedName>
    <definedName name="B2TR_C3SO_906A">#REF!</definedName>
    <definedName name="B2TR_C3SO_906D">#REF!</definedName>
    <definedName name="B2TR_C3SO_906F">#REF!</definedName>
    <definedName name="B2TR_C3SO_906I">#REF!</definedName>
    <definedName name="B2TR_C3SO_906J">#REF!</definedName>
    <definedName name="B2TR_C3SO_906K">#REF!</definedName>
    <definedName name="B2TR_C3SO_906P">#REF!</definedName>
    <definedName name="B2TR_C3SO_906Z">#REF!</definedName>
    <definedName name="B2TR_C3SO_908A">#REF!</definedName>
    <definedName name="B2TR_C3SO_908B">#REF!</definedName>
    <definedName name="B2TR_C3SO_910B">#REF!</definedName>
    <definedName name="B2TR_C3SO_910C">#REF!</definedName>
    <definedName name="B2TR_C3SO_910D">#REF!</definedName>
    <definedName name="B2TR_C3SO_910E">#REF!</definedName>
    <definedName name="B2TR_C3SO_910K">#REF!</definedName>
    <definedName name="B2TR_C3SO_910M">#REF!</definedName>
    <definedName name="B2TR_C3SO_910N">#REF!</definedName>
    <definedName name="B2TR_C3SO_910O">#REF!</definedName>
    <definedName name="B2TR_C3SO_910Q">#REF!</definedName>
    <definedName name="B2TR_C3SO_910S">#REF!</definedName>
    <definedName name="B2TR_C3SO_910U">#REF!</definedName>
    <definedName name="B2TR_C3SO_910X">#REF!</definedName>
    <definedName name="B2TR_C3SO_911I">#REF!</definedName>
    <definedName name="B2TR_C3SO_911J">#REF!</definedName>
    <definedName name="B2TR_C3SO_911K">#REF!</definedName>
    <definedName name="B2TR_C3SO_911L">#REF!</definedName>
    <definedName name="B2TR_C3SO_911M">#REF!</definedName>
    <definedName name="B2TR_C3SO_911Q">#REF!</definedName>
    <definedName name="B2TR_C3SO_911QA">#REF!</definedName>
    <definedName name="B2TR_C3SO_911QB">#REF!</definedName>
    <definedName name="B2TR_C3SO_911S">#REF!</definedName>
    <definedName name="B2TR_C3SO_911V">#REF!</definedName>
    <definedName name="B2TR_C3SO_911W">#REF!</definedName>
    <definedName name="B2TR_C3SO_911Z">#REF!</definedName>
    <definedName name="B2TR_C3SO_912K">#REF!</definedName>
    <definedName name="B2TR_C3SO_913A">#REF!</definedName>
    <definedName name="B2TR_C3SO_913D">#REF!</definedName>
    <definedName name="B2TR_C3SO_913M">#REF!</definedName>
    <definedName name="B2TR_C3SO_914A">#REF!</definedName>
    <definedName name="B2TR_C3SO_914B">#REF!</definedName>
    <definedName name="B2TR_C3SO_914E">#REF!</definedName>
    <definedName name="B2TR_C3SO_914F">#REF!</definedName>
    <definedName name="B2TR_C3SO_914K">#REF!</definedName>
    <definedName name="B2TR_C3SO_914MDSIT">#REF!</definedName>
    <definedName name="B2TR_C3SO_920E">#REF!</definedName>
    <definedName name="B2TR_C3SO_921A">#REF!</definedName>
    <definedName name="B2TR_C3SO_921G">#REF!</definedName>
    <definedName name="B2TR_C3SO_930A">#REF!</definedName>
    <definedName name="B2TR_C3SO_930E">#REF!</definedName>
    <definedName name="B2TR_C3SO_930J">#REF!</definedName>
    <definedName name="B2TR_C3SO_930K">#REF!</definedName>
    <definedName name="B2TR_C3SO_940A">#REF!</definedName>
    <definedName name="B2TR_C3SO_940N">#REF!</definedName>
    <definedName name="B2TR_C3SO_940S">#REF!</definedName>
    <definedName name="B2TR_C3SO_940X">#REF!</definedName>
    <definedName name="B2TR_C3SO_960A">#REF!</definedName>
    <definedName name="B2TR_C3SO_980A">#REF!</definedName>
    <definedName name="B2TR_C3SO_980B">#REF!</definedName>
    <definedName name="B2TR_C3SO_980E">#REF!</definedName>
    <definedName name="B2TR_C3SO_980G">#REF!</definedName>
    <definedName name="B2TR_C3SO_980J">#REF!</definedName>
    <definedName name="B2TR_C3SO_980L">#REF!</definedName>
    <definedName name="B2TR_C3SO_985B">#REF!</definedName>
    <definedName name="B2TR_C3SO_990B">#REF!</definedName>
    <definedName name="B2TR_C3SO_995A">#REF!</definedName>
    <definedName name="B2TR_C3SO_999QFIN48">#REF!</definedName>
    <definedName name="B2TR_C3SO_FIT">#REF!</definedName>
    <definedName name="B2TR_C3SO_INT1">#REF!</definedName>
    <definedName name="B2TR_C3SO_M31">#REF!</definedName>
    <definedName name="B2TR_C3SO_M32">#REF!</definedName>
    <definedName name="B2TR_C3SO_M33">#REF!</definedName>
    <definedName name="B2TR_C3SO_NIT">#REF!</definedName>
    <definedName name="B2TR_C3SO_SIT">#REF!</definedName>
    <definedName name="B2TR_C4SO_0001">#REF!</definedName>
    <definedName name="B2TR_C4SO_0002">#REF!</definedName>
    <definedName name="B2TR_C4SO_0003">#REF!</definedName>
    <definedName name="B2TR_C4SO_014A">#REF!</definedName>
    <definedName name="B2TR_C4SO_014ADSIT">#REF!</definedName>
    <definedName name="B2TR_C4SO_014C">#REF!</definedName>
    <definedName name="B2TR_C4SO_014CDSIT">#REF!</definedName>
    <definedName name="B2TR_C4SO_014VDSIT">#REF!</definedName>
    <definedName name="B2TR_C4SO_014WDSIT">#REF!</definedName>
    <definedName name="B2TR_C4SO_210A">#REF!</definedName>
    <definedName name="B2TR_C4SO_210B">#REF!</definedName>
    <definedName name="B2TR_C4SO_210E">#REF!</definedName>
    <definedName name="B2TR_C4SO_211A">#REF!</definedName>
    <definedName name="B2TR_C4SO_220A">#REF!</definedName>
    <definedName name="B2TR_C4SO_220E">#REF!</definedName>
    <definedName name="B2TR_C4SO_230A">#REF!</definedName>
    <definedName name="B2TR_C4SO_230B">#REF!</definedName>
    <definedName name="B2TR_C4SO_230G">#REF!</definedName>
    <definedName name="B2TR_C4SO_230I">#REF!</definedName>
    <definedName name="B2TR_C4SO_230J">#REF!</definedName>
    <definedName name="B2TR_C4SO_230K">#REF!</definedName>
    <definedName name="B2TR_C4SO_230X">#REF!</definedName>
    <definedName name="B2TR_C4SO_232A">#REF!</definedName>
    <definedName name="B2TR_C4SO_232C">#REF!</definedName>
    <definedName name="B2TR_C4SO_232K">#REF!</definedName>
    <definedName name="B2TR_C4SO_232M">#REF!</definedName>
    <definedName name="B2TR_C4SO_234F">#REF!</definedName>
    <definedName name="B2TR_C4SO_234Q">#REF!</definedName>
    <definedName name="B2TR_C4SO_280A">#REF!</definedName>
    <definedName name="B2TR_C4SO_280D">#REF!</definedName>
    <definedName name="B2TR_C4SO_280E">#REF!</definedName>
    <definedName name="B2TR_C4SO_280F">#REF!</definedName>
    <definedName name="B2TR_C4SO_280H">#REF!</definedName>
    <definedName name="B2TR_C4SO_280J">#REF!</definedName>
    <definedName name="B2TR_C4SO_280Y">#REF!</definedName>
    <definedName name="B2TR_C4SO_282A">#REF!</definedName>
    <definedName name="B2TR_C4SO_282B">#REF!</definedName>
    <definedName name="B2TR_C4SO_295A">#REF!</definedName>
    <definedName name="B2TR_C4SO_295D">#REF!</definedName>
    <definedName name="B2TR_C4SO_310A">#REF!</definedName>
    <definedName name="B2TR_C4SO_310D">#REF!</definedName>
    <definedName name="B2TR_C4SO_310E">#REF!</definedName>
    <definedName name="B2TR_C4SO_320A">#REF!</definedName>
    <definedName name="B2TR_C4SO_320D">#REF!</definedName>
    <definedName name="B2TR_C4SO_320I">#REF!</definedName>
    <definedName name="B2TR_C4SO_320L">#REF!</definedName>
    <definedName name="B2TR_C4SO_320S">#REF!</definedName>
    <definedName name="B2TR_C4SO_320U">#REF!</definedName>
    <definedName name="B2TR_C4SO_330D">#REF!</definedName>
    <definedName name="B2TR_C4SO_345A">#REF!</definedName>
    <definedName name="B2TR_C4SO_345B">#REF!</definedName>
    <definedName name="B2TR_C4SO_350A">#REF!</definedName>
    <definedName name="B2TR_C4SO_360A">#REF!</definedName>
    <definedName name="B2TR_C4SO_380F">#REF!</definedName>
    <definedName name="B2TR_C4SO_380J">#REF!</definedName>
    <definedName name="B2TR_C4SO_390A">#REF!</definedName>
    <definedName name="B2TR_C4SO_390C">#REF!</definedName>
    <definedName name="B2TR_C4SO_390D">#REF!</definedName>
    <definedName name="B2TR_C4SO_390E">#REF!</definedName>
    <definedName name="B2TR_C4SO_390F">#REF!</definedName>
    <definedName name="B2TR_C4SO_410A">#REF!</definedName>
    <definedName name="B2TR_C4SO_430I">#REF!</definedName>
    <definedName name="B2TR_C4SO_430J">#REF!</definedName>
    <definedName name="B2TR_C4SO_432A">#REF!</definedName>
    <definedName name="B2TR_C4SO_432C">#REF!</definedName>
    <definedName name="B2TR_C4SO_432D">#REF!</definedName>
    <definedName name="B2TR_C4SO_432G">#REF!</definedName>
    <definedName name="B2TR_C4SO_432I">#REF!</definedName>
    <definedName name="B2TR_C4SO_432M">#REF!</definedName>
    <definedName name="B2TR_C4SO_433A">#REF!</definedName>
    <definedName name="B2TR_C4SO_433C">#REF!</definedName>
    <definedName name="B2TR_C4SO_433D">#REF!</definedName>
    <definedName name="B2TR_C4SO_433F">#REF!</definedName>
    <definedName name="B2TR_C4SO_460A">#REF!</definedName>
    <definedName name="B2TR_C4SO_510B">#REF!</definedName>
    <definedName name="B2TR_C4SO_510H">#REF!</definedName>
    <definedName name="B2TR_C4SO_510I">#REF!</definedName>
    <definedName name="B2TR_C4SO_510M">#REF!</definedName>
    <definedName name="B2TR_C4SO_520A">#REF!</definedName>
    <definedName name="B2TR_C4SO_520X">#REF!</definedName>
    <definedName name="B2TR_C4SO_520Y">#REF!</definedName>
    <definedName name="B2TR_C4SO_531A">#REF!</definedName>
    <definedName name="B2TR_C4SO_531B">#REF!</definedName>
    <definedName name="B2TR_C4SO_531H">#REF!</definedName>
    <definedName name="B2TR_C4SO_532A">#REF!</definedName>
    <definedName name="B2TR_C4SO_532C">#REF!</definedName>
    <definedName name="B2TR_C4SO_532D">#REF!</definedName>
    <definedName name="B2TR_C4SO_532E">#REF!</definedName>
    <definedName name="B2TR_C4SO_532F">#REF!</definedName>
    <definedName name="B2TR_C4SO_532G">#REF!</definedName>
    <definedName name="B2TR_C4SO_532H">#REF!</definedName>
    <definedName name="B2TR_C4SO_533A">#REF!</definedName>
    <definedName name="B2TR_C4SO_533D">#REF!</definedName>
    <definedName name="B2TR_C4SO_533E">#REF!</definedName>
    <definedName name="B2TR_C4SO_533J">#REF!</definedName>
    <definedName name="B2TR_C4SO_534A">#REF!</definedName>
    <definedName name="B2TR_C4SO_560D">#REF!</definedName>
    <definedName name="B2TR_C4SO_560J">#REF!</definedName>
    <definedName name="B2TR_C4SO_561A">#REF!</definedName>
    <definedName name="B2TR_C4SO_561D">#REF!</definedName>
    <definedName name="B2TR_C4SO_561I">#REF!</definedName>
    <definedName name="B2TR_C4SO_561J">#REF!</definedName>
    <definedName name="B2TR_C4SO_562B">#REF!</definedName>
    <definedName name="B2TR_C4SO_562H">#REF!</definedName>
    <definedName name="B2TR_C4SO_575E">#REF!</definedName>
    <definedName name="B2TR_C4SO_575G">#REF!</definedName>
    <definedName name="B2TR_C4SO_576e">#REF!</definedName>
    <definedName name="B2TR_C4SO_576F">#REF!</definedName>
    <definedName name="B2TR_C4SO_601E">#REF!</definedName>
    <definedName name="B2TR_C4SO_601G">#REF!</definedName>
    <definedName name="B2TR_C4SO_601T">#REF!</definedName>
    <definedName name="B2TR_C4SO_602A">#REF!</definedName>
    <definedName name="B2TR_C4SO_603A">#REF!</definedName>
    <definedName name="B2TR_C4SO_603G">#REF!</definedName>
    <definedName name="B2TR_C4SO_605B">#REF!</definedName>
    <definedName name="B2TR_C4SO_605C">#REF!</definedName>
    <definedName name="B2TR_C4SO_605E">#REF!</definedName>
    <definedName name="B2TR_C4SO_605F">#REF!</definedName>
    <definedName name="B2TR_C4SO_605I">#REF!</definedName>
    <definedName name="B2TR_C4SO_605K">#REF!</definedName>
    <definedName name="B2TR_C4SO_605O">#REF!</definedName>
    <definedName name="B2TR_C4SO_605P">#REF!</definedName>
    <definedName name="B2TR_C4SO_605T">#REF!</definedName>
    <definedName name="B2TR_C4SO_605V">#REF!</definedName>
    <definedName name="B2TR_C4SO_605W">#REF!</definedName>
    <definedName name="B2TR_C4SO_609E">#REF!</definedName>
    <definedName name="B2TR_C4SO_610A">#REF!</definedName>
    <definedName name="B2TR_C4SO_610U">#REF!</definedName>
    <definedName name="B2TR_C4SO_610V">#REF!</definedName>
    <definedName name="B2TR_C4SO_611E">#REF!</definedName>
    <definedName name="B2TR_C4SO_611G">#REF!</definedName>
    <definedName name="B2TR_C4SO_611M">#REF!</definedName>
    <definedName name="B2TR_C4SO_611S">#REF!</definedName>
    <definedName name="B2TR_C4SO_611U">#REF!</definedName>
    <definedName name="B2TR_C4SO_611Y">#REF!</definedName>
    <definedName name="B2TR_C4SO_612H">#REF!</definedName>
    <definedName name="B2TR_C4SO_612Y">#REF!</definedName>
    <definedName name="B2TR_C4SO_613B">#REF!</definedName>
    <definedName name="B2TR_C4SO_613C">#REF!</definedName>
    <definedName name="B2TR_C4SO_613E">#REF!</definedName>
    <definedName name="B2TR_C4SO_613F">#REF!</definedName>
    <definedName name="B2TR_C4SO_613I">#REF!</definedName>
    <definedName name="B2TR_C4SO_613K">#REF!</definedName>
    <definedName name="B2TR_C4SO_613L">#REF!</definedName>
    <definedName name="B2TR_C4SO_613N">#REF!</definedName>
    <definedName name="B2TR_C4SO_613O">#REF!</definedName>
    <definedName name="B2TR_C4SO_613R">#REF!</definedName>
    <definedName name="B2TR_C4SO_613S">#REF!</definedName>
    <definedName name="B2TR_C4SO_613U">#REF!</definedName>
    <definedName name="B2TR_C4SO_613Y">#REF!</definedName>
    <definedName name="B2TR_C4SO_614I">#REF!</definedName>
    <definedName name="B2TR_C4SO_614W">#REF!</definedName>
    <definedName name="B2TR_C4SO_614Y">#REF!</definedName>
    <definedName name="B2TR_C4SO_614Z">#REF!</definedName>
    <definedName name="B2TR_C4SO_615B">#REF!</definedName>
    <definedName name="B2TR_C4SO_615C">#REF!</definedName>
    <definedName name="B2TR_C4SO_615Q">#REF!</definedName>
    <definedName name="B2TR_C4SO_615R">#REF!</definedName>
    <definedName name="B2TR_C4SO_615T">#REF!</definedName>
    <definedName name="B2TR_C4SO_615Z">#REF!</definedName>
    <definedName name="B2TR_C4SO_616A">#REF!</definedName>
    <definedName name="B2TR_C4SO_620A">#REF!</definedName>
    <definedName name="B2TR_C4SO_620C">#REF!</definedName>
    <definedName name="B2TR_C4SO_625A">#REF!</definedName>
    <definedName name="B2TR_C4SO_625B">#REF!</definedName>
    <definedName name="B2TR_C4SO_629X">#REF!</definedName>
    <definedName name="B2TR_C4SO_630A">#REF!</definedName>
    <definedName name="B2TR_C4SO_630E">#REF!</definedName>
    <definedName name="B2TR_C4SO_630F">#REF!</definedName>
    <definedName name="B2TR_C4SO_630G">#REF!</definedName>
    <definedName name="B2TR_C4SO_630J">#REF!</definedName>
    <definedName name="B2TR_C4SO_630M">#REF!</definedName>
    <definedName name="B2TR_C4SO_630T">#REF!</definedName>
    <definedName name="B2TR_C4SO_630X">#REF!</definedName>
    <definedName name="B2TR_C4SO_630Y">#REF!</definedName>
    <definedName name="B2TR_C4SO_631C">#REF!</definedName>
    <definedName name="B2TR_C4SO_631D">#REF!</definedName>
    <definedName name="B2TR_C4SO_631E">#REF!</definedName>
    <definedName name="B2TR_C4SO_631F">#REF!</definedName>
    <definedName name="B2TR_C4SO_631G">#REF!</definedName>
    <definedName name="B2TR_C4SO_631H">#REF!</definedName>
    <definedName name="B2TR_C4SO_631I">#REF!</definedName>
    <definedName name="B2TR_C4SO_631J">#REF!</definedName>
    <definedName name="B2TR_C4SO_631S">#REF!</definedName>
    <definedName name="B2TR_C4SO_631U">#REF!</definedName>
    <definedName name="B2TR_C4SO_632G">#REF!</definedName>
    <definedName name="B2TR_C4SO_632O">#REF!</definedName>
    <definedName name="B2TR_C4SO_632P">#REF!</definedName>
    <definedName name="B2TR_C4SO_632U">#REF!</definedName>
    <definedName name="B2TR_C4SO_632Y">#REF!</definedName>
    <definedName name="B2TR_C4SO_633A">#REF!</definedName>
    <definedName name="B2TR_C4SO_635C">#REF!</definedName>
    <definedName name="B2TR_C4SO_638A">#REF!</definedName>
    <definedName name="B2TR_C4SO_638C">#REF!</definedName>
    <definedName name="B2TR_C4SO_641I">#REF!</definedName>
    <definedName name="B2TR_C4SO_641X">#REF!</definedName>
    <definedName name="B2TR_C4SO_641Y">#REF!</definedName>
    <definedName name="B2TR_C4SO_642B">#REF!</definedName>
    <definedName name="B2TR_C4SO_642C">#REF!</definedName>
    <definedName name="B2TR_C4SO_651C">#REF!</definedName>
    <definedName name="B2TR_C4SO_651F">#REF!</definedName>
    <definedName name="B2TR_C4SO_651H">#REF!</definedName>
    <definedName name="B2TR_C4SO_651I">#REF!</definedName>
    <definedName name="B2TR_C4SO_651J">#REF!</definedName>
    <definedName name="B2TR_C4SO_651K">#REF!</definedName>
    <definedName name="B2TR_C4SO_651M">#REF!</definedName>
    <definedName name="B2TR_C4SO_651O">#REF!</definedName>
    <definedName name="B2TR_C4SO_651Q">#REF!</definedName>
    <definedName name="B2TR_C4SO_651R">#REF!</definedName>
    <definedName name="B2TR_C4SO_651S">#REF!</definedName>
    <definedName name="B2TR_C4SO_651T">#REF!</definedName>
    <definedName name="B2TR_C4SO_651U">#REF!</definedName>
    <definedName name="B2TR_C4SO_651W">#REF!</definedName>
    <definedName name="B2TR_C4SO_651X">#REF!</definedName>
    <definedName name="B2TR_C4SO_651Y">#REF!</definedName>
    <definedName name="B2TR_C4SO_651Z">#REF!</definedName>
    <definedName name="B2TR_C4SO_652G">#REF!</definedName>
    <definedName name="B2TR_C4SO_653A">#REF!</definedName>
    <definedName name="B2TR_C4SO_659B">#REF!</definedName>
    <definedName name="B2TR_C4SO_660A">#REF!</definedName>
    <definedName name="B2TR_C4SO_660F">#REF!</definedName>
    <definedName name="B2TR_C4SO_660G">#REF!</definedName>
    <definedName name="B2TR_C4SO_660K">#REF!</definedName>
    <definedName name="B2TR_C4SO_660O">#REF!</definedName>
    <definedName name="B2TR_C4SO_660R">#REF!</definedName>
    <definedName name="B2TR_C4SO_660Z">#REF!</definedName>
    <definedName name="B2TR_C4SO_661B">#REF!</definedName>
    <definedName name="B2TR_C4SO_661R">#REF!</definedName>
    <definedName name="B2TR_C4SO_661S">#REF!</definedName>
    <definedName name="B2TR_C4SO_661T">#REF!</definedName>
    <definedName name="B2TR_C4SO_661U">#REF!</definedName>
    <definedName name="B2TR_C4SO_661V">#REF!</definedName>
    <definedName name="B2TR_C4SO_661X">#REF!</definedName>
    <definedName name="B2TR_C4SO_661Y">#REF!</definedName>
    <definedName name="B2TR_C4SO_662A">#REF!</definedName>
    <definedName name="B2TR_C4SO_662D">#REF!</definedName>
    <definedName name="B2TR_C4SO_663F">#REF!</definedName>
    <definedName name="B2TR_C4SO_663G">#REF!</definedName>
    <definedName name="B2TR_C4SO_663N">#REF!</definedName>
    <definedName name="B2TR_C4SO_663O">#REF!</definedName>
    <definedName name="B2TR_C4SO_663T">#REF!</definedName>
    <definedName name="B2TR_C4SO_663X">#REF!</definedName>
    <definedName name="B2TR_C4SO_664A">#REF!</definedName>
    <definedName name="B2TR_C4SO_664B">#REF!</definedName>
    <definedName name="B2TR_C4SO_664F">#REF!</definedName>
    <definedName name="B2TR_C4SO_664N">#REF!</definedName>
    <definedName name="B2TR_C4SO_664P">#REF!</definedName>
    <definedName name="B2TR_C4SO_664Q">#REF!</definedName>
    <definedName name="B2TR_C4SO_664R">#REF!</definedName>
    <definedName name="B2TR_C4SO_664V">#REF!</definedName>
    <definedName name="B2TR_C4SO_665D">#REF!</definedName>
    <definedName name="B2TR_C4SO_665G">#REF!</definedName>
    <definedName name="B2TR_C4SO_665I">#REF!</definedName>
    <definedName name="B2TR_C4SO_665J">#REF!</definedName>
    <definedName name="B2TR_C4SO_665N">#REF!</definedName>
    <definedName name="B2TR_C4SO_665V">#REF!</definedName>
    <definedName name="B2TR_C4SO_665X">#REF!</definedName>
    <definedName name="B2TR_C4SO_667C">#REF!</definedName>
    <definedName name="B2TR_C4SO_667D">#REF!</definedName>
    <definedName name="B2TR_C4SO_667E">#REF!</definedName>
    <definedName name="B2TR_C4SO_667H">#REF!</definedName>
    <definedName name="B2TR_C4SO_667J">#REF!</definedName>
    <definedName name="B2TR_C4SO_667K">#REF!</definedName>
    <definedName name="B2TR_C4SO_667N">#REF!</definedName>
    <definedName name="B2TR_C4SO_667P">#REF!</definedName>
    <definedName name="B2TR_C4SO_667R">#REF!</definedName>
    <definedName name="B2TR_C4SO_667S">#REF!</definedName>
    <definedName name="B2TR_C4SO_667T">#REF!</definedName>
    <definedName name="B2TR_C4SO_667U">#REF!</definedName>
    <definedName name="B2TR_C4SO_667V">#REF!</definedName>
    <definedName name="B2TR_C4SO_667W">#REF!</definedName>
    <definedName name="B2TR_C4SO_667Y">#REF!</definedName>
    <definedName name="B2TR_C4SO_667Z">#REF!</definedName>
    <definedName name="B2TR_C4SO_668B">#REF!</definedName>
    <definedName name="B2TR_C4SO_668D">#REF!</definedName>
    <definedName name="B2TR_C4SO_668E">#REF!</definedName>
    <definedName name="B2TR_C4SO_668F">#REF!</definedName>
    <definedName name="B2TR_C4SO_668G">#REF!</definedName>
    <definedName name="B2TR_C4SO_668H">#REF!</definedName>
    <definedName name="B2TR_C4SO_668I">#REF!</definedName>
    <definedName name="B2TR_C4SO_668J">#REF!</definedName>
    <definedName name="B2TR_C4SO_668O">#REF!</definedName>
    <definedName name="B2TR_C4SO_668P">#REF!</definedName>
    <definedName name="B2TR_C4SO_668T">#REF!</definedName>
    <definedName name="B2TR_C4SO_668U">#REF!</definedName>
    <definedName name="B2TR_C4SO_668V">#REF!</definedName>
    <definedName name="B2TR_C4SO_669A">#REF!</definedName>
    <definedName name="B2TR_C4SO_669H">#REF!</definedName>
    <definedName name="B2TR_C4SO_669I">#REF!</definedName>
    <definedName name="B2TR_C4SO_669J">#REF!</definedName>
    <definedName name="B2TR_C4SO_669K">#REF!</definedName>
    <definedName name="B2TR_C4SO_669O">#REF!</definedName>
    <definedName name="B2TR_C4SO_669R">#REF!</definedName>
    <definedName name="B2TR_C4SO_669S">#REF!</definedName>
    <definedName name="B2TR_C4SO_669T">#REF!</definedName>
    <definedName name="B2TR_C4SO_669U">#REF!</definedName>
    <definedName name="B2TR_C4SO_669W">#REF!</definedName>
    <definedName name="B2TR_C4SO_669X">#REF!</definedName>
    <definedName name="B2TR_C4SO_669Y">#REF!</definedName>
    <definedName name="B2TR_C4SO_669Z">#REF!</definedName>
    <definedName name="B2TR_C4SO_670D">#REF!</definedName>
    <definedName name="B2TR_C4SO_670F">#REF!</definedName>
    <definedName name="B2TR_C4SO_670H">#REF!</definedName>
    <definedName name="B2TR_C4SO_670I">#REF!</definedName>
    <definedName name="B2TR_C4SO_670N">#REF!</definedName>
    <definedName name="B2TR_C4SO_670O">#REF!</definedName>
    <definedName name="B2TR_C4SO_670P">#REF!</definedName>
    <definedName name="B2TR_C4SO_670Q">#REF!</definedName>
    <definedName name="B2TR_C4SO_670S">#REF!</definedName>
    <definedName name="B2TR_C4SO_670W">#REF!</definedName>
    <definedName name="B2TR_C4SO_670X">#REF!</definedName>
    <definedName name="B2TR_C4SO_670Y">#REF!</definedName>
    <definedName name="B2TR_C4SO_670Z">#REF!</definedName>
    <definedName name="B2TR_C4SO_671A">#REF!</definedName>
    <definedName name="B2TR_C4SO_671B">#REF!</definedName>
    <definedName name="B2TR_C4SO_671D">#REF!</definedName>
    <definedName name="B2TR_C4SO_671F">#REF!</definedName>
    <definedName name="B2TR_C4SO_671G">#REF!</definedName>
    <definedName name="B2TR_C4SO_671H">#REF!</definedName>
    <definedName name="B2TR_C4SO_671I">#REF!</definedName>
    <definedName name="B2TR_C4SO_671J">#REF!</definedName>
    <definedName name="B2TR_C4SO_671K">#REF!</definedName>
    <definedName name="B2TR_C4SO_671L">#REF!</definedName>
    <definedName name="B2TR_C4SO_671M">#REF!</definedName>
    <definedName name="B2TR_C4SO_671N">#REF!</definedName>
    <definedName name="B2TR_C4SO_671O">#REF!</definedName>
    <definedName name="B2TR_C4SO_671P">#REF!</definedName>
    <definedName name="B2TR_C4SO_671Q">#REF!</definedName>
    <definedName name="B2TR_C4SO_671R">#REF!</definedName>
    <definedName name="B2TR_C4SO_671S">#REF!</definedName>
    <definedName name="B2TR_C4SO_671T">#REF!</definedName>
    <definedName name="B2TR_C4SO_671W">#REF!</definedName>
    <definedName name="B2TR_C4SO_671Z">#REF!</definedName>
    <definedName name="B2TR_C4SO_672G">#REF!</definedName>
    <definedName name="B2TR_C4SO_672H">#REF!</definedName>
    <definedName name="B2TR_C4SO_672I">#REF!</definedName>
    <definedName name="B2TR_C4SO_672M">#REF!</definedName>
    <definedName name="B2TR_C4SO_672N">#REF!</definedName>
    <definedName name="B2TR_C4SO_672O">#REF!</definedName>
    <definedName name="B2TR_C4SO_672P">#REF!</definedName>
    <definedName name="B2TR_C4SO_672R">#REF!</definedName>
    <definedName name="B2TR_C4SO_672S">#REF!</definedName>
    <definedName name="B2TR_C4SO_672T">#REF!</definedName>
    <definedName name="B2TR_C4SO_673C">#REF!</definedName>
    <definedName name="B2TR_C4SO_673E">#REF!</definedName>
    <definedName name="B2TR_C4SO_673F">#REF!</definedName>
    <definedName name="B2TR_C4SO_673G">#REF!</definedName>
    <definedName name="B2TR_C4SO_673H">#REF!</definedName>
    <definedName name="B2TR_C4SO_673I">#REF!</definedName>
    <definedName name="B2TR_C4SO_673J">#REF!</definedName>
    <definedName name="B2TR_C4SO_673K">#REF!</definedName>
    <definedName name="B2TR_C4SO_673M">#REF!</definedName>
    <definedName name="B2TR_C4SO_673N">#REF!</definedName>
    <definedName name="B2TR_C4SO_673O">#REF!</definedName>
    <definedName name="B2TR_C4SO_673R">#REF!</definedName>
    <definedName name="B2TR_C4SO_673S">#REF!</definedName>
    <definedName name="B2TR_C4SO_673U">#REF!</definedName>
    <definedName name="B2TR_C4SO_673V">#REF!</definedName>
    <definedName name="B2TR_C4SO_673W">#REF!</definedName>
    <definedName name="B2TR_C4SO_673X">#REF!</definedName>
    <definedName name="B2TR_C4SO_673Y">#REF!</definedName>
    <definedName name="B2TR_C4SO_673Z">#REF!</definedName>
    <definedName name="B2TR_C4SO_674A">#REF!</definedName>
    <definedName name="B2TR_C4SO_674B">#REF!</definedName>
    <definedName name="B2TR_C4SO_674C">#REF!</definedName>
    <definedName name="B2TR_C4SO_674D">#REF!</definedName>
    <definedName name="B2TR_C4SO_674E">#REF!</definedName>
    <definedName name="B2TR_C4SO_674F">#REF!</definedName>
    <definedName name="B2TR_C4SO_674G">#REF!</definedName>
    <definedName name="B2TR_C4SO_674I">#REF!</definedName>
    <definedName name="B2TR_C4SO_674J">#REF!</definedName>
    <definedName name="B2TR_C4SO_674M">#REF!</definedName>
    <definedName name="B2TR_C4SO_674P">#REF!</definedName>
    <definedName name="B2TR_C4SO_674Q">#REF!</definedName>
    <definedName name="B2TR_C4SO_674R">#REF!</definedName>
    <definedName name="B2TR_C4SO_674S">#REF!</definedName>
    <definedName name="B2TR_C4SO_674V">#REF!</definedName>
    <definedName name="B2TR_C4SO_674W">#REF!</definedName>
    <definedName name="B2TR_C4SO_675A">#REF!</definedName>
    <definedName name="B2TR_C4SO_675C">#REF!</definedName>
    <definedName name="B2TR_C4SO_675E">#REF!</definedName>
    <definedName name="B2TR_C4SO_675F">#REF!</definedName>
    <definedName name="B2TR_C4SO_675G">#REF!</definedName>
    <definedName name="B2TR_C4SO_675H">#REF!</definedName>
    <definedName name="B2TR_C4SO_675I">#REF!</definedName>
    <definedName name="B2TR_C4SO_675J">#REF!</definedName>
    <definedName name="B2TR_C4SO_675K">#REF!</definedName>
    <definedName name="B2TR_C4SO_675L">#REF!</definedName>
    <definedName name="B2TR_C4SO_675M">#REF!</definedName>
    <definedName name="B2TR_C4SO_675N">#REF!</definedName>
    <definedName name="B2TR_C4SO_675O">#REF!</definedName>
    <definedName name="B2TR_C4SO_675P">#REF!</definedName>
    <definedName name="B2TR_C4SO_675Q">#REF!</definedName>
    <definedName name="B2TR_C4SO_675R">#REF!</definedName>
    <definedName name="B2TR_C4SO_675S">#REF!</definedName>
    <definedName name="B2TR_C4SO_675T">#REF!</definedName>
    <definedName name="B2TR_C4SO_675U">#REF!</definedName>
    <definedName name="B2TR_C4SO_675V">#REF!</definedName>
    <definedName name="B2TR_C4SO_675W">#REF!</definedName>
    <definedName name="B2TR_C4SO_675X">#REF!</definedName>
    <definedName name="B2TR_C4SO_675Y">#REF!</definedName>
    <definedName name="B2TR_C4SO_675Z">#REF!</definedName>
    <definedName name="B2TR_C4SO_676A">#REF!</definedName>
    <definedName name="B2TR_C4SO_676B">#REF!</definedName>
    <definedName name="B2TR_C4SO_676C">#REF!</definedName>
    <definedName name="B2TR_C4SO_676D">#REF!</definedName>
    <definedName name="B2TR_C4SO_676E">#REF!</definedName>
    <definedName name="B2TR_C4SO_676F">#REF!</definedName>
    <definedName name="B2TR_C4SO_676G">#REF!</definedName>
    <definedName name="B2TR_C4SO_676J">#REF!</definedName>
    <definedName name="B2TR_C4SO_690C">#REF!</definedName>
    <definedName name="B2TR_C4SO_690D">#REF!</definedName>
    <definedName name="B2TR_C4SO_690E">#REF!</definedName>
    <definedName name="B2TR_C4SO_690F">#REF!</definedName>
    <definedName name="B2TR_C4SO_690G">#REF!</definedName>
    <definedName name="B2TR_C4SO_690I">#REF!</definedName>
    <definedName name="B2TR_C4SO_690J">#REF!</definedName>
    <definedName name="B2TR_C4SO_690K">#REF!</definedName>
    <definedName name="B2TR_C4SO_690L">#REF!</definedName>
    <definedName name="B2TR_C4SO_700B">#REF!</definedName>
    <definedName name="B2TR_C4SO_701A">#REF!</definedName>
    <definedName name="B2TR_C4SO_702A">#REF!</definedName>
    <definedName name="B2TR_C4SO_710H">#REF!</definedName>
    <definedName name="B2TR_C4SO_710Q">#REF!</definedName>
    <definedName name="B2TR_C4SO_710Y">#REF!</definedName>
    <definedName name="B2TR_C4SO_711N">#REF!</definedName>
    <definedName name="B2TR_C4SO_711O">#REF!</definedName>
    <definedName name="B2TR_C4SO_711P">#REF!</definedName>
    <definedName name="B2TR_C4SO_712K">#REF!</definedName>
    <definedName name="B2TR_C4SO_712L">#REF!</definedName>
    <definedName name="B2TR_C4SO_712M">#REF!</definedName>
    <definedName name="B2TR_C4SO_712N">#REF!</definedName>
    <definedName name="B2TR_C4SO_811B">#REF!</definedName>
    <definedName name="B2TR_C4SO_811C">#REF!</definedName>
    <definedName name="B2TR_C4SO_813B">#REF!</definedName>
    <definedName name="B2TR_C4SO_813C">#REF!</definedName>
    <definedName name="B2TR_C4SO_841A">#REF!</definedName>
    <definedName name="B2TR_C4SO_841B">#REF!</definedName>
    <definedName name="B2TR_C4SO_841C">#REF!</definedName>
    <definedName name="B2TR_C4SO_842A">#REF!</definedName>
    <definedName name="B2TR_C4SO_842B">#REF!</definedName>
    <definedName name="B2TR_C4SO_842C">#REF!</definedName>
    <definedName name="B2TR_C4SO_843A">#REF!</definedName>
    <definedName name="B2TR_C4SO_844A">#REF!</definedName>
    <definedName name="B2TR_C4SO_845K">#REF!</definedName>
    <definedName name="B2TR_C4SO_846D">#REF!</definedName>
    <definedName name="B2TR_C4SO_846E">#REF!</definedName>
    <definedName name="B2TR_C4SO_846F">#REF!</definedName>
    <definedName name="B2TR_C4SO_846G">#REF!</definedName>
    <definedName name="B2TR_C4SO_846H">#REF!</definedName>
    <definedName name="B2TR_C4SO_846I">#REF!</definedName>
    <definedName name="B2TR_C4SO_850A">#REF!</definedName>
    <definedName name="B2TR_C4SO_850C">#REF!</definedName>
    <definedName name="B2TR_C4SO_900A">#REF!</definedName>
    <definedName name="B2TR_C4SO_900F">#REF!</definedName>
    <definedName name="B2TR_C4SO_900H">#REF!</definedName>
    <definedName name="B2TR_C4SO_900I">#REF!</definedName>
    <definedName name="B2TR_C4SO_900L">#REF!</definedName>
    <definedName name="B2TR_C4SO_905A">#REF!</definedName>
    <definedName name="B2TR_C4SO_905B">#REF!</definedName>
    <definedName name="B2TR_C4SO_905C">#REF!</definedName>
    <definedName name="B2TR_C4SO_905U">#REF!</definedName>
    <definedName name="B2TR_C4SO_906A">#REF!</definedName>
    <definedName name="B2TR_C4SO_906D">#REF!</definedName>
    <definedName name="B2TR_C4SO_906F">#REF!</definedName>
    <definedName name="B2TR_C4SO_906I">#REF!</definedName>
    <definedName name="B2TR_C4SO_906J">#REF!</definedName>
    <definedName name="B2TR_C4SO_906K">#REF!</definedName>
    <definedName name="B2TR_C4SO_906P">#REF!</definedName>
    <definedName name="B2TR_C4SO_906Z">#REF!</definedName>
    <definedName name="B2TR_C4SO_908A">#REF!</definedName>
    <definedName name="B2TR_C4SO_908B">#REF!</definedName>
    <definedName name="B2TR_C4SO_910B">#REF!</definedName>
    <definedName name="B2TR_C4SO_910C">#REF!</definedName>
    <definedName name="B2TR_C4SO_910D">#REF!</definedName>
    <definedName name="B2TR_C4SO_910E">#REF!</definedName>
    <definedName name="B2TR_C4SO_910K">#REF!</definedName>
    <definedName name="B2TR_C4SO_910M">#REF!</definedName>
    <definedName name="B2TR_C4SO_910N">#REF!</definedName>
    <definedName name="B2TR_C4SO_910O">#REF!</definedName>
    <definedName name="B2TR_C4SO_910Q">#REF!</definedName>
    <definedName name="B2TR_C4SO_910S">#REF!</definedName>
    <definedName name="B2TR_C4SO_910U">#REF!</definedName>
    <definedName name="B2TR_C4SO_910X">#REF!</definedName>
    <definedName name="B2TR_C4SO_911I">#REF!</definedName>
    <definedName name="B2TR_C4SO_911J">#REF!</definedName>
    <definedName name="B2TR_C4SO_911K">#REF!</definedName>
    <definedName name="B2TR_C4SO_911L">#REF!</definedName>
    <definedName name="B2TR_C4SO_911M">#REF!</definedName>
    <definedName name="B2TR_C4SO_911Q">#REF!</definedName>
    <definedName name="B2TR_C4SO_911QA">#REF!</definedName>
    <definedName name="B2TR_C4SO_911QB">#REF!</definedName>
    <definedName name="B2TR_C4SO_911S">#REF!</definedName>
    <definedName name="B2TR_C4SO_911V">#REF!</definedName>
    <definedName name="B2TR_C4SO_911W">#REF!</definedName>
    <definedName name="B2TR_C4SO_911Z">#REF!</definedName>
    <definedName name="B2TR_C4SO_912K">#REF!</definedName>
    <definedName name="B2TR_C4SO_913A">#REF!</definedName>
    <definedName name="B2TR_C4SO_913D">#REF!</definedName>
    <definedName name="B2TR_C4SO_913M">#REF!</definedName>
    <definedName name="B2TR_C4SO_914A">#REF!</definedName>
    <definedName name="B2TR_C4SO_914B">#REF!</definedName>
    <definedName name="B2TR_C4SO_914E">#REF!</definedName>
    <definedName name="B2TR_C4SO_914F">#REF!</definedName>
    <definedName name="B2TR_C4SO_914K">#REF!</definedName>
    <definedName name="B2TR_C4SO_914MDSIT">#REF!</definedName>
    <definedName name="B2TR_C4SO_920E">#REF!</definedName>
    <definedName name="B2TR_C4SO_921A">#REF!</definedName>
    <definedName name="B2TR_C4SO_921G">#REF!</definedName>
    <definedName name="B2TR_C4SO_930A">#REF!</definedName>
    <definedName name="B2TR_C4SO_930E">#REF!</definedName>
    <definedName name="B2TR_C4SO_930J">#REF!</definedName>
    <definedName name="B2TR_C4SO_930K">#REF!</definedName>
    <definedName name="B2TR_C4SO_940A">#REF!</definedName>
    <definedName name="B2TR_C4SO_940N">#REF!</definedName>
    <definedName name="B2TR_C4SO_940S">#REF!</definedName>
    <definedName name="B2TR_C4SO_940X">#REF!</definedName>
    <definedName name="B2TR_C4SO_960A">#REF!</definedName>
    <definedName name="B2TR_C4SO_980A">#REF!</definedName>
    <definedName name="B2TR_C4SO_980B">#REF!</definedName>
    <definedName name="B2TR_C4SO_980E">#REF!</definedName>
    <definedName name="B2TR_C4SO_980G">#REF!</definedName>
    <definedName name="B2TR_C4SO_980J">#REF!</definedName>
    <definedName name="B2TR_C4SO_980L">#REF!</definedName>
    <definedName name="B2TR_C4SO_985B">#REF!</definedName>
    <definedName name="B2TR_C4SO_990B">#REF!</definedName>
    <definedName name="B2TR_C4SO_995A">#REF!</definedName>
    <definedName name="B2TR_C4SO_999QFIN48">#REF!</definedName>
    <definedName name="B2TR_C4SO_FIT">#REF!</definedName>
    <definedName name="B2TR_C4SO_INT1">#REF!</definedName>
    <definedName name="B2TR_C4SO_M31">#REF!</definedName>
    <definedName name="B2TR_C4SO_M32">#REF!</definedName>
    <definedName name="B2TR_C4SO_M33">#REF!</definedName>
    <definedName name="B2TR_C4SO_NIT">#REF!</definedName>
    <definedName name="B2TR_C4SO_SIT">#REF!</definedName>
    <definedName name="B2TR_C5SO_0001">#REF!</definedName>
    <definedName name="B2TR_C5SO_0002">#REF!</definedName>
    <definedName name="B2TR_C5SO_0003">#REF!</definedName>
    <definedName name="B2TR_C5SO_014A">#REF!</definedName>
    <definedName name="B2TR_C5SO_014ADSIT">#REF!</definedName>
    <definedName name="B2TR_C5SO_014C">#REF!</definedName>
    <definedName name="B2TR_C5SO_014CDSIT">#REF!</definedName>
    <definedName name="B2TR_C5SO_014VDSIT">#REF!</definedName>
    <definedName name="B2TR_C5SO_014WDSIT">#REF!</definedName>
    <definedName name="B2TR_C5SO_210A">#REF!</definedName>
    <definedName name="B2TR_C5SO_210B">#REF!</definedName>
    <definedName name="B2TR_C5SO_210E">#REF!</definedName>
    <definedName name="B2TR_C5SO_211A">#REF!</definedName>
    <definedName name="B2TR_C5SO_220A">#REF!</definedName>
    <definedName name="B2TR_C5SO_220E">#REF!</definedName>
    <definedName name="B2TR_C5SO_230A">#REF!</definedName>
    <definedName name="B2TR_C5SO_230B">#REF!</definedName>
    <definedName name="B2TR_C5SO_230G">#REF!</definedName>
    <definedName name="B2TR_C5SO_230I">#REF!</definedName>
    <definedName name="B2TR_C5SO_230J">#REF!</definedName>
    <definedName name="B2TR_C5SO_230K">#REF!</definedName>
    <definedName name="B2TR_C5SO_230X">#REF!</definedName>
    <definedName name="B2TR_C5SO_232A">#REF!</definedName>
    <definedName name="B2TR_C5SO_232C">#REF!</definedName>
    <definedName name="B2TR_C5SO_232K">#REF!</definedName>
    <definedName name="B2TR_C5SO_232M">#REF!</definedName>
    <definedName name="B2TR_C5SO_234F">#REF!</definedName>
    <definedName name="B2TR_C5SO_234Q">#REF!</definedName>
    <definedName name="B2TR_C5SO_280A">#REF!</definedName>
    <definedName name="B2TR_C5SO_280D">#REF!</definedName>
    <definedName name="B2TR_C5SO_280E">#REF!</definedName>
    <definedName name="B2TR_C5SO_280F">#REF!</definedName>
    <definedName name="B2TR_C5SO_280H">#REF!</definedName>
    <definedName name="B2TR_C5SO_280J">#REF!</definedName>
    <definedName name="B2TR_C5SO_280Y">#REF!</definedName>
    <definedName name="B2TR_C5SO_282A">#REF!</definedName>
    <definedName name="B2TR_C5SO_282B">#REF!</definedName>
    <definedName name="B2TR_C5SO_295A">#REF!</definedName>
    <definedName name="B2TR_C5SO_295D">#REF!</definedName>
    <definedName name="B2TR_C5SO_310A">#REF!</definedName>
    <definedName name="B2TR_C5SO_310D">#REF!</definedName>
    <definedName name="B2TR_C5SO_310E">#REF!</definedName>
    <definedName name="B2TR_C5SO_320A">#REF!</definedName>
    <definedName name="B2TR_C5SO_320D">#REF!</definedName>
    <definedName name="B2TR_C5SO_320I">#REF!</definedName>
    <definedName name="B2TR_C5SO_320L">#REF!</definedName>
    <definedName name="B2TR_C5SO_320S">#REF!</definedName>
    <definedName name="B2TR_C5SO_320U">#REF!</definedName>
    <definedName name="B2TR_C5SO_330D">#REF!</definedName>
    <definedName name="B2TR_C5SO_345A">#REF!</definedName>
    <definedName name="B2TR_C5SO_345B">#REF!</definedName>
    <definedName name="B2TR_C5SO_350A">#REF!</definedName>
    <definedName name="B2TR_C5SO_360A">#REF!</definedName>
    <definedName name="B2TR_C5SO_380F">#REF!</definedName>
    <definedName name="B2TR_C5SO_380J">#REF!</definedName>
    <definedName name="B2TR_C5SO_390A">#REF!</definedName>
    <definedName name="B2TR_C5SO_390C">#REF!</definedName>
    <definedName name="B2TR_C5SO_390D">#REF!</definedName>
    <definedName name="B2TR_C5SO_390E">#REF!</definedName>
    <definedName name="B2TR_C5SO_390F">#REF!</definedName>
    <definedName name="B2TR_C5SO_410A">#REF!</definedName>
    <definedName name="B2TR_C5SO_430I">#REF!</definedName>
    <definedName name="B2TR_C5SO_430J">#REF!</definedName>
    <definedName name="B2TR_C5SO_432A">#REF!</definedName>
    <definedName name="B2TR_C5SO_432C">#REF!</definedName>
    <definedName name="B2TR_C5SO_432D">#REF!</definedName>
    <definedName name="B2TR_C5SO_432G">#REF!</definedName>
    <definedName name="B2TR_C5SO_432I">#REF!</definedName>
    <definedName name="B2TR_C5SO_432M">#REF!</definedName>
    <definedName name="B2TR_C5SO_433A">#REF!</definedName>
    <definedName name="B2TR_C5SO_433C">#REF!</definedName>
    <definedName name="B2TR_C5SO_433D">#REF!</definedName>
    <definedName name="B2TR_C5SO_433F">#REF!</definedName>
    <definedName name="B2TR_C5SO_460A">#REF!</definedName>
    <definedName name="B2TR_C5SO_510B">#REF!</definedName>
    <definedName name="B2TR_C5SO_510H">#REF!</definedName>
    <definedName name="B2TR_C5SO_510I">#REF!</definedName>
    <definedName name="B2TR_C5SO_510M">#REF!</definedName>
    <definedName name="B2TR_C5SO_520A">#REF!</definedName>
    <definedName name="B2TR_C5SO_520X">#REF!</definedName>
    <definedName name="B2TR_C5SO_520Y">#REF!</definedName>
    <definedName name="B2TR_C5SO_531A">#REF!</definedName>
    <definedName name="B2TR_C5SO_531B">#REF!</definedName>
    <definedName name="B2TR_C5SO_531H">#REF!</definedName>
    <definedName name="B2TR_C5SO_532A">#REF!</definedName>
    <definedName name="B2TR_C5SO_532C">#REF!</definedName>
    <definedName name="B2TR_C5SO_532D">#REF!</definedName>
    <definedName name="B2TR_C5SO_532E">#REF!</definedName>
    <definedName name="B2TR_C5SO_532F">#REF!</definedName>
    <definedName name="B2TR_C5SO_532G">#REF!</definedName>
    <definedName name="B2TR_C5SO_532H">#REF!</definedName>
    <definedName name="B2TR_C5SO_533A">#REF!</definedName>
    <definedName name="B2TR_C5SO_533D">#REF!</definedName>
    <definedName name="B2TR_C5SO_533E">#REF!</definedName>
    <definedName name="B2TR_C5SO_533J">#REF!</definedName>
    <definedName name="B2TR_C5SO_534A">#REF!</definedName>
    <definedName name="B2TR_C5SO_560D">#REF!</definedName>
    <definedName name="B2TR_C5SO_560J">#REF!</definedName>
    <definedName name="B2TR_C5SO_561A">#REF!</definedName>
    <definedName name="B2TR_C5SO_561D">#REF!</definedName>
    <definedName name="B2TR_C5SO_561I">#REF!</definedName>
    <definedName name="B2TR_C5SO_561J">#REF!</definedName>
    <definedName name="B2TR_C5SO_562B">#REF!</definedName>
    <definedName name="B2TR_C5SO_562H">#REF!</definedName>
    <definedName name="B2TR_C5SO_575E">#REF!</definedName>
    <definedName name="B2TR_C5SO_575G">#REF!</definedName>
    <definedName name="B2TR_C5SO_576e">#REF!</definedName>
    <definedName name="B2TR_C5SO_576F">#REF!</definedName>
    <definedName name="B2TR_C5SO_601E">#REF!</definedName>
    <definedName name="B2TR_C5SO_601G">#REF!</definedName>
    <definedName name="B2TR_C5SO_601T">#REF!</definedName>
    <definedName name="B2TR_C5SO_602A">#REF!</definedName>
    <definedName name="B2TR_C5SO_603A">#REF!</definedName>
    <definedName name="B2TR_C5SO_603G">#REF!</definedName>
    <definedName name="B2TR_C5SO_605B">#REF!</definedName>
    <definedName name="B2TR_C5SO_605C">#REF!</definedName>
    <definedName name="B2TR_C5SO_605E">#REF!</definedName>
    <definedName name="B2TR_C5SO_605F">#REF!</definedName>
    <definedName name="B2TR_C5SO_605I">#REF!</definedName>
    <definedName name="B2TR_C5SO_605K">#REF!</definedName>
    <definedName name="B2TR_C5SO_605O">#REF!</definedName>
    <definedName name="B2TR_C5SO_605P">#REF!</definedName>
    <definedName name="B2TR_C5SO_605T">#REF!</definedName>
    <definedName name="B2TR_C5SO_605V">#REF!</definedName>
    <definedName name="B2TR_C5SO_605W">#REF!</definedName>
    <definedName name="B2TR_C5SO_609E">#REF!</definedName>
    <definedName name="B2TR_C5SO_610A">#REF!</definedName>
    <definedName name="B2TR_C5SO_610U">#REF!</definedName>
    <definedName name="B2TR_C5SO_610V">#REF!</definedName>
    <definedName name="B2TR_C5SO_611E">#REF!</definedName>
    <definedName name="B2TR_C5SO_611G">#REF!</definedName>
    <definedName name="B2TR_C5SO_611M">#REF!</definedName>
    <definedName name="B2TR_C5SO_611S">#REF!</definedName>
    <definedName name="B2TR_C5SO_611U">#REF!</definedName>
    <definedName name="B2TR_C5SO_611Y">#REF!</definedName>
    <definedName name="B2TR_C5SO_612H">#REF!</definedName>
    <definedName name="B2TR_C5SO_612Y">#REF!</definedName>
    <definedName name="B2TR_C5SO_613B">#REF!</definedName>
    <definedName name="B2TR_C5SO_613C">#REF!</definedName>
    <definedName name="B2TR_C5SO_613E">#REF!</definedName>
    <definedName name="B2TR_C5SO_613F">#REF!</definedName>
    <definedName name="B2TR_C5SO_613I">#REF!</definedName>
    <definedName name="B2TR_C5SO_613K">#REF!</definedName>
    <definedName name="B2TR_C5SO_613L">#REF!</definedName>
    <definedName name="B2TR_C5SO_613N">#REF!</definedName>
    <definedName name="B2TR_C5SO_613O">#REF!</definedName>
    <definedName name="B2TR_C5SO_613R">#REF!</definedName>
    <definedName name="B2TR_C5SO_613S">#REF!</definedName>
    <definedName name="B2TR_C5SO_613U">#REF!</definedName>
    <definedName name="B2TR_C5SO_613Y">#REF!</definedName>
    <definedName name="B2TR_C5SO_614I">#REF!</definedName>
    <definedName name="B2TR_C5SO_614W">#REF!</definedName>
    <definedName name="B2TR_C5SO_614Y">#REF!</definedName>
    <definedName name="B2TR_C5SO_614Z">#REF!</definedName>
    <definedName name="B2TR_C5SO_615B">#REF!</definedName>
    <definedName name="B2TR_C5SO_615C">#REF!</definedName>
    <definedName name="B2TR_C5SO_615Q">#REF!</definedName>
    <definedName name="B2TR_C5SO_615R">#REF!</definedName>
    <definedName name="B2TR_C5SO_615T">#REF!</definedName>
    <definedName name="B2TR_C5SO_615Z">#REF!</definedName>
    <definedName name="B2TR_C5SO_616A">#REF!</definedName>
    <definedName name="B2TR_C5SO_620A">#REF!</definedName>
    <definedName name="B2TR_C5SO_620C">#REF!</definedName>
    <definedName name="B2TR_C5SO_625A">#REF!</definedName>
    <definedName name="B2TR_C5SO_625B">#REF!</definedName>
    <definedName name="B2TR_C5SO_629X">#REF!</definedName>
    <definedName name="B2TR_C5SO_630A">#REF!</definedName>
    <definedName name="B2TR_C5SO_630E">#REF!</definedName>
    <definedName name="B2TR_C5SO_630F">#REF!</definedName>
    <definedName name="B2TR_C5SO_630G">#REF!</definedName>
    <definedName name="B2TR_C5SO_630J">#REF!</definedName>
    <definedName name="B2TR_C5SO_630M">#REF!</definedName>
    <definedName name="B2TR_C5SO_630T">#REF!</definedName>
    <definedName name="B2TR_C5SO_630X">#REF!</definedName>
    <definedName name="B2TR_C5SO_630Y">#REF!</definedName>
    <definedName name="B2TR_C5SO_631C">#REF!</definedName>
    <definedName name="B2TR_C5SO_631D">#REF!</definedName>
    <definedName name="B2TR_C5SO_631E">#REF!</definedName>
    <definedName name="B2TR_C5SO_631F">#REF!</definedName>
    <definedName name="B2TR_C5SO_631G">#REF!</definedName>
    <definedName name="B2TR_C5SO_631H">#REF!</definedName>
    <definedName name="B2TR_C5SO_631I">#REF!</definedName>
    <definedName name="B2TR_C5SO_631J">#REF!</definedName>
    <definedName name="B2TR_C5SO_631S">#REF!</definedName>
    <definedName name="B2TR_C5SO_631U">#REF!</definedName>
    <definedName name="B2TR_C5SO_632G">#REF!</definedName>
    <definedName name="B2TR_C5SO_632O">#REF!</definedName>
    <definedName name="B2TR_C5SO_632P">#REF!</definedName>
    <definedName name="B2TR_C5SO_632U">#REF!</definedName>
    <definedName name="B2TR_C5SO_632Y">#REF!</definedName>
    <definedName name="B2TR_C5SO_633A">#REF!</definedName>
    <definedName name="B2TR_C5SO_635C">#REF!</definedName>
    <definedName name="B2TR_C5SO_638A">#REF!</definedName>
    <definedName name="B2TR_C5SO_638C">#REF!</definedName>
    <definedName name="B2TR_C5SO_641I">#REF!</definedName>
    <definedName name="B2TR_C5SO_641X">#REF!</definedName>
    <definedName name="B2TR_C5SO_641Y">#REF!</definedName>
    <definedName name="B2TR_C5SO_642B">#REF!</definedName>
    <definedName name="B2TR_C5SO_642C">#REF!</definedName>
    <definedName name="B2TR_C5SO_651C">#REF!</definedName>
    <definedName name="B2TR_C5SO_651F">#REF!</definedName>
    <definedName name="B2TR_C5SO_651H">#REF!</definedName>
    <definedName name="B2TR_C5SO_651I">#REF!</definedName>
    <definedName name="B2TR_C5SO_651J">#REF!</definedName>
    <definedName name="B2TR_C5SO_651K">#REF!</definedName>
    <definedName name="B2TR_C5SO_651M">#REF!</definedName>
    <definedName name="B2TR_C5SO_651O">#REF!</definedName>
    <definedName name="B2TR_C5SO_651Q">#REF!</definedName>
    <definedName name="B2TR_C5SO_651R">#REF!</definedName>
    <definedName name="B2TR_C5SO_651S">#REF!</definedName>
    <definedName name="B2TR_C5SO_651T">#REF!</definedName>
    <definedName name="B2TR_C5SO_651U">#REF!</definedName>
    <definedName name="B2TR_C5SO_651W">#REF!</definedName>
    <definedName name="B2TR_C5SO_651X">#REF!</definedName>
    <definedName name="B2TR_C5SO_651Y">#REF!</definedName>
    <definedName name="B2TR_C5SO_651Z">#REF!</definedName>
    <definedName name="B2TR_C5SO_652G">#REF!</definedName>
    <definedName name="B2TR_C5SO_653A">#REF!</definedName>
    <definedName name="B2TR_C5SO_659B">#REF!</definedName>
    <definedName name="B2TR_C5SO_660A">#REF!</definedName>
    <definedName name="B2TR_C5SO_660F">#REF!</definedName>
    <definedName name="B2TR_C5SO_660G">#REF!</definedName>
    <definedName name="B2TR_C5SO_660K">#REF!</definedName>
    <definedName name="B2TR_C5SO_660O">#REF!</definedName>
    <definedName name="B2TR_C5SO_660R">#REF!</definedName>
    <definedName name="B2TR_C5SO_660Z">#REF!</definedName>
    <definedName name="B2TR_C5SO_661B">#REF!</definedName>
    <definedName name="B2TR_C5SO_661R">#REF!</definedName>
    <definedName name="B2TR_C5SO_661S">#REF!</definedName>
    <definedName name="B2TR_C5SO_661T">#REF!</definedName>
    <definedName name="B2TR_C5SO_661U">#REF!</definedName>
    <definedName name="B2TR_C5SO_661V">#REF!</definedName>
    <definedName name="B2TR_C5SO_661X">#REF!</definedName>
    <definedName name="B2TR_C5SO_661Y">#REF!</definedName>
    <definedName name="B2TR_C5SO_662A">#REF!</definedName>
    <definedName name="B2TR_C5SO_662D">#REF!</definedName>
    <definedName name="B2TR_C5SO_663F">#REF!</definedName>
    <definedName name="B2TR_C5SO_663G">#REF!</definedName>
    <definedName name="B2TR_C5SO_663N">#REF!</definedName>
    <definedName name="B2TR_C5SO_663O">#REF!</definedName>
    <definedName name="B2TR_C5SO_663T">#REF!</definedName>
    <definedName name="B2TR_C5SO_663X">#REF!</definedName>
    <definedName name="B2TR_C5SO_664A">#REF!</definedName>
    <definedName name="B2TR_C5SO_664B">#REF!</definedName>
    <definedName name="B2TR_C5SO_664F">#REF!</definedName>
    <definedName name="B2TR_C5SO_664N">#REF!</definedName>
    <definedName name="B2TR_C5SO_664P">#REF!</definedName>
    <definedName name="B2TR_C5SO_664Q">#REF!</definedName>
    <definedName name="B2TR_C5SO_664R">#REF!</definedName>
    <definedName name="B2TR_C5SO_664V">#REF!</definedName>
    <definedName name="B2TR_C5SO_665D">#REF!</definedName>
    <definedName name="B2TR_C5SO_665G">#REF!</definedName>
    <definedName name="B2TR_C5SO_665I">#REF!</definedName>
    <definedName name="B2TR_C5SO_665J">#REF!</definedName>
    <definedName name="B2TR_C5SO_665N">#REF!</definedName>
    <definedName name="B2TR_C5SO_665V">#REF!</definedName>
    <definedName name="B2TR_C5SO_665X">#REF!</definedName>
    <definedName name="B2TR_C5SO_667C">#REF!</definedName>
    <definedName name="B2TR_C5SO_667D">#REF!</definedName>
    <definedName name="B2TR_C5SO_667E">#REF!</definedName>
    <definedName name="B2TR_C5SO_667H">#REF!</definedName>
    <definedName name="B2TR_C5SO_667J">#REF!</definedName>
    <definedName name="B2TR_C5SO_667K">#REF!</definedName>
    <definedName name="B2TR_C5SO_667N">#REF!</definedName>
    <definedName name="B2TR_C5SO_667P">#REF!</definedName>
    <definedName name="B2TR_C5SO_667R">#REF!</definedName>
    <definedName name="B2TR_C5SO_667S">#REF!</definedName>
    <definedName name="B2TR_C5SO_667T">#REF!</definedName>
    <definedName name="B2TR_C5SO_667U">#REF!</definedName>
    <definedName name="B2TR_C5SO_667V">#REF!</definedName>
    <definedName name="B2TR_C5SO_667W">#REF!</definedName>
    <definedName name="B2TR_C5SO_667Y">#REF!</definedName>
    <definedName name="B2TR_C5SO_667Z">#REF!</definedName>
    <definedName name="B2TR_C5SO_668B">#REF!</definedName>
    <definedName name="B2TR_C5SO_668D">#REF!</definedName>
    <definedName name="B2TR_C5SO_668E">#REF!</definedName>
    <definedName name="B2TR_C5SO_668F">#REF!</definedName>
    <definedName name="B2TR_C5SO_668G">#REF!</definedName>
    <definedName name="B2TR_C5SO_668H">#REF!</definedName>
    <definedName name="B2TR_C5SO_668I">#REF!</definedName>
    <definedName name="B2TR_C5SO_668J">#REF!</definedName>
    <definedName name="B2TR_C5SO_668O">#REF!</definedName>
    <definedName name="B2TR_C5SO_668P">#REF!</definedName>
    <definedName name="B2TR_C5SO_668T">#REF!</definedName>
    <definedName name="B2TR_C5SO_668U">#REF!</definedName>
    <definedName name="B2TR_C5SO_668V">#REF!</definedName>
    <definedName name="B2TR_C5SO_669A">#REF!</definedName>
    <definedName name="B2TR_C5SO_669H">#REF!</definedName>
    <definedName name="B2TR_C5SO_669I">#REF!</definedName>
    <definedName name="B2TR_C5SO_669J">#REF!</definedName>
    <definedName name="B2TR_C5SO_669K">#REF!</definedName>
    <definedName name="B2TR_C5SO_669O">#REF!</definedName>
    <definedName name="B2TR_C5SO_669R">#REF!</definedName>
    <definedName name="B2TR_C5SO_669S">#REF!</definedName>
    <definedName name="B2TR_C5SO_669T">#REF!</definedName>
    <definedName name="B2TR_C5SO_669U">#REF!</definedName>
    <definedName name="B2TR_C5SO_669W">#REF!</definedName>
    <definedName name="B2TR_C5SO_669X">#REF!</definedName>
    <definedName name="B2TR_C5SO_669Y">#REF!</definedName>
    <definedName name="B2TR_C5SO_669Z">#REF!</definedName>
    <definedName name="B2TR_C5SO_670D">#REF!</definedName>
    <definedName name="B2TR_C5SO_670F">#REF!</definedName>
    <definedName name="B2TR_C5SO_670H">#REF!</definedName>
    <definedName name="B2TR_C5SO_670I">#REF!</definedName>
    <definedName name="B2TR_C5SO_670N">#REF!</definedName>
    <definedName name="B2TR_C5SO_670O">#REF!</definedName>
    <definedName name="B2TR_C5SO_670P">#REF!</definedName>
    <definedName name="B2TR_C5SO_670Q">#REF!</definedName>
    <definedName name="B2TR_C5SO_670S">#REF!</definedName>
    <definedName name="B2TR_C5SO_670W">#REF!</definedName>
    <definedName name="B2TR_C5SO_670X">#REF!</definedName>
    <definedName name="B2TR_C5SO_670Y">#REF!</definedName>
    <definedName name="B2TR_C5SO_670Z">#REF!</definedName>
    <definedName name="B2TR_C5SO_671A">#REF!</definedName>
    <definedName name="B2TR_C5SO_671B">#REF!</definedName>
    <definedName name="B2TR_C5SO_671D">#REF!</definedName>
    <definedName name="B2TR_C5SO_671F">#REF!</definedName>
    <definedName name="B2TR_C5SO_671G">#REF!</definedName>
    <definedName name="B2TR_C5SO_671H">#REF!</definedName>
    <definedName name="B2TR_C5SO_671I">#REF!</definedName>
    <definedName name="B2TR_C5SO_671J">#REF!</definedName>
    <definedName name="B2TR_C5SO_671K">#REF!</definedName>
    <definedName name="B2TR_C5SO_671L">#REF!</definedName>
    <definedName name="B2TR_C5SO_671M">#REF!</definedName>
    <definedName name="B2TR_C5SO_671N">#REF!</definedName>
    <definedName name="B2TR_C5SO_671O">#REF!</definedName>
    <definedName name="B2TR_C5SO_671P">#REF!</definedName>
    <definedName name="B2TR_C5SO_671Q">#REF!</definedName>
    <definedName name="B2TR_C5SO_671R">#REF!</definedName>
    <definedName name="B2TR_C5SO_671S">#REF!</definedName>
    <definedName name="B2TR_C5SO_671T">#REF!</definedName>
    <definedName name="B2TR_C5SO_671W">#REF!</definedName>
    <definedName name="B2TR_C5SO_671Z">#REF!</definedName>
    <definedName name="B2TR_C5SO_672G">#REF!</definedName>
    <definedName name="B2TR_C5SO_672H">#REF!</definedName>
    <definedName name="B2TR_C5SO_672I">#REF!</definedName>
    <definedName name="B2TR_C5SO_672M">#REF!</definedName>
    <definedName name="B2TR_C5SO_672N">#REF!</definedName>
    <definedName name="B2TR_C5SO_672O">#REF!</definedName>
    <definedName name="B2TR_C5SO_672P">#REF!</definedName>
    <definedName name="B2TR_C5SO_672R">#REF!</definedName>
    <definedName name="B2TR_C5SO_672S">#REF!</definedName>
    <definedName name="B2TR_C5SO_672T">#REF!</definedName>
    <definedName name="B2TR_C5SO_673C">#REF!</definedName>
    <definedName name="B2TR_C5SO_673E">#REF!</definedName>
    <definedName name="B2TR_C5SO_673F">#REF!</definedName>
    <definedName name="B2TR_C5SO_673G">#REF!</definedName>
    <definedName name="B2TR_C5SO_673H">#REF!</definedName>
    <definedName name="B2TR_C5SO_673I">#REF!</definedName>
    <definedName name="B2TR_C5SO_673J">#REF!</definedName>
    <definedName name="B2TR_C5SO_673K">#REF!</definedName>
    <definedName name="B2TR_C5SO_673M">#REF!</definedName>
    <definedName name="B2TR_C5SO_673N">#REF!</definedName>
    <definedName name="B2TR_C5SO_673O">#REF!</definedName>
    <definedName name="B2TR_C5SO_673R">#REF!</definedName>
    <definedName name="B2TR_C5SO_673S">#REF!</definedName>
    <definedName name="B2TR_C5SO_673U">#REF!</definedName>
    <definedName name="B2TR_C5SO_673V">#REF!</definedName>
    <definedName name="B2TR_C5SO_673W">#REF!</definedName>
    <definedName name="B2TR_C5SO_673X">#REF!</definedName>
    <definedName name="B2TR_C5SO_673Y">#REF!</definedName>
    <definedName name="B2TR_C5SO_673Z">#REF!</definedName>
    <definedName name="B2TR_C5SO_674A">#REF!</definedName>
    <definedName name="B2TR_C5SO_674B">#REF!</definedName>
    <definedName name="B2TR_C5SO_674C">#REF!</definedName>
    <definedName name="B2TR_C5SO_674D">#REF!</definedName>
    <definedName name="B2TR_C5SO_674E">#REF!</definedName>
    <definedName name="B2TR_C5SO_674F">#REF!</definedName>
    <definedName name="B2TR_C5SO_674G">#REF!</definedName>
    <definedName name="B2TR_C5SO_674I">#REF!</definedName>
    <definedName name="B2TR_C5SO_674J">#REF!</definedName>
    <definedName name="B2TR_C5SO_674M">#REF!</definedName>
    <definedName name="B2TR_C5SO_674P">#REF!</definedName>
    <definedName name="B2TR_C5SO_674Q">#REF!</definedName>
    <definedName name="B2TR_C5SO_674R">#REF!</definedName>
    <definedName name="B2TR_C5SO_674S">#REF!</definedName>
    <definedName name="B2TR_C5SO_674V">#REF!</definedName>
    <definedName name="B2TR_C5SO_674W">#REF!</definedName>
    <definedName name="B2TR_C5SO_675A">#REF!</definedName>
    <definedName name="B2TR_C5SO_675C">#REF!</definedName>
    <definedName name="B2TR_C5SO_675E">#REF!</definedName>
    <definedName name="B2TR_C5SO_675F">#REF!</definedName>
    <definedName name="B2TR_C5SO_675G">#REF!</definedName>
    <definedName name="B2TR_C5SO_675H">#REF!</definedName>
    <definedName name="B2TR_C5SO_675I">#REF!</definedName>
    <definedName name="B2TR_C5SO_675J">#REF!</definedName>
    <definedName name="B2TR_C5SO_675K">#REF!</definedName>
    <definedName name="B2TR_C5SO_675L">#REF!</definedName>
    <definedName name="B2TR_C5SO_675M">#REF!</definedName>
    <definedName name="B2TR_C5SO_675N">#REF!</definedName>
    <definedName name="B2TR_C5SO_675O">#REF!</definedName>
    <definedName name="B2TR_C5SO_675P">#REF!</definedName>
    <definedName name="B2TR_C5SO_675Q">#REF!</definedName>
    <definedName name="B2TR_C5SO_675R">#REF!</definedName>
    <definedName name="B2TR_C5SO_675S">#REF!</definedName>
    <definedName name="B2TR_C5SO_675T">#REF!</definedName>
    <definedName name="B2TR_C5SO_675U">#REF!</definedName>
    <definedName name="B2TR_C5SO_675V">#REF!</definedName>
    <definedName name="B2TR_C5SO_675W">#REF!</definedName>
    <definedName name="B2TR_C5SO_675X">#REF!</definedName>
    <definedName name="B2TR_C5SO_675Y">#REF!</definedName>
    <definedName name="B2TR_C5SO_675Z">#REF!</definedName>
    <definedName name="B2TR_C5SO_676A">#REF!</definedName>
    <definedName name="B2TR_C5SO_676B">#REF!</definedName>
    <definedName name="B2TR_C5SO_676C">#REF!</definedName>
    <definedName name="B2TR_C5SO_676D">#REF!</definedName>
    <definedName name="B2TR_C5SO_676E">#REF!</definedName>
    <definedName name="B2TR_C5SO_676F">#REF!</definedName>
    <definedName name="B2TR_C5SO_676G">#REF!</definedName>
    <definedName name="B2TR_C5SO_676J">#REF!</definedName>
    <definedName name="B2TR_C5SO_690C">#REF!</definedName>
    <definedName name="B2TR_C5SO_690D">#REF!</definedName>
    <definedName name="B2TR_C5SO_690E">#REF!</definedName>
    <definedName name="B2TR_C5SO_690F">#REF!</definedName>
    <definedName name="B2TR_C5SO_690G">#REF!</definedName>
    <definedName name="B2TR_C5SO_690I">#REF!</definedName>
    <definedName name="B2TR_C5SO_690J">#REF!</definedName>
    <definedName name="B2TR_C5SO_690K">#REF!</definedName>
    <definedName name="B2TR_C5SO_690L">#REF!</definedName>
    <definedName name="B2TR_C5SO_700B">#REF!</definedName>
    <definedName name="B2TR_C5SO_701A">#REF!</definedName>
    <definedName name="B2TR_C5SO_702A">#REF!</definedName>
    <definedName name="B2TR_C5SO_710H">#REF!</definedName>
    <definedName name="B2TR_C5SO_710Q">#REF!</definedName>
    <definedName name="B2TR_C5SO_710Y">#REF!</definedName>
    <definedName name="B2TR_C5SO_711N">#REF!</definedName>
    <definedName name="B2TR_C5SO_711O">#REF!</definedName>
    <definedName name="B2TR_C5SO_711P">#REF!</definedName>
    <definedName name="B2TR_C5SO_712K">#REF!</definedName>
    <definedName name="B2TR_C5SO_712L">#REF!</definedName>
    <definedName name="B2TR_C5SO_712M">#REF!</definedName>
    <definedName name="B2TR_C5SO_712N">#REF!</definedName>
    <definedName name="B2TR_C5SO_811B">#REF!</definedName>
    <definedName name="B2TR_C5SO_811C">#REF!</definedName>
    <definedName name="B2TR_C5SO_813B">#REF!</definedName>
    <definedName name="B2TR_C5SO_813C">#REF!</definedName>
    <definedName name="B2TR_C5SO_841A">#REF!</definedName>
    <definedName name="B2TR_C5SO_841B">#REF!</definedName>
    <definedName name="B2TR_C5SO_841C">#REF!</definedName>
    <definedName name="B2TR_C5SO_842A">#REF!</definedName>
    <definedName name="B2TR_C5SO_842B">#REF!</definedName>
    <definedName name="B2TR_C5SO_842C">#REF!</definedName>
    <definedName name="B2TR_C5SO_843A">#REF!</definedName>
    <definedName name="B2TR_C5SO_844A">#REF!</definedName>
    <definedName name="B2TR_C5SO_845K">#REF!</definedName>
    <definedName name="B2TR_C5SO_846D">#REF!</definedName>
    <definedName name="B2TR_C5SO_846E">#REF!</definedName>
    <definedName name="B2TR_C5SO_846F">#REF!</definedName>
    <definedName name="B2TR_C5SO_846G">#REF!</definedName>
    <definedName name="B2TR_C5SO_846H">#REF!</definedName>
    <definedName name="B2TR_C5SO_846I">#REF!</definedName>
    <definedName name="B2TR_C5SO_850A">#REF!</definedName>
    <definedName name="B2TR_C5SO_850C">#REF!</definedName>
    <definedName name="B2TR_C5SO_900A">#REF!</definedName>
    <definedName name="B2TR_C5SO_900F">#REF!</definedName>
    <definedName name="B2TR_C5SO_900H">#REF!</definedName>
    <definedName name="B2TR_C5SO_900I">#REF!</definedName>
    <definedName name="B2TR_C5SO_900L">#REF!</definedName>
    <definedName name="B2TR_C5SO_905A">#REF!</definedName>
    <definedName name="B2TR_C5SO_905B">#REF!</definedName>
    <definedName name="B2TR_C5SO_905C">#REF!</definedName>
    <definedName name="B2TR_C5SO_905U">#REF!</definedName>
    <definedName name="B2TR_C5SO_906A">#REF!</definedName>
    <definedName name="B2TR_C5SO_906D">#REF!</definedName>
    <definedName name="B2TR_C5SO_906F">#REF!</definedName>
    <definedName name="B2TR_C5SO_906I">#REF!</definedName>
    <definedName name="B2TR_C5SO_906J">#REF!</definedName>
    <definedName name="B2TR_C5SO_906K">#REF!</definedName>
    <definedName name="B2TR_C5SO_906P">#REF!</definedName>
    <definedName name="B2TR_C5SO_906Z">#REF!</definedName>
    <definedName name="B2TR_C5SO_908A">#REF!</definedName>
    <definedName name="B2TR_C5SO_908B">#REF!</definedName>
    <definedName name="B2TR_C5SO_910B">#REF!</definedName>
    <definedName name="B2TR_C5SO_910C">#REF!</definedName>
    <definedName name="B2TR_C5SO_910D">#REF!</definedName>
    <definedName name="B2TR_C5SO_910E">#REF!</definedName>
    <definedName name="B2TR_C5SO_910K">#REF!</definedName>
    <definedName name="B2TR_C5SO_910M">#REF!</definedName>
    <definedName name="B2TR_C5SO_910N">#REF!</definedName>
    <definedName name="B2TR_C5SO_910O">#REF!</definedName>
    <definedName name="B2TR_C5SO_910Q">#REF!</definedName>
    <definedName name="B2TR_C5SO_910S">#REF!</definedName>
    <definedName name="B2TR_C5SO_910U">#REF!</definedName>
    <definedName name="B2TR_C5SO_910X">#REF!</definedName>
    <definedName name="B2TR_C5SO_911I">#REF!</definedName>
    <definedName name="B2TR_C5SO_911J">#REF!</definedName>
    <definedName name="B2TR_C5SO_911K">#REF!</definedName>
    <definedName name="B2TR_C5SO_911L">#REF!</definedName>
    <definedName name="B2TR_C5SO_911M">#REF!</definedName>
    <definedName name="B2TR_C5SO_911Q">#REF!</definedName>
    <definedName name="B2TR_C5SO_911QA">#REF!</definedName>
    <definedName name="B2TR_C5SO_911QB">#REF!</definedName>
    <definedName name="B2TR_C5SO_911S">#REF!</definedName>
    <definedName name="B2TR_C5SO_911V">#REF!</definedName>
    <definedName name="B2TR_C5SO_911W">#REF!</definedName>
    <definedName name="B2TR_C5SO_911Z">#REF!</definedName>
    <definedName name="B2TR_C5SO_912K">#REF!</definedName>
    <definedName name="B2TR_C5SO_913A">#REF!</definedName>
    <definedName name="B2TR_C5SO_913D">#REF!</definedName>
    <definedName name="B2TR_C5SO_913M">#REF!</definedName>
    <definedName name="B2TR_C5SO_914A">#REF!</definedName>
    <definedName name="B2TR_C5SO_914B">#REF!</definedName>
    <definedName name="B2TR_C5SO_914E">#REF!</definedName>
    <definedName name="B2TR_C5SO_914F">#REF!</definedName>
    <definedName name="B2TR_C5SO_914K">#REF!</definedName>
    <definedName name="B2TR_C5SO_914MDSIT">#REF!</definedName>
    <definedName name="B2TR_C5SO_920E">#REF!</definedName>
    <definedName name="B2TR_C5SO_921A">#REF!</definedName>
    <definedName name="B2TR_C5SO_921G">#REF!</definedName>
    <definedName name="B2TR_C5SO_930A">#REF!</definedName>
    <definedName name="B2TR_C5SO_930E">#REF!</definedName>
    <definedName name="B2TR_C5SO_930J">#REF!</definedName>
    <definedName name="B2TR_C5SO_930K">#REF!</definedName>
    <definedName name="B2TR_C5SO_940A">#REF!</definedName>
    <definedName name="B2TR_C5SO_940N">#REF!</definedName>
    <definedName name="B2TR_C5SO_940S">#REF!</definedName>
    <definedName name="B2TR_C5SO_940X">#REF!</definedName>
    <definedName name="B2TR_C5SO_960A">#REF!</definedName>
    <definedName name="B2TR_C5SO_980A">#REF!</definedName>
    <definedName name="B2TR_C5SO_980B">#REF!</definedName>
    <definedName name="B2TR_C5SO_980E">#REF!</definedName>
    <definedName name="B2TR_C5SO_980G">#REF!</definedName>
    <definedName name="B2TR_C5SO_980J">#REF!</definedName>
    <definedName name="B2TR_C5SO_980L">#REF!</definedName>
    <definedName name="B2TR_C5SO_985B">#REF!</definedName>
    <definedName name="B2TR_C5SO_990B">#REF!</definedName>
    <definedName name="B2TR_C5SO_995A">#REF!</definedName>
    <definedName name="B2TR_C5SO_999QFIN48">#REF!</definedName>
    <definedName name="B2TR_C5SO_INT1">#REF!</definedName>
    <definedName name="B2TR_C5SO_M31">#REF!</definedName>
    <definedName name="B2TR_C5SO_M32">#REF!</definedName>
    <definedName name="B2TR_C5SO_M33">#REF!</definedName>
    <definedName name="B2TR_C5SO_NIT">#REF!</definedName>
    <definedName name="B2TR_Comm_0001">#REF!</definedName>
    <definedName name="B2TR_Comm_0002">#REF!</definedName>
    <definedName name="B2TR_Comm_0003">#REF!</definedName>
    <definedName name="B2TR_Comm_014A">#REF!</definedName>
    <definedName name="B2TR_Comm_014ADSIT">#REF!</definedName>
    <definedName name="B2TR_Comm_014C">#REF!</definedName>
    <definedName name="B2TR_Comm_014CDSIT">#REF!</definedName>
    <definedName name="B2TR_Comm_014VDSIT">#REF!</definedName>
    <definedName name="B2TR_Comm_014WDSIT">#REF!</definedName>
    <definedName name="B2TR_Comm_210A">#REF!</definedName>
    <definedName name="B2TR_Comm_210B">#REF!</definedName>
    <definedName name="B2TR_Comm_210E">#REF!</definedName>
    <definedName name="B2TR_Comm_211A">#REF!</definedName>
    <definedName name="B2TR_Comm_220A">#REF!</definedName>
    <definedName name="B2TR_Comm_220E">#REF!</definedName>
    <definedName name="B2TR_Comm_230A">#REF!</definedName>
    <definedName name="B2TR_Comm_230B">#REF!</definedName>
    <definedName name="B2TR_Comm_230G">#REF!</definedName>
    <definedName name="B2TR_Comm_230I">#REF!</definedName>
    <definedName name="B2TR_Comm_230J">#REF!</definedName>
    <definedName name="B2TR_Comm_230K">#REF!</definedName>
    <definedName name="B2TR_Comm_230X">#REF!</definedName>
    <definedName name="B2TR_Comm_232A">#REF!</definedName>
    <definedName name="B2TR_Comm_232C">#REF!</definedName>
    <definedName name="B2TR_Comm_232K">#REF!</definedName>
    <definedName name="B2TR_Comm_232M">#REF!</definedName>
    <definedName name="B2TR_Comm_234F">#REF!</definedName>
    <definedName name="B2TR_Comm_234Q">#REF!</definedName>
    <definedName name="B2TR_Comm_280A">#REF!</definedName>
    <definedName name="B2TR_Comm_280D">#REF!</definedName>
    <definedName name="B2TR_Comm_280E">#REF!</definedName>
    <definedName name="B2TR_Comm_280F">#REF!</definedName>
    <definedName name="B2TR_Comm_280H">#REF!</definedName>
    <definedName name="B2TR_Comm_280J">#REF!</definedName>
    <definedName name="B2TR_Comm_280Y">#REF!</definedName>
    <definedName name="B2TR_Comm_282A">#REF!</definedName>
    <definedName name="B2TR_Comm_282B">#REF!</definedName>
    <definedName name="B2TR_Comm_295A">#REF!</definedName>
    <definedName name="B2TR_Comm_295D">#REF!</definedName>
    <definedName name="B2TR_Comm_310A">#REF!</definedName>
    <definedName name="B2TR_Comm_310D">#REF!</definedName>
    <definedName name="B2TR_Comm_310E">#REF!</definedName>
    <definedName name="B2TR_Comm_320A">#REF!</definedName>
    <definedName name="B2TR_Comm_320D">#REF!</definedName>
    <definedName name="B2TR_Comm_320I">#REF!</definedName>
    <definedName name="B2TR_Comm_320L">#REF!</definedName>
    <definedName name="B2TR_Comm_320S">#REF!</definedName>
    <definedName name="B2TR_Comm_320U">#REF!</definedName>
    <definedName name="B2TR_Comm_330D">#REF!</definedName>
    <definedName name="B2TR_Comm_345A">#REF!</definedName>
    <definedName name="B2TR_Comm_345B">#REF!</definedName>
    <definedName name="B2TR_Comm_350A">#REF!</definedName>
    <definedName name="B2TR_Comm_360A">#REF!</definedName>
    <definedName name="B2TR_Comm_380F">#REF!</definedName>
    <definedName name="B2TR_Comm_380J">#REF!</definedName>
    <definedName name="B2TR_Comm_390A">#REF!</definedName>
    <definedName name="B2TR_Comm_390C">#REF!</definedName>
    <definedName name="B2TR_Comm_390D">#REF!</definedName>
    <definedName name="B2TR_Comm_390E">#REF!</definedName>
    <definedName name="B2TR_Comm_390F">#REF!</definedName>
    <definedName name="B2TR_Comm_410A">#REF!</definedName>
    <definedName name="B2TR_Comm_430I">#REF!</definedName>
    <definedName name="B2TR_Comm_430J">#REF!</definedName>
    <definedName name="B2TR_Comm_432A">#REF!</definedName>
    <definedName name="B2TR_Comm_432C">#REF!</definedName>
    <definedName name="B2TR_Comm_432D">#REF!</definedName>
    <definedName name="B2TR_Comm_432G">#REF!</definedName>
    <definedName name="B2TR_Comm_432I">#REF!</definedName>
    <definedName name="B2TR_Comm_432M">#REF!</definedName>
    <definedName name="B2TR_Comm_433A">#REF!</definedName>
    <definedName name="B2TR_Comm_433C">#REF!</definedName>
    <definedName name="B2TR_Comm_433D">#REF!</definedName>
    <definedName name="B2TR_Comm_433F">#REF!</definedName>
    <definedName name="B2TR_Comm_460A">#REF!</definedName>
    <definedName name="B2TR_Comm_510B">#REF!</definedName>
    <definedName name="B2TR_Comm_510H">#REF!</definedName>
    <definedName name="B2TR_Comm_510I">#REF!</definedName>
    <definedName name="B2TR_Comm_510M">#REF!</definedName>
    <definedName name="B2TR_Comm_520A">#REF!</definedName>
    <definedName name="B2TR_Comm_520X">#REF!</definedName>
    <definedName name="B2TR_Comm_520Y">#REF!</definedName>
    <definedName name="B2TR_Comm_531A">#REF!</definedName>
    <definedName name="B2TR_Comm_531B">#REF!</definedName>
    <definedName name="B2TR_Comm_531H">#REF!</definedName>
    <definedName name="B2TR_Comm_532A">#REF!</definedName>
    <definedName name="B2TR_Comm_532C">#REF!</definedName>
    <definedName name="B2TR_Comm_532D">#REF!</definedName>
    <definedName name="B2TR_Comm_532E">#REF!</definedName>
    <definedName name="B2TR_Comm_532F">#REF!</definedName>
    <definedName name="B2TR_Comm_532G">#REF!</definedName>
    <definedName name="B2TR_Comm_532H">#REF!</definedName>
    <definedName name="B2TR_Comm_533A">#REF!</definedName>
    <definedName name="B2TR_Comm_533D">#REF!</definedName>
    <definedName name="B2TR_Comm_533E">#REF!</definedName>
    <definedName name="B2TR_Comm_533J">#REF!</definedName>
    <definedName name="B2TR_Comm_534A">#REF!</definedName>
    <definedName name="B2TR_Comm_560D">#REF!</definedName>
    <definedName name="B2TR_Comm_560J">#REF!</definedName>
    <definedName name="B2TR_Comm_561A">#REF!</definedName>
    <definedName name="B2TR_Comm_561D">#REF!</definedName>
    <definedName name="B2TR_Comm_561I">#REF!</definedName>
    <definedName name="B2TR_Comm_561J">#REF!</definedName>
    <definedName name="B2TR_Comm_562B">#REF!</definedName>
    <definedName name="B2TR_Comm_562H">#REF!</definedName>
    <definedName name="B2TR_Comm_575E">#REF!</definedName>
    <definedName name="B2TR_Comm_575G">#REF!</definedName>
    <definedName name="B2TR_Comm_576e">#REF!</definedName>
    <definedName name="B2TR_Comm_576F">#REF!</definedName>
    <definedName name="B2TR_Comm_601E">#REF!</definedName>
    <definedName name="B2TR_Comm_601G">#REF!</definedName>
    <definedName name="B2TR_Comm_601T">#REF!</definedName>
    <definedName name="B2TR_Comm_602A">#REF!</definedName>
    <definedName name="B2TR_Comm_603A">#REF!</definedName>
    <definedName name="B2TR_Comm_603G">#REF!</definedName>
    <definedName name="B2TR_Comm_605B">#REF!</definedName>
    <definedName name="B2TR_Comm_605C">#REF!</definedName>
    <definedName name="B2TR_Comm_605E">#REF!</definedName>
    <definedName name="B2TR_Comm_605F">#REF!</definedName>
    <definedName name="B2TR_Comm_605I">#REF!</definedName>
    <definedName name="B2TR_Comm_605K">#REF!</definedName>
    <definedName name="B2TR_Comm_605O">#REF!</definedName>
    <definedName name="B2TR_Comm_605P">#REF!</definedName>
    <definedName name="B2TR_Comm_605T">#REF!</definedName>
    <definedName name="B2TR_Comm_605V">#REF!</definedName>
    <definedName name="B2TR_Comm_605W">#REF!</definedName>
    <definedName name="B2TR_Comm_609E">#REF!</definedName>
    <definedName name="B2TR_Comm_610A">#REF!</definedName>
    <definedName name="B2TR_Comm_610U">#REF!</definedName>
    <definedName name="B2TR_Comm_610V">#REF!</definedName>
    <definedName name="B2TR_Comm_611E">#REF!</definedName>
    <definedName name="B2TR_Comm_611G">#REF!</definedName>
    <definedName name="B2TR_Comm_611M">#REF!</definedName>
    <definedName name="B2TR_Comm_611S">#REF!</definedName>
    <definedName name="B2TR_Comm_611U">#REF!</definedName>
    <definedName name="B2TR_Comm_611Y">#REF!</definedName>
    <definedName name="B2TR_Comm_612H">#REF!</definedName>
    <definedName name="B2TR_Comm_612Y">#REF!</definedName>
    <definedName name="B2TR_Comm_613B">#REF!</definedName>
    <definedName name="B2TR_Comm_613C">#REF!</definedName>
    <definedName name="B2TR_Comm_613E">#REF!</definedName>
    <definedName name="B2TR_Comm_613F">#REF!</definedName>
    <definedName name="B2TR_Comm_613I">#REF!</definedName>
    <definedName name="B2TR_Comm_613K">#REF!</definedName>
    <definedName name="B2TR_Comm_613L">#REF!</definedName>
    <definedName name="B2TR_Comm_613N">#REF!</definedName>
    <definedName name="B2TR_Comm_613O">#REF!</definedName>
    <definedName name="B2TR_Comm_613R">#REF!</definedName>
    <definedName name="B2TR_Comm_613S">#REF!</definedName>
    <definedName name="B2TR_Comm_613U">#REF!</definedName>
    <definedName name="B2TR_Comm_613Y">#REF!</definedName>
    <definedName name="B2TR_Comm_614I">#REF!</definedName>
    <definedName name="B2TR_Comm_614W">#REF!</definedName>
    <definedName name="B2TR_Comm_614Y">#REF!</definedName>
    <definedName name="B2TR_Comm_614Z">#REF!</definedName>
    <definedName name="B2TR_Comm_615B">#REF!</definedName>
    <definedName name="B2TR_Comm_615C">#REF!</definedName>
    <definedName name="B2TR_Comm_615Q">#REF!</definedName>
    <definedName name="B2TR_Comm_615R">#REF!</definedName>
    <definedName name="B2TR_Comm_615T">#REF!</definedName>
    <definedName name="B2TR_Comm_615Z">#REF!</definedName>
    <definedName name="B2TR_Comm_616A">#REF!</definedName>
    <definedName name="B2TR_Comm_620A">#REF!</definedName>
    <definedName name="B2TR_Comm_620C">#REF!</definedName>
    <definedName name="B2TR_Comm_625A">#REF!</definedName>
    <definedName name="B2TR_Comm_625B">#REF!</definedName>
    <definedName name="B2TR_Comm_629X">#REF!</definedName>
    <definedName name="B2TR_Comm_630A">#REF!</definedName>
    <definedName name="B2TR_Comm_630E">#REF!</definedName>
    <definedName name="B2TR_Comm_630F">#REF!</definedName>
    <definedName name="B2TR_Comm_630G">#REF!</definedName>
    <definedName name="B2TR_Comm_630J">#REF!</definedName>
    <definedName name="B2TR_Comm_630M">#REF!</definedName>
    <definedName name="B2TR_Comm_630T">#REF!</definedName>
    <definedName name="B2TR_Comm_630X">#REF!</definedName>
    <definedName name="B2TR_Comm_630Y">#REF!</definedName>
    <definedName name="B2TR_Comm_631C">#REF!</definedName>
    <definedName name="B2TR_Comm_631D">#REF!</definedName>
    <definedName name="B2TR_Comm_631E">#REF!</definedName>
    <definedName name="B2TR_Comm_631F">#REF!</definedName>
    <definedName name="B2TR_Comm_631G">#REF!</definedName>
    <definedName name="B2TR_Comm_631H">#REF!</definedName>
    <definedName name="B2TR_Comm_631I">#REF!</definedName>
    <definedName name="B2TR_Comm_631J">#REF!</definedName>
    <definedName name="B2TR_Comm_631S">#REF!</definedName>
    <definedName name="B2TR_Comm_631U">#REF!</definedName>
    <definedName name="B2TR_Comm_632G">#REF!</definedName>
    <definedName name="B2TR_Comm_632O">#REF!</definedName>
    <definedName name="B2TR_Comm_632P">#REF!</definedName>
    <definedName name="B2TR_Comm_632U">#REF!</definedName>
    <definedName name="B2TR_Comm_632Y">#REF!</definedName>
    <definedName name="B2TR_Comm_633A">#REF!</definedName>
    <definedName name="B2TR_Comm_635C">#REF!</definedName>
    <definedName name="B2TR_Comm_638A">#REF!</definedName>
    <definedName name="B2TR_Comm_638C">#REF!</definedName>
    <definedName name="B2TR_Comm_641I">#REF!</definedName>
    <definedName name="B2TR_Comm_641X">#REF!</definedName>
    <definedName name="B2TR_Comm_641Y">#REF!</definedName>
    <definedName name="B2TR_Comm_642B">#REF!</definedName>
    <definedName name="B2TR_Comm_642C">#REF!</definedName>
    <definedName name="B2TR_Comm_651C">#REF!</definedName>
    <definedName name="B2TR_Comm_651F">#REF!</definedName>
    <definedName name="B2TR_Comm_651H">#REF!</definedName>
    <definedName name="B2TR_Comm_651I">#REF!</definedName>
    <definedName name="B2TR_Comm_651J">#REF!</definedName>
    <definedName name="B2TR_Comm_651K">#REF!</definedName>
    <definedName name="B2TR_Comm_651M">#REF!</definedName>
    <definedName name="B2TR_Comm_651O">#REF!</definedName>
    <definedName name="B2TR_Comm_651Q">#REF!</definedName>
    <definedName name="B2TR_Comm_651R">#REF!</definedName>
    <definedName name="B2TR_Comm_651S">#REF!</definedName>
    <definedName name="B2TR_Comm_651T">#REF!</definedName>
    <definedName name="B2TR_Comm_651U">#REF!</definedName>
    <definedName name="B2TR_Comm_651W">#REF!</definedName>
    <definedName name="B2TR_Comm_651X">#REF!</definedName>
    <definedName name="B2TR_Comm_651Y">#REF!</definedName>
    <definedName name="B2TR_Comm_651Z">#REF!</definedName>
    <definedName name="B2TR_Comm_652G">#REF!</definedName>
    <definedName name="B2TR_Comm_653A">#REF!</definedName>
    <definedName name="B2TR_Comm_659B">#REF!</definedName>
    <definedName name="B2TR_Comm_660A">#REF!</definedName>
    <definedName name="B2TR_Comm_660F">#REF!</definedName>
    <definedName name="B2TR_Comm_660G">#REF!</definedName>
    <definedName name="B2TR_Comm_660K">#REF!</definedName>
    <definedName name="B2TR_Comm_660O">#REF!</definedName>
    <definedName name="B2TR_Comm_660R">#REF!</definedName>
    <definedName name="B2TR_Comm_660Z">#REF!</definedName>
    <definedName name="B2TR_Comm_661B">#REF!</definedName>
    <definedName name="B2TR_Comm_661R">#REF!</definedName>
    <definedName name="B2TR_Comm_661S">#REF!</definedName>
    <definedName name="B2TR_Comm_661T">#REF!</definedName>
    <definedName name="B2TR_Comm_661U">#REF!</definedName>
    <definedName name="B2TR_Comm_661V">#REF!</definedName>
    <definedName name="B2TR_Comm_661X">#REF!</definedName>
    <definedName name="B2TR_Comm_661Y">#REF!</definedName>
    <definedName name="B2TR_Comm_662A">#REF!</definedName>
    <definedName name="B2TR_Comm_662D">#REF!</definedName>
    <definedName name="B2TR_Comm_663F">#REF!</definedName>
    <definedName name="B2TR_Comm_663G">#REF!</definedName>
    <definedName name="B2TR_Comm_663N">#REF!</definedName>
    <definedName name="B2TR_Comm_663O">#REF!</definedName>
    <definedName name="B2TR_Comm_663T">#REF!</definedName>
    <definedName name="B2TR_Comm_663X">#REF!</definedName>
    <definedName name="B2TR_Comm_664A">#REF!</definedName>
    <definedName name="B2TR_Comm_664B">#REF!</definedName>
    <definedName name="B2TR_Comm_664F">#REF!</definedName>
    <definedName name="B2TR_Comm_664N">#REF!</definedName>
    <definedName name="B2TR_Comm_664P">#REF!</definedName>
    <definedName name="B2TR_Comm_664Q">#REF!</definedName>
    <definedName name="B2TR_Comm_664R">#REF!</definedName>
    <definedName name="B2TR_Comm_664V">#REF!</definedName>
    <definedName name="B2TR_Comm_665D">#REF!</definedName>
    <definedName name="B2TR_Comm_665G">#REF!</definedName>
    <definedName name="B2TR_Comm_665I">#REF!</definedName>
    <definedName name="B2TR_Comm_665J">#REF!</definedName>
    <definedName name="B2TR_Comm_665N">#REF!</definedName>
    <definedName name="B2TR_Comm_665V">#REF!</definedName>
    <definedName name="B2TR_Comm_665X">#REF!</definedName>
    <definedName name="B2TR_Comm_667C">#REF!</definedName>
    <definedName name="B2TR_Comm_667D">#REF!</definedName>
    <definedName name="B2TR_Comm_667E">#REF!</definedName>
    <definedName name="B2TR_Comm_667H">#REF!</definedName>
    <definedName name="B2TR_Comm_667J">#REF!</definedName>
    <definedName name="B2TR_Comm_667K">#REF!</definedName>
    <definedName name="B2TR_Comm_667N">#REF!</definedName>
    <definedName name="B2TR_Comm_667P">#REF!</definedName>
    <definedName name="B2TR_Comm_667R">#REF!</definedName>
    <definedName name="B2TR_Comm_667S">#REF!</definedName>
    <definedName name="B2TR_Comm_667T">#REF!</definedName>
    <definedName name="B2TR_Comm_667U">#REF!</definedName>
    <definedName name="B2TR_Comm_667V">#REF!</definedName>
    <definedName name="B2TR_Comm_667W">#REF!</definedName>
    <definedName name="B2TR_Comm_667Y">#REF!</definedName>
    <definedName name="B2TR_Comm_667Z">#REF!</definedName>
    <definedName name="B2TR_Comm_668B">#REF!</definedName>
    <definedName name="B2TR_Comm_668D">#REF!</definedName>
    <definedName name="B2TR_Comm_668E">#REF!</definedName>
    <definedName name="B2TR_Comm_668F">#REF!</definedName>
    <definedName name="B2TR_Comm_668G">#REF!</definedName>
    <definedName name="B2TR_Comm_668H">#REF!</definedName>
    <definedName name="B2TR_Comm_668I">#REF!</definedName>
    <definedName name="B2TR_Comm_668J">#REF!</definedName>
    <definedName name="B2TR_Comm_668O">#REF!</definedName>
    <definedName name="B2TR_Comm_668P">#REF!</definedName>
    <definedName name="B2TR_Comm_668T">#REF!</definedName>
    <definedName name="B2TR_Comm_668U">#REF!</definedName>
    <definedName name="B2TR_Comm_668V">#REF!</definedName>
    <definedName name="B2TR_Comm_669A">#REF!</definedName>
    <definedName name="B2TR_Comm_669H">#REF!</definedName>
    <definedName name="B2TR_Comm_669I">#REF!</definedName>
    <definedName name="B2TR_Comm_669J">#REF!</definedName>
    <definedName name="B2TR_Comm_669K">#REF!</definedName>
    <definedName name="B2TR_Comm_669O">#REF!</definedName>
    <definedName name="B2TR_Comm_669R">#REF!</definedName>
    <definedName name="B2TR_Comm_669S">#REF!</definedName>
    <definedName name="B2TR_Comm_669T">#REF!</definedName>
    <definedName name="B2TR_Comm_669U">#REF!</definedName>
    <definedName name="B2TR_Comm_669W">#REF!</definedName>
    <definedName name="B2TR_Comm_669X">#REF!</definedName>
    <definedName name="B2TR_Comm_669Y">#REF!</definedName>
    <definedName name="B2TR_Comm_669Z">#REF!</definedName>
    <definedName name="B2TR_Comm_670D">#REF!</definedName>
    <definedName name="B2TR_Comm_670F">#REF!</definedName>
    <definedName name="B2TR_Comm_670H">#REF!</definedName>
    <definedName name="B2TR_Comm_670I">#REF!</definedName>
    <definedName name="B2TR_Comm_670N">#REF!</definedName>
    <definedName name="B2TR_Comm_670O">#REF!</definedName>
    <definedName name="B2TR_Comm_670P">#REF!</definedName>
    <definedName name="B2TR_Comm_670Q">#REF!</definedName>
    <definedName name="B2TR_Comm_670S">#REF!</definedName>
    <definedName name="B2TR_Comm_670W">#REF!</definedName>
    <definedName name="B2TR_Comm_670X">#REF!</definedName>
    <definedName name="B2TR_Comm_670Y">#REF!</definedName>
    <definedName name="B2TR_Comm_670Z">#REF!</definedName>
    <definedName name="B2TR_Comm_671A">#REF!</definedName>
    <definedName name="B2TR_Comm_671B">#REF!</definedName>
    <definedName name="B2TR_Comm_671D">#REF!</definedName>
    <definedName name="B2TR_Comm_671F">#REF!</definedName>
    <definedName name="B2TR_Comm_671G">#REF!</definedName>
    <definedName name="B2TR_Comm_671H">#REF!</definedName>
    <definedName name="B2TR_Comm_671I">#REF!</definedName>
    <definedName name="B2TR_Comm_671J">#REF!</definedName>
    <definedName name="B2TR_Comm_671K">#REF!</definedName>
    <definedName name="B2TR_Comm_671L">#REF!</definedName>
    <definedName name="B2TR_Comm_671M">#REF!</definedName>
    <definedName name="B2TR_Comm_671N">#REF!</definedName>
    <definedName name="B2TR_Comm_671O">#REF!</definedName>
    <definedName name="B2TR_Comm_671P">#REF!</definedName>
    <definedName name="B2TR_Comm_671Q">#REF!</definedName>
    <definedName name="B2TR_Comm_671R">#REF!</definedName>
    <definedName name="B2TR_Comm_671S">#REF!</definedName>
    <definedName name="B2TR_Comm_671T">#REF!</definedName>
    <definedName name="B2TR_Comm_671W">#REF!</definedName>
    <definedName name="B2TR_Comm_671Z">#REF!</definedName>
    <definedName name="B2TR_Comm_672G">#REF!</definedName>
    <definedName name="B2TR_Comm_672H">#REF!</definedName>
    <definedName name="B2TR_Comm_672I">#REF!</definedName>
    <definedName name="B2TR_Comm_672M">#REF!</definedName>
    <definedName name="B2TR_Comm_672N">#REF!</definedName>
    <definedName name="B2TR_Comm_672O">#REF!</definedName>
    <definedName name="B2TR_Comm_672P">#REF!</definedName>
    <definedName name="B2TR_Comm_672R">#REF!</definedName>
    <definedName name="B2TR_Comm_672S">#REF!</definedName>
    <definedName name="B2TR_Comm_672T">#REF!</definedName>
    <definedName name="B2TR_Comm_673C">#REF!</definedName>
    <definedName name="B2TR_Comm_673E">#REF!</definedName>
    <definedName name="B2TR_Comm_673F">#REF!</definedName>
    <definedName name="B2TR_Comm_673G">#REF!</definedName>
    <definedName name="B2TR_Comm_673H">#REF!</definedName>
    <definedName name="B2TR_Comm_673I">#REF!</definedName>
    <definedName name="B2TR_Comm_673J">#REF!</definedName>
    <definedName name="B2TR_Comm_673K">#REF!</definedName>
    <definedName name="B2TR_Comm_673M">#REF!</definedName>
    <definedName name="B2TR_Comm_673N">#REF!</definedName>
    <definedName name="B2TR_Comm_673O">#REF!</definedName>
    <definedName name="B2TR_Comm_673R">#REF!</definedName>
    <definedName name="B2TR_Comm_673S">#REF!</definedName>
    <definedName name="B2TR_Comm_673U">#REF!</definedName>
    <definedName name="B2TR_Comm_673V">#REF!</definedName>
    <definedName name="B2TR_Comm_673W">#REF!</definedName>
    <definedName name="B2TR_Comm_673X">#REF!</definedName>
    <definedName name="B2TR_Comm_673Y">#REF!</definedName>
    <definedName name="B2TR_Comm_673Z">#REF!</definedName>
    <definedName name="B2TR_Comm_674A">#REF!</definedName>
    <definedName name="B2TR_Comm_674B">#REF!</definedName>
    <definedName name="B2TR_Comm_674C">#REF!</definedName>
    <definedName name="B2TR_Comm_674D">#REF!</definedName>
    <definedName name="B2TR_Comm_674E">#REF!</definedName>
    <definedName name="B2TR_Comm_674F">#REF!</definedName>
    <definedName name="B2TR_Comm_674G">#REF!</definedName>
    <definedName name="B2TR_Comm_674I">#REF!</definedName>
    <definedName name="B2TR_Comm_674J">#REF!</definedName>
    <definedName name="B2TR_Comm_674M">#REF!</definedName>
    <definedName name="B2TR_Comm_674P">#REF!</definedName>
    <definedName name="B2TR_Comm_674Q">#REF!</definedName>
    <definedName name="B2TR_Comm_674R">#REF!</definedName>
    <definedName name="B2TR_Comm_674S">#REF!</definedName>
    <definedName name="B2TR_Comm_674V">#REF!</definedName>
    <definedName name="B2TR_Comm_674W">#REF!</definedName>
    <definedName name="B2TR_Comm_675A">#REF!</definedName>
    <definedName name="B2TR_Comm_675C">#REF!</definedName>
    <definedName name="B2TR_Comm_675E">#REF!</definedName>
    <definedName name="B2TR_Comm_675F">#REF!</definedName>
    <definedName name="B2TR_Comm_675G">#REF!</definedName>
    <definedName name="B2TR_Comm_675H">#REF!</definedName>
    <definedName name="B2TR_Comm_675I">#REF!</definedName>
    <definedName name="B2TR_Comm_675J">#REF!</definedName>
    <definedName name="B2TR_Comm_675K">#REF!</definedName>
    <definedName name="B2TR_Comm_675L">#REF!</definedName>
    <definedName name="B2TR_Comm_675M">#REF!</definedName>
    <definedName name="B2TR_Comm_675N">#REF!</definedName>
    <definedName name="B2TR_Comm_675O">#REF!</definedName>
    <definedName name="B2TR_Comm_675P">#REF!</definedName>
    <definedName name="B2TR_Comm_675Q">#REF!</definedName>
    <definedName name="B2TR_Comm_675R">#REF!</definedName>
    <definedName name="B2TR_Comm_675S">#REF!</definedName>
    <definedName name="B2TR_Comm_675T">#REF!</definedName>
    <definedName name="B2TR_Comm_675U">#REF!</definedName>
    <definedName name="B2TR_Comm_675V">#REF!</definedName>
    <definedName name="B2TR_Comm_675W">#REF!</definedName>
    <definedName name="B2TR_Comm_675X">#REF!</definedName>
    <definedName name="B2TR_Comm_675Y">#REF!</definedName>
    <definedName name="B2TR_Comm_675Z">#REF!</definedName>
    <definedName name="B2TR_Comm_676A">#REF!</definedName>
    <definedName name="B2TR_Comm_676B">#REF!</definedName>
    <definedName name="B2TR_Comm_676C">#REF!</definedName>
    <definedName name="B2TR_Comm_676D">#REF!</definedName>
    <definedName name="B2TR_Comm_676E">#REF!</definedName>
    <definedName name="B2TR_Comm_676F">#REF!</definedName>
    <definedName name="B2TR_Comm_676G">#REF!</definedName>
    <definedName name="B2TR_Comm_676J">#REF!</definedName>
    <definedName name="B2TR_Comm_690C">#REF!</definedName>
    <definedName name="B2TR_Comm_690D">#REF!</definedName>
    <definedName name="B2TR_Comm_690E">#REF!</definedName>
    <definedName name="B2TR_Comm_690F">#REF!</definedName>
    <definedName name="B2TR_Comm_690G">#REF!</definedName>
    <definedName name="B2TR_Comm_690I">#REF!</definedName>
    <definedName name="B2TR_Comm_690J">#REF!</definedName>
    <definedName name="B2TR_Comm_690K">#REF!</definedName>
    <definedName name="B2TR_Comm_690L">#REF!</definedName>
    <definedName name="B2TR_Comm_700B">#REF!</definedName>
    <definedName name="B2TR_Comm_701A">#REF!</definedName>
    <definedName name="B2TR_Comm_702A">#REF!</definedName>
    <definedName name="B2TR_Comm_710H">#REF!</definedName>
    <definedName name="B2TR_Comm_710Q">#REF!</definedName>
    <definedName name="B2TR_Comm_710Y">#REF!</definedName>
    <definedName name="B2TR_Comm_711N">#REF!</definedName>
    <definedName name="B2TR_Comm_711O">#REF!</definedName>
    <definedName name="B2TR_Comm_711P">#REF!</definedName>
    <definedName name="B2TR_Comm_712K">#REF!</definedName>
    <definedName name="B2TR_Comm_712L">#REF!</definedName>
    <definedName name="B2TR_Comm_712M">#REF!</definedName>
    <definedName name="B2TR_Comm_712N">#REF!</definedName>
    <definedName name="B2TR_Comm_811B">#REF!</definedName>
    <definedName name="B2TR_Comm_811C">#REF!</definedName>
    <definedName name="B2TR_Comm_813B">#REF!</definedName>
    <definedName name="B2TR_Comm_813C">#REF!</definedName>
    <definedName name="B2TR_Comm_841A">#REF!</definedName>
    <definedName name="B2TR_Comm_841B">#REF!</definedName>
    <definedName name="B2TR_Comm_841C">#REF!</definedName>
    <definedName name="B2TR_Comm_842A">#REF!</definedName>
    <definedName name="B2TR_Comm_842B">#REF!</definedName>
    <definedName name="B2TR_Comm_842C">#REF!</definedName>
    <definedName name="B2TR_Comm_843A">#REF!</definedName>
    <definedName name="B2TR_Comm_844A">#REF!</definedName>
    <definedName name="B2TR_Comm_845K">#REF!</definedName>
    <definedName name="B2TR_Comm_846D">#REF!</definedName>
    <definedName name="B2TR_Comm_846E">#REF!</definedName>
    <definedName name="B2TR_Comm_846F">#REF!</definedName>
    <definedName name="B2TR_Comm_846G">#REF!</definedName>
    <definedName name="B2TR_Comm_846H">#REF!</definedName>
    <definedName name="B2TR_Comm_846I">#REF!</definedName>
    <definedName name="B2TR_Comm_850A">#REF!</definedName>
    <definedName name="B2TR_Comm_850C">#REF!</definedName>
    <definedName name="B2TR_Comm_900A">#REF!</definedName>
    <definedName name="B2TR_Comm_900F">#REF!</definedName>
    <definedName name="B2TR_Comm_900H">#REF!</definedName>
    <definedName name="B2TR_Comm_900I">#REF!</definedName>
    <definedName name="B2TR_Comm_900L">#REF!</definedName>
    <definedName name="B2TR_Comm_905A">#REF!</definedName>
    <definedName name="B2TR_Comm_905B">#REF!</definedName>
    <definedName name="B2TR_Comm_905C">#REF!</definedName>
    <definedName name="B2TR_Comm_905U">#REF!</definedName>
    <definedName name="B2TR_Comm_906A">#REF!</definedName>
    <definedName name="B2TR_Comm_906D">#REF!</definedName>
    <definedName name="B2TR_Comm_906F">#REF!</definedName>
    <definedName name="B2TR_Comm_906I">#REF!</definedName>
    <definedName name="B2TR_Comm_906J">#REF!</definedName>
    <definedName name="B2TR_Comm_906K">#REF!</definedName>
    <definedName name="B2TR_Comm_906P">#REF!</definedName>
    <definedName name="B2TR_Comm_906Z">#REF!</definedName>
    <definedName name="B2TR_Comm_908A">#REF!</definedName>
    <definedName name="B2TR_Comm_908B">#REF!</definedName>
    <definedName name="B2TR_Comm_910B">#REF!</definedName>
    <definedName name="B2TR_Comm_910C">#REF!</definedName>
    <definedName name="B2TR_Comm_910D">#REF!</definedName>
    <definedName name="B2TR_Comm_910E">#REF!</definedName>
    <definedName name="B2TR_Comm_910K">#REF!</definedName>
    <definedName name="B2TR_Comm_910M">#REF!</definedName>
    <definedName name="B2TR_Comm_910N">#REF!</definedName>
    <definedName name="B2TR_Comm_910O">#REF!</definedName>
    <definedName name="B2TR_Comm_910Q">#REF!</definedName>
    <definedName name="B2TR_Comm_910S">#REF!</definedName>
    <definedName name="B2TR_Comm_910U">#REF!</definedName>
    <definedName name="B2TR_Comm_910X">#REF!</definedName>
    <definedName name="B2TR_Comm_911I">#REF!</definedName>
    <definedName name="B2TR_Comm_911J">#REF!</definedName>
    <definedName name="B2TR_Comm_911K">#REF!</definedName>
    <definedName name="B2TR_Comm_911L">#REF!</definedName>
    <definedName name="B2TR_Comm_911M">#REF!</definedName>
    <definedName name="B2TR_Comm_911Q">#REF!</definedName>
    <definedName name="B2TR_Comm_911QA">#REF!</definedName>
    <definedName name="B2TR_Comm_911QB">#REF!</definedName>
    <definedName name="B2TR_Comm_911S">#REF!</definedName>
    <definedName name="B2TR_Comm_911V">#REF!</definedName>
    <definedName name="B2TR_Comm_911W">#REF!</definedName>
    <definedName name="B2TR_Comm_911Z">#REF!</definedName>
    <definedName name="B2TR_Comm_912K">#REF!</definedName>
    <definedName name="B2TR_Comm_913A">#REF!</definedName>
    <definedName name="B2TR_Comm_913D">#REF!</definedName>
    <definedName name="B2TR_Comm_913M">#REF!</definedName>
    <definedName name="B2TR_Comm_914A">#REF!</definedName>
    <definedName name="B2TR_Comm_914B">#REF!</definedName>
    <definedName name="B2TR_Comm_914E">#REF!</definedName>
    <definedName name="B2TR_Comm_914F">#REF!</definedName>
    <definedName name="B2TR_Comm_914K">#REF!</definedName>
    <definedName name="B2TR_Comm_914MDSIT">#REF!</definedName>
    <definedName name="B2TR_Comm_920E">#REF!</definedName>
    <definedName name="B2TR_Comm_921A">#REF!</definedName>
    <definedName name="B2TR_Comm_921G">#REF!</definedName>
    <definedName name="B2TR_Comm_930A">#REF!</definedName>
    <definedName name="B2TR_Comm_930E">#REF!</definedName>
    <definedName name="B2TR_Comm_930J">#REF!</definedName>
    <definedName name="B2TR_Comm_930K">#REF!</definedName>
    <definedName name="B2TR_Comm_940A">#REF!</definedName>
    <definedName name="B2TR_Comm_940N">#REF!</definedName>
    <definedName name="B2TR_Comm_940S">#REF!</definedName>
    <definedName name="B2TR_Comm_940X">#REF!</definedName>
    <definedName name="B2TR_Comm_960A">#REF!</definedName>
    <definedName name="B2TR_Comm_980A">#REF!</definedName>
    <definedName name="B2TR_Comm_980B">#REF!</definedName>
    <definedName name="B2TR_Comm_980E">#REF!</definedName>
    <definedName name="B2TR_Comm_980G">#REF!</definedName>
    <definedName name="B2TR_Comm_980J">#REF!</definedName>
    <definedName name="B2TR_Comm_980L">#REF!</definedName>
    <definedName name="B2TR_Comm_985B">#REF!</definedName>
    <definedName name="B2TR_Comm_990B">#REF!</definedName>
    <definedName name="B2TR_Comm_995A">#REF!</definedName>
    <definedName name="B2TR_Comm_999QFIN48">#REF!</definedName>
    <definedName name="B2TR_Comm_Credits">#REF!</definedName>
    <definedName name="B2TR_Comm_FIT">#REF!</definedName>
    <definedName name="B2TR_Comm_INT1">#REF!</definedName>
    <definedName name="B2TR_Comm_M31">#REF!</definedName>
    <definedName name="B2TR_Comm_M32">#REF!</definedName>
    <definedName name="B2TR_Comm_M33">#REF!</definedName>
    <definedName name="B2TR_Comm_NIT">#REF!</definedName>
    <definedName name="B2TR_Comm_SIT">#REF!</definedName>
    <definedName name="B2TR_EE_0001">#REF!</definedName>
    <definedName name="B2TR_EE_0002">#REF!</definedName>
    <definedName name="B2TR_EE_0003">#REF!</definedName>
    <definedName name="B2TR_EE_014A">#REF!</definedName>
    <definedName name="B2TR_EE_014ADSIT">#REF!</definedName>
    <definedName name="B2TR_EE_014C">#REF!</definedName>
    <definedName name="B2TR_EE_014CDSIT">#REF!</definedName>
    <definedName name="B2TR_EE_014VDSIT">#REF!</definedName>
    <definedName name="B2TR_EE_014WDSIT">#REF!</definedName>
    <definedName name="B2TR_EE_210A">#REF!</definedName>
    <definedName name="B2TR_EE_210B">#REF!</definedName>
    <definedName name="B2TR_EE_210E">#REF!</definedName>
    <definedName name="B2TR_EE_211A">#REF!</definedName>
    <definedName name="B2TR_EE_220A">#REF!</definedName>
    <definedName name="B2TR_EE_220E">#REF!</definedName>
    <definedName name="B2TR_EE_230A">#REF!</definedName>
    <definedName name="B2TR_EE_230B">#REF!</definedName>
    <definedName name="B2TR_EE_230G">#REF!</definedName>
    <definedName name="B2TR_EE_230I">#REF!</definedName>
    <definedName name="B2TR_EE_230J">#REF!</definedName>
    <definedName name="B2TR_EE_230K">#REF!</definedName>
    <definedName name="B2TR_EE_230X">#REF!</definedName>
    <definedName name="B2TR_EE_232A">#REF!</definedName>
    <definedName name="B2TR_EE_232C">#REF!</definedName>
    <definedName name="B2TR_EE_232K">#REF!</definedName>
    <definedName name="B2TR_EE_232M">#REF!</definedName>
    <definedName name="B2TR_EE_234F">#REF!</definedName>
    <definedName name="B2TR_EE_234Q">#REF!</definedName>
    <definedName name="B2TR_EE_280A">#REF!</definedName>
    <definedName name="B2TR_EE_280D">#REF!</definedName>
    <definedName name="B2TR_EE_280E">#REF!</definedName>
    <definedName name="B2TR_EE_280F">#REF!</definedName>
    <definedName name="B2TR_EE_280H">#REF!</definedName>
    <definedName name="B2TR_EE_280J">#REF!</definedName>
    <definedName name="B2TR_EE_280Y">#REF!</definedName>
    <definedName name="B2TR_EE_282A">#REF!</definedName>
    <definedName name="B2TR_EE_282B">#REF!</definedName>
    <definedName name="B2TR_EE_295A">#REF!</definedName>
    <definedName name="B2TR_EE_295D">#REF!</definedName>
    <definedName name="B2TR_EE_310A">#REF!</definedName>
    <definedName name="B2TR_EE_310D">#REF!</definedName>
    <definedName name="B2TR_EE_310E">#REF!</definedName>
    <definedName name="B2TR_EE_320A">#REF!</definedName>
    <definedName name="B2TR_EE_320D">#REF!</definedName>
    <definedName name="B2TR_EE_320I">#REF!</definedName>
    <definedName name="B2TR_EE_320L">#REF!</definedName>
    <definedName name="B2TR_EE_320S">#REF!</definedName>
    <definedName name="B2TR_EE_320U">#REF!</definedName>
    <definedName name="B2TR_EE_330D">#REF!</definedName>
    <definedName name="B2TR_EE_345A">#REF!</definedName>
    <definedName name="B2TR_EE_345B">#REF!</definedName>
    <definedName name="B2TR_EE_350A">#REF!</definedName>
    <definedName name="B2TR_EE_360A">#REF!</definedName>
    <definedName name="B2TR_EE_380F">#REF!</definedName>
    <definedName name="B2TR_EE_380J">#REF!</definedName>
    <definedName name="B2TR_EE_390A">#REF!</definedName>
    <definedName name="B2TR_EE_390C">#REF!</definedName>
    <definedName name="B2TR_EE_390D">#REF!</definedName>
    <definedName name="B2TR_EE_390E">#REF!</definedName>
    <definedName name="B2TR_EE_390F">#REF!</definedName>
    <definedName name="B2TR_EE_410A">#REF!</definedName>
    <definedName name="B2TR_EE_430I">#REF!</definedName>
    <definedName name="B2TR_EE_430J">#REF!</definedName>
    <definedName name="B2TR_EE_432A">#REF!</definedName>
    <definedName name="B2TR_EE_432C">#REF!</definedName>
    <definedName name="B2TR_EE_432D">#REF!</definedName>
    <definedName name="B2TR_EE_432G">#REF!</definedName>
    <definedName name="B2TR_EE_432I">#REF!</definedName>
    <definedName name="B2TR_EE_432M">#REF!</definedName>
    <definedName name="B2TR_EE_433A">#REF!</definedName>
    <definedName name="B2TR_EE_433C">#REF!</definedName>
    <definedName name="B2TR_EE_433D">#REF!</definedName>
    <definedName name="B2TR_EE_433F">#REF!</definedName>
    <definedName name="B2TR_EE_460A">#REF!</definedName>
    <definedName name="B2TR_EE_510B">#REF!</definedName>
    <definedName name="B2TR_EE_510H">#REF!</definedName>
    <definedName name="B2TR_EE_510I">#REF!</definedName>
    <definedName name="B2TR_EE_510M">#REF!</definedName>
    <definedName name="B2TR_EE_520A">#REF!</definedName>
    <definedName name="B2TR_EE_520X">#REF!</definedName>
    <definedName name="B2TR_EE_520Y">#REF!</definedName>
    <definedName name="B2TR_EE_531A">#REF!</definedName>
    <definedName name="B2TR_EE_531B">#REF!</definedName>
    <definedName name="B2TR_EE_531H">#REF!</definedName>
    <definedName name="B2TR_EE_532A">#REF!</definedName>
    <definedName name="B2TR_EE_532C">#REF!</definedName>
    <definedName name="B2TR_EE_532D">#REF!</definedName>
    <definedName name="B2TR_EE_532E">#REF!</definedName>
    <definedName name="B2TR_EE_532F">#REF!</definedName>
    <definedName name="B2TR_EE_532G">#REF!</definedName>
    <definedName name="B2TR_EE_532H">#REF!</definedName>
    <definedName name="B2TR_EE_533A">#REF!</definedName>
    <definedName name="B2TR_EE_533D">#REF!</definedName>
    <definedName name="B2TR_EE_533E">#REF!</definedName>
    <definedName name="B2TR_EE_533J">#REF!</definedName>
    <definedName name="B2TR_EE_534A">#REF!</definedName>
    <definedName name="B2TR_EE_560D">#REF!</definedName>
    <definedName name="B2TR_EE_560J">#REF!</definedName>
    <definedName name="B2TR_EE_561A">#REF!</definedName>
    <definedName name="B2TR_EE_561D">#REF!</definedName>
    <definedName name="B2TR_EE_561I">#REF!</definedName>
    <definedName name="B2TR_EE_561J">#REF!</definedName>
    <definedName name="B2TR_EE_562B">#REF!</definedName>
    <definedName name="B2TR_EE_562H">#REF!</definedName>
    <definedName name="B2TR_EE_575E">#REF!</definedName>
    <definedName name="B2TR_EE_575G">#REF!</definedName>
    <definedName name="B2TR_EE_576e">#REF!</definedName>
    <definedName name="B2TR_EE_576F">#REF!</definedName>
    <definedName name="B2TR_EE_601E">#REF!</definedName>
    <definedName name="B2TR_EE_601G">#REF!</definedName>
    <definedName name="B2TR_EE_601T">#REF!</definedName>
    <definedName name="B2TR_EE_602A">#REF!</definedName>
    <definedName name="B2TR_EE_603A">#REF!</definedName>
    <definedName name="B2TR_EE_603G">#REF!</definedName>
    <definedName name="B2TR_EE_605B">#REF!</definedName>
    <definedName name="B2TR_EE_605C">#REF!</definedName>
    <definedName name="B2TR_EE_605E">#REF!</definedName>
    <definedName name="B2TR_EE_605F">#REF!</definedName>
    <definedName name="B2TR_EE_605I">#REF!</definedName>
    <definedName name="B2TR_EE_605K">#REF!</definedName>
    <definedName name="B2TR_EE_605O">#REF!</definedName>
    <definedName name="B2TR_EE_605P">#REF!</definedName>
    <definedName name="B2TR_EE_605T">#REF!</definedName>
    <definedName name="B2TR_EE_605V">#REF!</definedName>
    <definedName name="B2TR_EE_605W">#REF!</definedName>
    <definedName name="B2TR_EE_609E">#REF!</definedName>
    <definedName name="B2TR_EE_610A">#REF!</definedName>
    <definedName name="B2TR_EE_610U">#REF!</definedName>
    <definedName name="B2TR_EE_610V">#REF!</definedName>
    <definedName name="B2TR_EE_611E">#REF!</definedName>
    <definedName name="B2TR_EE_611G">#REF!</definedName>
    <definedName name="B2TR_EE_611M">#REF!</definedName>
    <definedName name="B2TR_EE_611S">#REF!</definedName>
    <definedName name="B2TR_EE_611U">#REF!</definedName>
    <definedName name="B2TR_EE_611Y">#REF!</definedName>
    <definedName name="B2TR_EE_612H">#REF!</definedName>
    <definedName name="B2TR_EE_612Y">#REF!</definedName>
    <definedName name="B2TR_EE_613B">#REF!</definedName>
    <definedName name="B2TR_EE_613C">#REF!</definedName>
    <definedName name="B2TR_EE_613E">#REF!</definedName>
    <definedName name="B2TR_EE_613F">#REF!</definedName>
    <definedName name="B2TR_EE_613I">#REF!</definedName>
    <definedName name="B2TR_EE_613K">#REF!</definedName>
    <definedName name="B2TR_EE_613L">#REF!</definedName>
    <definedName name="B2TR_EE_613N">#REF!</definedName>
    <definedName name="B2TR_EE_613O">#REF!</definedName>
    <definedName name="B2TR_EE_613R">#REF!</definedName>
    <definedName name="B2TR_EE_613S">#REF!</definedName>
    <definedName name="B2TR_EE_613U">#REF!</definedName>
    <definedName name="B2TR_EE_613Y">#REF!</definedName>
    <definedName name="B2TR_EE_614I">#REF!</definedName>
    <definedName name="B2TR_EE_614W">#REF!</definedName>
    <definedName name="B2TR_EE_614Y">#REF!</definedName>
    <definedName name="B2TR_EE_614Z">#REF!</definedName>
    <definedName name="B2TR_EE_615B">#REF!</definedName>
    <definedName name="B2TR_EE_615C">#REF!</definedName>
    <definedName name="B2TR_EE_615Q">#REF!</definedName>
    <definedName name="B2TR_EE_615R">#REF!</definedName>
    <definedName name="B2TR_EE_615T">#REF!</definedName>
    <definedName name="B2TR_EE_615Z">#REF!</definedName>
    <definedName name="B2TR_EE_616A">#REF!</definedName>
    <definedName name="B2TR_EE_620A">#REF!</definedName>
    <definedName name="B2TR_EE_620C">#REF!</definedName>
    <definedName name="B2TR_EE_625A">#REF!</definedName>
    <definedName name="B2TR_EE_625B">#REF!</definedName>
    <definedName name="B2TR_EE_629X">#REF!</definedName>
    <definedName name="B2TR_EE_630A">#REF!</definedName>
    <definedName name="B2TR_EE_630E">#REF!</definedName>
    <definedName name="B2TR_EE_630F">#REF!</definedName>
    <definedName name="B2TR_EE_630G">#REF!</definedName>
    <definedName name="B2TR_EE_630J">#REF!</definedName>
    <definedName name="B2TR_EE_630M">#REF!</definedName>
    <definedName name="B2TR_EE_630T">#REF!</definedName>
    <definedName name="B2TR_EE_630X">#REF!</definedName>
    <definedName name="B2TR_EE_630Y">#REF!</definedName>
    <definedName name="B2TR_EE_631C">#REF!</definedName>
    <definedName name="B2TR_EE_631D">#REF!</definedName>
    <definedName name="B2TR_EE_631E">#REF!</definedName>
    <definedName name="B2TR_EE_631F">#REF!</definedName>
    <definedName name="B2TR_EE_631G">#REF!</definedName>
    <definedName name="B2TR_EE_631H">#REF!</definedName>
    <definedName name="B2TR_EE_631I">#REF!</definedName>
    <definedName name="B2TR_EE_631J">#REF!</definedName>
    <definedName name="B2TR_EE_631S">#REF!</definedName>
    <definedName name="B2TR_EE_631U">#REF!</definedName>
    <definedName name="B2TR_EE_632G">#REF!</definedName>
    <definedName name="B2TR_EE_632O">#REF!</definedName>
    <definedName name="B2TR_EE_632P">#REF!</definedName>
    <definedName name="B2TR_EE_632U">#REF!</definedName>
    <definedName name="B2TR_EE_632Y">#REF!</definedName>
    <definedName name="B2TR_EE_633A">#REF!</definedName>
    <definedName name="B2TR_EE_635C">#REF!</definedName>
    <definedName name="B2TR_EE_638A">#REF!</definedName>
    <definedName name="B2TR_EE_638C">#REF!</definedName>
    <definedName name="B2TR_EE_641I">#REF!</definedName>
    <definedName name="B2TR_EE_641X">#REF!</definedName>
    <definedName name="B2TR_EE_641Y">#REF!</definedName>
    <definedName name="B2TR_EE_642B">#REF!</definedName>
    <definedName name="B2TR_EE_642C">#REF!</definedName>
    <definedName name="B2TR_EE_651C">#REF!</definedName>
    <definedName name="B2TR_EE_651F">#REF!</definedName>
    <definedName name="B2TR_EE_651H">#REF!</definedName>
    <definedName name="B2TR_EE_651I">#REF!</definedName>
    <definedName name="B2TR_EE_651J">#REF!</definedName>
    <definedName name="B2TR_EE_651K">#REF!</definedName>
    <definedName name="B2TR_EE_651M">#REF!</definedName>
    <definedName name="B2TR_EE_651O">#REF!</definedName>
    <definedName name="B2TR_EE_651Q">#REF!</definedName>
    <definedName name="B2TR_EE_651R">#REF!</definedName>
    <definedName name="B2TR_EE_651S">#REF!</definedName>
    <definedName name="B2TR_EE_651T">#REF!</definedName>
    <definedName name="B2TR_EE_651U">#REF!</definedName>
    <definedName name="B2TR_EE_651W">#REF!</definedName>
    <definedName name="B2TR_EE_651X">#REF!</definedName>
    <definedName name="B2TR_EE_651Y">#REF!</definedName>
    <definedName name="B2TR_EE_651Z">#REF!</definedName>
    <definedName name="B2TR_EE_652G">#REF!</definedName>
    <definedName name="B2TR_EE_653A">#REF!</definedName>
    <definedName name="B2TR_EE_659B">#REF!</definedName>
    <definedName name="B2TR_EE_660A">#REF!</definedName>
    <definedName name="B2TR_EE_660F">#REF!</definedName>
    <definedName name="B2TR_EE_660G">#REF!</definedName>
    <definedName name="B2TR_EE_660K">#REF!</definedName>
    <definedName name="B2TR_EE_660O">#REF!</definedName>
    <definedName name="B2TR_EE_660R">#REF!</definedName>
    <definedName name="B2TR_EE_660Z">#REF!</definedName>
    <definedName name="B2TR_EE_661B">#REF!</definedName>
    <definedName name="B2TR_EE_661R">#REF!</definedName>
    <definedName name="B2TR_EE_661S">#REF!</definedName>
    <definedName name="B2TR_EE_661T">#REF!</definedName>
    <definedName name="B2TR_EE_661U">#REF!</definedName>
    <definedName name="B2TR_EE_661V">#REF!</definedName>
    <definedName name="B2TR_EE_661X">#REF!</definedName>
    <definedName name="B2TR_EE_661Y">#REF!</definedName>
    <definedName name="B2TR_EE_662A">#REF!</definedName>
    <definedName name="B2TR_EE_662D">#REF!</definedName>
    <definedName name="B2TR_EE_663F">#REF!</definedName>
    <definedName name="B2TR_EE_663G">#REF!</definedName>
    <definedName name="B2TR_EE_663N">#REF!</definedName>
    <definedName name="B2TR_EE_663O">#REF!</definedName>
    <definedName name="B2TR_EE_663T">#REF!</definedName>
    <definedName name="B2TR_EE_663X">#REF!</definedName>
    <definedName name="B2TR_EE_664A">#REF!</definedName>
    <definedName name="B2TR_EE_664B">#REF!</definedName>
    <definedName name="B2TR_EE_664F">#REF!</definedName>
    <definedName name="B2TR_EE_664N">#REF!</definedName>
    <definedName name="B2TR_EE_664P">#REF!</definedName>
    <definedName name="B2TR_EE_664Q">#REF!</definedName>
    <definedName name="B2TR_EE_664R">#REF!</definedName>
    <definedName name="B2TR_EE_664V">#REF!</definedName>
    <definedName name="B2TR_EE_665D">#REF!</definedName>
    <definedName name="B2TR_EE_665G">#REF!</definedName>
    <definedName name="B2TR_EE_665I">#REF!</definedName>
    <definedName name="B2TR_EE_665J">#REF!</definedName>
    <definedName name="B2TR_EE_665N">#REF!</definedName>
    <definedName name="B2TR_EE_665V">#REF!</definedName>
    <definedName name="B2TR_EE_665X">#REF!</definedName>
    <definedName name="B2TR_EE_667C">#REF!</definedName>
    <definedName name="B2TR_EE_667D">#REF!</definedName>
    <definedName name="B2TR_EE_667E">#REF!</definedName>
    <definedName name="B2TR_EE_667H">#REF!</definedName>
    <definedName name="B2TR_EE_667J">#REF!</definedName>
    <definedName name="B2TR_EE_667K">#REF!</definedName>
    <definedName name="B2TR_EE_667N">#REF!</definedName>
    <definedName name="B2TR_EE_667P">#REF!</definedName>
    <definedName name="B2TR_EE_667R">#REF!</definedName>
    <definedName name="B2TR_EE_667S">#REF!</definedName>
    <definedName name="B2TR_EE_667T">#REF!</definedName>
    <definedName name="B2TR_EE_667U">#REF!</definedName>
    <definedName name="B2TR_EE_667V">#REF!</definedName>
    <definedName name="B2TR_EE_667W">#REF!</definedName>
    <definedName name="B2TR_EE_667Y">#REF!</definedName>
    <definedName name="B2TR_EE_667Z">#REF!</definedName>
    <definedName name="B2TR_EE_668B">#REF!</definedName>
    <definedName name="B2TR_EE_668D">#REF!</definedName>
    <definedName name="B2TR_EE_668E">#REF!</definedName>
    <definedName name="B2TR_EE_668F">#REF!</definedName>
    <definedName name="B2TR_EE_668G">#REF!</definedName>
    <definedName name="B2TR_EE_668H">#REF!</definedName>
    <definedName name="B2TR_EE_668I">#REF!</definedName>
    <definedName name="B2TR_EE_668J">#REF!</definedName>
    <definedName name="B2TR_EE_668O">#REF!</definedName>
    <definedName name="B2TR_EE_668P">#REF!</definedName>
    <definedName name="B2TR_EE_668T">#REF!</definedName>
    <definedName name="B2TR_EE_668U">#REF!</definedName>
    <definedName name="B2TR_EE_668V">#REF!</definedName>
    <definedName name="B2TR_EE_669A">#REF!</definedName>
    <definedName name="B2TR_EE_669H">#REF!</definedName>
    <definedName name="B2TR_EE_669I">#REF!</definedName>
    <definedName name="B2TR_EE_669J">#REF!</definedName>
    <definedName name="B2TR_EE_669K">#REF!</definedName>
    <definedName name="B2TR_EE_669O">#REF!</definedName>
    <definedName name="B2TR_EE_669R">#REF!</definedName>
    <definedName name="B2TR_EE_669S">#REF!</definedName>
    <definedName name="B2TR_EE_669T">#REF!</definedName>
    <definedName name="B2TR_EE_669U">#REF!</definedName>
    <definedName name="B2TR_EE_669W">#REF!</definedName>
    <definedName name="B2TR_EE_669X">#REF!</definedName>
    <definedName name="B2TR_EE_669Y">#REF!</definedName>
    <definedName name="B2TR_EE_669Z">#REF!</definedName>
    <definedName name="B2TR_EE_670D">#REF!</definedName>
    <definedName name="B2TR_EE_670F">#REF!</definedName>
    <definedName name="B2TR_EE_670H">#REF!</definedName>
    <definedName name="B2TR_EE_670I">#REF!</definedName>
    <definedName name="B2TR_EE_670N">#REF!</definedName>
    <definedName name="B2TR_EE_670O">#REF!</definedName>
    <definedName name="B2TR_EE_670P">#REF!</definedName>
    <definedName name="B2TR_EE_670Q">#REF!</definedName>
    <definedName name="B2TR_EE_670S">#REF!</definedName>
    <definedName name="B2TR_EE_670W">#REF!</definedName>
    <definedName name="B2TR_EE_670X">#REF!</definedName>
    <definedName name="B2TR_EE_670Y">#REF!</definedName>
    <definedName name="B2TR_EE_670Z">#REF!</definedName>
    <definedName name="B2TR_EE_671A">#REF!</definedName>
    <definedName name="B2TR_EE_671B">#REF!</definedName>
    <definedName name="B2TR_EE_671D">#REF!</definedName>
    <definedName name="B2TR_EE_671F">#REF!</definedName>
    <definedName name="B2TR_EE_671G">#REF!</definedName>
    <definedName name="B2TR_EE_671H">#REF!</definedName>
    <definedName name="B2TR_EE_671I">#REF!</definedName>
    <definedName name="B2TR_EE_671J">#REF!</definedName>
    <definedName name="B2TR_EE_671K">#REF!</definedName>
    <definedName name="B2TR_EE_671L">#REF!</definedName>
    <definedName name="B2TR_EE_671M">#REF!</definedName>
    <definedName name="B2TR_EE_671N">#REF!</definedName>
    <definedName name="B2TR_EE_671O">#REF!</definedName>
    <definedName name="B2TR_EE_671P">#REF!</definedName>
    <definedName name="B2TR_EE_671Q">#REF!</definedName>
    <definedName name="B2TR_EE_671R">#REF!</definedName>
    <definedName name="B2TR_EE_671S">#REF!</definedName>
    <definedName name="B2TR_EE_671T">#REF!</definedName>
    <definedName name="B2TR_EE_671W">#REF!</definedName>
    <definedName name="B2TR_EE_671Z">#REF!</definedName>
    <definedName name="B2TR_EE_672G">#REF!</definedName>
    <definedName name="B2TR_EE_672H">#REF!</definedName>
    <definedName name="B2TR_EE_672I">#REF!</definedName>
    <definedName name="B2TR_EE_672M">#REF!</definedName>
    <definedName name="B2TR_EE_672N">#REF!</definedName>
    <definedName name="B2TR_EE_672O">#REF!</definedName>
    <definedName name="B2TR_EE_672P">#REF!</definedName>
    <definedName name="B2TR_EE_672R">#REF!</definedName>
    <definedName name="B2TR_EE_672S">#REF!</definedName>
    <definedName name="B2TR_EE_672T">#REF!</definedName>
    <definedName name="B2TR_EE_673C">#REF!</definedName>
    <definedName name="B2TR_EE_673E">#REF!</definedName>
    <definedName name="B2TR_EE_673F">#REF!</definedName>
    <definedName name="B2TR_EE_673G">#REF!</definedName>
    <definedName name="B2TR_EE_673H">#REF!</definedName>
    <definedName name="B2TR_EE_673I">#REF!</definedName>
    <definedName name="B2TR_EE_673J">#REF!</definedName>
    <definedName name="B2TR_EE_673K">#REF!</definedName>
    <definedName name="B2TR_EE_673M">#REF!</definedName>
    <definedName name="B2TR_EE_673N">#REF!</definedName>
    <definedName name="B2TR_EE_673O">#REF!</definedName>
    <definedName name="B2TR_EE_673R">#REF!</definedName>
    <definedName name="B2TR_EE_673S">#REF!</definedName>
    <definedName name="B2TR_EE_673U">#REF!</definedName>
    <definedName name="B2TR_EE_673V">#REF!</definedName>
    <definedName name="B2TR_EE_673W">#REF!</definedName>
    <definedName name="B2TR_EE_673X">#REF!</definedName>
    <definedName name="B2TR_EE_673Y">#REF!</definedName>
    <definedName name="B2TR_EE_673Z">#REF!</definedName>
    <definedName name="B2TR_EE_674A">#REF!</definedName>
    <definedName name="B2TR_EE_674B">#REF!</definedName>
    <definedName name="B2TR_EE_674C">#REF!</definedName>
    <definedName name="B2TR_EE_674D">#REF!</definedName>
    <definedName name="B2TR_EE_674E">#REF!</definedName>
    <definedName name="B2TR_EE_674F">#REF!</definedName>
    <definedName name="B2TR_EE_674G">#REF!</definedName>
    <definedName name="B2TR_EE_674I">#REF!</definedName>
    <definedName name="B2TR_EE_674J">#REF!</definedName>
    <definedName name="B2TR_EE_674M">#REF!</definedName>
    <definedName name="B2TR_EE_674P">#REF!</definedName>
    <definedName name="B2TR_EE_674Q">#REF!</definedName>
    <definedName name="B2TR_EE_674R">#REF!</definedName>
    <definedName name="B2TR_EE_674S">#REF!</definedName>
    <definedName name="B2TR_EE_674V">#REF!</definedName>
    <definedName name="B2TR_EE_674W">#REF!</definedName>
    <definedName name="B2TR_EE_675A">#REF!</definedName>
    <definedName name="B2TR_EE_675C">#REF!</definedName>
    <definedName name="B2TR_EE_675E">#REF!</definedName>
    <definedName name="B2TR_EE_675F">#REF!</definedName>
    <definedName name="B2TR_EE_675G">#REF!</definedName>
    <definedName name="B2TR_EE_675H">#REF!</definedName>
    <definedName name="B2TR_EE_675I">#REF!</definedName>
    <definedName name="B2TR_EE_675J">#REF!</definedName>
    <definedName name="B2TR_EE_675K">#REF!</definedName>
    <definedName name="B2TR_EE_675L">#REF!</definedName>
    <definedName name="B2TR_EE_675M">#REF!</definedName>
    <definedName name="B2TR_EE_675N">#REF!</definedName>
    <definedName name="B2TR_EE_675O">#REF!</definedName>
    <definedName name="B2TR_EE_675P">#REF!</definedName>
    <definedName name="B2TR_EE_675Q">#REF!</definedName>
    <definedName name="B2TR_EE_675R">#REF!</definedName>
    <definedName name="B2TR_EE_675S">#REF!</definedName>
    <definedName name="B2TR_EE_675T">#REF!</definedName>
    <definedName name="B2TR_EE_675U">#REF!</definedName>
    <definedName name="B2TR_EE_675V">#REF!</definedName>
    <definedName name="B2TR_EE_675W">#REF!</definedName>
    <definedName name="B2TR_EE_675X">#REF!</definedName>
    <definedName name="B2TR_EE_675Y">#REF!</definedName>
    <definedName name="B2TR_EE_675Z">#REF!</definedName>
    <definedName name="B2TR_EE_676A">#REF!</definedName>
    <definedName name="B2TR_EE_676B">#REF!</definedName>
    <definedName name="B2TR_EE_676C">#REF!</definedName>
    <definedName name="B2TR_EE_676D">#REF!</definedName>
    <definedName name="B2TR_EE_676E">#REF!</definedName>
    <definedName name="B2TR_EE_676F">#REF!</definedName>
    <definedName name="B2TR_EE_676G">#REF!</definedName>
    <definedName name="B2TR_EE_676J">#REF!</definedName>
    <definedName name="B2TR_EE_690C">#REF!</definedName>
    <definedName name="B2TR_EE_690D">#REF!</definedName>
    <definedName name="B2TR_EE_690E">#REF!</definedName>
    <definedName name="B2TR_EE_690F">#REF!</definedName>
    <definedName name="B2TR_EE_690G">#REF!</definedName>
    <definedName name="B2TR_EE_690I">#REF!</definedName>
    <definedName name="B2TR_EE_690J">#REF!</definedName>
    <definedName name="B2TR_EE_690K">#REF!</definedName>
    <definedName name="B2TR_EE_690L">#REF!</definedName>
    <definedName name="B2TR_EE_700B">#REF!</definedName>
    <definedName name="B2TR_EE_701A">#REF!</definedName>
    <definedName name="B2TR_EE_702A">#REF!</definedName>
    <definedName name="B2TR_EE_710H">#REF!</definedName>
    <definedName name="B2TR_EE_710Q">#REF!</definedName>
    <definedName name="B2TR_EE_710Y">#REF!</definedName>
    <definedName name="B2TR_EE_711N">#REF!</definedName>
    <definedName name="B2TR_EE_711O">#REF!</definedName>
    <definedName name="B2TR_EE_711P">#REF!</definedName>
    <definedName name="B2TR_EE_712K">#REF!</definedName>
    <definedName name="B2TR_EE_712L">#REF!</definedName>
    <definedName name="B2TR_EE_712M">#REF!</definedName>
    <definedName name="B2TR_EE_712N">#REF!</definedName>
    <definedName name="B2TR_EE_811B">#REF!</definedName>
    <definedName name="B2TR_EE_811C">#REF!</definedName>
    <definedName name="B2TR_EE_813B">#REF!</definedName>
    <definedName name="B2TR_EE_813C">#REF!</definedName>
    <definedName name="B2TR_EE_841A">#REF!</definedName>
    <definedName name="B2TR_EE_841B">#REF!</definedName>
    <definedName name="B2TR_EE_841C">#REF!</definedName>
    <definedName name="B2TR_EE_842A">#REF!</definedName>
    <definedName name="B2TR_EE_842B">#REF!</definedName>
    <definedName name="B2TR_EE_842C">#REF!</definedName>
    <definedName name="B2TR_EE_843A">#REF!</definedName>
    <definedName name="B2TR_EE_844A">#REF!</definedName>
    <definedName name="B2TR_EE_845K">#REF!</definedName>
    <definedName name="B2TR_EE_846D">#REF!</definedName>
    <definedName name="B2TR_EE_846E">#REF!</definedName>
    <definedName name="B2TR_EE_846F">#REF!</definedName>
    <definedName name="B2TR_EE_846G">#REF!</definedName>
    <definedName name="B2TR_EE_846H">#REF!</definedName>
    <definedName name="B2TR_EE_846I">#REF!</definedName>
    <definedName name="B2TR_EE_850A">#REF!</definedName>
    <definedName name="B2TR_EE_850C">#REF!</definedName>
    <definedName name="B2TR_EE_900A">#REF!</definedName>
    <definedName name="B2TR_EE_900F">#REF!</definedName>
    <definedName name="B2TR_EE_900H">#REF!</definedName>
    <definedName name="B2TR_EE_900I">#REF!</definedName>
    <definedName name="B2TR_EE_900L">#REF!</definedName>
    <definedName name="B2TR_EE_905A">#REF!</definedName>
    <definedName name="B2TR_EE_905B">#REF!</definedName>
    <definedName name="B2TR_EE_905C">#REF!</definedName>
    <definedName name="B2TR_EE_905U">#REF!</definedName>
    <definedName name="B2TR_EE_906A">#REF!</definedName>
    <definedName name="B2TR_EE_906D">#REF!</definedName>
    <definedName name="B2TR_EE_906F">#REF!</definedName>
    <definedName name="B2TR_EE_906I">#REF!</definedName>
    <definedName name="B2TR_EE_906J">#REF!</definedName>
    <definedName name="B2TR_EE_906K">#REF!</definedName>
    <definedName name="B2TR_EE_906P">#REF!</definedName>
    <definedName name="B2TR_EE_906Z">#REF!</definedName>
    <definedName name="B2TR_EE_908A">#REF!</definedName>
    <definedName name="B2TR_EE_908B">#REF!</definedName>
    <definedName name="B2TR_EE_910B">#REF!</definedName>
    <definedName name="B2TR_EE_910C">#REF!</definedName>
    <definedName name="B2TR_EE_910D">#REF!</definedName>
    <definedName name="B2TR_EE_910E">#REF!</definedName>
    <definedName name="B2TR_EE_910K">#REF!</definedName>
    <definedName name="B2TR_EE_910M">#REF!</definedName>
    <definedName name="B2TR_EE_910N">#REF!</definedName>
    <definedName name="B2TR_EE_910O">#REF!</definedName>
    <definedName name="B2TR_EE_910Q">#REF!</definedName>
    <definedName name="B2TR_EE_910S">#REF!</definedName>
    <definedName name="B2TR_EE_910U">#REF!</definedName>
    <definedName name="B2TR_EE_910X">#REF!</definedName>
    <definedName name="B2TR_EE_911I">#REF!</definedName>
    <definedName name="B2TR_EE_911J">#REF!</definedName>
    <definedName name="B2TR_EE_911K">#REF!</definedName>
    <definedName name="B2TR_EE_911L">#REF!</definedName>
    <definedName name="B2TR_EE_911M">#REF!</definedName>
    <definedName name="B2TR_EE_911Q">#REF!</definedName>
    <definedName name="B2TR_EE_911QA">#REF!</definedName>
    <definedName name="B2TR_EE_911QB">#REF!</definedName>
    <definedName name="B2TR_EE_911S">#REF!</definedName>
    <definedName name="B2TR_EE_911V">#REF!</definedName>
    <definedName name="B2TR_EE_911W">#REF!</definedName>
    <definedName name="B2TR_EE_911Z">#REF!</definedName>
    <definedName name="B2TR_EE_912K">#REF!</definedName>
    <definedName name="B2TR_EE_913A">#REF!</definedName>
    <definedName name="B2TR_EE_913D">#REF!</definedName>
    <definedName name="B2TR_EE_913M">#REF!</definedName>
    <definedName name="B2TR_EE_914A">#REF!</definedName>
    <definedName name="B2TR_EE_914B">#REF!</definedName>
    <definedName name="B2TR_EE_914E">#REF!</definedName>
    <definedName name="B2TR_EE_914F">#REF!</definedName>
    <definedName name="B2TR_EE_914K">#REF!</definedName>
    <definedName name="B2TR_EE_914MDSIT">#REF!</definedName>
    <definedName name="B2TR_EE_920E">#REF!</definedName>
    <definedName name="B2TR_EE_921A">#REF!</definedName>
    <definedName name="B2TR_EE_921G">#REF!</definedName>
    <definedName name="B2TR_EE_930A">#REF!</definedName>
    <definedName name="B2TR_EE_930E">#REF!</definedName>
    <definedName name="B2TR_EE_930J">#REF!</definedName>
    <definedName name="B2TR_EE_930K">#REF!</definedName>
    <definedName name="B2TR_EE_940A">#REF!</definedName>
    <definedName name="B2TR_EE_940N">#REF!</definedName>
    <definedName name="B2TR_EE_940S">#REF!</definedName>
    <definedName name="B2TR_EE_940X">#REF!</definedName>
    <definedName name="B2TR_EE_960A">#REF!</definedName>
    <definedName name="B2TR_EE_980A">#REF!</definedName>
    <definedName name="B2TR_EE_980B">#REF!</definedName>
    <definedName name="B2TR_EE_980E">#REF!</definedName>
    <definedName name="B2TR_EE_980G">#REF!</definedName>
    <definedName name="B2TR_EE_980J">#REF!</definedName>
    <definedName name="B2TR_EE_980L">#REF!</definedName>
    <definedName name="B2TR_EE_985B">#REF!</definedName>
    <definedName name="B2TR_EE_990B">#REF!</definedName>
    <definedName name="B2TR_EE_995A">#REF!</definedName>
    <definedName name="B2TR_EE_999QFIN48">#REF!</definedName>
    <definedName name="B2TR_EE_INT1">#REF!</definedName>
    <definedName name="B2TR_EE_M31">#REF!</definedName>
    <definedName name="B2TR_EE_M32">#REF!</definedName>
    <definedName name="B2TR_EE_M33">#REF!</definedName>
    <definedName name="B2TR_EE_NIT">#REF!</definedName>
    <definedName name="B2TR_EEComm_0001">#REF!</definedName>
    <definedName name="B2TR_EEComm_0002">#REF!</definedName>
    <definedName name="B2TR_EEComm_0003">#REF!</definedName>
    <definedName name="B2TR_EEComm_014A">#REF!</definedName>
    <definedName name="B2TR_EEComm_014ADSIT">#REF!</definedName>
    <definedName name="B2TR_EEComm_014C">#REF!</definedName>
    <definedName name="B2TR_EEComm_014CDSIT">#REF!</definedName>
    <definedName name="B2TR_EEComm_014VDSIT">#REF!</definedName>
    <definedName name="B2TR_EEComm_014WDSIT">#REF!</definedName>
    <definedName name="B2TR_EEComm_210A">#REF!</definedName>
    <definedName name="B2TR_EEComm_210B">#REF!</definedName>
    <definedName name="B2TR_EEComm_210E">#REF!</definedName>
    <definedName name="B2TR_EEComm_211A">#REF!</definedName>
    <definedName name="B2TR_EEComm_220A">#REF!</definedName>
    <definedName name="B2TR_EEComm_220E">#REF!</definedName>
    <definedName name="B2TR_EEComm_230A">#REF!</definedName>
    <definedName name="B2TR_EEComm_230B">#REF!</definedName>
    <definedName name="B2TR_EEComm_230G">#REF!</definedName>
    <definedName name="B2TR_EEComm_230I">#REF!</definedName>
    <definedName name="B2TR_EEComm_230J">#REF!</definedName>
    <definedName name="B2TR_EEComm_230K">#REF!</definedName>
    <definedName name="B2TR_EEComm_230X">#REF!</definedName>
    <definedName name="B2TR_EEComm_232A">#REF!</definedName>
    <definedName name="B2TR_EEComm_232C">#REF!</definedName>
    <definedName name="B2TR_EEComm_232K">#REF!</definedName>
    <definedName name="B2TR_EEComm_232M">#REF!</definedName>
    <definedName name="B2TR_EEComm_234F">#REF!</definedName>
    <definedName name="B2TR_EEComm_234Q">#REF!</definedName>
    <definedName name="B2TR_EEComm_280A">#REF!</definedName>
    <definedName name="B2TR_EEComm_280D">#REF!</definedName>
    <definedName name="B2TR_EEComm_280E">#REF!</definedName>
    <definedName name="B2TR_EEComm_280F">#REF!</definedName>
    <definedName name="B2TR_EEComm_280H">#REF!</definedName>
    <definedName name="B2TR_EEComm_280J">#REF!</definedName>
    <definedName name="B2TR_EEComm_280Y">#REF!</definedName>
    <definedName name="B2TR_EEComm_282A">#REF!</definedName>
    <definedName name="B2TR_EEComm_282B">#REF!</definedName>
    <definedName name="B2TR_EEComm_295A">#REF!</definedName>
    <definedName name="B2TR_EEComm_295D">#REF!</definedName>
    <definedName name="B2TR_EEComm_310A">#REF!</definedName>
    <definedName name="B2TR_EEComm_310D">#REF!</definedName>
    <definedName name="B2TR_EEComm_310E">#REF!</definedName>
    <definedName name="B2TR_EEComm_320A">#REF!</definedName>
    <definedName name="B2TR_EEComm_320D">#REF!</definedName>
    <definedName name="B2TR_EEComm_320I">#REF!</definedName>
    <definedName name="B2TR_EEComm_320L">#REF!</definedName>
    <definedName name="B2TR_EEComm_320S">#REF!</definedName>
    <definedName name="B2TR_EEComm_320U">#REF!</definedName>
    <definedName name="B2TR_EEComm_330D">#REF!</definedName>
    <definedName name="B2TR_EEComm_345A">#REF!</definedName>
    <definedName name="B2TR_EEComm_345B">#REF!</definedName>
    <definedName name="B2TR_EEComm_350A">#REF!</definedName>
    <definedName name="B2TR_EEComm_360A">#REF!</definedName>
    <definedName name="B2TR_EEComm_380F">#REF!</definedName>
    <definedName name="B2TR_EEComm_380J">#REF!</definedName>
    <definedName name="B2TR_EEComm_390A">#REF!</definedName>
    <definedName name="B2TR_EEComm_390C">#REF!</definedName>
    <definedName name="B2TR_EEComm_390D">#REF!</definedName>
    <definedName name="B2TR_EEComm_390E">#REF!</definedName>
    <definedName name="B2TR_EEComm_390F">#REF!</definedName>
    <definedName name="B2TR_EEComm_410A">#REF!</definedName>
    <definedName name="B2TR_EEComm_430I">#REF!</definedName>
    <definedName name="B2TR_EEComm_430J">#REF!</definedName>
    <definedName name="B2TR_EEComm_432A">#REF!</definedName>
    <definedName name="B2TR_EEComm_432C">#REF!</definedName>
    <definedName name="B2TR_EEComm_432D">#REF!</definedName>
    <definedName name="B2TR_EEComm_432G">#REF!</definedName>
    <definedName name="B2TR_EEComm_432I">#REF!</definedName>
    <definedName name="B2TR_EEComm_432M">#REF!</definedName>
    <definedName name="B2TR_EEComm_433A">#REF!</definedName>
    <definedName name="B2TR_EEComm_433C">#REF!</definedName>
    <definedName name="B2TR_EEComm_433D">#REF!</definedName>
    <definedName name="B2TR_EEComm_433F">#REF!</definedName>
    <definedName name="B2TR_EEComm_460A">#REF!</definedName>
    <definedName name="B2TR_EEComm_510B">#REF!</definedName>
    <definedName name="B2TR_EEComm_510H">#REF!</definedName>
    <definedName name="B2TR_EEComm_510I">#REF!</definedName>
    <definedName name="B2TR_EEComm_510M">#REF!</definedName>
    <definedName name="B2TR_EEComm_520A">#REF!</definedName>
    <definedName name="B2TR_EEComm_520X">#REF!</definedName>
    <definedName name="B2TR_EEComm_520Y">#REF!</definedName>
    <definedName name="B2TR_EEComm_531A">#REF!</definedName>
    <definedName name="B2TR_EEComm_531B">#REF!</definedName>
    <definedName name="B2TR_EEComm_531H">#REF!</definedName>
    <definedName name="B2TR_EEComm_532A">#REF!</definedName>
    <definedName name="B2TR_EEComm_532C">#REF!</definedName>
    <definedName name="B2TR_EEComm_532D">#REF!</definedName>
    <definedName name="B2TR_EEComm_532E">#REF!</definedName>
    <definedName name="B2TR_EEComm_532F">#REF!</definedName>
    <definedName name="B2TR_EEComm_532G">#REF!</definedName>
    <definedName name="B2TR_EEComm_532H">#REF!</definedName>
    <definedName name="B2TR_EEComm_533A">#REF!</definedName>
    <definedName name="B2TR_EEComm_533D">#REF!</definedName>
    <definedName name="B2TR_EEComm_533E">#REF!</definedName>
    <definedName name="B2TR_EEComm_533J">#REF!</definedName>
    <definedName name="B2TR_EEComm_534A">#REF!</definedName>
    <definedName name="B2TR_EEComm_560D">#REF!</definedName>
    <definedName name="B2TR_EEComm_560J">#REF!</definedName>
    <definedName name="B2TR_EEComm_561A">#REF!</definedName>
    <definedName name="B2TR_EEComm_561D">#REF!</definedName>
    <definedName name="B2TR_EEComm_561I">#REF!</definedName>
    <definedName name="B2TR_EEComm_561J">#REF!</definedName>
    <definedName name="B2TR_EEComm_562B">#REF!</definedName>
    <definedName name="B2TR_EEComm_562H">#REF!</definedName>
    <definedName name="B2TR_EEComm_575E">#REF!</definedName>
    <definedName name="B2TR_EEComm_575G">#REF!</definedName>
    <definedName name="B2TR_EEComm_576e">#REF!</definedName>
    <definedName name="B2TR_EEComm_576F">#REF!</definedName>
    <definedName name="B2TR_EEComm_601E">#REF!</definedName>
    <definedName name="B2TR_EEComm_601G">#REF!</definedName>
    <definedName name="B2TR_EEComm_601T">#REF!</definedName>
    <definedName name="B2TR_EEComm_602A">#REF!</definedName>
    <definedName name="B2TR_EEComm_603A">#REF!</definedName>
    <definedName name="B2TR_EEComm_603G">#REF!</definedName>
    <definedName name="B2TR_EEComm_605B">#REF!</definedName>
    <definedName name="B2TR_EEComm_605C">#REF!</definedName>
    <definedName name="B2TR_EEComm_605E">#REF!</definedName>
    <definedName name="B2TR_EEComm_605F">#REF!</definedName>
    <definedName name="B2TR_EEComm_605I">#REF!</definedName>
    <definedName name="B2TR_EEComm_605K">#REF!</definedName>
    <definedName name="B2TR_EEComm_605O">#REF!</definedName>
    <definedName name="B2TR_EEComm_605P">#REF!</definedName>
    <definedName name="B2TR_EEComm_605T">#REF!</definedName>
    <definedName name="B2TR_EEComm_605V">#REF!</definedName>
    <definedName name="B2TR_EEComm_605W">#REF!</definedName>
    <definedName name="B2TR_EEComm_609E">#REF!</definedName>
    <definedName name="B2TR_EEComm_610A">#REF!</definedName>
    <definedName name="B2TR_EEComm_610U">#REF!</definedName>
    <definedName name="B2TR_EEComm_610V">#REF!</definedName>
    <definedName name="B2TR_EEComm_611E">#REF!</definedName>
    <definedName name="B2TR_EEComm_611G">#REF!</definedName>
    <definedName name="B2TR_EEComm_611M">#REF!</definedName>
    <definedName name="B2TR_EEComm_611S">#REF!</definedName>
    <definedName name="B2TR_EEComm_611U">#REF!</definedName>
    <definedName name="B2TR_EEComm_611Y">#REF!</definedName>
    <definedName name="B2TR_EEComm_612H">#REF!</definedName>
    <definedName name="B2TR_EEComm_612Y">#REF!</definedName>
    <definedName name="B2TR_EEComm_613B">#REF!</definedName>
    <definedName name="B2TR_EEComm_613C">#REF!</definedName>
    <definedName name="B2TR_EEComm_613E">#REF!</definedName>
    <definedName name="B2TR_EEComm_613F">#REF!</definedName>
    <definedName name="B2TR_EEComm_613I">#REF!</definedName>
    <definedName name="B2TR_EEComm_613K">#REF!</definedName>
    <definedName name="B2TR_EEComm_613L">#REF!</definedName>
    <definedName name="B2TR_EEComm_613N">#REF!</definedName>
    <definedName name="B2TR_EEComm_613O">#REF!</definedName>
    <definedName name="B2TR_EEComm_613R">#REF!</definedName>
    <definedName name="B2TR_EEComm_613S">#REF!</definedName>
    <definedName name="B2TR_EEComm_613U">#REF!</definedName>
    <definedName name="B2TR_EEComm_613Y">#REF!</definedName>
    <definedName name="B2TR_EEComm_614I">#REF!</definedName>
    <definedName name="B2TR_EEComm_614W">#REF!</definedName>
    <definedName name="B2TR_EEComm_614Y">#REF!</definedName>
    <definedName name="B2TR_EEComm_614Z">#REF!</definedName>
    <definedName name="B2TR_EEComm_615B">#REF!</definedName>
    <definedName name="B2TR_EEComm_615C">#REF!</definedName>
    <definedName name="B2TR_EEComm_615Q">#REF!</definedName>
    <definedName name="B2TR_EEComm_615R">#REF!</definedName>
    <definedName name="B2TR_EEComm_615T">#REF!</definedName>
    <definedName name="B2TR_EEComm_615Z">#REF!</definedName>
    <definedName name="B2TR_EEComm_616A">#REF!</definedName>
    <definedName name="B2TR_EEComm_620A">#REF!</definedName>
    <definedName name="B2TR_EEComm_620C">#REF!</definedName>
    <definedName name="B2TR_EEComm_625A">#REF!</definedName>
    <definedName name="B2TR_EEComm_625B">#REF!</definedName>
    <definedName name="B2TR_EEComm_629X">#REF!</definedName>
    <definedName name="B2TR_EEComm_630A">#REF!</definedName>
    <definedName name="B2TR_EEComm_630E">#REF!</definedName>
    <definedName name="B2TR_EEComm_630F">#REF!</definedName>
    <definedName name="B2TR_EEComm_630G">#REF!</definedName>
    <definedName name="B2TR_EEComm_630J">#REF!</definedName>
    <definedName name="B2TR_EEComm_630M">#REF!</definedName>
    <definedName name="B2TR_EEComm_630T">#REF!</definedName>
    <definedName name="B2TR_EEComm_630X">#REF!</definedName>
    <definedName name="B2TR_EEComm_630Y">#REF!</definedName>
    <definedName name="B2TR_EEComm_631C">#REF!</definedName>
    <definedName name="B2TR_EEComm_631D">#REF!</definedName>
    <definedName name="B2TR_EEComm_631E">#REF!</definedName>
    <definedName name="B2TR_EEComm_631F">#REF!</definedName>
    <definedName name="B2TR_EEComm_631G">#REF!</definedName>
    <definedName name="B2TR_EEComm_631H">#REF!</definedName>
    <definedName name="B2TR_EEComm_631I">#REF!</definedName>
    <definedName name="B2TR_EEComm_631J">#REF!</definedName>
    <definedName name="B2TR_EEComm_631S">#REF!</definedName>
    <definedName name="B2TR_EEComm_631U">#REF!</definedName>
    <definedName name="B2TR_EEComm_632G">#REF!</definedName>
    <definedName name="B2TR_EEComm_632O">#REF!</definedName>
    <definedName name="B2TR_EEComm_632P">#REF!</definedName>
    <definedName name="B2TR_EEComm_632U">#REF!</definedName>
    <definedName name="B2TR_EEComm_632Y">#REF!</definedName>
    <definedName name="B2TR_EEComm_633A">#REF!</definedName>
    <definedName name="B2TR_EEComm_635C">#REF!</definedName>
    <definedName name="B2TR_EEComm_638A">#REF!</definedName>
    <definedName name="B2TR_EEComm_638C">#REF!</definedName>
    <definedName name="B2TR_EEComm_641I">#REF!</definedName>
    <definedName name="B2TR_EEComm_641X">#REF!</definedName>
    <definedName name="B2TR_EEComm_641Y">#REF!</definedName>
    <definedName name="B2TR_EEComm_642B">#REF!</definedName>
    <definedName name="B2TR_EEComm_642C">#REF!</definedName>
    <definedName name="B2TR_EEComm_651C">#REF!</definedName>
    <definedName name="B2TR_EEComm_651F">#REF!</definedName>
    <definedName name="B2TR_EEComm_651H">#REF!</definedName>
    <definedName name="B2TR_EEComm_651I">#REF!</definedName>
    <definedName name="B2TR_EEComm_651J">#REF!</definedName>
    <definedName name="B2TR_EEComm_651K">#REF!</definedName>
    <definedName name="B2TR_EEComm_651M">#REF!</definedName>
    <definedName name="B2TR_EEComm_651O">#REF!</definedName>
    <definedName name="B2TR_EEComm_651Q">#REF!</definedName>
    <definedName name="B2TR_EEComm_651R">#REF!</definedName>
    <definedName name="B2TR_EEComm_651S">#REF!</definedName>
    <definedName name="B2TR_EEComm_651T">#REF!</definedName>
    <definedName name="B2TR_EEComm_651U">#REF!</definedName>
    <definedName name="B2TR_EEComm_651W">#REF!</definedName>
    <definedName name="B2TR_EEComm_651X">#REF!</definedName>
    <definedName name="B2TR_EEComm_651Y">#REF!</definedName>
    <definedName name="B2TR_EEComm_651Z">#REF!</definedName>
    <definedName name="B2TR_EEComm_652G">#REF!</definedName>
    <definedName name="B2TR_EEComm_653A">#REF!</definedName>
    <definedName name="B2TR_EEComm_659B">#REF!</definedName>
    <definedName name="B2TR_EEComm_660A">#REF!</definedName>
    <definedName name="B2TR_EEComm_660F">#REF!</definedName>
    <definedName name="B2TR_EEComm_660G">#REF!</definedName>
    <definedName name="B2TR_EEComm_660K">#REF!</definedName>
    <definedName name="B2TR_EEComm_660O">#REF!</definedName>
    <definedName name="B2TR_EEComm_660R">#REF!</definedName>
    <definedName name="B2TR_EEComm_660Z">#REF!</definedName>
    <definedName name="B2TR_EEComm_661B">#REF!</definedName>
    <definedName name="B2TR_EEComm_661R">#REF!</definedName>
    <definedName name="B2TR_EEComm_661S">#REF!</definedName>
    <definedName name="B2TR_EEComm_661T">#REF!</definedName>
    <definedName name="B2TR_EEComm_661U">#REF!</definedName>
    <definedName name="B2TR_EEComm_661V">#REF!</definedName>
    <definedName name="B2TR_EEComm_661X">#REF!</definedName>
    <definedName name="B2TR_EEComm_661Y">#REF!</definedName>
    <definedName name="B2TR_EEComm_662A">#REF!</definedName>
    <definedName name="B2TR_EEComm_662D">#REF!</definedName>
    <definedName name="B2TR_EEComm_663F">#REF!</definedName>
    <definedName name="B2TR_EEComm_663G">#REF!</definedName>
    <definedName name="B2TR_EEComm_663N">#REF!</definedName>
    <definedName name="B2TR_EEComm_663O">#REF!</definedName>
    <definedName name="B2TR_EEComm_663T">#REF!</definedName>
    <definedName name="B2TR_EEComm_663X">#REF!</definedName>
    <definedName name="B2TR_EEComm_664A">#REF!</definedName>
    <definedName name="B2TR_EEComm_664B">#REF!</definedName>
    <definedName name="B2TR_EEComm_664F">#REF!</definedName>
    <definedName name="B2TR_EEComm_664N">#REF!</definedName>
    <definedName name="B2TR_EEComm_664P">#REF!</definedName>
    <definedName name="B2TR_EEComm_664Q">#REF!</definedName>
    <definedName name="B2TR_EEComm_664R">#REF!</definedName>
    <definedName name="B2TR_EEComm_664V">#REF!</definedName>
    <definedName name="B2TR_EEComm_665D">#REF!</definedName>
    <definedName name="B2TR_EEComm_665G">#REF!</definedName>
    <definedName name="B2TR_EEComm_665I">#REF!</definedName>
    <definedName name="B2TR_EEComm_665J">#REF!</definedName>
    <definedName name="B2TR_EEComm_665N">#REF!</definedName>
    <definedName name="B2TR_EEComm_665V">#REF!</definedName>
    <definedName name="B2TR_EEComm_665X">#REF!</definedName>
    <definedName name="B2TR_EEComm_667C">#REF!</definedName>
    <definedName name="B2TR_EEComm_667D">#REF!</definedName>
    <definedName name="B2TR_EEComm_667E">#REF!</definedName>
    <definedName name="B2TR_EEComm_667H">#REF!</definedName>
    <definedName name="B2TR_EEComm_667J">#REF!</definedName>
    <definedName name="B2TR_EEComm_667K">#REF!</definedName>
    <definedName name="B2TR_EEComm_667N">#REF!</definedName>
    <definedName name="B2TR_EEComm_667P">#REF!</definedName>
    <definedName name="B2TR_EEComm_667R">#REF!</definedName>
    <definedName name="B2TR_EEComm_667S">#REF!</definedName>
    <definedName name="B2TR_EEComm_667T">#REF!</definedName>
    <definedName name="B2TR_EEComm_667U">#REF!</definedName>
    <definedName name="B2TR_EEComm_667V">#REF!</definedName>
    <definedName name="B2TR_EEComm_667W">#REF!</definedName>
    <definedName name="B2TR_EEComm_667Y">#REF!</definedName>
    <definedName name="B2TR_EEComm_667Z">#REF!</definedName>
    <definedName name="B2TR_EEComm_668B">#REF!</definedName>
    <definedName name="B2TR_EEComm_668D">#REF!</definedName>
    <definedName name="B2TR_EEComm_668E">#REF!</definedName>
    <definedName name="B2TR_EEComm_668F">#REF!</definedName>
    <definedName name="B2TR_EEComm_668G">#REF!</definedName>
    <definedName name="B2TR_EEComm_668H">#REF!</definedName>
    <definedName name="B2TR_EEComm_668I">#REF!</definedName>
    <definedName name="B2TR_EEComm_668J">#REF!</definedName>
    <definedName name="B2TR_EEComm_668O">#REF!</definedName>
    <definedName name="B2TR_EEComm_668P">#REF!</definedName>
    <definedName name="B2TR_EEComm_668T">#REF!</definedName>
    <definedName name="B2TR_EEComm_668U">#REF!</definedName>
    <definedName name="B2TR_EEComm_668V">#REF!</definedName>
    <definedName name="B2TR_EEComm_669A">#REF!</definedName>
    <definedName name="B2TR_EEComm_669H">#REF!</definedName>
    <definedName name="B2TR_EEComm_669I">#REF!</definedName>
    <definedName name="B2TR_EEComm_669J">#REF!</definedName>
    <definedName name="B2TR_EEComm_669K">#REF!</definedName>
    <definedName name="B2TR_EEComm_669O">#REF!</definedName>
    <definedName name="B2TR_EEComm_669R">#REF!</definedName>
    <definedName name="B2TR_EEComm_669S">#REF!</definedName>
    <definedName name="B2TR_EEComm_669T">#REF!</definedName>
    <definedName name="B2TR_EEComm_669U">#REF!</definedName>
    <definedName name="B2TR_EEComm_669W">#REF!</definedName>
    <definedName name="B2TR_EEComm_669X">#REF!</definedName>
    <definedName name="B2TR_EEComm_669Y">#REF!</definedName>
    <definedName name="B2TR_EEComm_669Z">#REF!</definedName>
    <definedName name="B2TR_EEComm_670D">#REF!</definedName>
    <definedName name="B2TR_EEComm_670F">#REF!</definedName>
    <definedName name="B2TR_EEComm_670H">#REF!</definedName>
    <definedName name="B2TR_EEComm_670I">#REF!</definedName>
    <definedName name="B2TR_EEComm_670N">#REF!</definedName>
    <definedName name="B2TR_EEComm_670O">#REF!</definedName>
    <definedName name="B2TR_EEComm_670P">#REF!</definedName>
    <definedName name="B2TR_EEComm_670Q">#REF!</definedName>
    <definedName name="B2TR_EEComm_670S">#REF!</definedName>
    <definedName name="B2TR_EEComm_670W">#REF!</definedName>
    <definedName name="B2TR_EEComm_670X">#REF!</definedName>
    <definedName name="B2TR_EEComm_670Y">#REF!</definedName>
    <definedName name="B2TR_EEComm_670Z">#REF!</definedName>
    <definedName name="B2TR_EEComm_671A">#REF!</definedName>
    <definedName name="B2TR_EEComm_671B">#REF!</definedName>
    <definedName name="B2TR_EEComm_671D">#REF!</definedName>
    <definedName name="B2TR_EEComm_671F">#REF!</definedName>
    <definedName name="B2TR_EEComm_671G">#REF!</definedName>
    <definedName name="B2TR_EEComm_671H">#REF!</definedName>
    <definedName name="B2TR_EEComm_671I">#REF!</definedName>
    <definedName name="B2TR_EEComm_671J">#REF!</definedName>
    <definedName name="B2TR_EEComm_671K">#REF!</definedName>
    <definedName name="B2TR_EEComm_671L">#REF!</definedName>
    <definedName name="B2TR_EEComm_671M">#REF!</definedName>
    <definedName name="B2TR_EEComm_671N">#REF!</definedName>
    <definedName name="B2TR_EEComm_671O">#REF!</definedName>
    <definedName name="B2TR_EEComm_671P">#REF!</definedName>
    <definedName name="B2TR_EEComm_671Q">#REF!</definedName>
    <definedName name="B2TR_EEComm_671R">#REF!</definedName>
    <definedName name="B2TR_EEComm_671S">#REF!</definedName>
    <definedName name="B2TR_EEComm_671T">#REF!</definedName>
    <definedName name="B2TR_EEComm_671W">#REF!</definedName>
    <definedName name="B2TR_EEComm_671Z">#REF!</definedName>
    <definedName name="B2TR_EEComm_672G">#REF!</definedName>
    <definedName name="B2TR_EEComm_672H">#REF!</definedName>
    <definedName name="B2TR_EEComm_672I">#REF!</definedName>
    <definedName name="B2TR_EEComm_672M">#REF!</definedName>
    <definedName name="B2TR_EEComm_672N">#REF!</definedName>
    <definedName name="B2TR_EEComm_672O">#REF!</definedName>
    <definedName name="B2TR_EEComm_672P">#REF!</definedName>
    <definedName name="B2TR_EEComm_672R">#REF!</definedName>
    <definedName name="B2TR_EEComm_672S">#REF!</definedName>
    <definedName name="B2TR_EEComm_672T">#REF!</definedName>
    <definedName name="B2TR_EEComm_673C">#REF!</definedName>
    <definedName name="B2TR_EEComm_673E">#REF!</definedName>
    <definedName name="B2TR_EEComm_673F">#REF!</definedName>
    <definedName name="B2TR_EEComm_673G">#REF!</definedName>
    <definedName name="B2TR_EEComm_673H">#REF!</definedName>
    <definedName name="B2TR_EEComm_673I">#REF!</definedName>
    <definedName name="B2TR_EEComm_673J">#REF!</definedName>
    <definedName name="B2TR_EEComm_673K">#REF!</definedName>
    <definedName name="B2TR_EEComm_673M">#REF!</definedName>
    <definedName name="B2TR_EEComm_673N">#REF!</definedName>
    <definedName name="B2TR_EEComm_673O">#REF!</definedName>
    <definedName name="B2TR_EEComm_673R">#REF!</definedName>
    <definedName name="B2TR_EEComm_673S">#REF!</definedName>
    <definedName name="B2TR_EEComm_673U">#REF!</definedName>
    <definedName name="B2TR_EEComm_673V">#REF!</definedName>
    <definedName name="B2TR_EEComm_673W">#REF!</definedName>
    <definedName name="B2TR_EEComm_673X">#REF!</definedName>
    <definedName name="B2TR_EEComm_673Y">#REF!</definedName>
    <definedName name="B2TR_EEComm_673Z">#REF!</definedName>
    <definedName name="B2TR_EEComm_674A">#REF!</definedName>
    <definedName name="B2TR_EEComm_674B">#REF!</definedName>
    <definedName name="B2TR_EEComm_674C">#REF!</definedName>
    <definedName name="B2TR_EEComm_674D">#REF!</definedName>
    <definedName name="B2TR_EEComm_674E">#REF!</definedName>
    <definedName name="B2TR_EEComm_674F">#REF!</definedName>
    <definedName name="B2TR_EEComm_674G">#REF!</definedName>
    <definedName name="B2TR_EEComm_674I">#REF!</definedName>
    <definedName name="B2TR_EEComm_674J">#REF!</definedName>
    <definedName name="B2TR_EEComm_674M">#REF!</definedName>
    <definedName name="B2TR_EEComm_674P">#REF!</definedName>
    <definedName name="B2TR_EEComm_674Q">#REF!</definedName>
    <definedName name="B2TR_EEComm_674R">#REF!</definedName>
    <definedName name="B2TR_EEComm_674S">#REF!</definedName>
    <definedName name="B2TR_EEComm_674V">#REF!</definedName>
    <definedName name="B2TR_EEComm_674W">#REF!</definedName>
    <definedName name="B2TR_EEComm_675A">#REF!</definedName>
    <definedName name="B2TR_EEComm_675C">#REF!</definedName>
    <definedName name="B2TR_EEComm_675E">#REF!</definedName>
    <definedName name="B2TR_EEComm_675F">#REF!</definedName>
    <definedName name="B2TR_EEComm_675G">#REF!</definedName>
    <definedName name="B2TR_EEComm_675H">#REF!</definedName>
    <definedName name="B2TR_EEComm_675I">#REF!</definedName>
    <definedName name="B2TR_EEComm_675J">#REF!</definedName>
    <definedName name="B2TR_EEComm_675K">#REF!</definedName>
    <definedName name="B2TR_EEComm_675L">#REF!</definedName>
    <definedName name="B2TR_EEComm_675M">#REF!</definedName>
    <definedName name="B2TR_EEComm_675N">#REF!</definedName>
    <definedName name="B2TR_EEComm_675O">#REF!</definedName>
    <definedName name="B2TR_EEComm_675P">#REF!</definedName>
    <definedName name="B2TR_EEComm_675Q">#REF!</definedName>
    <definedName name="B2TR_EEComm_675R">#REF!</definedName>
    <definedName name="B2TR_EEComm_675S">#REF!</definedName>
    <definedName name="B2TR_EEComm_675T">#REF!</definedName>
    <definedName name="B2TR_EEComm_675U">#REF!</definedName>
    <definedName name="B2TR_EEComm_675V">#REF!</definedName>
    <definedName name="B2TR_EEComm_675W">#REF!</definedName>
    <definedName name="B2TR_EEComm_675X">#REF!</definedName>
    <definedName name="B2TR_EEComm_675Y">#REF!</definedName>
    <definedName name="B2TR_EEComm_675Z">#REF!</definedName>
    <definedName name="B2TR_EEComm_676A">#REF!</definedName>
    <definedName name="B2TR_EEComm_676B">#REF!</definedName>
    <definedName name="B2TR_EEComm_676C">#REF!</definedName>
    <definedName name="B2TR_EEComm_676D">#REF!</definedName>
    <definedName name="B2TR_EEComm_676E">#REF!</definedName>
    <definedName name="B2TR_EEComm_676F">#REF!</definedName>
    <definedName name="B2TR_EEComm_676G">#REF!</definedName>
    <definedName name="B2TR_EEComm_676J">#REF!</definedName>
    <definedName name="B2TR_EEComm_690C">#REF!</definedName>
    <definedName name="B2TR_EEComm_690D">#REF!</definedName>
    <definedName name="B2TR_EEComm_690E">#REF!</definedName>
    <definedName name="B2TR_EEComm_690F">#REF!</definedName>
    <definedName name="B2TR_EEComm_690G">#REF!</definedName>
    <definedName name="B2TR_EEComm_690I">#REF!</definedName>
    <definedName name="B2TR_EEComm_690J">#REF!</definedName>
    <definedName name="B2TR_EEComm_690K">#REF!</definedName>
    <definedName name="B2TR_EEComm_690L">#REF!</definedName>
    <definedName name="B2TR_EEComm_700B">#REF!</definedName>
    <definedName name="B2TR_EEComm_701A">#REF!</definedName>
    <definedName name="B2TR_EEComm_702A">#REF!</definedName>
    <definedName name="B2TR_EEComm_710H">#REF!</definedName>
    <definedName name="B2TR_EEComm_710Q">#REF!</definedName>
    <definedName name="B2TR_EEComm_710Y">#REF!</definedName>
    <definedName name="B2TR_EEComm_711N">#REF!</definedName>
    <definedName name="B2TR_EEComm_711O">#REF!</definedName>
    <definedName name="B2TR_EEComm_711P">#REF!</definedName>
    <definedName name="B2TR_EEComm_712K">#REF!</definedName>
    <definedName name="B2TR_EEComm_712L">#REF!</definedName>
    <definedName name="B2TR_EEComm_712M">#REF!</definedName>
    <definedName name="B2TR_EEComm_712N">#REF!</definedName>
    <definedName name="B2TR_EEComm_811B">#REF!</definedName>
    <definedName name="B2TR_EEComm_811C">#REF!</definedName>
    <definedName name="B2TR_EEComm_813B">#REF!</definedName>
    <definedName name="B2TR_EEComm_813C">#REF!</definedName>
    <definedName name="B2TR_EEComm_841A">#REF!</definedName>
    <definedName name="B2TR_EEComm_841B">#REF!</definedName>
    <definedName name="B2TR_EEComm_841C">#REF!</definedName>
    <definedName name="B2TR_EEComm_842A">#REF!</definedName>
    <definedName name="B2TR_EEComm_842B">#REF!</definedName>
    <definedName name="B2TR_EEComm_842C">#REF!</definedName>
    <definedName name="B2TR_EEComm_843A">#REF!</definedName>
    <definedName name="B2TR_EEComm_844A">#REF!</definedName>
    <definedName name="B2TR_EEComm_845K">#REF!</definedName>
    <definedName name="B2TR_EEComm_846D">#REF!</definedName>
    <definedName name="B2TR_EEComm_846E">#REF!</definedName>
    <definedName name="B2TR_EEComm_846F">#REF!</definedName>
    <definedName name="B2TR_EEComm_846G">#REF!</definedName>
    <definedName name="B2TR_EEComm_846H">#REF!</definedName>
    <definedName name="B2TR_EEComm_846I">#REF!</definedName>
    <definedName name="B2TR_EEComm_850A">#REF!</definedName>
    <definedName name="B2TR_EEComm_850C">#REF!</definedName>
    <definedName name="B2TR_EEComm_900A">#REF!</definedName>
    <definedName name="B2TR_EEComm_900F">#REF!</definedName>
    <definedName name="B2TR_EEComm_900H">#REF!</definedName>
    <definedName name="B2TR_EEComm_900I">#REF!</definedName>
    <definedName name="B2TR_EEComm_900L">#REF!</definedName>
    <definedName name="B2TR_EEComm_905A">#REF!</definedName>
    <definedName name="B2TR_EEComm_905B">#REF!</definedName>
    <definedName name="B2TR_EEComm_905C">#REF!</definedName>
    <definedName name="B2TR_EEComm_905U">#REF!</definedName>
    <definedName name="B2TR_EEComm_906A">#REF!</definedName>
    <definedName name="B2TR_EEComm_906D">#REF!</definedName>
    <definedName name="B2TR_EEComm_906F">#REF!</definedName>
    <definedName name="B2TR_EEComm_906I">#REF!</definedName>
    <definedName name="B2TR_EEComm_906J">#REF!</definedName>
    <definedName name="B2TR_EEComm_906K">#REF!</definedName>
    <definedName name="B2TR_EEComm_906P">#REF!</definedName>
    <definedName name="B2TR_EEComm_906Z">#REF!</definedName>
    <definedName name="B2TR_EEComm_908A">#REF!</definedName>
    <definedName name="B2TR_EEComm_908B">#REF!</definedName>
    <definedName name="B2TR_EEComm_910B">#REF!</definedName>
    <definedName name="B2TR_EEComm_910C">#REF!</definedName>
    <definedName name="B2TR_EEComm_910D">#REF!</definedName>
    <definedName name="B2TR_EEComm_910E">#REF!</definedName>
    <definedName name="B2TR_EEComm_910K">#REF!</definedName>
    <definedName name="B2TR_EEComm_910M">#REF!</definedName>
    <definedName name="B2TR_EEComm_910N">#REF!</definedName>
    <definedName name="B2TR_EEComm_910O">#REF!</definedName>
    <definedName name="B2TR_EEComm_910Q">#REF!</definedName>
    <definedName name="B2TR_EEComm_910S">#REF!</definedName>
    <definedName name="B2TR_EEComm_910U">#REF!</definedName>
    <definedName name="B2TR_EEComm_910X">#REF!</definedName>
    <definedName name="B2TR_EEComm_911I">#REF!</definedName>
    <definedName name="B2TR_EEComm_911J">#REF!</definedName>
    <definedName name="B2TR_EEComm_911K">#REF!</definedName>
    <definedName name="B2TR_EEComm_911L">#REF!</definedName>
    <definedName name="B2TR_EEComm_911M">#REF!</definedName>
    <definedName name="B2TR_EEComm_911Q">#REF!</definedName>
    <definedName name="B2TR_EEComm_911QA">#REF!</definedName>
    <definedName name="B2TR_EEComm_911QB">#REF!</definedName>
    <definedName name="B2TR_EEComm_911S">#REF!</definedName>
    <definedName name="B2TR_EEComm_911V">#REF!</definedName>
    <definedName name="B2TR_EEComm_911W">#REF!</definedName>
    <definedName name="B2TR_EEComm_911Z">#REF!</definedName>
    <definedName name="B2TR_EEComm_912K">#REF!</definedName>
    <definedName name="B2TR_EEComm_913A">#REF!</definedName>
    <definedName name="B2TR_EEComm_913D">#REF!</definedName>
    <definedName name="B2TR_EEComm_913M">#REF!</definedName>
    <definedName name="B2TR_EEComm_914A">#REF!</definedName>
    <definedName name="B2TR_EEComm_914B">#REF!</definedName>
    <definedName name="B2TR_EEComm_914E">#REF!</definedName>
    <definedName name="B2TR_EEComm_914F">#REF!</definedName>
    <definedName name="B2TR_EEComm_914K">#REF!</definedName>
    <definedName name="B2TR_EEComm_914MDSIT">#REF!</definedName>
    <definedName name="B2TR_EEComm_920E">#REF!</definedName>
    <definedName name="B2TR_EEComm_921A">#REF!</definedName>
    <definedName name="B2TR_EEComm_921G">#REF!</definedName>
    <definedName name="B2TR_EEComm_930A">#REF!</definedName>
    <definedName name="B2TR_EEComm_930E">#REF!</definedName>
    <definedName name="B2TR_EEComm_930J">#REF!</definedName>
    <definedName name="B2TR_EEComm_930K">#REF!</definedName>
    <definedName name="B2TR_EEComm_940A">#REF!</definedName>
    <definedName name="B2TR_EEComm_940N">#REF!</definedName>
    <definedName name="B2TR_EEComm_940S">#REF!</definedName>
    <definedName name="B2TR_EEComm_940X">#REF!</definedName>
    <definedName name="B2TR_EEComm_960A">#REF!</definedName>
    <definedName name="B2TR_EEComm_980A">#REF!</definedName>
    <definedName name="B2TR_EEComm_980B">#REF!</definedName>
    <definedName name="B2TR_EEComm_980E">#REF!</definedName>
    <definedName name="B2TR_EEComm_980G">#REF!</definedName>
    <definedName name="B2TR_EEComm_980J">#REF!</definedName>
    <definedName name="B2TR_EEComm_980L">#REF!</definedName>
    <definedName name="B2TR_EEComm_985B">#REF!</definedName>
    <definedName name="B2TR_EEComm_990B">#REF!</definedName>
    <definedName name="B2TR_EEComm_995A">#REF!</definedName>
    <definedName name="B2TR_EEComm_999QFIN48">#REF!</definedName>
    <definedName name="B2TR_EEComm_INT1">#REF!</definedName>
    <definedName name="B2TR_EEComm_M31">#REF!</definedName>
    <definedName name="B2TR_EEComm_M32">#REF!</definedName>
    <definedName name="B2TR_EEComm_M33">#REF!</definedName>
    <definedName name="B2TR_EEComm_NIT">#REF!</definedName>
    <definedName name="B2TR_Prov_0001">#REF!</definedName>
    <definedName name="B2TR_Prov_0002">#REF!</definedName>
    <definedName name="B2TR_Prov_0003">#REF!</definedName>
    <definedName name="B2TR_Prov_014A">#REF!</definedName>
    <definedName name="B2TR_Prov_014ADSIT">#REF!</definedName>
    <definedName name="B2TR_Prov_014C">#REF!</definedName>
    <definedName name="B2TR_Prov_014CDSIT">#REF!</definedName>
    <definedName name="B2TR_Prov_014VDSIT">#REF!</definedName>
    <definedName name="B2TR_Prov_014WDSIT">#REF!</definedName>
    <definedName name="B2TR_Prov_210A">#REF!</definedName>
    <definedName name="B2TR_Prov_210B">#REF!</definedName>
    <definedName name="B2TR_Prov_210E">#REF!</definedName>
    <definedName name="B2TR_Prov_211A">#REF!</definedName>
    <definedName name="B2TR_Prov_220A">#REF!</definedName>
    <definedName name="B2TR_Prov_220E">#REF!</definedName>
    <definedName name="B2TR_Prov_230A">#REF!</definedName>
    <definedName name="B2TR_Prov_230B">#REF!</definedName>
    <definedName name="B2TR_Prov_230G">#REF!</definedName>
    <definedName name="B2TR_Prov_230I">#REF!</definedName>
    <definedName name="B2TR_Prov_230J">#REF!</definedName>
    <definedName name="B2TR_Prov_230K">#REF!</definedName>
    <definedName name="B2TR_Prov_230X">#REF!</definedName>
    <definedName name="B2TR_Prov_232A">#REF!</definedName>
    <definedName name="B2TR_Prov_232C">#REF!</definedName>
    <definedName name="B2TR_Prov_232K">#REF!</definedName>
    <definedName name="B2TR_Prov_232M">#REF!</definedName>
    <definedName name="B2TR_Prov_234F">#REF!</definedName>
    <definedName name="B2TR_Prov_234Q">#REF!</definedName>
    <definedName name="B2TR_Prov_280A">#REF!</definedName>
    <definedName name="B2TR_Prov_280D">#REF!</definedName>
    <definedName name="B2TR_Prov_280E">#REF!</definedName>
    <definedName name="B2TR_Prov_280F">#REF!</definedName>
    <definedName name="B2TR_Prov_280H">#REF!</definedName>
    <definedName name="B2TR_Prov_280J">#REF!</definedName>
    <definedName name="B2TR_Prov_280Y">#REF!</definedName>
    <definedName name="B2TR_Prov_282A">#REF!</definedName>
    <definedName name="B2TR_Prov_282B">#REF!</definedName>
    <definedName name="B2TR_Prov_295A">#REF!</definedName>
    <definedName name="B2TR_Prov_295D">#REF!</definedName>
    <definedName name="B2TR_Prov_310A">#REF!</definedName>
    <definedName name="B2TR_Prov_310D">#REF!</definedName>
    <definedName name="B2TR_Prov_310E">#REF!</definedName>
    <definedName name="B2TR_Prov_320A">#REF!</definedName>
    <definedName name="B2TR_Prov_320D">#REF!</definedName>
    <definedName name="B2TR_Prov_320I">#REF!</definedName>
    <definedName name="B2TR_Prov_320L">#REF!</definedName>
    <definedName name="B2TR_Prov_320S">#REF!</definedName>
    <definedName name="B2TR_Prov_320U">#REF!</definedName>
    <definedName name="B2TR_Prov_330D">#REF!</definedName>
    <definedName name="B2TR_Prov_345A">#REF!</definedName>
    <definedName name="B2TR_Prov_345B">#REF!</definedName>
    <definedName name="B2TR_Prov_350A">#REF!</definedName>
    <definedName name="B2TR_Prov_360A">#REF!</definedName>
    <definedName name="B2TR_Prov_380F">#REF!</definedName>
    <definedName name="B2TR_Prov_380J">#REF!</definedName>
    <definedName name="B2TR_Prov_390A">#REF!</definedName>
    <definedName name="B2TR_Prov_390C">#REF!</definedName>
    <definedName name="B2TR_Prov_390D">#REF!</definedName>
    <definedName name="B2TR_Prov_390E">#REF!</definedName>
    <definedName name="B2TR_Prov_390F">#REF!</definedName>
    <definedName name="B2TR_Prov_410A">#REF!</definedName>
    <definedName name="B2TR_Prov_430I">#REF!</definedName>
    <definedName name="B2TR_Prov_430J">#REF!</definedName>
    <definedName name="B2TR_Prov_432A">#REF!</definedName>
    <definedName name="B2TR_Prov_432C">#REF!</definedName>
    <definedName name="B2TR_Prov_432D">#REF!</definedName>
    <definedName name="B2TR_Prov_432G">#REF!</definedName>
    <definedName name="B2TR_Prov_432I">#REF!</definedName>
    <definedName name="B2TR_Prov_432M">#REF!</definedName>
    <definedName name="B2TR_Prov_433A">#REF!</definedName>
    <definedName name="B2TR_Prov_433C">#REF!</definedName>
    <definedName name="B2TR_Prov_433D">#REF!</definedName>
    <definedName name="B2TR_Prov_433F">#REF!</definedName>
    <definedName name="B2TR_Prov_460A">#REF!</definedName>
    <definedName name="B2TR_Prov_510B">#REF!</definedName>
    <definedName name="B2TR_Prov_510H">#REF!</definedName>
    <definedName name="B2TR_Prov_510I">#REF!</definedName>
    <definedName name="B2TR_Prov_510M">#REF!</definedName>
    <definedName name="B2TR_Prov_520A">#REF!</definedName>
    <definedName name="B2TR_Prov_520X">#REF!</definedName>
    <definedName name="B2TR_Prov_520Y">#REF!</definedName>
    <definedName name="B2TR_Prov_531A">#REF!</definedName>
    <definedName name="B2TR_Prov_531B">#REF!</definedName>
    <definedName name="B2TR_Prov_531H">#REF!</definedName>
    <definedName name="B2TR_Prov_532A">#REF!</definedName>
    <definedName name="B2TR_Prov_532C">#REF!</definedName>
    <definedName name="B2TR_Prov_532D">#REF!</definedName>
    <definedName name="B2TR_Prov_532E">#REF!</definedName>
    <definedName name="B2TR_Prov_532F">#REF!</definedName>
    <definedName name="B2TR_Prov_532G">#REF!</definedName>
    <definedName name="B2TR_Prov_532H">#REF!</definedName>
    <definedName name="B2TR_Prov_533A">#REF!</definedName>
    <definedName name="B2TR_Prov_533D">#REF!</definedName>
    <definedName name="B2TR_Prov_533E">#REF!</definedName>
    <definedName name="B2TR_Prov_533J">#REF!</definedName>
    <definedName name="B2TR_Prov_534A">#REF!</definedName>
    <definedName name="B2TR_Prov_560D">#REF!</definedName>
    <definedName name="B2TR_Prov_560J">#REF!</definedName>
    <definedName name="B2TR_Prov_561A">#REF!</definedName>
    <definedName name="B2TR_Prov_561D">#REF!</definedName>
    <definedName name="B2TR_Prov_561I">#REF!</definedName>
    <definedName name="B2TR_Prov_561J">#REF!</definedName>
    <definedName name="B2TR_Prov_562B">#REF!</definedName>
    <definedName name="B2TR_Prov_562H">#REF!</definedName>
    <definedName name="B2TR_Prov_575E">#REF!</definedName>
    <definedName name="B2TR_Prov_575G">#REF!</definedName>
    <definedName name="B2TR_Prov_576e">#REF!</definedName>
    <definedName name="B2TR_Prov_576F">#REF!</definedName>
    <definedName name="B2TR_Prov_601E">#REF!</definedName>
    <definedName name="B2TR_Prov_601G">#REF!</definedName>
    <definedName name="B2TR_Prov_601T">#REF!</definedName>
    <definedName name="B2TR_Prov_602A">#REF!</definedName>
    <definedName name="B2TR_Prov_603A">#REF!</definedName>
    <definedName name="B2TR_Prov_603G">#REF!</definedName>
    <definedName name="B2TR_Prov_605B">#REF!</definedName>
    <definedName name="B2TR_Prov_605C">#REF!</definedName>
    <definedName name="B2TR_Prov_605E">#REF!</definedName>
    <definedName name="B2TR_Prov_605F">#REF!</definedName>
    <definedName name="B2TR_Prov_605I">#REF!</definedName>
    <definedName name="B2TR_Prov_605K">#REF!</definedName>
    <definedName name="B2TR_Prov_605O">#REF!</definedName>
    <definedName name="B2TR_Prov_605P">#REF!</definedName>
    <definedName name="B2TR_Prov_605T">#REF!</definedName>
    <definedName name="B2TR_Prov_605V">#REF!</definedName>
    <definedName name="B2TR_Prov_605W">#REF!</definedName>
    <definedName name="B2TR_Prov_609E">#REF!</definedName>
    <definedName name="B2TR_Prov_610A">#REF!</definedName>
    <definedName name="B2TR_Prov_610U">#REF!</definedName>
    <definedName name="B2TR_Prov_610V">#REF!</definedName>
    <definedName name="B2TR_Prov_611E">#REF!</definedName>
    <definedName name="B2TR_Prov_611G">#REF!</definedName>
    <definedName name="B2TR_Prov_611M">#REF!</definedName>
    <definedName name="B2TR_Prov_611S">#REF!</definedName>
    <definedName name="B2TR_Prov_611U">#REF!</definedName>
    <definedName name="B2TR_Prov_611Y">#REF!</definedName>
    <definedName name="B2TR_Prov_612H">#REF!</definedName>
    <definedName name="B2TR_Prov_612Y">#REF!</definedName>
    <definedName name="B2TR_Prov_613B">#REF!</definedName>
    <definedName name="B2TR_Prov_613C">#REF!</definedName>
    <definedName name="B2TR_Prov_613E">#REF!</definedName>
    <definedName name="B2TR_Prov_613F">#REF!</definedName>
    <definedName name="B2TR_Prov_613I">#REF!</definedName>
    <definedName name="B2TR_Prov_613K">#REF!</definedName>
    <definedName name="B2TR_Prov_613L">#REF!</definedName>
    <definedName name="B2TR_Prov_613N">#REF!</definedName>
    <definedName name="B2TR_Prov_613O">#REF!</definedName>
    <definedName name="B2TR_Prov_613R">#REF!</definedName>
    <definedName name="B2TR_Prov_613S">#REF!</definedName>
    <definedName name="B2TR_Prov_613U">#REF!</definedName>
    <definedName name="B2TR_Prov_613Y">#REF!</definedName>
    <definedName name="B2TR_Prov_614I">#REF!</definedName>
    <definedName name="B2TR_Prov_614W">#REF!</definedName>
    <definedName name="B2TR_Prov_614Y">#REF!</definedName>
    <definedName name="B2TR_Prov_614Z">#REF!</definedName>
    <definedName name="B2TR_Prov_615B">#REF!</definedName>
    <definedName name="B2TR_Prov_615C">#REF!</definedName>
    <definedName name="B2TR_Prov_615Q">#REF!</definedName>
    <definedName name="B2TR_Prov_615R">#REF!</definedName>
    <definedName name="B2TR_Prov_615T">#REF!</definedName>
    <definedName name="B2TR_Prov_615Z">#REF!</definedName>
    <definedName name="B2TR_Prov_616A">#REF!</definedName>
    <definedName name="B2TR_Prov_620A">#REF!</definedName>
    <definedName name="B2TR_Prov_620C">#REF!</definedName>
    <definedName name="B2TR_Prov_625A">#REF!</definedName>
    <definedName name="B2TR_Prov_625B">#REF!</definedName>
    <definedName name="B2TR_Prov_629X">#REF!</definedName>
    <definedName name="B2TR_Prov_630A">#REF!</definedName>
    <definedName name="B2TR_Prov_630E">#REF!</definedName>
    <definedName name="B2TR_Prov_630F">#REF!</definedName>
    <definedName name="B2TR_Prov_630G">#REF!</definedName>
    <definedName name="B2TR_Prov_630J">#REF!</definedName>
    <definedName name="B2TR_Prov_630M">#REF!</definedName>
    <definedName name="B2TR_Prov_630T">#REF!</definedName>
    <definedName name="B2TR_Prov_630X">#REF!</definedName>
    <definedName name="B2TR_Prov_630Y">#REF!</definedName>
    <definedName name="B2TR_Prov_631C">#REF!</definedName>
    <definedName name="B2TR_Prov_631D">#REF!</definedName>
    <definedName name="B2TR_Prov_631E">#REF!</definedName>
    <definedName name="B2TR_Prov_631F">#REF!</definedName>
    <definedName name="B2TR_Prov_631G">#REF!</definedName>
    <definedName name="B2TR_Prov_631H">#REF!</definedName>
    <definedName name="B2TR_Prov_631I">#REF!</definedName>
    <definedName name="B2TR_Prov_631J">#REF!</definedName>
    <definedName name="B2TR_Prov_631S">#REF!</definedName>
    <definedName name="B2TR_Prov_631U">#REF!</definedName>
    <definedName name="B2TR_Prov_632G">#REF!</definedName>
    <definedName name="B2TR_Prov_632O">#REF!</definedName>
    <definedName name="B2TR_Prov_632P">#REF!</definedName>
    <definedName name="B2TR_Prov_632U">#REF!</definedName>
    <definedName name="B2TR_Prov_632Y">#REF!</definedName>
    <definedName name="B2TR_Prov_633A">#REF!</definedName>
    <definedName name="B2TR_Prov_635C">#REF!</definedName>
    <definedName name="B2TR_Prov_638A">#REF!</definedName>
    <definedName name="B2TR_Prov_638C">#REF!</definedName>
    <definedName name="B2TR_Prov_641I">#REF!</definedName>
    <definedName name="B2TR_Prov_641X">#REF!</definedName>
    <definedName name="B2TR_Prov_641Y">#REF!</definedName>
    <definedName name="B2TR_Prov_642B">#REF!</definedName>
    <definedName name="B2TR_Prov_642C">#REF!</definedName>
    <definedName name="B2TR_Prov_651C">#REF!</definedName>
    <definedName name="B2TR_Prov_651F">#REF!</definedName>
    <definedName name="B2TR_Prov_651H">#REF!</definedName>
    <definedName name="B2TR_Prov_651I">#REF!</definedName>
    <definedName name="B2TR_Prov_651J">#REF!</definedName>
    <definedName name="B2TR_Prov_651K">#REF!</definedName>
    <definedName name="B2TR_Prov_651M">#REF!</definedName>
    <definedName name="B2TR_Prov_651O">#REF!</definedName>
    <definedName name="B2TR_Prov_651Q">#REF!</definedName>
    <definedName name="B2TR_Prov_651R">#REF!</definedName>
    <definedName name="B2TR_Prov_651S">#REF!</definedName>
    <definedName name="B2TR_Prov_651T">#REF!</definedName>
    <definedName name="B2TR_Prov_651U">#REF!</definedName>
    <definedName name="B2TR_Prov_651W">#REF!</definedName>
    <definedName name="B2TR_Prov_651X">#REF!</definedName>
    <definedName name="B2TR_Prov_651Y">#REF!</definedName>
    <definedName name="B2TR_Prov_651Z">#REF!</definedName>
    <definedName name="B2TR_Prov_652G">#REF!</definedName>
    <definedName name="B2TR_Prov_653A">#REF!</definedName>
    <definedName name="B2TR_Prov_659B">#REF!</definedName>
    <definedName name="B2TR_Prov_660A">#REF!</definedName>
    <definedName name="B2TR_Prov_660F">#REF!</definedName>
    <definedName name="B2TR_Prov_660G">#REF!</definedName>
    <definedName name="B2TR_Prov_660K">#REF!</definedName>
    <definedName name="B2TR_Prov_660O">#REF!</definedName>
    <definedName name="B2TR_Prov_660R">#REF!</definedName>
    <definedName name="B2TR_Prov_660Z">#REF!</definedName>
    <definedName name="B2TR_Prov_661B">#REF!</definedName>
    <definedName name="B2TR_Prov_661R">#REF!</definedName>
    <definedName name="B2TR_Prov_661S">#REF!</definedName>
    <definedName name="B2TR_Prov_661T">#REF!</definedName>
    <definedName name="B2TR_Prov_661U">#REF!</definedName>
    <definedName name="B2TR_Prov_661V">#REF!</definedName>
    <definedName name="B2TR_Prov_661X">#REF!</definedName>
    <definedName name="B2TR_Prov_661Y">#REF!</definedName>
    <definedName name="B2TR_Prov_662A">#REF!</definedName>
    <definedName name="B2TR_Prov_662D">#REF!</definedName>
    <definedName name="B2TR_Prov_663F">#REF!</definedName>
    <definedName name="B2TR_Prov_663G">#REF!</definedName>
    <definedName name="B2TR_Prov_663N">#REF!</definedName>
    <definedName name="B2TR_Prov_663O">#REF!</definedName>
    <definedName name="B2TR_Prov_663T">#REF!</definedName>
    <definedName name="B2TR_Prov_663X">#REF!</definedName>
    <definedName name="B2TR_Prov_664A">#REF!</definedName>
    <definedName name="B2TR_Prov_664B">#REF!</definedName>
    <definedName name="B2TR_Prov_664F">#REF!</definedName>
    <definedName name="B2TR_Prov_664N">#REF!</definedName>
    <definedName name="B2TR_Prov_664P">#REF!</definedName>
    <definedName name="B2TR_Prov_664Q">#REF!</definedName>
    <definedName name="B2TR_Prov_664R">#REF!</definedName>
    <definedName name="B2TR_Prov_664V">#REF!</definedName>
    <definedName name="B2TR_Prov_665D">#REF!</definedName>
    <definedName name="B2TR_Prov_665G">#REF!</definedName>
    <definedName name="B2TR_Prov_665I">#REF!</definedName>
    <definedName name="B2TR_Prov_665J">#REF!</definedName>
    <definedName name="B2TR_Prov_665N">#REF!</definedName>
    <definedName name="B2TR_Prov_665V">#REF!</definedName>
    <definedName name="B2TR_Prov_665X">#REF!</definedName>
    <definedName name="B2TR_Prov_667C">#REF!</definedName>
    <definedName name="B2TR_Prov_667D">#REF!</definedName>
    <definedName name="B2TR_Prov_667E">#REF!</definedName>
    <definedName name="B2TR_Prov_667H">#REF!</definedName>
    <definedName name="B2TR_Prov_667J">#REF!</definedName>
    <definedName name="B2TR_Prov_667K">#REF!</definedName>
    <definedName name="B2TR_Prov_667N">#REF!</definedName>
    <definedName name="B2TR_Prov_667P">#REF!</definedName>
    <definedName name="B2TR_Prov_667R">#REF!</definedName>
    <definedName name="B2TR_Prov_667S">#REF!</definedName>
    <definedName name="B2TR_Prov_667T">#REF!</definedName>
    <definedName name="B2TR_Prov_667U">#REF!</definedName>
    <definedName name="B2TR_Prov_667V">#REF!</definedName>
    <definedName name="B2TR_Prov_667W">#REF!</definedName>
    <definedName name="B2TR_Prov_667Y">#REF!</definedName>
    <definedName name="B2TR_Prov_667Z">#REF!</definedName>
    <definedName name="B2TR_Prov_668B">#REF!</definedName>
    <definedName name="B2TR_Prov_668D">#REF!</definedName>
    <definedName name="B2TR_Prov_668E">#REF!</definedName>
    <definedName name="B2TR_Prov_668F">#REF!</definedName>
    <definedName name="B2TR_Prov_668G">#REF!</definedName>
    <definedName name="B2TR_Prov_668H">#REF!</definedName>
    <definedName name="B2TR_Prov_668I">#REF!</definedName>
    <definedName name="B2TR_Prov_668J">#REF!</definedName>
    <definedName name="B2TR_Prov_668O">#REF!</definedName>
    <definedName name="B2TR_Prov_668P">#REF!</definedName>
    <definedName name="B2TR_Prov_668T">#REF!</definedName>
    <definedName name="B2TR_Prov_668U">#REF!</definedName>
    <definedName name="B2TR_Prov_668V">#REF!</definedName>
    <definedName name="B2TR_Prov_669A">#REF!</definedName>
    <definedName name="B2TR_Prov_669H">#REF!</definedName>
    <definedName name="B2TR_Prov_669I">#REF!</definedName>
    <definedName name="B2TR_Prov_669J">#REF!</definedName>
    <definedName name="B2TR_Prov_669K">#REF!</definedName>
    <definedName name="B2TR_Prov_669O">#REF!</definedName>
    <definedName name="B2TR_Prov_669R">#REF!</definedName>
    <definedName name="B2TR_Prov_669S">#REF!</definedName>
    <definedName name="B2TR_Prov_669T">#REF!</definedName>
    <definedName name="B2TR_Prov_669U">#REF!</definedName>
    <definedName name="B2TR_Prov_669W">#REF!</definedName>
    <definedName name="B2TR_Prov_669X">#REF!</definedName>
    <definedName name="B2TR_Prov_669Y">#REF!</definedName>
    <definedName name="B2TR_Prov_669Z">#REF!</definedName>
    <definedName name="B2TR_Prov_670D">#REF!</definedName>
    <definedName name="B2TR_Prov_670F">#REF!</definedName>
    <definedName name="B2TR_Prov_670H">#REF!</definedName>
    <definedName name="B2TR_Prov_670I">#REF!</definedName>
    <definedName name="B2TR_Prov_670N">#REF!</definedName>
    <definedName name="B2TR_Prov_670O">#REF!</definedName>
    <definedName name="B2TR_Prov_670P">#REF!</definedName>
    <definedName name="B2TR_Prov_670Q">#REF!</definedName>
    <definedName name="B2TR_Prov_670S">#REF!</definedName>
    <definedName name="B2TR_Prov_670W">#REF!</definedName>
    <definedName name="B2TR_Prov_670X">#REF!</definedName>
    <definedName name="B2TR_Prov_670Y">#REF!</definedName>
    <definedName name="B2TR_Prov_670Z">#REF!</definedName>
    <definedName name="B2TR_Prov_671A">#REF!</definedName>
    <definedName name="B2TR_Prov_671B">#REF!</definedName>
    <definedName name="B2TR_Prov_671D">#REF!</definedName>
    <definedName name="B2TR_Prov_671F">#REF!</definedName>
    <definedName name="B2TR_Prov_671G">#REF!</definedName>
    <definedName name="B2TR_Prov_671H">#REF!</definedName>
    <definedName name="B2TR_Prov_671I">#REF!</definedName>
    <definedName name="B2TR_Prov_671J">#REF!</definedName>
    <definedName name="B2TR_Prov_671K">#REF!</definedName>
    <definedName name="B2TR_Prov_671L">#REF!</definedName>
    <definedName name="B2TR_Prov_671M">#REF!</definedName>
    <definedName name="B2TR_Prov_671N">#REF!</definedName>
    <definedName name="B2TR_Prov_671O">#REF!</definedName>
    <definedName name="B2TR_Prov_671P">#REF!</definedName>
    <definedName name="B2TR_Prov_671Q">#REF!</definedName>
    <definedName name="B2TR_Prov_671R">#REF!</definedName>
    <definedName name="B2TR_Prov_671S">#REF!</definedName>
    <definedName name="B2TR_Prov_671T">#REF!</definedName>
    <definedName name="B2TR_Prov_671W">#REF!</definedName>
    <definedName name="B2TR_Prov_671Z">#REF!</definedName>
    <definedName name="B2TR_Prov_672G">#REF!</definedName>
    <definedName name="B2TR_Prov_672H">#REF!</definedName>
    <definedName name="B2TR_Prov_672I">#REF!</definedName>
    <definedName name="B2TR_Prov_672M">#REF!</definedName>
    <definedName name="B2TR_Prov_672N">#REF!</definedName>
    <definedName name="B2TR_Prov_672O">#REF!</definedName>
    <definedName name="B2TR_Prov_672P">#REF!</definedName>
    <definedName name="B2TR_Prov_672R">#REF!</definedName>
    <definedName name="B2TR_Prov_672S">#REF!</definedName>
    <definedName name="B2TR_Prov_672T">#REF!</definedName>
    <definedName name="B2TR_Prov_673C">#REF!</definedName>
    <definedName name="B2TR_Prov_673E">#REF!</definedName>
    <definedName name="B2TR_Prov_673F">#REF!</definedName>
    <definedName name="B2TR_Prov_673G">#REF!</definedName>
    <definedName name="B2TR_Prov_673H">#REF!</definedName>
    <definedName name="B2TR_Prov_673I">#REF!</definedName>
    <definedName name="B2TR_Prov_673J">#REF!</definedName>
    <definedName name="B2TR_Prov_673K">#REF!</definedName>
    <definedName name="B2TR_Prov_673M">#REF!</definedName>
    <definedName name="B2TR_Prov_673N">#REF!</definedName>
    <definedName name="B2TR_Prov_673O">#REF!</definedName>
    <definedName name="B2TR_Prov_673R">#REF!</definedName>
    <definedName name="B2TR_Prov_673S">#REF!</definedName>
    <definedName name="B2TR_Prov_673U">#REF!</definedName>
    <definedName name="B2TR_Prov_673V">#REF!</definedName>
    <definedName name="B2TR_Prov_673W">#REF!</definedName>
    <definedName name="B2TR_Prov_673X">#REF!</definedName>
    <definedName name="B2TR_Prov_673Y">#REF!</definedName>
    <definedName name="B2TR_Prov_673Z">#REF!</definedName>
    <definedName name="B2TR_Prov_674A">#REF!</definedName>
    <definedName name="B2TR_Prov_674B">#REF!</definedName>
    <definedName name="B2TR_Prov_674C">#REF!</definedName>
    <definedName name="B2TR_Prov_674D">#REF!</definedName>
    <definedName name="B2TR_Prov_674E">#REF!</definedName>
    <definedName name="B2TR_Prov_674F">#REF!</definedName>
    <definedName name="B2TR_Prov_674G">#REF!</definedName>
    <definedName name="B2TR_Prov_674I">#REF!</definedName>
    <definedName name="B2TR_Prov_674J">#REF!</definedName>
    <definedName name="B2TR_Prov_674M">#REF!</definedName>
    <definedName name="B2TR_Prov_674P">#REF!</definedName>
    <definedName name="B2TR_Prov_674Q">#REF!</definedName>
    <definedName name="B2TR_Prov_674R">#REF!</definedName>
    <definedName name="B2TR_Prov_674S">#REF!</definedName>
    <definedName name="B2TR_Prov_674V">#REF!</definedName>
    <definedName name="B2TR_Prov_674W">#REF!</definedName>
    <definedName name="B2TR_Prov_675A">#REF!</definedName>
    <definedName name="B2TR_Prov_675C">#REF!</definedName>
    <definedName name="B2TR_Prov_675E">#REF!</definedName>
    <definedName name="B2TR_Prov_675F">#REF!</definedName>
    <definedName name="B2TR_Prov_675G">#REF!</definedName>
    <definedName name="B2TR_Prov_675H">#REF!</definedName>
    <definedName name="B2TR_Prov_675I">#REF!</definedName>
    <definedName name="B2TR_Prov_675J">#REF!</definedName>
    <definedName name="B2TR_Prov_675K">#REF!</definedName>
    <definedName name="B2TR_Prov_675L">#REF!</definedName>
    <definedName name="B2TR_Prov_675M">#REF!</definedName>
    <definedName name="B2TR_Prov_675N">#REF!</definedName>
    <definedName name="B2TR_Prov_675O">#REF!</definedName>
    <definedName name="B2TR_Prov_675P">#REF!</definedName>
    <definedName name="B2TR_Prov_675Q">#REF!</definedName>
    <definedName name="B2TR_Prov_675R">#REF!</definedName>
    <definedName name="B2TR_Prov_675S">#REF!</definedName>
    <definedName name="B2TR_Prov_675T">#REF!</definedName>
    <definedName name="B2TR_Prov_675U">#REF!</definedName>
    <definedName name="B2TR_Prov_675V">#REF!</definedName>
    <definedName name="B2TR_Prov_675W">#REF!</definedName>
    <definedName name="B2TR_Prov_675X">#REF!</definedName>
    <definedName name="B2TR_Prov_675Y">#REF!</definedName>
    <definedName name="B2TR_Prov_675Z">#REF!</definedName>
    <definedName name="B2TR_Prov_676A">#REF!</definedName>
    <definedName name="B2TR_Prov_676B">#REF!</definedName>
    <definedName name="B2TR_Prov_676C">#REF!</definedName>
    <definedName name="B2TR_Prov_676D">#REF!</definedName>
    <definedName name="B2TR_Prov_676E">#REF!</definedName>
    <definedName name="B2TR_Prov_676F">#REF!</definedName>
    <definedName name="B2TR_Prov_676G">#REF!</definedName>
    <definedName name="B2TR_Prov_676J">#REF!</definedName>
    <definedName name="B2TR_Prov_690C">#REF!</definedName>
    <definedName name="B2TR_Prov_690D">#REF!</definedName>
    <definedName name="B2TR_Prov_690E">#REF!</definedName>
    <definedName name="B2TR_Prov_690F">#REF!</definedName>
    <definedName name="B2TR_Prov_690G">#REF!</definedName>
    <definedName name="B2TR_Prov_690I">#REF!</definedName>
    <definedName name="B2TR_Prov_690J">#REF!</definedName>
    <definedName name="B2TR_Prov_690K">#REF!</definedName>
    <definedName name="B2TR_Prov_690L">#REF!</definedName>
    <definedName name="B2TR_Prov_700B">#REF!</definedName>
    <definedName name="B2TR_Prov_701A">#REF!</definedName>
    <definedName name="B2TR_Prov_702A">#REF!</definedName>
    <definedName name="B2TR_Prov_710H">#REF!</definedName>
    <definedName name="B2TR_Prov_710Q">#REF!</definedName>
    <definedName name="B2TR_Prov_710Y">#REF!</definedName>
    <definedName name="B2TR_Prov_711N">#REF!</definedName>
    <definedName name="B2TR_Prov_711O">#REF!</definedName>
    <definedName name="B2TR_Prov_711P">#REF!</definedName>
    <definedName name="B2TR_Prov_712K">#REF!</definedName>
    <definedName name="B2TR_Prov_712L">#REF!</definedName>
    <definedName name="B2TR_Prov_712M">#REF!</definedName>
    <definedName name="B2TR_Prov_712N">#REF!</definedName>
    <definedName name="B2TR_Prov_811B">#REF!</definedName>
    <definedName name="B2TR_Prov_811C">#REF!</definedName>
    <definedName name="B2TR_Prov_813B">#REF!</definedName>
    <definedName name="B2TR_Prov_813C">#REF!</definedName>
    <definedName name="B2TR_Prov_841A">#REF!</definedName>
    <definedName name="B2TR_Prov_841B">#REF!</definedName>
    <definedName name="B2TR_Prov_841C">#REF!</definedName>
    <definedName name="B2TR_Prov_842A">#REF!</definedName>
    <definedName name="B2TR_Prov_842B">#REF!</definedName>
    <definedName name="B2TR_Prov_842C">#REF!</definedName>
    <definedName name="B2TR_Prov_843A">#REF!</definedName>
    <definedName name="B2TR_Prov_844A">#REF!</definedName>
    <definedName name="B2TR_Prov_845K">#REF!</definedName>
    <definedName name="B2TR_Prov_846D">#REF!</definedName>
    <definedName name="B2TR_Prov_846E">#REF!</definedName>
    <definedName name="B2TR_Prov_846F">#REF!</definedName>
    <definedName name="B2TR_Prov_846G">#REF!</definedName>
    <definedName name="B2TR_Prov_846H">#REF!</definedName>
    <definedName name="B2TR_Prov_846I">#REF!</definedName>
    <definedName name="B2TR_Prov_850A">#REF!</definedName>
    <definedName name="B2TR_Prov_850C">#REF!</definedName>
    <definedName name="B2TR_Prov_900A">#REF!</definedName>
    <definedName name="B2TR_Prov_900F">#REF!</definedName>
    <definedName name="B2TR_Prov_900H">#REF!</definedName>
    <definedName name="B2TR_Prov_900I">#REF!</definedName>
    <definedName name="B2TR_Prov_900L">#REF!</definedName>
    <definedName name="B2TR_Prov_905A">#REF!</definedName>
    <definedName name="B2TR_Prov_905B">#REF!</definedName>
    <definedName name="B2TR_Prov_905C">#REF!</definedName>
    <definedName name="B2TR_Prov_905U">#REF!</definedName>
    <definedName name="B2TR_Prov_906A">#REF!</definedName>
    <definedName name="B2TR_Prov_906D">#REF!</definedName>
    <definedName name="B2TR_Prov_906F">#REF!</definedName>
    <definedName name="B2TR_Prov_906I">#REF!</definedName>
    <definedName name="B2TR_Prov_906J">#REF!</definedName>
    <definedName name="B2TR_Prov_906K">#REF!</definedName>
    <definedName name="B2TR_Prov_906P">#REF!</definedName>
    <definedName name="B2TR_Prov_906Z">#REF!</definedName>
    <definedName name="B2TR_Prov_908A">#REF!</definedName>
    <definedName name="B2TR_Prov_908B">#REF!</definedName>
    <definedName name="B2TR_Prov_910B">#REF!</definedName>
    <definedName name="B2TR_Prov_910C">#REF!</definedName>
    <definedName name="B2TR_Prov_910D">#REF!</definedName>
    <definedName name="B2TR_Prov_910E">#REF!</definedName>
    <definedName name="B2TR_Prov_910K">#REF!</definedName>
    <definedName name="B2TR_Prov_910M">#REF!</definedName>
    <definedName name="B2TR_Prov_910N">#REF!</definedName>
    <definedName name="B2TR_Prov_910O">#REF!</definedName>
    <definedName name="B2TR_Prov_910Q">#REF!</definedName>
    <definedName name="B2TR_Prov_910S">#REF!</definedName>
    <definedName name="B2TR_Prov_910U">#REF!</definedName>
    <definedName name="B2TR_Prov_910X">#REF!</definedName>
    <definedName name="B2TR_Prov_911I">#REF!</definedName>
    <definedName name="B2TR_Prov_911J">#REF!</definedName>
    <definedName name="B2TR_Prov_911K">#REF!</definedName>
    <definedName name="B2TR_Prov_911L">#REF!</definedName>
    <definedName name="B2TR_Prov_911M">#REF!</definedName>
    <definedName name="B2TR_Prov_911Q">#REF!</definedName>
    <definedName name="B2TR_Prov_911QA">#REF!</definedName>
    <definedName name="B2TR_Prov_911QB">#REF!</definedName>
    <definedName name="B2TR_Prov_911S">#REF!</definedName>
    <definedName name="B2TR_Prov_911V">#REF!</definedName>
    <definedName name="B2TR_Prov_911W">#REF!</definedName>
    <definedName name="B2TR_Prov_911Z">#REF!</definedName>
    <definedName name="B2TR_Prov_912K">#REF!</definedName>
    <definedName name="B2TR_Prov_913A">#REF!</definedName>
    <definedName name="B2TR_Prov_913D">#REF!</definedName>
    <definedName name="B2TR_Prov_913M">#REF!</definedName>
    <definedName name="B2TR_Prov_914A">#REF!</definedName>
    <definedName name="B2TR_Prov_914B">#REF!</definedName>
    <definedName name="B2TR_Prov_914E">#REF!</definedName>
    <definedName name="B2TR_Prov_914F">#REF!</definedName>
    <definedName name="B2TR_Prov_914K">#REF!</definedName>
    <definedName name="B2TR_Prov_914MDSIT">#REF!</definedName>
    <definedName name="B2TR_Prov_920E">#REF!</definedName>
    <definedName name="B2TR_Prov_921A">#REF!</definedName>
    <definedName name="B2TR_Prov_921G">#REF!</definedName>
    <definedName name="B2TR_Prov_930A">#REF!</definedName>
    <definedName name="B2TR_Prov_930E">#REF!</definedName>
    <definedName name="B2TR_Prov_930J">#REF!</definedName>
    <definedName name="B2TR_Prov_930K">#REF!</definedName>
    <definedName name="B2TR_Prov_940A">#REF!</definedName>
    <definedName name="B2TR_Prov_940N">#REF!</definedName>
    <definedName name="B2TR_Prov_940S">#REF!</definedName>
    <definedName name="B2TR_Prov_940X">#REF!</definedName>
    <definedName name="B2TR_Prov_960A">#REF!</definedName>
    <definedName name="B2TR_Prov_980A">#REF!</definedName>
    <definedName name="B2TR_Prov_980B">#REF!</definedName>
    <definedName name="B2TR_Prov_980E">#REF!</definedName>
    <definedName name="B2TR_Prov_980G">#REF!</definedName>
    <definedName name="B2TR_Prov_980J">#REF!</definedName>
    <definedName name="B2TR_Prov_980L">#REF!</definedName>
    <definedName name="B2TR_Prov_985B">#REF!</definedName>
    <definedName name="B2TR_Prov_990B">#REF!</definedName>
    <definedName name="B2TR_Prov_995A">#REF!</definedName>
    <definedName name="B2TR_Prov_999QFIN48">#REF!</definedName>
    <definedName name="B2TR_Prov_FIT">#REF!</definedName>
    <definedName name="B2TR_Prov_INT1">#REF!</definedName>
    <definedName name="B2TR_Prov_M31">#REF!</definedName>
    <definedName name="B2TR_Prov_M32">#REF!</definedName>
    <definedName name="B2TR_Prov_M33">#REF!</definedName>
    <definedName name="B2TR_Prov_NIT">#REF!</definedName>
    <definedName name="B2TR_Prov_SIT">#REF!</definedName>
    <definedName name="B2TR_PY_0001">#REF!</definedName>
    <definedName name="B2TR_PY_0002">#REF!</definedName>
    <definedName name="B2TR_PY_0003">#REF!</definedName>
    <definedName name="B2TR_PY_014A">#REF!</definedName>
    <definedName name="B2TR_PY_014ADSIT">#REF!</definedName>
    <definedName name="B2TR_PY_014C">#REF!</definedName>
    <definedName name="B2TR_PY_014CDSIT">#REF!</definedName>
    <definedName name="B2TR_PY_014VDSIT">#REF!</definedName>
    <definedName name="B2TR_PY_014WDSIT">#REF!</definedName>
    <definedName name="B2TR_PY_210A">#REF!</definedName>
    <definedName name="B2TR_PY_210B">#REF!</definedName>
    <definedName name="B2TR_PY_210E">#REF!</definedName>
    <definedName name="B2TR_PY_211A">#REF!</definedName>
    <definedName name="B2TR_PY_220A">#REF!</definedName>
    <definedName name="B2TR_PY_220E">#REF!</definedName>
    <definedName name="B2TR_PY_230A">#REF!</definedName>
    <definedName name="B2TR_PY_230B">#REF!</definedName>
    <definedName name="B2TR_PY_230G">#REF!</definedName>
    <definedName name="B2TR_PY_230I">#REF!</definedName>
    <definedName name="B2TR_PY_230J">#REF!</definedName>
    <definedName name="B2TR_PY_230K">#REF!</definedName>
    <definedName name="B2TR_PY_230X">#REF!</definedName>
    <definedName name="B2TR_PY_232A">#REF!</definedName>
    <definedName name="B2TR_PY_232C">#REF!</definedName>
    <definedName name="B2TR_PY_232K">#REF!</definedName>
    <definedName name="B2TR_PY_232M">#REF!</definedName>
    <definedName name="B2TR_PY_234F">#REF!</definedName>
    <definedName name="B2TR_PY_234Q">#REF!</definedName>
    <definedName name="B2TR_PY_280A">#REF!</definedName>
    <definedName name="B2TR_PY_280D">#REF!</definedName>
    <definedName name="B2TR_PY_280E">#REF!</definedName>
    <definedName name="B2TR_PY_280F">#REF!</definedName>
    <definedName name="B2TR_PY_280H">#REF!</definedName>
    <definedName name="B2TR_PY_280J">#REF!</definedName>
    <definedName name="B2TR_PY_280Y">#REF!</definedName>
    <definedName name="B2TR_PY_282A">#REF!</definedName>
    <definedName name="B2TR_PY_282B">#REF!</definedName>
    <definedName name="B2TR_PY_295A">#REF!</definedName>
    <definedName name="B2TR_PY_295D">#REF!</definedName>
    <definedName name="B2TR_PY_310A">#REF!</definedName>
    <definedName name="B2TR_PY_310D">#REF!</definedName>
    <definedName name="B2TR_PY_310E">#REF!</definedName>
    <definedName name="B2TR_PY_320A">#REF!</definedName>
    <definedName name="B2TR_PY_320D">#REF!</definedName>
    <definedName name="B2TR_PY_320I">#REF!</definedName>
    <definedName name="B2TR_PY_320L">#REF!</definedName>
    <definedName name="B2TR_PY_320S">#REF!</definedName>
    <definedName name="B2TR_PY_320U">#REF!</definedName>
    <definedName name="B2TR_PY_330D">#REF!</definedName>
    <definedName name="B2TR_PY_345A">#REF!</definedName>
    <definedName name="B2TR_PY_345B">#REF!</definedName>
    <definedName name="B2TR_PY_350A">#REF!</definedName>
    <definedName name="B2TR_PY_360A">#REF!</definedName>
    <definedName name="B2TR_PY_380F">#REF!</definedName>
    <definedName name="B2TR_PY_380J">#REF!</definedName>
    <definedName name="B2TR_PY_390A">#REF!</definedName>
    <definedName name="B2TR_PY_390C">#REF!</definedName>
    <definedName name="B2TR_PY_390D">#REF!</definedName>
    <definedName name="B2TR_PY_390E">#REF!</definedName>
    <definedName name="B2TR_PY_390F">#REF!</definedName>
    <definedName name="B2TR_PY_410A">#REF!</definedName>
    <definedName name="B2TR_PY_430I">#REF!</definedName>
    <definedName name="B2TR_PY_430J">#REF!</definedName>
    <definedName name="B2TR_PY_432A">#REF!</definedName>
    <definedName name="B2TR_PY_432C">#REF!</definedName>
    <definedName name="B2TR_PY_432D">#REF!</definedName>
    <definedName name="B2TR_PY_432G">#REF!</definedName>
    <definedName name="B2TR_PY_432I">#REF!</definedName>
    <definedName name="B2TR_PY_432M">#REF!</definedName>
    <definedName name="B2TR_PY_433A">#REF!</definedName>
    <definedName name="B2TR_PY_433C">#REF!</definedName>
    <definedName name="B2TR_PY_433D">#REF!</definedName>
    <definedName name="B2TR_PY_433F">#REF!</definedName>
    <definedName name="B2TR_PY_460A">#REF!</definedName>
    <definedName name="B2TR_PY_510B">#REF!</definedName>
    <definedName name="B2TR_PY_510H">#REF!</definedName>
    <definedName name="B2TR_PY_510I">#REF!</definedName>
    <definedName name="B2TR_PY_510M">#REF!</definedName>
    <definedName name="B2TR_PY_520A">#REF!</definedName>
    <definedName name="B2TR_PY_520X">#REF!</definedName>
    <definedName name="B2TR_PY_520Y">#REF!</definedName>
    <definedName name="B2TR_PY_531A">#REF!</definedName>
    <definedName name="B2TR_PY_531B">#REF!</definedName>
    <definedName name="B2TR_PY_531H">#REF!</definedName>
    <definedName name="B2TR_PY_532A">#REF!</definedName>
    <definedName name="B2TR_PY_532C">#REF!</definedName>
    <definedName name="B2TR_PY_532D">#REF!</definedName>
    <definedName name="B2TR_PY_532E">#REF!</definedName>
    <definedName name="B2TR_PY_532F">#REF!</definedName>
    <definedName name="B2TR_PY_532G">#REF!</definedName>
    <definedName name="B2TR_PY_532H">#REF!</definedName>
    <definedName name="B2TR_PY_533A">#REF!</definedName>
    <definedName name="B2TR_PY_533D">#REF!</definedName>
    <definedName name="B2TR_PY_533E">#REF!</definedName>
    <definedName name="B2TR_PY_533J">#REF!</definedName>
    <definedName name="B2TR_PY_534A">#REF!</definedName>
    <definedName name="B2TR_PY_560D">#REF!</definedName>
    <definedName name="B2TR_PY_560J">#REF!</definedName>
    <definedName name="B2TR_PY_561A">#REF!</definedName>
    <definedName name="B2TR_PY_561D">#REF!</definedName>
    <definedName name="B2TR_PY_561I">#REF!</definedName>
    <definedName name="B2TR_PY_561J">#REF!</definedName>
    <definedName name="B2TR_PY_562B">#REF!</definedName>
    <definedName name="B2TR_PY_562H">#REF!</definedName>
    <definedName name="B2TR_PY_575E">#REF!</definedName>
    <definedName name="B2TR_PY_575G">#REF!</definedName>
    <definedName name="B2TR_PY_576e">#REF!</definedName>
    <definedName name="B2TR_PY_576F">#REF!</definedName>
    <definedName name="B2TR_PY_601E">#REF!</definedName>
    <definedName name="B2TR_PY_601G">#REF!</definedName>
    <definedName name="B2TR_PY_601T">#REF!</definedName>
    <definedName name="B2TR_PY_602A">#REF!</definedName>
    <definedName name="B2TR_PY_603A">#REF!</definedName>
    <definedName name="B2TR_PY_603G">#REF!</definedName>
    <definedName name="B2TR_PY_605B">#REF!</definedName>
    <definedName name="B2TR_PY_605C">#REF!</definedName>
    <definedName name="B2TR_PY_605E">#REF!</definedName>
    <definedName name="B2TR_PY_605F">#REF!</definedName>
    <definedName name="B2TR_PY_605I">#REF!</definedName>
    <definedName name="B2TR_PY_605K">#REF!</definedName>
    <definedName name="B2TR_PY_605O">#REF!</definedName>
    <definedName name="B2TR_PY_605P">#REF!</definedName>
    <definedName name="B2TR_PY_605T">#REF!</definedName>
    <definedName name="B2TR_PY_605V">#REF!</definedName>
    <definedName name="B2TR_PY_605W">#REF!</definedName>
    <definedName name="B2TR_PY_609E">#REF!</definedName>
    <definedName name="B2TR_PY_610A">#REF!</definedName>
    <definedName name="B2TR_PY_610U">#REF!</definedName>
    <definedName name="B2TR_PY_610V">#REF!</definedName>
    <definedName name="B2TR_PY_611E">#REF!</definedName>
    <definedName name="B2TR_PY_611G">#REF!</definedName>
    <definedName name="B2TR_PY_611M">#REF!</definedName>
    <definedName name="B2TR_PY_611S">#REF!</definedName>
    <definedName name="B2TR_PY_611U">#REF!</definedName>
    <definedName name="B2TR_PY_611Y">#REF!</definedName>
    <definedName name="B2TR_PY_612H">#REF!</definedName>
    <definedName name="B2TR_PY_612Y">#REF!</definedName>
    <definedName name="B2TR_PY_613B">#REF!</definedName>
    <definedName name="B2TR_PY_613C">#REF!</definedName>
    <definedName name="B2TR_PY_613E">#REF!</definedName>
    <definedName name="B2TR_PY_613F">#REF!</definedName>
    <definedName name="B2TR_PY_613I">#REF!</definedName>
    <definedName name="B2TR_PY_613K">#REF!</definedName>
    <definedName name="B2TR_PY_613L">#REF!</definedName>
    <definedName name="B2TR_PY_613N">#REF!</definedName>
    <definedName name="B2TR_PY_613O">#REF!</definedName>
    <definedName name="B2TR_PY_613R">#REF!</definedName>
    <definedName name="B2TR_PY_613S">#REF!</definedName>
    <definedName name="B2TR_PY_613U">#REF!</definedName>
    <definedName name="B2TR_PY_613Y">#REF!</definedName>
    <definedName name="B2TR_PY_614I">#REF!</definedName>
    <definedName name="B2TR_PY_614W">#REF!</definedName>
    <definedName name="B2TR_PY_614Y">#REF!</definedName>
    <definedName name="B2TR_PY_614Z">#REF!</definedName>
    <definedName name="B2TR_PY_615B">#REF!</definedName>
    <definedName name="B2TR_PY_615C">#REF!</definedName>
    <definedName name="B2TR_PY_615Q">#REF!</definedName>
    <definedName name="B2TR_PY_615R">#REF!</definedName>
    <definedName name="B2TR_PY_615T">#REF!</definedName>
    <definedName name="B2TR_PY_615Z">#REF!</definedName>
    <definedName name="B2TR_PY_616A">#REF!</definedName>
    <definedName name="B2TR_PY_620A">#REF!</definedName>
    <definedName name="B2TR_PY_620C">#REF!</definedName>
    <definedName name="B2TR_PY_625A">#REF!</definedName>
    <definedName name="B2TR_PY_625B">#REF!</definedName>
    <definedName name="B2TR_PY_629X">#REF!</definedName>
    <definedName name="B2TR_PY_630A">#REF!</definedName>
    <definedName name="B2TR_PY_630E">#REF!</definedName>
    <definedName name="B2TR_PY_630F">#REF!</definedName>
    <definedName name="B2TR_PY_630G">#REF!</definedName>
    <definedName name="B2TR_PY_630J">#REF!</definedName>
    <definedName name="B2TR_PY_630M">#REF!</definedName>
    <definedName name="B2TR_PY_630T">#REF!</definedName>
    <definedName name="B2TR_PY_630X">#REF!</definedName>
    <definedName name="B2TR_PY_630Y">#REF!</definedName>
    <definedName name="B2TR_PY_631C">#REF!</definedName>
    <definedName name="B2TR_PY_631D">#REF!</definedName>
    <definedName name="B2TR_PY_631E">#REF!</definedName>
    <definedName name="B2TR_PY_631F">#REF!</definedName>
    <definedName name="B2TR_PY_631G">#REF!</definedName>
    <definedName name="B2TR_PY_631H">#REF!</definedName>
    <definedName name="B2TR_PY_631I">#REF!</definedName>
    <definedName name="B2TR_PY_631J">#REF!</definedName>
    <definedName name="B2TR_PY_631S">#REF!</definedName>
    <definedName name="B2TR_PY_631U">#REF!</definedName>
    <definedName name="B2TR_PY_632G">#REF!</definedName>
    <definedName name="B2TR_PY_632O">#REF!</definedName>
    <definedName name="B2TR_PY_632P">#REF!</definedName>
    <definedName name="B2TR_PY_632U">#REF!</definedName>
    <definedName name="B2TR_PY_632Y">#REF!</definedName>
    <definedName name="B2TR_PY_633A">#REF!</definedName>
    <definedName name="B2TR_PY_635C">#REF!</definedName>
    <definedName name="B2TR_PY_638A">#REF!</definedName>
    <definedName name="B2TR_PY_638C">#REF!</definedName>
    <definedName name="B2TR_PY_641I">#REF!</definedName>
    <definedName name="B2TR_PY_641X">#REF!</definedName>
    <definedName name="B2TR_PY_641Y">#REF!</definedName>
    <definedName name="B2TR_PY_642B">#REF!</definedName>
    <definedName name="B2TR_PY_642C">#REF!</definedName>
    <definedName name="B2TR_PY_651C">#REF!</definedName>
    <definedName name="B2TR_PY_651F">#REF!</definedName>
    <definedName name="B2TR_PY_651H">#REF!</definedName>
    <definedName name="B2TR_PY_651I">#REF!</definedName>
    <definedName name="B2TR_PY_651J">#REF!</definedName>
    <definedName name="B2TR_PY_651K">#REF!</definedName>
    <definedName name="B2TR_PY_651M">#REF!</definedName>
    <definedName name="B2TR_PY_651O">#REF!</definedName>
    <definedName name="B2TR_PY_651Q">#REF!</definedName>
    <definedName name="B2TR_PY_651R">#REF!</definedName>
    <definedName name="B2TR_PY_651S">#REF!</definedName>
    <definedName name="B2TR_PY_651T">#REF!</definedName>
    <definedName name="B2TR_PY_651U">#REF!</definedName>
    <definedName name="B2TR_PY_651W">#REF!</definedName>
    <definedName name="B2TR_PY_651X">#REF!</definedName>
    <definedName name="B2TR_PY_651Y">#REF!</definedName>
    <definedName name="B2TR_PY_651Z">#REF!</definedName>
    <definedName name="B2TR_PY_652G">#REF!</definedName>
    <definedName name="B2TR_PY_653A">#REF!</definedName>
    <definedName name="B2TR_PY_659B">#REF!</definedName>
    <definedName name="B2TR_PY_660A">#REF!</definedName>
    <definedName name="B2TR_PY_660F">#REF!</definedName>
    <definedName name="B2TR_PY_660G">#REF!</definedName>
    <definedName name="B2TR_PY_660K">#REF!</definedName>
    <definedName name="B2TR_PY_660O">#REF!</definedName>
    <definedName name="B2TR_PY_660R">#REF!</definedName>
    <definedName name="B2TR_PY_660Z">#REF!</definedName>
    <definedName name="B2TR_PY_661B">#REF!</definedName>
    <definedName name="B2TR_PY_661R">#REF!</definedName>
    <definedName name="B2TR_PY_661S">#REF!</definedName>
    <definedName name="B2TR_PY_661T">#REF!</definedName>
    <definedName name="B2TR_PY_661U">#REF!</definedName>
    <definedName name="B2TR_PY_661V">#REF!</definedName>
    <definedName name="B2TR_PY_661X">#REF!</definedName>
    <definedName name="B2TR_PY_661Y">#REF!</definedName>
    <definedName name="B2TR_PY_662A">#REF!</definedName>
    <definedName name="B2TR_PY_662D">#REF!</definedName>
    <definedName name="B2TR_PY_663F">#REF!</definedName>
    <definedName name="B2TR_PY_663G">#REF!</definedName>
    <definedName name="B2TR_PY_663N">#REF!</definedName>
    <definedName name="B2TR_PY_663O">#REF!</definedName>
    <definedName name="B2TR_PY_663T">#REF!</definedName>
    <definedName name="B2TR_PY_663X">#REF!</definedName>
    <definedName name="B2TR_PY_664A">#REF!</definedName>
    <definedName name="B2TR_PY_664B">#REF!</definedName>
    <definedName name="B2TR_PY_664F">#REF!</definedName>
    <definedName name="B2TR_PY_664N">#REF!</definedName>
    <definedName name="B2TR_PY_664P">#REF!</definedName>
    <definedName name="B2TR_PY_664Q">#REF!</definedName>
    <definedName name="B2TR_PY_664R">#REF!</definedName>
    <definedName name="B2TR_PY_664V">#REF!</definedName>
    <definedName name="B2TR_PY_665D">#REF!</definedName>
    <definedName name="B2TR_PY_665G">#REF!</definedName>
    <definedName name="B2TR_PY_665I">#REF!</definedName>
    <definedName name="B2TR_PY_665J">#REF!</definedName>
    <definedName name="B2TR_PY_665N">#REF!</definedName>
    <definedName name="B2TR_PY_665V">#REF!</definedName>
    <definedName name="B2TR_PY_665X">#REF!</definedName>
    <definedName name="B2TR_PY_667C">#REF!</definedName>
    <definedName name="B2TR_PY_667D">#REF!</definedName>
    <definedName name="B2TR_PY_667E">#REF!</definedName>
    <definedName name="B2TR_PY_667H">#REF!</definedName>
    <definedName name="B2TR_PY_667J">#REF!</definedName>
    <definedName name="B2TR_PY_667K">#REF!</definedName>
    <definedName name="B2TR_PY_667N">#REF!</definedName>
    <definedName name="B2TR_PY_667P">#REF!</definedName>
    <definedName name="B2TR_PY_667R">#REF!</definedName>
    <definedName name="B2TR_PY_667S">#REF!</definedName>
    <definedName name="B2TR_PY_667T">#REF!</definedName>
    <definedName name="B2TR_PY_667U">#REF!</definedName>
    <definedName name="B2TR_PY_667V">#REF!</definedName>
    <definedName name="B2TR_PY_667W">#REF!</definedName>
    <definedName name="B2TR_PY_667Y">#REF!</definedName>
    <definedName name="B2TR_PY_667Z">#REF!</definedName>
    <definedName name="B2TR_PY_668B">#REF!</definedName>
    <definedName name="B2TR_PY_668D">#REF!</definedName>
    <definedName name="B2TR_PY_668E">#REF!</definedName>
    <definedName name="B2TR_PY_668F">#REF!</definedName>
    <definedName name="B2TR_PY_668G">#REF!</definedName>
    <definedName name="B2TR_PY_668H">#REF!</definedName>
    <definedName name="B2TR_PY_668I">#REF!</definedName>
    <definedName name="B2TR_PY_668J">#REF!</definedName>
    <definedName name="B2TR_PY_668O">#REF!</definedName>
    <definedName name="B2TR_PY_668P">#REF!</definedName>
    <definedName name="B2TR_PY_668T">#REF!</definedName>
    <definedName name="B2TR_PY_668U">#REF!</definedName>
    <definedName name="B2TR_PY_668V">#REF!</definedName>
    <definedName name="B2TR_PY_669A">#REF!</definedName>
    <definedName name="B2TR_PY_669H">#REF!</definedName>
    <definedName name="B2TR_PY_669I">#REF!</definedName>
    <definedName name="B2TR_PY_669J">#REF!</definedName>
    <definedName name="B2TR_PY_669K">#REF!</definedName>
    <definedName name="B2TR_PY_669O">#REF!</definedName>
    <definedName name="B2TR_PY_669R">#REF!</definedName>
    <definedName name="B2TR_PY_669S">#REF!</definedName>
    <definedName name="B2TR_PY_669T">#REF!</definedName>
    <definedName name="B2TR_PY_669U">#REF!</definedName>
    <definedName name="B2TR_PY_669W">#REF!</definedName>
    <definedName name="B2TR_PY_669X">#REF!</definedName>
    <definedName name="B2TR_PY_669Y">#REF!</definedName>
    <definedName name="B2TR_PY_669Z">#REF!</definedName>
    <definedName name="B2TR_PY_670D">#REF!</definedName>
    <definedName name="B2TR_PY_670F">#REF!</definedName>
    <definedName name="B2TR_PY_670H">#REF!</definedName>
    <definedName name="B2TR_PY_670I">#REF!</definedName>
    <definedName name="B2TR_PY_670N">#REF!</definedName>
    <definedName name="B2TR_PY_670O">#REF!</definedName>
    <definedName name="B2TR_PY_670P">#REF!</definedName>
    <definedName name="B2TR_PY_670Q">#REF!</definedName>
    <definedName name="B2TR_PY_670S">#REF!</definedName>
    <definedName name="B2TR_PY_670W">#REF!</definedName>
    <definedName name="B2TR_PY_670X">#REF!</definedName>
    <definedName name="B2TR_PY_670Y">#REF!</definedName>
    <definedName name="B2TR_PY_670Z">#REF!</definedName>
    <definedName name="B2TR_PY_671A">#REF!</definedName>
    <definedName name="B2TR_PY_671B">#REF!</definedName>
    <definedName name="B2TR_PY_671D">#REF!</definedName>
    <definedName name="B2TR_PY_671F">#REF!</definedName>
    <definedName name="B2TR_PY_671G">#REF!</definedName>
    <definedName name="B2TR_PY_671H">#REF!</definedName>
    <definedName name="B2TR_PY_671I">#REF!</definedName>
    <definedName name="B2TR_PY_671J">#REF!</definedName>
    <definedName name="B2TR_PY_671K">#REF!</definedName>
    <definedName name="B2TR_PY_671L">#REF!</definedName>
    <definedName name="B2TR_PY_671M">#REF!</definedName>
    <definedName name="B2TR_PY_671N">#REF!</definedName>
    <definedName name="B2TR_PY_671O">#REF!</definedName>
    <definedName name="B2TR_PY_671P">#REF!</definedName>
    <definedName name="B2TR_PY_671Q">#REF!</definedName>
    <definedName name="B2TR_PY_671R">#REF!</definedName>
    <definedName name="B2TR_PY_671S">#REF!</definedName>
    <definedName name="B2TR_PY_671T">#REF!</definedName>
    <definedName name="B2TR_PY_671W">#REF!</definedName>
    <definedName name="B2TR_PY_671Z">#REF!</definedName>
    <definedName name="B2TR_PY_672G">#REF!</definedName>
    <definedName name="B2TR_PY_672H">#REF!</definedName>
    <definedName name="B2TR_PY_672I">#REF!</definedName>
    <definedName name="B2TR_PY_672M">#REF!</definedName>
    <definedName name="B2TR_PY_672N">#REF!</definedName>
    <definedName name="B2TR_PY_672O">#REF!</definedName>
    <definedName name="B2TR_PY_672P">#REF!</definedName>
    <definedName name="B2TR_PY_672R">#REF!</definedName>
    <definedName name="B2TR_PY_672S">#REF!</definedName>
    <definedName name="B2TR_PY_672T">#REF!</definedName>
    <definedName name="B2TR_PY_673C">#REF!</definedName>
    <definedName name="B2TR_PY_673E">#REF!</definedName>
    <definedName name="B2TR_PY_673F">#REF!</definedName>
    <definedName name="B2TR_PY_673G">#REF!</definedName>
    <definedName name="B2TR_PY_673H">#REF!</definedName>
    <definedName name="B2TR_PY_673I">#REF!</definedName>
    <definedName name="B2TR_PY_673J">#REF!</definedName>
    <definedName name="B2TR_PY_673K">#REF!</definedName>
    <definedName name="B2TR_PY_673M">#REF!</definedName>
    <definedName name="B2TR_PY_673N">#REF!</definedName>
    <definedName name="B2TR_PY_673O">#REF!</definedName>
    <definedName name="B2TR_PY_673R">#REF!</definedName>
    <definedName name="B2TR_PY_673S">#REF!</definedName>
    <definedName name="B2TR_PY_673U">#REF!</definedName>
    <definedName name="B2TR_PY_673V">#REF!</definedName>
    <definedName name="B2TR_PY_673W">#REF!</definedName>
    <definedName name="B2TR_PY_673X">#REF!</definedName>
    <definedName name="B2TR_PY_673Y">#REF!</definedName>
    <definedName name="B2TR_PY_673Z">#REF!</definedName>
    <definedName name="B2TR_PY_674A">#REF!</definedName>
    <definedName name="B2TR_PY_674B">#REF!</definedName>
    <definedName name="B2TR_PY_674C">#REF!</definedName>
    <definedName name="B2TR_PY_674D">#REF!</definedName>
    <definedName name="B2TR_PY_674E">#REF!</definedName>
    <definedName name="B2TR_PY_674F">#REF!</definedName>
    <definedName name="B2TR_PY_674G">#REF!</definedName>
    <definedName name="B2TR_PY_674I">#REF!</definedName>
    <definedName name="B2TR_PY_674J">#REF!</definedName>
    <definedName name="B2TR_PY_674M">#REF!</definedName>
    <definedName name="B2TR_PY_674P">#REF!</definedName>
    <definedName name="B2TR_PY_674Q">#REF!</definedName>
    <definedName name="B2TR_PY_674R">#REF!</definedName>
    <definedName name="B2TR_PY_674S">#REF!</definedName>
    <definedName name="B2TR_PY_674V">#REF!</definedName>
    <definedName name="B2TR_PY_674W">#REF!</definedName>
    <definedName name="B2TR_PY_675A">#REF!</definedName>
    <definedName name="B2TR_PY_675C">#REF!</definedName>
    <definedName name="B2TR_PY_675E">#REF!</definedName>
    <definedName name="B2TR_PY_675F">#REF!</definedName>
    <definedName name="B2TR_PY_675G">#REF!</definedName>
    <definedName name="B2TR_PY_675H">#REF!</definedName>
    <definedName name="B2TR_PY_675I">#REF!</definedName>
    <definedName name="B2TR_PY_675J">#REF!</definedName>
    <definedName name="B2TR_PY_675K">#REF!</definedName>
    <definedName name="B2TR_PY_675L">#REF!</definedName>
    <definedName name="B2TR_PY_675M">#REF!</definedName>
    <definedName name="B2TR_PY_675N">#REF!</definedName>
    <definedName name="B2TR_PY_675O">#REF!</definedName>
    <definedName name="B2TR_PY_675P">#REF!</definedName>
    <definedName name="B2TR_PY_675Q">#REF!</definedName>
    <definedName name="B2TR_PY_675R">#REF!</definedName>
    <definedName name="B2TR_PY_675S">#REF!</definedName>
    <definedName name="B2TR_PY_675T">#REF!</definedName>
    <definedName name="B2TR_PY_675U">#REF!</definedName>
    <definedName name="B2TR_PY_675V">#REF!</definedName>
    <definedName name="B2TR_PY_675W">#REF!</definedName>
    <definedName name="B2TR_PY_675X">#REF!</definedName>
    <definedName name="B2TR_PY_675Y">#REF!</definedName>
    <definedName name="B2TR_PY_675Z">#REF!</definedName>
    <definedName name="B2TR_PY_676A">#REF!</definedName>
    <definedName name="B2TR_PY_676B">#REF!</definedName>
    <definedName name="B2TR_PY_676C">#REF!</definedName>
    <definedName name="B2TR_PY_676D">#REF!</definedName>
    <definedName name="B2TR_PY_676E">#REF!</definedName>
    <definedName name="B2TR_PY_676F">#REF!</definedName>
    <definedName name="B2TR_PY_676G">#REF!</definedName>
    <definedName name="B2TR_PY_676J">#REF!</definedName>
    <definedName name="B2TR_PY_690C">#REF!</definedName>
    <definedName name="B2TR_PY_690D">#REF!</definedName>
    <definedName name="B2TR_PY_690E">#REF!</definedName>
    <definedName name="B2TR_PY_690F">#REF!</definedName>
    <definedName name="B2TR_PY_690G">#REF!</definedName>
    <definedName name="B2TR_PY_690I">#REF!</definedName>
    <definedName name="B2TR_PY_690J">#REF!</definedName>
    <definedName name="B2TR_PY_690K">#REF!</definedName>
    <definedName name="B2TR_PY_690L">#REF!</definedName>
    <definedName name="B2TR_PY_700B">#REF!</definedName>
    <definedName name="B2TR_PY_701A">#REF!</definedName>
    <definedName name="B2TR_PY_702A">#REF!</definedName>
    <definedName name="B2TR_PY_710H">#REF!</definedName>
    <definedName name="B2TR_PY_710Q">#REF!</definedName>
    <definedName name="B2TR_PY_710Y">#REF!</definedName>
    <definedName name="B2TR_PY_711N">#REF!</definedName>
    <definedName name="B2TR_PY_711O">#REF!</definedName>
    <definedName name="B2TR_PY_711P">#REF!</definedName>
    <definedName name="B2TR_PY_712K">#REF!</definedName>
    <definedName name="B2TR_PY_712L">#REF!</definedName>
    <definedName name="B2TR_PY_712M">#REF!</definedName>
    <definedName name="B2TR_PY_712N">#REF!</definedName>
    <definedName name="B2TR_PY_811B">#REF!</definedName>
    <definedName name="B2TR_PY_811C">#REF!</definedName>
    <definedName name="B2TR_PY_813B">#REF!</definedName>
    <definedName name="B2TR_PY_813C">#REF!</definedName>
    <definedName name="B2TR_PY_841A">#REF!</definedName>
    <definedName name="B2TR_PY_841B">#REF!</definedName>
    <definedName name="B2TR_PY_841C">#REF!</definedName>
    <definedName name="B2TR_PY_842A">#REF!</definedName>
    <definedName name="B2TR_PY_842B">#REF!</definedName>
    <definedName name="B2TR_PY_842C">#REF!</definedName>
    <definedName name="B2TR_PY_843A">#REF!</definedName>
    <definedName name="B2TR_PY_844A">#REF!</definedName>
    <definedName name="B2TR_PY_845K">#REF!</definedName>
    <definedName name="B2TR_PY_846D">#REF!</definedName>
    <definedName name="B2TR_PY_846E">#REF!</definedName>
    <definedName name="B2TR_PY_846F">#REF!</definedName>
    <definedName name="B2TR_PY_846G">#REF!</definedName>
    <definedName name="B2TR_PY_846H">#REF!</definedName>
    <definedName name="B2TR_PY_846I">#REF!</definedName>
    <definedName name="B2TR_PY_850A">#REF!</definedName>
    <definedName name="B2TR_PY_850C">#REF!</definedName>
    <definedName name="B2TR_PY_900A">#REF!</definedName>
    <definedName name="B2TR_PY_900F">#REF!</definedName>
    <definedName name="B2TR_PY_900H">#REF!</definedName>
    <definedName name="B2TR_PY_900I">#REF!</definedName>
    <definedName name="B2TR_PY_900L">#REF!</definedName>
    <definedName name="B2TR_PY_905A">#REF!</definedName>
    <definedName name="B2TR_PY_905B">#REF!</definedName>
    <definedName name="B2TR_PY_905C">#REF!</definedName>
    <definedName name="B2TR_PY_905U">#REF!</definedName>
    <definedName name="B2TR_PY_906A">#REF!</definedName>
    <definedName name="B2TR_PY_906D">#REF!</definedName>
    <definedName name="B2TR_PY_906F">#REF!</definedName>
    <definedName name="B2TR_PY_906I">#REF!</definedName>
    <definedName name="B2TR_PY_906J">#REF!</definedName>
    <definedName name="B2TR_PY_906K">#REF!</definedName>
    <definedName name="B2TR_PY_906P">#REF!</definedName>
    <definedName name="B2TR_PY_906Z">#REF!</definedName>
    <definedName name="B2TR_PY_908A">#REF!</definedName>
    <definedName name="B2TR_PY_908B">#REF!</definedName>
    <definedName name="B2TR_PY_910B">#REF!</definedName>
    <definedName name="B2TR_PY_910C">#REF!</definedName>
    <definedName name="B2TR_PY_910D">#REF!</definedName>
    <definedName name="B2TR_PY_910E">#REF!</definedName>
    <definedName name="B2TR_PY_910K">#REF!</definedName>
    <definedName name="B2TR_PY_910M">#REF!</definedName>
    <definedName name="B2TR_PY_910N">#REF!</definedName>
    <definedName name="B2TR_PY_910O">#REF!</definedName>
    <definedName name="B2TR_PY_910Q">#REF!</definedName>
    <definedName name="B2TR_PY_910S">#REF!</definedName>
    <definedName name="B2TR_PY_910U">#REF!</definedName>
    <definedName name="B2TR_PY_910X">#REF!</definedName>
    <definedName name="B2TR_PY_911I">#REF!</definedName>
    <definedName name="B2TR_PY_911J">#REF!</definedName>
    <definedName name="B2TR_PY_911K">#REF!</definedName>
    <definedName name="B2TR_PY_911L">#REF!</definedName>
    <definedName name="B2TR_PY_911M">#REF!</definedName>
    <definedName name="B2TR_PY_911Q">#REF!</definedName>
    <definedName name="B2TR_PY_911QA">#REF!</definedName>
    <definedName name="B2TR_PY_911QB">#REF!</definedName>
    <definedName name="B2TR_PY_911S">#REF!</definedName>
    <definedName name="B2TR_PY_911V">#REF!</definedName>
    <definedName name="B2TR_PY_911W">#REF!</definedName>
    <definedName name="B2TR_PY_911Z">#REF!</definedName>
    <definedName name="B2TR_PY_912K">#REF!</definedName>
    <definedName name="B2TR_PY_913A">#REF!</definedName>
    <definedName name="B2TR_PY_913D">#REF!</definedName>
    <definedName name="B2TR_PY_913M">#REF!</definedName>
    <definedName name="B2TR_PY_914A">#REF!</definedName>
    <definedName name="B2TR_PY_914B">#REF!</definedName>
    <definedName name="B2TR_PY_914E">#REF!</definedName>
    <definedName name="B2TR_PY_914F">#REF!</definedName>
    <definedName name="B2TR_PY_914K">#REF!</definedName>
    <definedName name="B2TR_PY_914MDSIT">#REF!</definedName>
    <definedName name="B2TR_PY_920E">#REF!</definedName>
    <definedName name="B2TR_PY_921A">#REF!</definedName>
    <definedName name="B2TR_PY_921G">#REF!</definedName>
    <definedName name="B2TR_PY_930A">#REF!</definedName>
    <definedName name="B2TR_PY_930E">#REF!</definedName>
    <definedName name="B2TR_PY_930J">#REF!</definedName>
    <definedName name="B2TR_PY_930K">#REF!</definedName>
    <definedName name="B2TR_PY_940A">#REF!</definedName>
    <definedName name="B2TR_PY_940N">#REF!</definedName>
    <definedName name="B2TR_PY_940S">#REF!</definedName>
    <definedName name="B2TR_PY_940X">#REF!</definedName>
    <definedName name="B2TR_PY_960A">#REF!</definedName>
    <definedName name="B2TR_PY_980A">#REF!</definedName>
    <definedName name="B2TR_PY_980B">#REF!</definedName>
    <definedName name="B2TR_PY_980E">#REF!</definedName>
    <definedName name="B2TR_PY_980G">#REF!</definedName>
    <definedName name="B2TR_PY_980J">#REF!</definedName>
    <definedName name="B2TR_PY_980L">#REF!</definedName>
    <definedName name="B2TR_PY_985B">#REF!</definedName>
    <definedName name="B2TR_PY_990B">#REF!</definedName>
    <definedName name="B2TR_PY_995A">#REF!</definedName>
    <definedName name="B2TR_PY_999QFIN48">#REF!</definedName>
    <definedName name="B2TR_PY_FIT">#REF!</definedName>
    <definedName name="B2TR_PY_INT1">#REF!</definedName>
    <definedName name="B2TR_PY_M31">#REF!</definedName>
    <definedName name="B2TR_PY_M32">#REF!</definedName>
    <definedName name="B2TR_PY_M33">#REF!</definedName>
    <definedName name="B2TR_PY_NIT">#REF!</definedName>
    <definedName name="B2TR_PY_SIT">#REF!</definedName>
    <definedName name="B2TR_PYTR_Credits">#REF!</definedName>
    <definedName name="B2TR_RTP_0001">#REF!</definedName>
    <definedName name="B2TR_RTP_0002">#REF!</definedName>
    <definedName name="B2TR_RTP_0003">#REF!</definedName>
    <definedName name="B2TR_RTP_014A">#REF!</definedName>
    <definedName name="B2TR_RTP_014ADSIT">#REF!</definedName>
    <definedName name="B2TR_RTP_014C">#REF!</definedName>
    <definedName name="B2TR_RTP_014CDSIT">#REF!</definedName>
    <definedName name="B2TR_RTP_014VDSIT">#REF!</definedName>
    <definedName name="B2TR_RTP_014WDSIT">#REF!</definedName>
    <definedName name="B2TR_RTP_210A">#REF!</definedName>
    <definedName name="B2TR_RTP_210B">#REF!</definedName>
    <definedName name="B2TR_RTP_210E">#REF!</definedName>
    <definedName name="B2TR_RTP_211A">#REF!</definedName>
    <definedName name="B2TR_RTP_220A">#REF!</definedName>
    <definedName name="B2TR_RTP_220E">#REF!</definedName>
    <definedName name="B2TR_RTP_230A">#REF!</definedName>
    <definedName name="B2TR_RTP_230B">#REF!</definedName>
    <definedName name="B2TR_RTP_230G">#REF!</definedName>
    <definedName name="B2TR_RTP_230I">#REF!</definedName>
    <definedName name="B2TR_RTP_230J">#REF!</definedName>
    <definedName name="B2TR_RTP_230K">#REF!</definedName>
    <definedName name="B2TR_RTP_230X">#REF!</definedName>
    <definedName name="B2TR_RTP_232A">#REF!</definedName>
    <definedName name="B2TR_RTP_232C">#REF!</definedName>
    <definedName name="B2TR_RTP_232K">#REF!</definedName>
    <definedName name="B2TR_RTP_232M">#REF!</definedName>
    <definedName name="B2TR_RTP_234F">#REF!</definedName>
    <definedName name="B2TR_RTP_234Q">#REF!</definedName>
    <definedName name="B2TR_RTP_280A">#REF!</definedName>
    <definedName name="B2TR_RTP_280D">#REF!</definedName>
    <definedName name="B2TR_RTP_280E">#REF!</definedName>
    <definedName name="B2TR_RTP_280F">#REF!</definedName>
    <definedName name="B2TR_RTP_280H">#REF!</definedName>
    <definedName name="B2TR_RTP_280J">#REF!</definedName>
    <definedName name="B2TR_RTP_280Y">#REF!</definedName>
    <definedName name="B2TR_RTP_282A">#REF!</definedName>
    <definedName name="B2TR_RTP_282B">#REF!</definedName>
    <definedName name="B2TR_RTP_295A">#REF!</definedName>
    <definedName name="B2TR_RTP_295D">#REF!</definedName>
    <definedName name="B2TR_RTP_310A">#REF!</definedName>
    <definedName name="B2TR_RTP_310D">#REF!</definedName>
    <definedName name="B2TR_RTP_310E">#REF!</definedName>
    <definedName name="B2TR_RTP_320A">#REF!</definedName>
    <definedName name="B2TR_RTP_320D">#REF!</definedName>
    <definedName name="B2TR_RTP_320I">#REF!</definedName>
    <definedName name="B2TR_RTP_320L">#REF!</definedName>
    <definedName name="B2TR_RTP_320S">#REF!</definedName>
    <definedName name="B2TR_RTP_320U">#REF!</definedName>
    <definedName name="B2TR_RTP_330D">#REF!</definedName>
    <definedName name="B2TR_RTP_345A">#REF!</definedName>
    <definedName name="B2TR_RTP_345B">#REF!</definedName>
    <definedName name="B2TR_RTP_350A">#REF!</definedName>
    <definedName name="B2TR_RTP_360A">#REF!</definedName>
    <definedName name="B2TR_RTP_380F">#REF!</definedName>
    <definedName name="B2TR_RTP_380J">#REF!</definedName>
    <definedName name="B2TR_RTP_390A">#REF!</definedName>
    <definedName name="B2TR_RTP_390C">#REF!</definedName>
    <definedName name="B2TR_RTP_390D">#REF!</definedName>
    <definedName name="B2TR_RTP_390E">#REF!</definedName>
    <definedName name="B2TR_RTP_390F">#REF!</definedName>
    <definedName name="B2TR_RTP_410A">#REF!</definedName>
    <definedName name="B2TR_RTP_430I">#REF!</definedName>
    <definedName name="B2TR_RTP_430J">#REF!</definedName>
    <definedName name="B2TR_RTP_432A">#REF!</definedName>
    <definedName name="B2TR_RTP_432C">#REF!</definedName>
    <definedName name="B2TR_RTP_432D">#REF!</definedName>
    <definedName name="B2TR_RTP_432G">#REF!</definedName>
    <definedName name="B2TR_RTP_432I">#REF!</definedName>
    <definedName name="B2TR_RTP_432M">#REF!</definedName>
    <definedName name="B2TR_RTP_433A">#REF!</definedName>
    <definedName name="B2TR_RTP_433C">#REF!</definedName>
    <definedName name="B2TR_RTP_433D">#REF!</definedName>
    <definedName name="B2TR_RTP_433F">#REF!</definedName>
    <definedName name="B2TR_RTP_460A">#REF!</definedName>
    <definedName name="B2TR_RTP_510B">#REF!</definedName>
    <definedName name="B2TR_RTP_510H">#REF!</definedName>
    <definedName name="B2TR_RTP_510I">#REF!</definedName>
    <definedName name="B2TR_RTP_510M">#REF!</definedName>
    <definedName name="B2TR_RTP_520A">#REF!</definedName>
    <definedName name="B2TR_RTP_520X">#REF!</definedName>
    <definedName name="B2TR_RTP_520Y">#REF!</definedName>
    <definedName name="B2TR_RTP_531A">#REF!</definedName>
    <definedName name="B2TR_RTP_531B">#REF!</definedName>
    <definedName name="B2TR_RTP_531H">#REF!</definedName>
    <definedName name="B2TR_RTP_532A">#REF!</definedName>
    <definedName name="B2TR_RTP_532C">#REF!</definedName>
    <definedName name="B2TR_RTP_532D">#REF!</definedName>
    <definedName name="B2TR_RTP_532E">#REF!</definedName>
    <definedName name="B2TR_RTP_532F">#REF!</definedName>
    <definedName name="B2TR_RTP_532G">#REF!</definedName>
    <definedName name="B2TR_RTP_532H">#REF!</definedName>
    <definedName name="B2TR_RTP_533A">#REF!</definedName>
    <definedName name="B2TR_RTP_533D">#REF!</definedName>
    <definedName name="B2TR_RTP_533E">#REF!</definedName>
    <definedName name="B2TR_RTP_533J">#REF!</definedName>
    <definedName name="B2TR_RTP_534A">#REF!</definedName>
    <definedName name="B2TR_RTP_560D">#REF!</definedName>
    <definedName name="B2TR_RTP_560J">#REF!</definedName>
    <definedName name="B2TR_RTP_561A">#REF!</definedName>
    <definedName name="B2TR_RTP_561D">#REF!</definedName>
    <definedName name="B2TR_RTP_561I">#REF!</definedName>
    <definedName name="B2TR_RTP_561J">#REF!</definedName>
    <definedName name="B2TR_RTP_562B">#REF!</definedName>
    <definedName name="B2TR_RTP_562H">#REF!</definedName>
    <definedName name="B2TR_RTP_575E">#REF!</definedName>
    <definedName name="B2TR_RTP_575G">#REF!</definedName>
    <definedName name="B2TR_RTP_576e">#REF!</definedName>
    <definedName name="B2TR_RTP_576F">#REF!</definedName>
    <definedName name="B2TR_RTP_601E">#REF!</definedName>
    <definedName name="B2TR_RTP_601G">#REF!</definedName>
    <definedName name="B2TR_RTP_601T">#REF!</definedName>
    <definedName name="B2TR_RTP_602A">#REF!</definedName>
    <definedName name="B2TR_RTP_603A">#REF!</definedName>
    <definedName name="B2TR_RTP_603G">#REF!</definedName>
    <definedName name="B2TR_RTP_605B">#REF!</definedName>
    <definedName name="B2TR_RTP_605C">#REF!</definedName>
    <definedName name="B2TR_RTP_605E">#REF!</definedName>
    <definedName name="B2TR_RTP_605F">#REF!</definedName>
    <definedName name="B2TR_RTP_605I">#REF!</definedName>
    <definedName name="B2TR_RTP_605K">#REF!</definedName>
    <definedName name="B2TR_RTP_605O">#REF!</definedName>
    <definedName name="B2TR_RTP_605P">#REF!</definedName>
    <definedName name="B2TR_RTP_605T">#REF!</definedName>
    <definedName name="B2TR_RTP_605V">#REF!</definedName>
    <definedName name="B2TR_RTP_605W">#REF!</definedName>
    <definedName name="B2TR_RTP_609E">#REF!</definedName>
    <definedName name="B2TR_RTP_610A">#REF!</definedName>
    <definedName name="B2TR_RTP_610U">#REF!</definedName>
    <definedName name="B2TR_RTP_610V">#REF!</definedName>
    <definedName name="B2TR_RTP_611E">#REF!</definedName>
    <definedName name="B2TR_RTP_611G">#REF!</definedName>
    <definedName name="B2TR_RTP_611M">#REF!</definedName>
    <definedName name="B2TR_RTP_611S">#REF!</definedName>
    <definedName name="B2TR_RTP_611U">#REF!</definedName>
    <definedName name="B2TR_RTP_611Y">#REF!</definedName>
    <definedName name="B2TR_RTP_612H">#REF!</definedName>
    <definedName name="B2TR_RTP_612Y">#REF!</definedName>
    <definedName name="B2TR_RTP_613B">#REF!</definedName>
    <definedName name="B2TR_RTP_613C">#REF!</definedName>
    <definedName name="B2TR_RTP_613E">#REF!</definedName>
    <definedName name="B2TR_RTP_613F">#REF!</definedName>
    <definedName name="B2TR_RTP_613I">#REF!</definedName>
    <definedName name="B2TR_RTP_613K">#REF!</definedName>
    <definedName name="B2TR_RTP_613L">#REF!</definedName>
    <definedName name="B2TR_RTP_613N">#REF!</definedName>
    <definedName name="B2TR_RTP_613O">#REF!</definedName>
    <definedName name="B2TR_RTP_613R">#REF!</definedName>
    <definedName name="B2TR_RTP_613S">#REF!</definedName>
    <definedName name="B2TR_RTP_613U">#REF!</definedName>
    <definedName name="B2TR_RTP_613Y">#REF!</definedName>
    <definedName name="B2TR_RTP_614I">#REF!</definedName>
    <definedName name="B2TR_RTP_614W">#REF!</definedName>
    <definedName name="B2TR_RTP_614Y">#REF!</definedName>
    <definedName name="B2TR_RTP_614Z">#REF!</definedName>
    <definedName name="B2TR_RTP_615B">#REF!</definedName>
    <definedName name="B2TR_RTP_615C">#REF!</definedName>
    <definedName name="B2TR_RTP_615Q">#REF!</definedName>
    <definedName name="B2TR_RTP_615R">#REF!</definedName>
    <definedName name="B2TR_RTP_615T">#REF!</definedName>
    <definedName name="B2TR_RTP_615Z">#REF!</definedName>
    <definedName name="B2TR_RTP_616A">#REF!</definedName>
    <definedName name="B2TR_RTP_620A">#REF!</definedName>
    <definedName name="B2TR_RTP_620C">#REF!</definedName>
    <definedName name="B2TR_RTP_625A">#REF!</definedName>
    <definedName name="B2TR_RTP_625B">#REF!</definedName>
    <definedName name="B2TR_RTP_629X">#REF!</definedName>
    <definedName name="B2TR_RTP_630A">#REF!</definedName>
    <definedName name="B2TR_RTP_630E">#REF!</definedName>
    <definedName name="B2TR_RTP_630F">#REF!</definedName>
    <definedName name="B2TR_RTP_630G">#REF!</definedName>
    <definedName name="B2TR_RTP_630J">#REF!</definedName>
    <definedName name="B2TR_RTP_630M">#REF!</definedName>
    <definedName name="B2TR_RTP_630T">#REF!</definedName>
    <definedName name="B2TR_RTP_630X">#REF!</definedName>
    <definedName name="B2TR_RTP_630Y">#REF!</definedName>
    <definedName name="B2TR_RTP_631C">#REF!</definedName>
    <definedName name="B2TR_RTP_631D">#REF!</definedName>
    <definedName name="B2TR_RTP_631E">#REF!</definedName>
    <definedName name="B2TR_RTP_631F">#REF!</definedName>
    <definedName name="B2TR_RTP_631G">#REF!</definedName>
    <definedName name="B2TR_RTP_631H">#REF!</definedName>
    <definedName name="B2TR_RTP_631I">#REF!</definedName>
    <definedName name="B2TR_RTP_631J">#REF!</definedName>
    <definedName name="B2TR_RTP_631S">#REF!</definedName>
    <definedName name="B2TR_RTP_631U">#REF!</definedName>
    <definedName name="B2TR_RTP_632G">#REF!</definedName>
    <definedName name="B2TR_RTP_632O">#REF!</definedName>
    <definedName name="B2TR_RTP_632P">#REF!</definedName>
    <definedName name="B2TR_RTP_632U">#REF!</definedName>
    <definedName name="B2TR_RTP_632Y">#REF!</definedName>
    <definedName name="B2TR_RTP_633A">#REF!</definedName>
    <definedName name="B2TR_RTP_635C">#REF!</definedName>
    <definedName name="B2TR_RTP_638A">#REF!</definedName>
    <definedName name="B2TR_RTP_638C">#REF!</definedName>
    <definedName name="B2TR_RTP_641I">#REF!</definedName>
    <definedName name="B2TR_RTP_641X">#REF!</definedName>
    <definedName name="B2TR_RTP_641Y">#REF!</definedName>
    <definedName name="B2TR_RTP_642B">#REF!</definedName>
    <definedName name="B2TR_RTP_642C">#REF!</definedName>
    <definedName name="B2TR_RTP_651C">#REF!</definedName>
    <definedName name="B2TR_RTP_651F">#REF!</definedName>
    <definedName name="B2TR_RTP_651H">#REF!</definedName>
    <definedName name="B2TR_RTP_651I">#REF!</definedName>
    <definedName name="B2TR_RTP_651J">#REF!</definedName>
    <definedName name="B2TR_RTP_651K">#REF!</definedName>
    <definedName name="B2TR_RTP_651M">#REF!</definedName>
    <definedName name="B2TR_RTP_651O">#REF!</definedName>
    <definedName name="B2TR_RTP_651Q">#REF!</definedName>
    <definedName name="B2TR_RTP_651R">#REF!</definedName>
    <definedName name="B2TR_RTP_651S">#REF!</definedName>
    <definedName name="B2TR_RTP_651T">#REF!</definedName>
    <definedName name="B2TR_RTP_651U">#REF!</definedName>
    <definedName name="B2TR_RTP_651W">#REF!</definedName>
    <definedName name="B2TR_RTP_651X">#REF!</definedName>
    <definedName name="B2TR_RTP_651Y">#REF!</definedName>
    <definedName name="B2TR_RTP_651Z">#REF!</definedName>
    <definedName name="B2TR_RTP_652G">#REF!</definedName>
    <definedName name="B2TR_RTP_653A">#REF!</definedName>
    <definedName name="B2TR_RTP_659B">#REF!</definedName>
    <definedName name="B2TR_RTP_660A">#REF!</definedName>
    <definedName name="B2TR_RTP_660F">#REF!</definedName>
    <definedName name="B2TR_RTP_660G">#REF!</definedName>
    <definedName name="B2TR_RTP_660K">#REF!</definedName>
    <definedName name="B2TR_RTP_660O">#REF!</definedName>
    <definedName name="B2TR_RTP_660R">#REF!</definedName>
    <definedName name="B2TR_RTP_660Z">#REF!</definedName>
    <definedName name="B2TR_RTP_661B">#REF!</definedName>
    <definedName name="B2TR_RTP_661R">#REF!</definedName>
    <definedName name="B2TR_RTP_661S">#REF!</definedName>
    <definedName name="B2TR_RTP_661T">#REF!</definedName>
    <definedName name="B2TR_RTP_661U">#REF!</definedName>
    <definedName name="B2TR_RTP_661V">#REF!</definedName>
    <definedName name="B2TR_RTP_661X">#REF!</definedName>
    <definedName name="B2TR_RTP_661Y">#REF!</definedName>
    <definedName name="B2TR_RTP_662A">#REF!</definedName>
    <definedName name="B2TR_RTP_662D">#REF!</definedName>
    <definedName name="B2TR_RTP_663F">#REF!</definedName>
    <definedName name="B2TR_RTP_663G">#REF!</definedName>
    <definedName name="B2TR_RTP_663N">#REF!</definedName>
    <definedName name="B2TR_RTP_663O">#REF!</definedName>
    <definedName name="B2TR_RTP_663T">#REF!</definedName>
    <definedName name="B2TR_RTP_663X">#REF!</definedName>
    <definedName name="B2TR_RTP_664A">#REF!</definedName>
    <definedName name="B2TR_RTP_664B">#REF!</definedName>
    <definedName name="B2TR_RTP_664F">#REF!</definedName>
    <definedName name="B2TR_RTP_664N">#REF!</definedName>
    <definedName name="B2TR_RTP_664P">#REF!</definedName>
    <definedName name="B2TR_RTP_664Q">#REF!</definedName>
    <definedName name="B2TR_RTP_664R">#REF!</definedName>
    <definedName name="B2TR_RTP_664V">#REF!</definedName>
    <definedName name="B2TR_RTP_665D">#REF!</definedName>
    <definedName name="B2TR_RTP_665G">#REF!</definedName>
    <definedName name="B2TR_RTP_665I">#REF!</definedName>
    <definedName name="B2TR_RTP_665J">#REF!</definedName>
    <definedName name="B2TR_RTP_665N">#REF!</definedName>
    <definedName name="B2TR_RTP_665V">#REF!</definedName>
    <definedName name="B2TR_RTP_665X">#REF!</definedName>
    <definedName name="B2TR_RTP_667C">#REF!</definedName>
    <definedName name="B2TR_RTP_667D">#REF!</definedName>
    <definedName name="B2TR_RTP_667E">#REF!</definedName>
    <definedName name="B2TR_RTP_667H">#REF!</definedName>
    <definedName name="B2TR_RTP_667J">#REF!</definedName>
    <definedName name="B2TR_RTP_667K">#REF!</definedName>
    <definedName name="B2TR_RTP_667N">#REF!</definedName>
    <definedName name="B2TR_RTP_667P">#REF!</definedName>
    <definedName name="B2TR_RTP_667R">#REF!</definedName>
    <definedName name="B2TR_RTP_667S">#REF!</definedName>
    <definedName name="B2TR_RTP_667T">#REF!</definedName>
    <definedName name="B2TR_RTP_667U">#REF!</definedName>
    <definedName name="B2TR_RTP_667V">#REF!</definedName>
    <definedName name="B2TR_RTP_667W">#REF!</definedName>
    <definedName name="B2TR_RTP_667Y">#REF!</definedName>
    <definedName name="B2TR_RTP_667Z">#REF!</definedName>
    <definedName name="B2TR_RTP_668B">#REF!</definedName>
    <definedName name="B2TR_RTP_668D">#REF!</definedName>
    <definedName name="B2TR_RTP_668E">#REF!</definedName>
    <definedName name="B2TR_RTP_668F">#REF!</definedName>
    <definedName name="B2TR_RTP_668G">#REF!</definedName>
    <definedName name="B2TR_RTP_668H">#REF!</definedName>
    <definedName name="B2TR_RTP_668I">#REF!</definedName>
    <definedName name="B2TR_RTP_668J">#REF!</definedName>
    <definedName name="B2TR_RTP_668O">#REF!</definedName>
    <definedName name="B2TR_RTP_668P">#REF!</definedName>
    <definedName name="B2TR_RTP_668T">#REF!</definedName>
    <definedName name="B2TR_RTP_668U">#REF!</definedName>
    <definedName name="B2TR_RTP_668V">#REF!</definedName>
    <definedName name="B2TR_RTP_669A">#REF!</definedName>
    <definedName name="B2TR_RTP_669H">#REF!</definedName>
    <definedName name="B2TR_RTP_669I">#REF!</definedName>
    <definedName name="B2TR_RTP_669J">#REF!</definedName>
    <definedName name="B2TR_RTP_669K">#REF!</definedName>
    <definedName name="B2TR_RTP_669O">#REF!</definedName>
    <definedName name="B2TR_RTP_669R">#REF!</definedName>
    <definedName name="B2TR_RTP_669S">#REF!</definedName>
    <definedName name="B2TR_RTP_669T">#REF!</definedName>
    <definedName name="B2TR_RTP_669U">#REF!</definedName>
    <definedName name="B2TR_RTP_669W">#REF!</definedName>
    <definedName name="B2TR_RTP_669X">#REF!</definedName>
    <definedName name="B2TR_RTP_669Y">#REF!</definedName>
    <definedName name="B2TR_RTP_669Z">#REF!</definedName>
    <definedName name="B2TR_RTP_670D">#REF!</definedName>
    <definedName name="B2TR_RTP_670F">#REF!</definedName>
    <definedName name="B2TR_RTP_670H">#REF!</definedName>
    <definedName name="B2TR_RTP_670I">#REF!</definedName>
    <definedName name="B2TR_RTP_670N">#REF!</definedName>
    <definedName name="B2TR_RTP_670O">#REF!</definedName>
    <definedName name="B2TR_RTP_670P">#REF!</definedName>
    <definedName name="B2TR_RTP_670Q">#REF!</definedName>
    <definedName name="B2TR_RTP_670S">#REF!</definedName>
    <definedName name="B2TR_RTP_670W">#REF!</definedName>
    <definedName name="B2TR_RTP_670X">#REF!</definedName>
    <definedName name="B2TR_RTP_670Y">#REF!</definedName>
    <definedName name="B2TR_RTP_670Z">#REF!</definedName>
    <definedName name="B2TR_RTP_671A">#REF!</definedName>
    <definedName name="B2TR_RTP_671B">#REF!</definedName>
    <definedName name="B2TR_RTP_671D">#REF!</definedName>
    <definedName name="B2TR_RTP_671F">#REF!</definedName>
    <definedName name="B2TR_RTP_671G">#REF!</definedName>
    <definedName name="B2TR_RTP_671H">#REF!</definedName>
    <definedName name="B2TR_RTP_671I">#REF!</definedName>
    <definedName name="B2TR_RTP_671J">#REF!</definedName>
    <definedName name="B2TR_RTP_671K">#REF!</definedName>
    <definedName name="B2TR_RTP_671L">#REF!</definedName>
    <definedName name="B2TR_RTP_671M">#REF!</definedName>
    <definedName name="B2TR_RTP_671N">#REF!</definedName>
    <definedName name="B2TR_RTP_671O">#REF!</definedName>
    <definedName name="B2TR_RTP_671P">#REF!</definedName>
    <definedName name="B2TR_RTP_671Q">#REF!</definedName>
    <definedName name="B2TR_RTP_671R">#REF!</definedName>
    <definedName name="B2TR_RTP_671S">#REF!</definedName>
    <definedName name="B2TR_RTP_671T">#REF!</definedName>
    <definedName name="B2TR_RTP_671W">#REF!</definedName>
    <definedName name="B2TR_RTP_671Z">#REF!</definedName>
    <definedName name="B2TR_RTP_672G">#REF!</definedName>
    <definedName name="B2TR_RTP_672H">#REF!</definedName>
    <definedName name="B2TR_RTP_672I">#REF!</definedName>
    <definedName name="B2TR_RTP_672M">#REF!</definedName>
    <definedName name="B2TR_RTP_672N">#REF!</definedName>
    <definedName name="B2TR_RTP_672O">#REF!</definedName>
    <definedName name="B2TR_RTP_672P">#REF!</definedName>
    <definedName name="B2TR_RTP_672R">#REF!</definedName>
    <definedName name="B2TR_RTP_672S">#REF!</definedName>
    <definedName name="B2TR_RTP_672T">#REF!</definedName>
    <definedName name="B2TR_RTP_673C">#REF!</definedName>
    <definedName name="B2TR_RTP_673E">#REF!</definedName>
    <definedName name="B2TR_RTP_673F">#REF!</definedName>
    <definedName name="B2TR_RTP_673G">#REF!</definedName>
    <definedName name="B2TR_RTP_673H">#REF!</definedName>
    <definedName name="B2TR_RTP_673I">#REF!</definedName>
    <definedName name="B2TR_RTP_673J">#REF!</definedName>
    <definedName name="B2TR_RTP_673K">#REF!</definedName>
    <definedName name="B2TR_RTP_673M">#REF!</definedName>
    <definedName name="B2TR_RTP_673N">#REF!</definedName>
    <definedName name="B2TR_RTP_673O">#REF!</definedName>
    <definedName name="B2TR_RTP_673R">#REF!</definedName>
    <definedName name="B2TR_RTP_673S">#REF!</definedName>
    <definedName name="B2TR_RTP_673U">#REF!</definedName>
    <definedName name="B2TR_RTP_673V">#REF!</definedName>
    <definedName name="B2TR_RTP_673W">#REF!</definedName>
    <definedName name="B2TR_RTP_673X">#REF!</definedName>
    <definedName name="B2TR_RTP_673Y">#REF!</definedName>
    <definedName name="B2TR_RTP_673Z">#REF!</definedName>
    <definedName name="B2TR_RTP_674A">#REF!</definedName>
    <definedName name="B2TR_RTP_674B">#REF!</definedName>
    <definedName name="B2TR_RTP_674C">#REF!</definedName>
    <definedName name="B2TR_RTP_674D">#REF!</definedName>
    <definedName name="B2TR_RTP_674E">#REF!</definedName>
    <definedName name="B2TR_RTP_674F">#REF!</definedName>
    <definedName name="B2TR_RTP_674G">#REF!</definedName>
    <definedName name="B2TR_RTP_674I">#REF!</definedName>
    <definedName name="B2TR_RTP_674J">#REF!</definedName>
    <definedName name="B2TR_RTP_674M">#REF!</definedName>
    <definedName name="B2TR_RTP_674P">#REF!</definedName>
    <definedName name="B2TR_RTP_674Q">#REF!</definedName>
    <definedName name="B2TR_RTP_674R">#REF!</definedName>
    <definedName name="B2TR_RTP_674S">#REF!</definedName>
    <definedName name="B2TR_RTP_674V">#REF!</definedName>
    <definedName name="B2TR_RTP_674W">#REF!</definedName>
    <definedName name="B2TR_RTP_675A">#REF!</definedName>
    <definedName name="B2TR_RTP_675C">#REF!</definedName>
    <definedName name="B2TR_RTP_675E">#REF!</definedName>
    <definedName name="B2TR_RTP_675F">#REF!</definedName>
    <definedName name="B2TR_RTP_675G">#REF!</definedName>
    <definedName name="B2TR_RTP_675H">#REF!</definedName>
    <definedName name="B2TR_RTP_675I">#REF!</definedName>
    <definedName name="B2TR_RTP_675J">#REF!</definedName>
    <definedName name="B2TR_RTP_675K">#REF!</definedName>
    <definedName name="B2TR_RTP_675L">#REF!</definedName>
    <definedName name="B2TR_RTP_675M">#REF!</definedName>
    <definedName name="B2TR_RTP_675N">#REF!</definedName>
    <definedName name="B2TR_RTP_675O">#REF!</definedName>
    <definedName name="B2TR_RTP_675P">#REF!</definedName>
    <definedName name="B2TR_RTP_675Q">#REF!</definedName>
    <definedName name="B2TR_RTP_675R">#REF!</definedName>
    <definedName name="B2TR_RTP_675S">#REF!</definedName>
    <definedName name="B2TR_RTP_675T">#REF!</definedName>
    <definedName name="B2TR_RTP_675U">#REF!</definedName>
    <definedName name="B2TR_RTP_675V">#REF!</definedName>
    <definedName name="B2TR_RTP_675W">#REF!</definedName>
    <definedName name="B2TR_RTP_675X">#REF!</definedName>
    <definedName name="B2TR_RTP_675Y">#REF!</definedName>
    <definedName name="B2TR_RTP_675Z">#REF!</definedName>
    <definedName name="B2TR_RTP_676A">#REF!</definedName>
    <definedName name="B2TR_RTP_676B">#REF!</definedName>
    <definedName name="B2TR_RTP_676C">#REF!</definedName>
    <definedName name="B2TR_RTP_676D">#REF!</definedName>
    <definedName name="B2TR_RTP_676E">#REF!</definedName>
    <definedName name="B2TR_RTP_676F">#REF!</definedName>
    <definedName name="B2TR_RTP_676G">#REF!</definedName>
    <definedName name="B2TR_RTP_676J">#REF!</definedName>
    <definedName name="B2TR_RTP_690C">#REF!</definedName>
    <definedName name="B2TR_RTP_690D">#REF!</definedName>
    <definedName name="B2TR_RTP_690E">#REF!</definedName>
    <definedName name="B2TR_RTP_690F">#REF!</definedName>
    <definedName name="B2TR_RTP_690G">#REF!</definedName>
    <definedName name="B2TR_RTP_690I">#REF!</definedName>
    <definedName name="B2TR_RTP_690J">#REF!</definedName>
    <definedName name="B2TR_RTP_690K">#REF!</definedName>
    <definedName name="B2TR_RTP_690L">#REF!</definedName>
    <definedName name="B2TR_RTP_700B">#REF!</definedName>
    <definedName name="B2TR_RTP_701A">#REF!</definedName>
    <definedName name="B2TR_RTP_702A">#REF!</definedName>
    <definedName name="B2TR_RTP_710H">#REF!</definedName>
    <definedName name="B2TR_RTP_710Q">#REF!</definedName>
    <definedName name="B2TR_RTP_710Y">#REF!</definedName>
    <definedName name="B2TR_RTP_711N">#REF!</definedName>
    <definedName name="B2TR_RTP_711O">#REF!</definedName>
    <definedName name="B2TR_RTP_711P">#REF!</definedName>
    <definedName name="B2TR_RTP_712K">#REF!</definedName>
    <definedName name="B2TR_RTP_712L">#REF!</definedName>
    <definedName name="B2TR_RTP_712M">#REF!</definedName>
    <definedName name="B2TR_RTP_712N">#REF!</definedName>
    <definedName name="B2TR_RTP_811B">#REF!</definedName>
    <definedName name="B2TR_RTP_811C">#REF!</definedName>
    <definedName name="B2TR_RTP_813B">#REF!</definedName>
    <definedName name="B2TR_RTP_813C">#REF!</definedName>
    <definedName name="B2TR_RTP_841A">#REF!</definedName>
    <definedName name="B2TR_RTP_841B">#REF!</definedName>
    <definedName name="B2TR_RTP_841C">#REF!</definedName>
    <definedName name="B2TR_RTP_842A">#REF!</definedName>
    <definedName name="B2TR_RTP_842B">#REF!</definedName>
    <definedName name="B2TR_RTP_842C">#REF!</definedName>
    <definedName name="B2TR_RTP_843A">#REF!</definedName>
    <definedName name="B2TR_RTP_844A">#REF!</definedName>
    <definedName name="B2TR_RTP_845K">#REF!</definedName>
    <definedName name="B2TR_RTP_846D">#REF!</definedName>
    <definedName name="B2TR_RTP_846E">#REF!</definedName>
    <definedName name="B2TR_RTP_846F">#REF!</definedName>
    <definedName name="B2TR_RTP_846G">#REF!</definedName>
    <definedName name="B2TR_RTP_846H">#REF!</definedName>
    <definedName name="B2TR_RTP_846I">#REF!</definedName>
    <definedName name="B2TR_RTP_850A">#REF!</definedName>
    <definedName name="B2TR_RTP_850C">#REF!</definedName>
    <definedName name="B2TR_RTP_900A">#REF!</definedName>
    <definedName name="B2TR_RTP_900F">#REF!</definedName>
    <definedName name="B2TR_RTP_900H">#REF!</definedName>
    <definedName name="B2TR_RTP_900I">#REF!</definedName>
    <definedName name="B2TR_RTP_900L">#REF!</definedName>
    <definedName name="B2TR_RTP_905A">#REF!</definedName>
    <definedName name="B2TR_RTP_905B">#REF!</definedName>
    <definedName name="B2TR_RTP_905C">#REF!</definedName>
    <definedName name="B2TR_RTP_905U">#REF!</definedName>
    <definedName name="B2TR_RTP_906A">#REF!</definedName>
    <definedName name="B2TR_RTP_906D">#REF!</definedName>
    <definedName name="B2TR_RTP_906F">#REF!</definedName>
    <definedName name="B2TR_RTP_906I">#REF!</definedName>
    <definedName name="B2TR_RTP_906J">#REF!</definedName>
    <definedName name="B2TR_RTP_906K">#REF!</definedName>
    <definedName name="B2TR_RTP_906P">#REF!</definedName>
    <definedName name="B2TR_RTP_906Z">#REF!</definedName>
    <definedName name="B2TR_RTP_908A">#REF!</definedName>
    <definedName name="B2TR_RTP_908B">#REF!</definedName>
    <definedName name="B2TR_RTP_910B">#REF!</definedName>
    <definedName name="B2TR_RTP_910C">#REF!</definedName>
    <definedName name="B2TR_RTP_910D">#REF!</definedName>
    <definedName name="B2TR_RTP_910E">#REF!</definedName>
    <definedName name="B2TR_RTP_910K">#REF!</definedName>
    <definedName name="B2TR_RTP_910M">#REF!</definedName>
    <definedName name="B2TR_RTP_910N">#REF!</definedName>
    <definedName name="B2TR_RTP_910O">#REF!</definedName>
    <definedName name="B2TR_RTP_910Q">#REF!</definedName>
    <definedName name="B2TR_RTP_910S">#REF!</definedName>
    <definedName name="B2TR_RTP_910U">#REF!</definedName>
    <definedName name="B2TR_RTP_910X">#REF!</definedName>
    <definedName name="B2TR_RTP_911I">#REF!</definedName>
    <definedName name="B2TR_RTP_911J">#REF!</definedName>
    <definedName name="B2TR_RTP_911K">#REF!</definedName>
    <definedName name="B2TR_RTP_911L">#REF!</definedName>
    <definedName name="B2TR_RTP_911M">#REF!</definedName>
    <definedName name="B2TR_RTP_911Q">#REF!</definedName>
    <definedName name="B2TR_RTP_911QA">#REF!</definedName>
    <definedName name="B2TR_RTP_911QB">#REF!</definedName>
    <definedName name="B2TR_RTP_911S">#REF!</definedName>
    <definedName name="B2TR_RTP_911V">#REF!</definedName>
    <definedName name="B2TR_RTP_911W">#REF!</definedName>
    <definedName name="B2TR_RTP_911Z">#REF!</definedName>
    <definedName name="B2TR_RTP_912K">#REF!</definedName>
    <definedName name="B2TR_RTP_913A">#REF!</definedName>
    <definedName name="B2TR_RTP_913D">#REF!</definedName>
    <definedName name="B2TR_RTP_913M">#REF!</definedName>
    <definedName name="B2TR_RTP_914A">#REF!</definedName>
    <definedName name="B2TR_RTP_914B">#REF!</definedName>
    <definedName name="B2TR_RTP_914E">#REF!</definedName>
    <definedName name="B2TR_RTP_914F">#REF!</definedName>
    <definedName name="B2TR_RTP_914K">#REF!</definedName>
    <definedName name="B2TR_RTP_914MDSIT">#REF!</definedName>
    <definedName name="B2TR_RTP_920E">#REF!</definedName>
    <definedName name="B2TR_RTP_921A">#REF!</definedName>
    <definedName name="B2TR_RTP_921G">#REF!</definedName>
    <definedName name="B2TR_RTP_930A">#REF!</definedName>
    <definedName name="B2TR_RTP_930E">#REF!</definedName>
    <definedName name="B2TR_RTP_930J">#REF!</definedName>
    <definedName name="B2TR_RTP_930K">#REF!</definedName>
    <definedName name="B2TR_RTP_940A">#REF!</definedName>
    <definedName name="B2TR_RTP_940N">#REF!</definedName>
    <definedName name="B2TR_RTP_940S">#REF!</definedName>
    <definedName name="B2TR_RTP_940X">#REF!</definedName>
    <definedName name="B2TR_RTP_960A">#REF!</definedName>
    <definedName name="B2TR_RTP_980A">#REF!</definedName>
    <definedName name="B2TR_RTP_980B">#REF!</definedName>
    <definedName name="B2TR_RTP_980E">#REF!</definedName>
    <definedName name="B2TR_RTP_980G">#REF!</definedName>
    <definedName name="B2TR_RTP_980J">#REF!</definedName>
    <definedName name="B2TR_RTP_980L">#REF!</definedName>
    <definedName name="B2TR_RTP_985B">#REF!</definedName>
    <definedName name="B2TR_RTP_990B">#REF!</definedName>
    <definedName name="B2TR_RTP_995A">#REF!</definedName>
    <definedName name="B2TR_RTP_999QFIN48">#REF!</definedName>
    <definedName name="B2TR_RTP_FIT">#REF!</definedName>
    <definedName name="B2TR_RTP_INT1">#REF!</definedName>
    <definedName name="B2TR_RTP_M31">#REF!</definedName>
    <definedName name="B2TR_RTP_M32">#REF!</definedName>
    <definedName name="B2TR_RTP_M33">#REF!</definedName>
    <definedName name="B2TR_RTP_NIT">#REF!</definedName>
    <definedName name="B2TR_RTP_SIT">#REF!</definedName>
    <definedName name="B2TR_TR_0001">#REF!</definedName>
    <definedName name="B2TR_TR_0002">#REF!</definedName>
    <definedName name="B2TR_TR_0003">#REF!</definedName>
    <definedName name="B2TR_TR_014A">#REF!</definedName>
    <definedName name="B2TR_TR_014ADSIT">#REF!</definedName>
    <definedName name="B2TR_TR_014C">#REF!</definedName>
    <definedName name="B2TR_TR_014CDSIT">#REF!</definedName>
    <definedName name="B2TR_TR_014VDSIT">#REF!</definedName>
    <definedName name="B2TR_TR_014WDSIT">#REF!</definedName>
    <definedName name="B2TR_TR_210A">#REF!</definedName>
    <definedName name="B2TR_TR_210B">#REF!</definedName>
    <definedName name="B2TR_TR_210E">#REF!</definedName>
    <definedName name="B2TR_TR_211A">#REF!</definedName>
    <definedName name="B2TR_TR_220A">#REF!</definedName>
    <definedName name="B2TR_TR_220E">#REF!</definedName>
    <definedName name="B2TR_TR_230A">#REF!</definedName>
    <definedName name="B2TR_TR_230B">#REF!</definedName>
    <definedName name="B2TR_TR_230G">#REF!</definedName>
    <definedName name="B2TR_TR_230I">#REF!</definedName>
    <definedName name="B2TR_TR_230J">#REF!</definedName>
    <definedName name="B2TR_TR_230K">#REF!</definedName>
    <definedName name="B2TR_TR_230X">#REF!</definedName>
    <definedName name="B2TR_TR_232A">#REF!</definedName>
    <definedName name="B2TR_TR_232C">#REF!</definedName>
    <definedName name="B2TR_TR_232K">#REF!</definedName>
    <definedName name="B2TR_TR_232M">#REF!</definedName>
    <definedName name="B2TR_TR_234F">#REF!</definedName>
    <definedName name="B2TR_TR_234Q">#REF!</definedName>
    <definedName name="B2TR_TR_280A">#REF!</definedName>
    <definedName name="B2TR_TR_280D">#REF!</definedName>
    <definedName name="B2TR_TR_280E">#REF!</definedName>
    <definedName name="B2TR_TR_280F">#REF!</definedName>
    <definedName name="B2TR_TR_280H">#REF!</definedName>
    <definedName name="B2TR_TR_280J">#REF!</definedName>
    <definedName name="B2TR_TR_280Y">#REF!</definedName>
    <definedName name="B2TR_TR_282A">#REF!</definedName>
    <definedName name="B2TR_TR_282B">#REF!</definedName>
    <definedName name="B2TR_TR_295A">#REF!</definedName>
    <definedName name="B2TR_TR_295D">#REF!</definedName>
    <definedName name="B2TR_TR_310A">#REF!</definedName>
    <definedName name="B2TR_TR_310D">#REF!</definedName>
    <definedName name="B2TR_TR_310E">#REF!</definedName>
    <definedName name="B2TR_TR_320A">#REF!</definedName>
    <definedName name="B2TR_TR_320D">#REF!</definedName>
    <definedName name="B2TR_TR_320I">#REF!</definedName>
    <definedName name="B2TR_TR_320L">#REF!</definedName>
    <definedName name="B2TR_TR_320S">#REF!</definedName>
    <definedName name="B2TR_TR_320U">#REF!</definedName>
    <definedName name="B2TR_TR_330D">#REF!</definedName>
    <definedName name="B2TR_TR_345A">#REF!</definedName>
    <definedName name="B2TR_TR_345B">#REF!</definedName>
    <definedName name="B2TR_TR_350A">#REF!</definedName>
    <definedName name="B2TR_TR_360A">#REF!</definedName>
    <definedName name="B2TR_TR_380F">#REF!</definedName>
    <definedName name="B2TR_TR_380J">#REF!</definedName>
    <definedName name="B2TR_TR_390A">#REF!</definedName>
    <definedName name="B2TR_TR_390C">#REF!</definedName>
    <definedName name="B2TR_TR_390D">#REF!</definedName>
    <definedName name="B2TR_TR_390E">#REF!</definedName>
    <definedName name="B2TR_TR_390F">#REF!</definedName>
    <definedName name="B2TR_TR_410A">#REF!</definedName>
    <definedName name="B2TR_TR_430I">#REF!</definedName>
    <definedName name="B2TR_TR_430J">#REF!</definedName>
    <definedName name="B2TR_TR_432A">#REF!</definedName>
    <definedName name="B2TR_TR_432C">#REF!</definedName>
    <definedName name="B2TR_TR_432D">#REF!</definedName>
    <definedName name="B2TR_TR_432G">#REF!</definedName>
    <definedName name="B2TR_TR_432I">#REF!</definedName>
    <definedName name="B2TR_TR_432M">#REF!</definedName>
    <definedName name="B2TR_TR_433A">#REF!</definedName>
    <definedName name="B2TR_TR_433C">#REF!</definedName>
    <definedName name="B2TR_TR_433D">#REF!</definedName>
    <definedName name="B2TR_TR_433F">#REF!</definedName>
    <definedName name="B2TR_TR_460A">#REF!</definedName>
    <definedName name="B2TR_TR_510B">#REF!</definedName>
    <definedName name="B2TR_TR_510H">#REF!</definedName>
    <definedName name="B2TR_TR_510I">#REF!</definedName>
    <definedName name="B2TR_TR_510M">#REF!</definedName>
    <definedName name="B2TR_TR_520A">#REF!</definedName>
    <definedName name="B2TR_TR_520X">#REF!</definedName>
    <definedName name="B2TR_TR_520Y">#REF!</definedName>
    <definedName name="B2TR_TR_531A">#REF!</definedName>
    <definedName name="B2TR_TR_531B">#REF!</definedName>
    <definedName name="B2TR_TR_531H">#REF!</definedName>
    <definedName name="B2TR_TR_532A">#REF!</definedName>
    <definedName name="B2TR_TR_532C">#REF!</definedName>
    <definedName name="B2TR_TR_532D">#REF!</definedName>
    <definedName name="B2TR_TR_532E">#REF!</definedName>
    <definedName name="B2TR_TR_532F">#REF!</definedName>
    <definedName name="B2TR_TR_532G">#REF!</definedName>
    <definedName name="B2TR_TR_532H">#REF!</definedName>
    <definedName name="B2TR_TR_533A">#REF!</definedName>
    <definedName name="B2TR_TR_533D">#REF!</definedName>
    <definedName name="B2TR_TR_533E">#REF!</definedName>
    <definedName name="B2TR_TR_533J">#REF!</definedName>
    <definedName name="B2TR_TR_534A">#REF!</definedName>
    <definedName name="B2TR_TR_560D">#REF!</definedName>
    <definedName name="B2TR_TR_560J">#REF!</definedName>
    <definedName name="B2TR_TR_561A">#REF!</definedName>
    <definedName name="B2TR_TR_561D">#REF!</definedName>
    <definedName name="B2TR_TR_561I">#REF!</definedName>
    <definedName name="B2TR_TR_561J">#REF!</definedName>
    <definedName name="B2TR_TR_562B">#REF!</definedName>
    <definedName name="B2TR_TR_562H">#REF!</definedName>
    <definedName name="B2TR_TR_575E">#REF!</definedName>
    <definedName name="B2TR_TR_575G">#REF!</definedName>
    <definedName name="B2TR_TR_576e">#REF!</definedName>
    <definedName name="B2TR_TR_576F">#REF!</definedName>
    <definedName name="B2TR_TR_601E">#REF!</definedName>
    <definedName name="B2TR_TR_601G">#REF!</definedName>
    <definedName name="B2TR_TR_601T">#REF!</definedName>
    <definedName name="B2TR_TR_602A">#REF!</definedName>
    <definedName name="B2TR_TR_603A">#REF!</definedName>
    <definedName name="B2TR_TR_603G">#REF!</definedName>
    <definedName name="B2TR_TR_605B">#REF!</definedName>
    <definedName name="B2TR_TR_605C">#REF!</definedName>
    <definedName name="B2TR_TR_605E">#REF!</definedName>
    <definedName name="B2TR_TR_605F">#REF!</definedName>
    <definedName name="B2TR_TR_605I">#REF!</definedName>
    <definedName name="B2TR_TR_605K">#REF!</definedName>
    <definedName name="B2TR_TR_605O">#REF!</definedName>
    <definedName name="B2TR_TR_605P">#REF!</definedName>
    <definedName name="B2TR_TR_605T">#REF!</definedName>
    <definedName name="B2TR_TR_605V">#REF!</definedName>
    <definedName name="B2TR_TR_605W">#REF!</definedName>
    <definedName name="B2TR_TR_609E">#REF!</definedName>
    <definedName name="B2TR_TR_610A">#REF!</definedName>
    <definedName name="B2TR_TR_610U">#REF!</definedName>
    <definedName name="B2TR_TR_610V">#REF!</definedName>
    <definedName name="B2TR_TR_611E">#REF!</definedName>
    <definedName name="B2TR_TR_611G">#REF!</definedName>
    <definedName name="B2TR_TR_611M">#REF!</definedName>
    <definedName name="B2TR_TR_611S">#REF!</definedName>
    <definedName name="B2TR_TR_611U">#REF!</definedName>
    <definedName name="B2TR_TR_611Y">#REF!</definedName>
    <definedName name="B2TR_TR_612H">#REF!</definedName>
    <definedName name="B2TR_TR_612Y">#REF!</definedName>
    <definedName name="B2TR_TR_613B">#REF!</definedName>
    <definedName name="B2TR_TR_613C">#REF!</definedName>
    <definedName name="B2TR_TR_613E">#REF!</definedName>
    <definedName name="B2TR_TR_613F">#REF!</definedName>
    <definedName name="B2TR_TR_613I">#REF!</definedName>
    <definedName name="B2TR_TR_613K">#REF!</definedName>
    <definedName name="B2TR_TR_613L">#REF!</definedName>
    <definedName name="B2TR_TR_613N">#REF!</definedName>
    <definedName name="B2TR_TR_613O">#REF!</definedName>
    <definedName name="B2TR_TR_613R">#REF!</definedName>
    <definedName name="B2TR_TR_613S">#REF!</definedName>
    <definedName name="B2TR_TR_613U">#REF!</definedName>
    <definedName name="B2TR_TR_613Y">#REF!</definedName>
    <definedName name="B2TR_TR_614I">#REF!</definedName>
    <definedName name="B2TR_TR_614W">#REF!</definedName>
    <definedName name="B2TR_TR_614Y">#REF!</definedName>
    <definedName name="B2TR_TR_614Z">#REF!</definedName>
    <definedName name="B2TR_TR_615B">#REF!</definedName>
    <definedName name="B2TR_TR_615C">#REF!</definedName>
    <definedName name="B2TR_TR_615Q">#REF!</definedName>
    <definedName name="B2TR_TR_615R">#REF!</definedName>
    <definedName name="B2TR_TR_615T">#REF!</definedName>
    <definedName name="B2TR_TR_615Z">#REF!</definedName>
    <definedName name="B2TR_TR_616A">#REF!</definedName>
    <definedName name="B2TR_TR_620A">#REF!</definedName>
    <definedName name="B2TR_TR_620C">#REF!</definedName>
    <definedName name="B2TR_TR_625A">#REF!</definedName>
    <definedName name="B2TR_TR_625B">#REF!</definedName>
    <definedName name="B2TR_TR_629X">#REF!</definedName>
    <definedName name="B2TR_TR_630A">#REF!</definedName>
    <definedName name="B2TR_TR_630E">#REF!</definedName>
    <definedName name="B2TR_TR_630F">#REF!</definedName>
    <definedName name="B2TR_TR_630G">#REF!</definedName>
    <definedName name="B2TR_TR_630J">#REF!</definedName>
    <definedName name="B2TR_TR_630M">#REF!</definedName>
    <definedName name="B2TR_TR_630T">#REF!</definedName>
    <definedName name="B2TR_TR_630X">#REF!</definedName>
    <definedName name="B2TR_TR_630Y">#REF!</definedName>
    <definedName name="B2TR_TR_631C">#REF!</definedName>
    <definedName name="B2TR_TR_631D">#REF!</definedName>
    <definedName name="B2TR_TR_631E">#REF!</definedName>
    <definedName name="B2TR_TR_631F">#REF!</definedName>
    <definedName name="B2TR_TR_631G">#REF!</definedName>
    <definedName name="B2TR_TR_631H">#REF!</definedName>
    <definedName name="B2TR_TR_631I">#REF!</definedName>
    <definedName name="B2TR_TR_631J">#REF!</definedName>
    <definedName name="B2TR_TR_631S">#REF!</definedName>
    <definedName name="B2TR_TR_631U">#REF!</definedName>
    <definedName name="B2TR_TR_632G">#REF!</definedName>
    <definedName name="B2TR_TR_632O">#REF!</definedName>
    <definedName name="B2TR_TR_632P">#REF!</definedName>
    <definedName name="B2TR_TR_632U">#REF!</definedName>
    <definedName name="B2TR_TR_632Y">#REF!</definedName>
    <definedName name="B2TR_TR_633A">#REF!</definedName>
    <definedName name="B2TR_TR_635C">#REF!</definedName>
    <definedName name="B2TR_TR_638A">#REF!</definedName>
    <definedName name="B2TR_TR_638C">#REF!</definedName>
    <definedName name="B2TR_TR_641I">#REF!</definedName>
    <definedName name="B2TR_TR_641X">#REF!</definedName>
    <definedName name="B2TR_TR_641Y">#REF!</definedName>
    <definedName name="B2TR_TR_642B">#REF!</definedName>
    <definedName name="B2TR_TR_642C">#REF!</definedName>
    <definedName name="B2TR_TR_651C">#REF!</definedName>
    <definedName name="B2TR_TR_651F">#REF!</definedName>
    <definedName name="B2TR_TR_651H">#REF!</definedName>
    <definedName name="B2TR_TR_651I">#REF!</definedName>
    <definedName name="B2TR_TR_651J">#REF!</definedName>
    <definedName name="B2TR_TR_651K">#REF!</definedName>
    <definedName name="B2TR_TR_651M">#REF!</definedName>
    <definedName name="B2TR_TR_651O">#REF!</definedName>
    <definedName name="B2TR_TR_651Q">#REF!</definedName>
    <definedName name="B2TR_TR_651R">#REF!</definedName>
    <definedName name="B2TR_TR_651S">#REF!</definedName>
    <definedName name="B2TR_TR_651T">#REF!</definedName>
    <definedName name="B2TR_TR_651U">#REF!</definedName>
    <definedName name="B2TR_TR_651W">#REF!</definedName>
    <definedName name="B2TR_TR_651X">#REF!</definedName>
    <definedName name="B2TR_TR_651Y">#REF!</definedName>
    <definedName name="B2TR_TR_651Z">#REF!</definedName>
    <definedName name="B2TR_TR_652G">#REF!</definedName>
    <definedName name="B2TR_TR_653A">#REF!</definedName>
    <definedName name="B2TR_TR_659B">#REF!</definedName>
    <definedName name="B2TR_TR_660A">#REF!</definedName>
    <definedName name="B2TR_TR_660F">#REF!</definedName>
    <definedName name="B2TR_TR_660G">#REF!</definedName>
    <definedName name="B2TR_TR_660K">#REF!</definedName>
    <definedName name="B2TR_TR_660O">#REF!</definedName>
    <definedName name="B2TR_TR_660R">#REF!</definedName>
    <definedName name="B2TR_TR_660Z">#REF!</definedName>
    <definedName name="B2TR_TR_661B">#REF!</definedName>
    <definedName name="B2TR_TR_661R">#REF!</definedName>
    <definedName name="B2TR_TR_661S">#REF!</definedName>
    <definedName name="B2TR_TR_661T">#REF!</definedName>
    <definedName name="B2TR_TR_661U">#REF!</definedName>
    <definedName name="B2TR_TR_661V">#REF!</definedName>
    <definedName name="B2TR_TR_661X">#REF!</definedName>
    <definedName name="B2TR_TR_661Y">#REF!</definedName>
    <definedName name="B2TR_TR_662A">#REF!</definedName>
    <definedName name="B2TR_TR_662D">#REF!</definedName>
    <definedName name="B2TR_TR_663F">#REF!</definedName>
    <definedName name="B2TR_TR_663G">#REF!</definedName>
    <definedName name="B2TR_TR_663N">#REF!</definedName>
    <definedName name="B2TR_TR_663O">#REF!</definedName>
    <definedName name="B2TR_TR_663T">#REF!</definedName>
    <definedName name="B2TR_TR_663X">#REF!</definedName>
    <definedName name="B2TR_TR_664A">#REF!</definedName>
    <definedName name="B2TR_TR_664B">#REF!</definedName>
    <definedName name="B2TR_TR_664F">#REF!</definedName>
    <definedName name="B2TR_TR_664N">#REF!</definedName>
    <definedName name="B2TR_TR_664P">#REF!</definedName>
    <definedName name="B2TR_TR_664Q">#REF!</definedName>
    <definedName name="B2TR_TR_664R">#REF!</definedName>
    <definedName name="B2TR_TR_664V">#REF!</definedName>
    <definedName name="B2TR_TR_665D">#REF!</definedName>
    <definedName name="B2TR_TR_665G">#REF!</definedName>
    <definedName name="B2TR_TR_665I">#REF!</definedName>
    <definedName name="B2TR_TR_665J">#REF!</definedName>
    <definedName name="B2TR_TR_665N">#REF!</definedName>
    <definedName name="B2TR_TR_665V">#REF!</definedName>
    <definedName name="B2TR_TR_665X">#REF!</definedName>
    <definedName name="B2TR_TR_667C">#REF!</definedName>
    <definedName name="B2TR_TR_667D">#REF!</definedName>
    <definedName name="B2TR_TR_667E">#REF!</definedName>
    <definedName name="B2TR_TR_667H">#REF!</definedName>
    <definedName name="B2TR_TR_667J">#REF!</definedName>
    <definedName name="B2TR_TR_667K">#REF!</definedName>
    <definedName name="B2TR_TR_667N">#REF!</definedName>
    <definedName name="B2TR_TR_667P">#REF!</definedName>
    <definedName name="B2TR_TR_667R">#REF!</definedName>
    <definedName name="B2TR_TR_667S">#REF!</definedName>
    <definedName name="B2TR_TR_667T">#REF!</definedName>
    <definedName name="B2TR_TR_667U">#REF!</definedName>
    <definedName name="B2TR_TR_667V">#REF!</definedName>
    <definedName name="B2TR_TR_667W">#REF!</definedName>
    <definedName name="B2TR_TR_667Y">#REF!</definedName>
    <definedName name="B2TR_TR_667Z">#REF!</definedName>
    <definedName name="B2TR_TR_668B">#REF!</definedName>
    <definedName name="B2TR_TR_668D">#REF!</definedName>
    <definedName name="B2TR_TR_668E">#REF!</definedName>
    <definedName name="B2TR_TR_668F">#REF!</definedName>
    <definedName name="B2TR_TR_668G">#REF!</definedName>
    <definedName name="B2TR_TR_668H">#REF!</definedName>
    <definedName name="B2TR_TR_668I">#REF!</definedName>
    <definedName name="B2TR_TR_668J">#REF!</definedName>
    <definedName name="B2TR_TR_668O">#REF!</definedName>
    <definedName name="B2TR_TR_668P">#REF!</definedName>
    <definedName name="B2TR_TR_668T">#REF!</definedName>
    <definedName name="B2TR_TR_668U">#REF!</definedName>
    <definedName name="B2TR_TR_668V">#REF!</definedName>
    <definedName name="B2TR_TR_669A">#REF!</definedName>
    <definedName name="B2TR_TR_669H">#REF!</definedName>
    <definedName name="B2TR_TR_669I">#REF!</definedName>
    <definedName name="B2TR_TR_669J">#REF!</definedName>
    <definedName name="B2TR_TR_669K">#REF!</definedName>
    <definedName name="B2TR_TR_669O">#REF!</definedName>
    <definedName name="B2TR_TR_669R">#REF!</definedName>
    <definedName name="B2TR_TR_669S">#REF!</definedName>
    <definedName name="B2TR_TR_669T">#REF!</definedName>
    <definedName name="B2TR_TR_669U">#REF!</definedName>
    <definedName name="B2TR_TR_669W">#REF!</definedName>
    <definedName name="B2TR_TR_669X">#REF!</definedName>
    <definedName name="B2TR_TR_669Y">#REF!</definedName>
    <definedName name="B2TR_TR_669Z">#REF!</definedName>
    <definedName name="B2TR_TR_670D">#REF!</definedName>
    <definedName name="B2TR_TR_670F">#REF!</definedName>
    <definedName name="B2TR_TR_670H">#REF!</definedName>
    <definedName name="B2TR_TR_670I">#REF!</definedName>
    <definedName name="B2TR_TR_670N">#REF!</definedName>
    <definedName name="B2TR_TR_670O">#REF!</definedName>
    <definedName name="B2TR_TR_670P">#REF!</definedName>
    <definedName name="B2TR_TR_670Q">#REF!</definedName>
    <definedName name="B2TR_TR_670S">#REF!</definedName>
    <definedName name="B2TR_TR_670W">#REF!</definedName>
    <definedName name="B2TR_TR_670X">#REF!</definedName>
    <definedName name="B2TR_TR_670Y">#REF!</definedName>
    <definedName name="B2TR_TR_670Z">#REF!</definedName>
    <definedName name="B2TR_TR_671A">#REF!</definedName>
    <definedName name="B2TR_TR_671B">#REF!</definedName>
    <definedName name="B2TR_TR_671D">#REF!</definedName>
    <definedName name="B2TR_TR_671F">#REF!</definedName>
    <definedName name="B2TR_TR_671G">#REF!</definedName>
    <definedName name="B2TR_TR_671H">#REF!</definedName>
    <definedName name="B2TR_TR_671I">#REF!</definedName>
    <definedName name="B2TR_TR_671J">#REF!</definedName>
    <definedName name="B2TR_TR_671K">#REF!</definedName>
    <definedName name="B2TR_TR_671L">#REF!</definedName>
    <definedName name="B2TR_TR_671M">#REF!</definedName>
    <definedName name="B2TR_TR_671N">#REF!</definedName>
    <definedName name="B2TR_TR_671O">#REF!</definedName>
    <definedName name="B2TR_TR_671P">#REF!</definedName>
    <definedName name="B2TR_TR_671Q">#REF!</definedName>
    <definedName name="B2TR_TR_671R">#REF!</definedName>
    <definedName name="B2TR_TR_671S">#REF!</definedName>
    <definedName name="B2TR_TR_671T">#REF!</definedName>
    <definedName name="B2TR_TR_671W">#REF!</definedName>
    <definedName name="B2TR_TR_671Z">#REF!</definedName>
    <definedName name="B2TR_TR_672G">#REF!</definedName>
    <definedName name="B2TR_TR_672H">#REF!</definedName>
    <definedName name="B2TR_TR_672I">#REF!</definedName>
    <definedName name="B2TR_TR_672M">#REF!</definedName>
    <definedName name="B2TR_TR_672N">#REF!</definedName>
    <definedName name="B2TR_TR_672O">#REF!</definedName>
    <definedName name="B2TR_TR_672P">#REF!</definedName>
    <definedName name="B2TR_TR_672R">#REF!</definedName>
    <definedName name="B2TR_TR_672S">#REF!</definedName>
    <definedName name="B2TR_TR_672T">#REF!</definedName>
    <definedName name="B2TR_TR_673C">#REF!</definedName>
    <definedName name="B2TR_TR_673E">#REF!</definedName>
    <definedName name="B2TR_TR_673F">#REF!</definedName>
    <definedName name="B2TR_TR_673G">#REF!</definedName>
    <definedName name="B2TR_TR_673H">#REF!</definedName>
    <definedName name="B2TR_TR_673I">#REF!</definedName>
    <definedName name="B2TR_TR_673J">#REF!</definedName>
    <definedName name="B2TR_TR_673K">#REF!</definedName>
    <definedName name="B2TR_TR_673M">#REF!</definedName>
    <definedName name="B2TR_TR_673N">#REF!</definedName>
    <definedName name="B2TR_TR_673O">#REF!</definedName>
    <definedName name="B2TR_TR_673R">#REF!</definedName>
    <definedName name="B2TR_TR_673S">#REF!</definedName>
    <definedName name="B2TR_TR_673U">#REF!</definedName>
    <definedName name="B2TR_TR_673V">#REF!</definedName>
    <definedName name="B2TR_TR_673W">#REF!</definedName>
    <definedName name="B2TR_TR_673X">#REF!</definedName>
    <definedName name="B2TR_TR_673Y">#REF!</definedName>
    <definedName name="B2TR_TR_673Z">#REF!</definedName>
    <definedName name="B2TR_TR_674A">#REF!</definedName>
    <definedName name="B2TR_TR_674B">#REF!</definedName>
    <definedName name="B2TR_TR_674C">#REF!</definedName>
    <definedName name="B2TR_TR_674D">#REF!</definedName>
    <definedName name="B2TR_TR_674E">#REF!</definedName>
    <definedName name="B2TR_TR_674F">#REF!</definedName>
    <definedName name="B2TR_TR_674G">#REF!</definedName>
    <definedName name="B2TR_TR_674I">#REF!</definedName>
    <definedName name="B2TR_TR_674J">#REF!</definedName>
    <definedName name="B2TR_TR_674M">#REF!</definedName>
    <definedName name="B2TR_TR_674P">#REF!</definedName>
    <definedName name="B2TR_TR_674Q">#REF!</definedName>
    <definedName name="B2TR_TR_674R">#REF!</definedName>
    <definedName name="B2TR_TR_674S">#REF!</definedName>
    <definedName name="B2TR_TR_674V">#REF!</definedName>
    <definedName name="B2TR_TR_674W">#REF!</definedName>
    <definedName name="B2TR_TR_675A">#REF!</definedName>
    <definedName name="B2TR_TR_675C">#REF!</definedName>
    <definedName name="B2TR_TR_675E">#REF!</definedName>
    <definedName name="B2TR_TR_675F">#REF!</definedName>
    <definedName name="B2TR_TR_675G">#REF!</definedName>
    <definedName name="B2TR_TR_675H">#REF!</definedName>
    <definedName name="B2TR_TR_675I">#REF!</definedName>
    <definedName name="B2TR_TR_675J">#REF!</definedName>
    <definedName name="B2TR_TR_675K">#REF!</definedName>
    <definedName name="B2TR_TR_675L">#REF!</definedName>
    <definedName name="B2TR_TR_675M">#REF!</definedName>
    <definedName name="B2TR_TR_675N">#REF!</definedName>
    <definedName name="B2TR_TR_675O">#REF!</definedName>
    <definedName name="B2TR_TR_675P">#REF!</definedName>
    <definedName name="B2TR_TR_675Q">#REF!</definedName>
    <definedName name="B2TR_TR_675R">#REF!</definedName>
    <definedName name="B2TR_TR_675S">#REF!</definedName>
    <definedName name="B2TR_TR_675T">#REF!</definedName>
    <definedName name="B2TR_TR_675U">#REF!</definedName>
    <definedName name="B2TR_TR_675V">#REF!</definedName>
    <definedName name="B2TR_TR_675W">#REF!</definedName>
    <definedName name="B2TR_TR_675X">#REF!</definedName>
    <definedName name="B2TR_TR_675Y">#REF!</definedName>
    <definedName name="B2TR_TR_675Z">#REF!</definedName>
    <definedName name="B2TR_TR_676A">#REF!</definedName>
    <definedName name="B2TR_TR_676B">#REF!</definedName>
    <definedName name="B2TR_TR_676C">#REF!</definedName>
    <definedName name="B2TR_TR_676D">#REF!</definedName>
    <definedName name="B2TR_TR_676E">#REF!</definedName>
    <definedName name="B2TR_TR_676F">#REF!</definedName>
    <definedName name="B2TR_TR_676G">#REF!</definedName>
    <definedName name="B2TR_TR_676J">#REF!</definedName>
    <definedName name="B2TR_TR_690C">#REF!</definedName>
    <definedName name="B2TR_TR_690D">#REF!</definedName>
    <definedName name="B2TR_TR_690E">#REF!</definedName>
    <definedName name="B2TR_TR_690F">#REF!</definedName>
    <definedName name="B2TR_TR_690G">#REF!</definedName>
    <definedName name="B2TR_TR_690I">#REF!</definedName>
    <definedName name="B2TR_TR_690J">#REF!</definedName>
    <definedName name="B2TR_TR_690K">#REF!</definedName>
    <definedName name="B2TR_TR_690L">#REF!</definedName>
    <definedName name="B2TR_TR_700B">#REF!</definedName>
    <definedName name="B2TR_TR_701A">#REF!</definedName>
    <definedName name="B2TR_TR_702A">#REF!</definedName>
    <definedName name="B2TR_TR_710H">#REF!</definedName>
    <definedName name="B2TR_TR_710Q">#REF!</definedName>
    <definedName name="B2TR_TR_710Y">#REF!</definedName>
    <definedName name="B2TR_TR_711N">#REF!</definedName>
    <definedName name="B2TR_TR_711O">#REF!</definedName>
    <definedName name="B2TR_TR_711P">#REF!</definedName>
    <definedName name="B2TR_TR_712K">#REF!</definedName>
    <definedName name="B2TR_TR_712L">#REF!</definedName>
    <definedName name="B2TR_TR_712M">#REF!</definedName>
    <definedName name="B2TR_TR_712n">#REF!</definedName>
    <definedName name="B2TR_TR_811B">#REF!</definedName>
    <definedName name="B2TR_TR_811C">#REF!</definedName>
    <definedName name="B2TR_TR_813B">#REF!</definedName>
    <definedName name="B2TR_TR_813C">#REF!</definedName>
    <definedName name="B2TR_TR_841A">#REF!</definedName>
    <definedName name="B2TR_TR_841B">#REF!</definedName>
    <definedName name="B2TR_TR_841C">#REF!</definedName>
    <definedName name="B2TR_TR_842A">#REF!</definedName>
    <definedName name="B2TR_TR_842B">#REF!</definedName>
    <definedName name="B2TR_TR_842C">#REF!</definedName>
    <definedName name="B2TR_TR_843A">#REF!</definedName>
    <definedName name="B2TR_TR_844A">#REF!</definedName>
    <definedName name="B2TR_TR_845K">#REF!</definedName>
    <definedName name="B2TR_TR_846D">#REF!</definedName>
    <definedName name="B2TR_TR_846E">#REF!</definedName>
    <definedName name="B2TR_TR_846F">#REF!</definedName>
    <definedName name="B2TR_TR_846G">#REF!</definedName>
    <definedName name="B2TR_TR_846H">#REF!</definedName>
    <definedName name="B2TR_TR_846I">#REF!</definedName>
    <definedName name="B2TR_TR_850A">#REF!</definedName>
    <definedName name="B2TR_TR_850C">#REF!</definedName>
    <definedName name="B2TR_TR_900A">#REF!</definedName>
    <definedName name="B2TR_TR_900F">#REF!</definedName>
    <definedName name="B2TR_TR_900H">#REF!</definedName>
    <definedName name="B2TR_TR_900I">#REF!</definedName>
    <definedName name="B2TR_TR_900L">#REF!</definedName>
    <definedName name="B2TR_TR_905A">#REF!</definedName>
    <definedName name="B2TR_TR_905B">#REF!</definedName>
    <definedName name="B2TR_TR_905C">#REF!</definedName>
    <definedName name="B2TR_TR_905U">#REF!</definedName>
    <definedName name="B2TR_TR_906A">#REF!</definedName>
    <definedName name="B2TR_TR_906D">#REF!</definedName>
    <definedName name="B2TR_TR_906F">#REF!</definedName>
    <definedName name="B2TR_TR_906I">#REF!</definedName>
    <definedName name="B2TR_TR_906J">#REF!</definedName>
    <definedName name="B2TR_TR_906K">#REF!</definedName>
    <definedName name="B2TR_TR_906P">#REF!</definedName>
    <definedName name="B2TR_TR_906Z">#REF!</definedName>
    <definedName name="B2TR_TR_908A">#REF!</definedName>
    <definedName name="B2TR_TR_908B">#REF!</definedName>
    <definedName name="B2TR_TR_910B">#REF!</definedName>
    <definedName name="B2TR_TR_910C">#REF!</definedName>
    <definedName name="B2TR_TR_910D">#REF!</definedName>
    <definedName name="B2TR_TR_910E">#REF!</definedName>
    <definedName name="B2TR_TR_910K">#REF!</definedName>
    <definedName name="B2TR_TR_910M">#REF!</definedName>
    <definedName name="B2TR_TR_910N">#REF!</definedName>
    <definedName name="B2TR_TR_910O">#REF!</definedName>
    <definedName name="B2TR_TR_910Q">#REF!</definedName>
    <definedName name="B2TR_TR_910S">#REF!</definedName>
    <definedName name="B2TR_TR_910U">#REF!</definedName>
    <definedName name="B2TR_TR_910X">#REF!</definedName>
    <definedName name="B2TR_TR_911I">#REF!</definedName>
    <definedName name="B2TR_TR_911J">#REF!</definedName>
    <definedName name="B2TR_TR_911K">#REF!</definedName>
    <definedName name="B2TR_TR_911L">#REF!</definedName>
    <definedName name="B2TR_TR_911M">#REF!</definedName>
    <definedName name="B2TR_TR_911Q">#REF!</definedName>
    <definedName name="B2TR_TR_911QA">#REF!</definedName>
    <definedName name="B2TR_TR_911QB">#REF!</definedName>
    <definedName name="B2TR_TR_911S">#REF!</definedName>
    <definedName name="B2TR_TR_911V">#REF!</definedName>
    <definedName name="B2TR_TR_911W">#REF!</definedName>
    <definedName name="B2TR_TR_911Z">#REF!</definedName>
    <definedName name="B2TR_TR_912K">#REF!</definedName>
    <definedName name="B2TR_TR_913A">#REF!</definedName>
    <definedName name="B2TR_TR_913D">#REF!</definedName>
    <definedName name="B2TR_TR_913M">#REF!</definedName>
    <definedName name="B2TR_TR_914A">#REF!</definedName>
    <definedName name="B2TR_TR_914B">#REF!</definedName>
    <definedName name="B2TR_TR_914E">#REF!</definedName>
    <definedName name="B2TR_TR_914F">#REF!</definedName>
    <definedName name="B2TR_TR_914K">#REF!</definedName>
    <definedName name="B2TR_TR_914MDSIT">#REF!</definedName>
    <definedName name="B2TR_TR_920E">#REF!</definedName>
    <definedName name="B2TR_TR_921A">#REF!</definedName>
    <definedName name="B2TR_TR_921G">#REF!</definedName>
    <definedName name="B2TR_TR_930A">#REF!</definedName>
    <definedName name="B2TR_TR_930E">#REF!</definedName>
    <definedName name="B2TR_TR_930J">#REF!</definedName>
    <definedName name="B2TR_TR_930K">#REF!</definedName>
    <definedName name="B2TR_TR_940A">#REF!</definedName>
    <definedName name="B2TR_TR_940N">#REF!</definedName>
    <definedName name="B2TR_TR_940S">#REF!</definedName>
    <definedName name="B2TR_TR_940X">#REF!</definedName>
    <definedName name="B2TR_TR_960A">#REF!</definedName>
    <definedName name="B2TR_TR_980A">#REF!</definedName>
    <definedName name="B2TR_TR_980B">#REF!</definedName>
    <definedName name="B2TR_TR_980E">#REF!</definedName>
    <definedName name="B2TR_TR_980G">#REF!</definedName>
    <definedName name="B2TR_TR_980J">#REF!</definedName>
    <definedName name="B2TR_TR_980L">#REF!</definedName>
    <definedName name="B2TR_TR_985B">#REF!</definedName>
    <definedName name="B2TR_TR_990B">#REF!</definedName>
    <definedName name="B2TR_TR_995A">#REF!</definedName>
    <definedName name="B2TR_TR_999QFIN48">#REF!</definedName>
    <definedName name="B2TR_TR_Credits">#REF!</definedName>
    <definedName name="B2TR_TR_FIT">#REF!</definedName>
    <definedName name="B2TR_TR_INT1">#REF!</definedName>
    <definedName name="B2TR_TR_M31">#REF!</definedName>
    <definedName name="B2TR_TR_M32">#REF!</definedName>
    <definedName name="B2TR_TR_M33">#REF!</definedName>
    <definedName name="B2TR_TR_NIT">#REF!</definedName>
    <definedName name="B2TR_TR_SIT">#REF!</definedName>
    <definedName name="B2TR_YOY_0001">#REF!</definedName>
    <definedName name="B2TR_YOY_0002">#REF!</definedName>
    <definedName name="B2TR_YOY_0003">#REF!</definedName>
    <definedName name="B2TR_YOY_014A">#REF!</definedName>
    <definedName name="B2TR_YOY_014ADSIT">#REF!</definedName>
    <definedName name="B2TR_YOY_014C">#REF!</definedName>
    <definedName name="B2TR_YOY_014CDSIT">#REF!</definedName>
    <definedName name="B2TR_YOY_014VDSIT">#REF!</definedName>
    <definedName name="B2TR_YOY_014WDSIT">#REF!</definedName>
    <definedName name="B2TR_YOY_210A">#REF!</definedName>
    <definedName name="B2TR_YOY_210B">#REF!</definedName>
    <definedName name="B2TR_YOY_210E">#REF!</definedName>
    <definedName name="B2TR_YOY_211A">#REF!</definedName>
    <definedName name="B2TR_YOY_220A">#REF!</definedName>
    <definedName name="B2TR_YOY_220E">#REF!</definedName>
    <definedName name="B2TR_YOY_230A">#REF!</definedName>
    <definedName name="B2TR_YOY_230B">#REF!</definedName>
    <definedName name="B2TR_YOY_230G">#REF!</definedName>
    <definedName name="B2TR_YOY_230I">#REF!</definedName>
    <definedName name="B2TR_YOY_230J">#REF!</definedName>
    <definedName name="B2TR_YOY_230K">#REF!</definedName>
    <definedName name="B2TR_YOY_230X">#REF!</definedName>
    <definedName name="B2TR_YOY_232A">#REF!</definedName>
    <definedName name="B2TR_YOY_232C">#REF!</definedName>
    <definedName name="B2TR_YOY_232K">#REF!</definedName>
    <definedName name="B2TR_YOY_232M">#REF!</definedName>
    <definedName name="B2TR_YOY_234F">#REF!</definedName>
    <definedName name="B2TR_YOY_234Q">#REF!</definedName>
    <definedName name="B2TR_YOY_280A">#REF!</definedName>
    <definedName name="B2TR_YOY_280D">#REF!</definedName>
    <definedName name="B2TR_YOY_280E">#REF!</definedName>
    <definedName name="B2TR_YOY_280F">#REF!</definedName>
    <definedName name="B2TR_YOY_280H">#REF!</definedName>
    <definedName name="B2TR_YOY_280J">#REF!</definedName>
    <definedName name="B2TR_YOY_280Y">#REF!</definedName>
    <definedName name="B2TR_YOY_282A">#REF!</definedName>
    <definedName name="B2TR_YOY_282B">#REF!</definedName>
    <definedName name="B2TR_YOY_295A">#REF!</definedName>
    <definedName name="B2TR_YOY_295D">#REF!</definedName>
    <definedName name="B2TR_YOY_310A">#REF!</definedName>
    <definedName name="B2TR_YOY_310D">#REF!</definedName>
    <definedName name="B2TR_YOY_310E">#REF!</definedName>
    <definedName name="B2TR_YOY_320A">#REF!</definedName>
    <definedName name="B2TR_YOY_320D">#REF!</definedName>
    <definedName name="B2TR_YOY_320I">#REF!</definedName>
    <definedName name="B2TR_YOY_320L">#REF!</definedName>
    <definedName name="B2TR_YOY_320S">#REF!</definedName>
    <definedName name="B2TR_YOY_320U">#REF!</definedName>
    <definedName name="B2TR_YOY_330D">#REF!</definedName>
    <definedName name="B2TR_YOY_345A">#REF!</definedName>
    <definedName name="B2TR_YOY_345B">#REF!</definedName>
    <definedName name="B2TR_YOY_350A">#REF!</definedName>
    <definedName name="B2TR_YOY_360A">#REF!</definedName>
    <definedName name="B2TR_YOY_380F">#REF!</definedName>
    <definedName name="B2TR_YOY_380J">#REF!</definedName>
    <definedName name="B2TR_YOY_390A">#REF!</definedName>
    <definedName name="B2TR_YOY_390C">#REF!</definedName>
    <definedName name="B2TR_YOY_390D">#REF!</definedName>
    <definedName name="B2TR_YOY_390E">#REF!</definedName>
    <definedName name="B2TR_YOY_390F">#REF!</definedName>
    <definedName name="B2TR_YOY_410A">#REF!</definedName>
    <definedName name="B2TR_YOY_430I">#REF!</definedName>
    <definedName name="B2TR_YOY_430J">#REF!</definedName>
    <definedName name="B2TR_YOY_432A">#REF!</definedName>
    <definedName name="B2TR_YOY_432C">#REF!</definedName>
    <definedName name="B2TR_YOY_432D">#REF!</definedName>
    <definedName name="B2TR_YOY_432G">#REF!</definedName>
    <definedName name="B2TR_YOY_432I">#REF!</definedName>
    <definedName name="B2TR_YOY_432M">#REF!</definedName>
    <definedName name="B2TR_YOY_433A">#REF!</definedName>
    <definedName name="B2TR_YOY_433C">#REF!</definedName>
    <definedName name="B2TR_YOY_433D">#REF!</definedName>
    <definedName name="B2TR_YOY_433F">#REF!</definedName>
    <definedName name="B2TR_YOY_460A">#REF!</definedName>
    <definedName name="B2TR_YOY_510B">#REF!</definedName>
    <definedName name="B2TR_YOY_510H">#REF!</definedName>
    <definedName name="B2TR_YOY_510I">#REF!</definedName>
    <definedName name="B2TR_YOY_510M">#REF!</definedName>
    <definedName name="B2TR_YOY_520A">#REF!</definedName>
    <definedName name="B2TR_YOY_520X">#REF!</definedName>
    <definedName name="B2TR_YOY_520Y">#REF!</definedName>
    <definedName name="B2TR_YOY_531A">#REF!</definedName>
    <definedName name="B2TR_YOY_531B">#REF!</definedName>
    <definedName name="B2TR_YOY_531H">#REF!</definedName>
    <definedName name="B2TR_YOY_532A">#REF!</definedName>
    <definedName name="B2TR_YOY_532C">#REF!</definedName>
    <definedName name="B2TR_YOY_532D">#REF!</definedName>
    <definedName name="B2TR_YOY_532E">#REF!</definedName>
    <definedName name="B2TR_YOY_532F">#REF!</definedName>
    <definedName name="B2TR_YOY_532G">#REF!</definedName>
    <definedName name="B2TR_YOY_532H">#REF!</definedName>
    <definedName name="B2TR_YOY_533A">#REF!</definedName>
    <definedName name="B2TR_YOY_533D">#REF!</definedName>
    <definedName name="B2TR_YOY_533E">#REF!</definedName>
    <definedName name="B2TR_YOY_533J">#REF!</definedName>
    <definedName name="B2TR_YOY_534A">#REF!</definedName>
    <definedName name="B2TR_YOY_560D">#REF!</definedName>
    <definedName name="B2TR_YOY_560J">#REF!</definedName>
    <definedName name="B2TR_YOY_561A">#REF!</definedName>
    <definedName name="B2TR_YOY_561D">#REF!</definedName>
    <definedName name="B2TR_YOY_561I">#REF!</definedName>
    <definedName name="B2TR_YOY_561J">#REF!</definedName>
    <definedName name="B2TR_YOY_562B">#REF!</definedName>
    <definedName name="B2TR_YOY_562H">#REF!</definedName>
    <definedName name="B2TR_YOY_575E">#REF!</definedName>
    <definedName name="B2TR_YOY_575G">#REF!</definedName>
    <definedName name="B2TR_YOY_576e">#REF!</definedName>
    <definedName name="B2TR_YOY_576F">#REF!</definedName>
    <definedName name="B2TR_YOY_601E">#REF!</definedName>
    <definedName name="B2TR_YOY_601G">#REF!</definedName>
    <definedName name="B2TR_YOY_601T">#REF!</definedName>
    <definedName name="B2TR_YOY_602A">#REF!</definedName>
    <definedName name="B2TR_YOY_603A">#REF!</definedName>
    <definedName name="B2TR_YOY_603G">#REF!</definedName>
    <definedName name="B2TR_YOY_605B">#REF!</definedName>
    <definedName name="B2TR_YOY_605C">#REF!</definedName>
    <definedName name="B2TR_YOY_605E">#REF!</definedName>
    <definedName name="B2TR_YOY_605F">#REF!</definedName>
    <definedName name="B2TR_YOY_605I">#REF!</definedName>
    <definedName name="B2TR_YOY_605K">#REF!</definedName>
    <definedName name="B2TR_YOY_605O">#REF!</definedName>
    <definedName name="B2TR_YOY_605P">#REF!</definedName>
    <definedName name="B2TR_YOY_605T">#REF!</definedName>
    <definedName name="B2TR_YOY_605V">#REF!</definedName>
    <definedName name="B2TR_YOY_605W">#REF!</definedName>
    <definedName name="B2TR_YOY_609E">#REF!</definedName>
    <definedName name="B2TR_YOY_610A">#REF!</definedName>
    <definedName name="B2TR_YOY_610U">#REF!</definedName>
    <definedName name="B2TR_YOY_610V">#REF!</definedName>
    <definedName name="B2TR_YOY_611E">#REF!</definedName>
    <definedName name="B2TR_YOY_611G">#REF!</definedName>
    <definedName name="B2TR_YOY_611M">#REF!</definedName>
    <definedName name="B2TR_YOY_611S">#REF!</definedName>
    <definedName name="B2TR_YOY_611U">#REF!</definedName>
    <definedName name="B2TR_YOY_611Y">#REF!</definedName>
    <definedName name="B2TR_YOY_612H">#REF!</definedName>
    <definedName name="B2TR_YOY_612Y">#REF!</definedName>
    <definedName name="B2TR_YOY_613B">#REF!</definedName>
    <definedName name="B2TR_YOY_613C">#REF!</definedName>
    <definedName name="B2TR_YOY_613E">#REF!</definedName>
    <definedName name="B2TR_YOY_613F">#REF!</definedName>
    <definedName name="B2TR_YOY_613I">#REF!</definedName>
    <definedName name="B2TR_YOY_613K">#REF!</definedName>
    <definedName name="B2TR_YOY_613L">#REF!</definedName>
    <definedName name="B2TR_YOY_613N">#REF!</definedName>
    <definedName name="B2TR_YOY_613O">#REF!</definedName>
    <definedName name="B2TR_YOY_613R">#REF!</definedName>
    <definedName name="B2TR_YOY_613S">#REF!</definedName>
    <definedName name="B2TR_YOY_613U">#REF!</definedName>
    <definedName name="B2TR_YOY_613Y">#REF!</definedName>
    <definedName name="B2TR_YOY_614I">#REF!</definedName>
    <definedName name="B2TR_YOY_614W">#REF!</definedName>
    <definedName name="B2TR_YOY_614Y">#REF!</definedName>
    <definedName name="B2TR_YOY_614Z">#REF!</definedName>
    <definedName name="B2TR_YOY_615B">#REF!</definedName>
    <definedName name="B2TR_YOY_615C">#REF!</definedName>
    <definedName name="B2TR_YOY_615Q">#REF!</definedName>
    <definedName name="B2TR_YOY_615R">#REF!</definedName>
    <definedName name="B2TR_YOY_615T">#REF!</definedName>
    <definedName name="B2TR_YOY_615Z">#REF!</definedName>
    <definedName name="B2TR_YOY_616A">#REF!</definedName>
    <definedName name="B2TR_YOY_620A">#REF!</definedName>
    <definedName name="B2TR_YOY_620C">#REF!</definedName>
    <definedName name="B2TR_YOY_625A">#REF!</definedName>
    <definedName name="B2TR_YOY_625B">#REF!</definedName>
    <definedName name="B2TR_YOY_629X">#REF!</definedName>
    <definedName name="B2TR_YOY_630A">#REF!</definedName>
    <definedName name="B2TR_YOY_630E">#REF!</definedName>
    <definedName name="B2TR_YOY_630F">#REF!</definedName>
    <definedName name="B2TR_YOY_630G">#REF!</definedName>
    <definedName name="B2TR_YOY_630J">#REF!</definedName>
    <definedName name="B2TR_YOY_630M">#REF!</definedName>
    <definedName name="B2TR_YOY_630T">#REF!</definedName>
    <definedName name="B2TR_YOY_630X">#REF!</definedName>
    <definedName name="B2TR_YOY_630Y">#REF!</definedName>
    <definedName name="B2TR_YOY_631C">#REF!</definedName>
    <definedName name="B2TR_YOY_631D">#REF!</definedName>
    <definedName name="B2TR_YOY_631E">#REF!</definedName>
    <definedName name="B2TR_YOY_631F">#REF!</definedName>
    <definedName name="B2TR_YOY_631G">#REF!</definedName>
    <definedName name="B2TR_YOY_631H">#REF!</definedName>
    <definedName name="B2TR_YOY_631I">#REF!</definedName>
    <definedName name="B2TR_YOY_631J">#REF!</definedName>
    <definedName name="B2TR_YOY_631S">#REF!</definedName>
    <definedName name="B2TR_YOY_631U">#REF!</definedName>
    <definedName name="B2TR_YOY_632G">#REF!</definedName>
    <definedName name="B2TR_YOY_632O">#REF!</definedName>
    <definedName name="B2TR_YOY_632P">#REF!</definedName>
    <definedName name="B2TR_YOY_632U">#REF!</definedName>
    <definedName name="B2TR_YOY_632Y">#REF!</definedName>
    <definedName name="B2TR_YOY_633A">#REF!</definedName>
    <definedName name="B2TR_YOY_635C">#REF!</definedName>
    <definedName name="B2TR_YOY_638A">#REF!</definedName>
    <definedName name="B2TR_YOY_638C">#REF!</definedName>
    <definedName name="B2TR_YOY_641I">#REF!</definedName>
    <definedName name="B2TR_YOY_641X">#REF!</definedName>
    <definedName name="B2TR_YOY_641Y">#REF!</definedName>
    <definedName name="B2TR_YOY_642B">#REF!</definedName>
    <definedName name="B2TR_YOY_642C">#REF!</definedName>
    <definedName name="B2TR_YOY_651C">#REF!</definedName>
    <definedName name="B2TR_YOY_651F">#REF!</definedName>
    <definedName name="B2TR_YOY_651H">#REF!</definedName>
    <definedName name="B2TR_YOY_651I">#REF!</definedName>
    <definedName name="B2TR_YOY_651J">#REF!</definedName>
    <definedName name="B2TR_YOY_651K">#REF!</definedName>
    <definedName name="B2TR_YOY_651M">#REF!</definedName>
    <definedName name="B2TR_YOY_651O">#REF!</definedName>
    <definedName name="B2TR_YOY_651Q">#REF!</definedName>
    <definedName name="B2TR_YOY_651R">#REF!</definedName>
    <definedName name="B2TR_YOY_651S">#REF!</definedName>
    <definedName name="B2TR_YOY_651T">#REF!</definedName>
    <definedName name="B2TR_YOY_651U">#REF!</definedName>
    <definedName name="B2TR_YOY_651W">#REF!</definedName>
    <definedName name="B2TR_YOY_651X">#REF!</definedName>
    <definedName name="B2TR_YOY_651Y">#REF!</definedName>
    <definedName name="B2TR_YOY_651Z">#REF!</definedName>
    <definedName name="B2TR_YOY_652G">#REF!</definedName>
    <definedName name="B2TR_YOY_653A">#REF!</definedName>
    <definedName name="B2TR_YOY_659B">#REF!</definedName>
    <definedName name="B2TR_YOY_660A">#REF!</definedName>
    <definedName name="B2TR_YOY_660F">#REF!</definedName>
    <definedName name="B2TR_YOY_660G">#REF!</definedName>
    <definedName name="B2TR_YOY_660K">#REF!</definedName>
    <definedName name="B2TR_YOY_660O">#REF!</definedName>
    <definedName name="B2TR_YOY_660R">#REF!</definedName>
    <definedName name="B2TR_YOY_660Z">#REF!</definedName>
    <definedName name="B2TR_YOY_661B">#REF!</definedName>
    <definedName name="B2TR_YOY_661R">#REF!</definedName>
    <definedName name="B2TR_YOY_661S">#REF!</definedName>
    <definedName name="B2TR_YOY_661T">#REF!</definedName>
    <definedName name="B2TR_YOY_661U">#REF!</definedName>
    <definedName name="B2TR_YOY_661V">#REF!</definedName>
    <definedName name="B2TR_YOY_661X">#REF!</definedName>
    <definedName name="B2TR_YOY_661Y">#REF!</definedName>
    <definedName name="B2TR_YOY_662A">#REF!</definedName>
    <definedName name="B2TR_YOY_662D">#REF!</definedName>
    <definedName name="B2TR_YOY_663F">#REF!</definedName>
    <definedName name="B2TR_YOY_663G">#REF!</definedName>
    <definedName name="B2TR_YOY_663N">#REF!</definedName>
    <definedName name="B2TR_YOY_663O">#REF!</definedName>
    <definedName name="B2TR_YOY_663T">#REF!</definedName>
    <definedName name="B2TR_YOY_663X">#REF!</definedName>
    <definedName name="B2TR_YOY_664A">#REF!</definedName>
    <definedName name="B2TR_YOY_664B">#REF!</definedName>
    <definedName name="B2TR_YOY_664F">#REF!</definedName>
    <definedName name="B2TR_YOY_664N">#REF!</definedName>
    <definedName name="B2TR_YOY_664P">#REF!</definedName>
    <definedName name="B2TR_YOY_664Q">#REF!</definedName>
    <definedName name="B2TR_YOY_664R">#REF!</definedName>
    <definedName name="B2TR_YOY_664V">#REF!</definedName>
    <definedName name="B2TR_YOY_665D">#REF!</definedName>
    <definedName name="B2TR_YOY_665G">#REF!</definedName>
    <definedName name="B2TR_YOY_665I">#REF!</definedName>
    <definedName name="B2TR_YOY_665J">#REF!</definedName>
    <definedName name="B2TR_YOY_665N">#REF!</definedName>
    <definedName name="B2TR_YOY_665V">#REF!</definedName>
    <definedName name="B2TR_YOY_665X">#REF!</definedName>
    <definedName name="B2TR_YOY_667C">#REF!</definedName>
    <definedName name="B2TR_YOY_667D">#REF!</definedName>
    <definedName name="B2TR_YOY_667E">#REF!</definedName>
    <definedName name="B2TR_YOY_667H">#REF!</definedName>
    <definedName name="B2TR_YOY_667J">#REF!</definedName>
    <definedName name="B2TR_YOY_667K">#REF!</definedName>
    <definedName name="B2TR_YOY_667N">#REF!</definedName>
    <definedName name="B2TR_YOY_667P">#REF!</definedName>
    <definedName name="B2TR_YOY_667R">#REF!</definedName>
    <definedName name="B2TR_YOY_667S">#REF!</definedName>
    <definedName name="B2TR_YOY_667T">#REF!</definedName>
    <definedName name="B2TR_YOY_667U">#REF!</definedName>
    <definedName name="B2TR_YOY_667V">#REF!</definedName>
    <definedName name="B2TR_YOY_667W">#REF!</definedName>
    <definedName name="B2TR_YOY_667Y">#REF!</definedName>
    <definedName name="B2TR_YOY_667Z">#REF!</definedName>
    <definedName name="B2TR_YOY_668B">#REF!</definedName>
    <definedName name="B2TR_YOY_668D">#REF!</definedName>
    <definedName name="B2TR_YOY_668E">#REF!</definedName>
    <definedName name="B2TR_YOY_668F">#REF!</definedName>
    <definedName name="B2TR_YOY_668G">#REF!</definedName>
    <definedName name="B2TR_YOY_668H">#REF!</definedName>
    <definedName name="B2TR_YOY_668I">#REF!</definedName>
    <definedName name="B2TR_YOY_668J">#REF!</definedName>
    <definedName name="B2TR_YOY_668O">#REF!</definedName>
    <definedName name="B2TR_YOY_668P">#REF!</definedName>
    <definedName name="B2TR_YOY_668T">#REF!</definedName>
    <definedName name="B2TR_YOY_668U">#REF!</definedName>
    <definedName name="B2TR_YOY_668V">#REF!</definedName>
    <definedName name="B2TR_YOY_669A">#REF!</definedName>
    <definedName name="B2TR_YOY_669H">#REF!</definedName>
    <definedName name="B2TR_YOY_669I">#REF!</definedName>
    <definedName name="B2TR_YOY_669J">#REF!</definedName>
    <definedName name="B2TR_YOY_669K">#REF!</definedName>
    <definedName name="B2TR_YOY_669O">#REF!</definedName>
    <definedName name="B2TR_YOY_669R">#REF!</definedName>
    <definedName name="B2TR_YOY_669S">#REF!</definedName>
    <definedName name="B2TR_YOY_669T">#REF!</definedName>
    <definedName name="B2TR_YOY_669U">#REF!</definedName>
    <definedName name="B2TR_YOY_669W">#REF!</definedName>
    <definedName name="B2TR_YOY_669X">#REF!</definedName>
    <definedName name="B2TR_YOY_669Y">#REF!</definedName>
    <definedName name="B2TR_YOY_669Z">#REF!</definedName>
    <definedName name="B2TR_YOY_670D">#REF!</definedName>
    <definedName name="B2TR_YOY_670F">#REF!</definedName>
    <definedName name="B2TR_YOY_670H">#REF!</definedName>
    <definedName name="B2TR_YOY_670I">#REF!</definedName>
    <definedName name="B2TR_YOY_670N">#REF!</definedName>
    <definedName name="B2TR_YOY_670O">#REF!</definedName>
    <definedName name="B2TR_YOY_670P">#REF!</definedName>
    <definedName name="B2TR_YOY_670Q">#REF!</definedName>
    <definedName name="B2TR_YOY_670S">#REF!</definedName>
    <definedName name="B2TR_YOY_670W">#REF!</definedName>
    <definedName name="B2TR_YOY_670X">#REF!</definedName>
    <definedName name="B2TR_YOY_670Y">#REF!</definedName>
    <definedName name="B2TR_YOY_670Z">#REF!</definedName>
    <definedName name="B2TR_YOY_671A">#REF!</definedName>
    <definedName name="B2TR_YOY_671B">#REF!</definedName>
    <definedName name="B2TR_YOY_671D">#REF!</definedName>
    <definedName name="B2TR_YOY_671F">#REF!</definedName>
    <definedName name="B2TR_YOY_671G">#REF!</definedName>
    <definedName name="B2TR_YOY_671H">#REF!</definedName>
    <definedName name="B2TR_YOY_671I">#REF!</definedName>
    <definedName name="B2TR_YOY_671J">#REF!</definedName>
    <definedName name="B2TR_YOY_671K">#REF!</definedName>
    <definedName name="B2TR_YOY_671L">#REF!</definedName>
    <definedName name="B2TR_YOY_671M">#REF!</definedName>
    <definedName name="B2TR_YOY_671N">#REF!</definedName>
    <definedName name="B2TR_YOY_671O">#REF!</definedName>
    <definedName name="B2TR_YOY_671P">#REF!</definedName>
    <definedName name="B2TR_YOY_671Q">#REF!</definedName>
    <definedName name="B2TR_YOY_671R">#REF!</definedName>
    <definedName name="B2TR_YOY_671S">#REF!</definedName>
    <definedName name="B2TR_YOY_671T">#REF!</definedName>
    <definedName name="B2TR_YOY_671W">#REF!</definedName>
    <definedName name="B2TR_YOY_671Z">#REF!</definedName>
    <definedName name="B2TR_YOY_672G">#REF!</definedName>
    <definedName name="B2TR_YOY_672H">#REF!</definedName>
    <definedName name="B2TR_YOY_672I">#REF!</definedName>
    <definedName name="B2TR_YOY_672M">#REF!</definedName>
    <definedName name="B2TR_YOY_672N">#REF!</definedName>
    <definedName name="B2TR_YOY_672O">#REF!</definedName>
    <definedName name="B2TR_YOY_672P">#REF!</definedName>
    <definedName name="B2TR_YOY_672R">#REF!</definedName>
    <definedName name="B2TR_YOY_672S">#REF!</definedName>
    <definedName name="B2TR_YOY_672T">#REF!</definedName>
    <definedName name="B2TR_YOY_673C">#REF!</definedName>
    <definedName name="B2TR_YOY_673E">#REF!</definedName>
    <definedName name="B2TR_YOY_673F">#REF!</definedName>
    <definedName name="B2TR_YOY_673G">#REF!</definedName>
    <definedName name="B2TR_YOY_673H">#REF!</definedName>
    <definedName name="B2TR_YOY_673I">#REF!</definedName>
    <definedName name="B2TR_YOY_673J">#REF!</definedName>
    <definedName name="B2TR_YOY_673K">#REF!</definedName>
    <definedName name="B2TR_YOY_673M">#REF!</definedName>
    <definedName name="B2TR_YOY_673N">#REF!</definedName>
    <definedName name="B2TR_YOY_673O">#REF!</definedName>
    <definedName name="B2TR_YOY_673R">#REF!</definedName>
    <definedName name="B2TR_YOY_673S">#REF!</definedName>
    <definedName name="B2TR_YOY_673U">#REF!</definedName>
    <definedName name="B2TR_YOY_673V">#REF!</definedName>
    <definedName name="B2TR_YOY_673W">#REF!</definedName>
    <definedName name="B2TR_YOY_673X">#REF!</definedName>
    <definedName name="B2TR_YOY_673Y">#REF!</definedName>
    <definedName name="B2TR_YOY_673Z">#REF!</definedName>
    <definedName name="B2TR_YOY_674A">#REF!</definedName>
    <definedName name="B2TR_YOY_674B">#REF!</definedName>
    <definedName name="B2TR_YOY_674C">#REF!</definedName>
    <definedName name="B2TR_YOY_674D">#REF!</definedName>
    <definedName name="B2TR_YOY_674E">#REF!</definedName>
    <definedName name="B2TR_YOY_674F">#REF!</definedName>
    <definedName name="B2TR_YOY_674G">#REF!</definedName>
    <definedName name="B2TR_YOY_674I">#REF!</definedName>
    <definedName name="B2TR_YOY_674J">#REF!</definedName>
    <definedName name="B2TR_YOY_674M">#REF!</definedName>
    <definedName name="B2TR_YOY_674P">#REF!</definedName>
    <definedName name="B2TR_YOY_674Q">#REF!</definedName>
    <definedName name="B2TR_YOY_674R">#REF!</definedName>
    <definedName name="B2TR_YOY_674S">#REF!</definedName>
    <definedName name="B2TR_YOY_674V">#REF!</definedName>
    <definedName name="B2TR_YOY_674W">#REF!</definedName>
    <definedName name="B2TR_YOY_675A">#REF!</definedName>
    <definedName name="B2TR_YOY_675C">#REF!</definedName>
    <definedName name="B2TR_YOY_675E">#REF!</definedName>
    <definedName name="B2TR_YOY_675F">#REF!</definedName>
    <definedName name="B2TR_YOY_675G">#REF!</definedName>
    <definedName name="B2TR_YOY_675H">#REF!</definedName>
    <definedName name="B2TR_YOY_675I">#REF!</definedName>
    <definedName name="B2TR_YOY_675J">#REF!</definedName>
    <definedName name="B2TR_YOY_675K">#REF!</definedName>
    <definedName name="B2TR_YOY_675L">#REF!</definedName>
    <definedName name="B2TR_YOY_675M">#REF!</definedName>
    <definedName name="B2TR_YOY_675N">#REF!</definedName>
    <definedName name="B2TR_YOY_675O">#REF!</definedName>
    <definedName name="B2TR_YOY_675P">#REF!</definedName>
    <definedName name="B2TR_YOY_675Q">#REF!</definedName>
    <definedName name="B2TR_YOY_675R">#REF!</definedName>
    <definedName name="B2TR_YOY_675S">#REF!</definedName>
    <definedName name="B2TR_YOY_675T">#REF!</definedName>
    <definedName name="B2TR_YOY_675U">#REF!</definedName>
    <definedName name="B2TR_YOY_675V">#REF!</definedName>
    <definedName name="B2TR_YOY_675W">#REF!</definedName>
    <definedName name="B2TR_YOY_675X">#REF!</definedName>
    <definedName name="B2TR_YOY_675Y">#REF!</definedName>
    <definedName name="B2TR_YOY_675Z">#REF!</definedName>
    <definedName name="B2TR_YOY_676A">#REF!</definedName>
    <definedName name="B2TR_YOY_676B">#REF!</definedName>
    <definedName name="B2TR_YOY_676C">#REF!</definedName>
    <definedName name="B2TR_YOY_676D">#REF!</definedName>
    <definedName name="B2TR_YOY_676E">#REF!</definedName>
    <definedName name="B2TR_YOY_676F">#REF!</definedName>
    <definedName name="B2TR_YOY_676G">#REF!</definedName>
    <definedName name="B2TR_YOY_676J">#REF!</definedName>
    <definedName name="B2TR_YOY_690C">#REF!</definedName>
    <definedName name="B2TR_YOY_690D">#REF!</definedName>
    <definedName name="B2TR_YOY_690E">#REF!</definedName>
    <definedName name="B2TR_YOY_690F">#REF!</definedName>
    <definedName name="B2TR_YOY_690G">#REF!</definedName>
    <definedName name="B2TR_YOY_690I">#REF!</definedName>
    <definedName name="B2TR_YOY_690J">#REF!</definedName>
    <definedName name="B2TR_YOY_690K">#REF!</definedName>
    <definedName name="B2TR_YOY_690L">#REF!</definedName>
    <definedName name="B2TR_YOY_700B">#REF!</definedName>
    <definedName name="B2TR_YOY_701A">#REF!</definedName>
    <definedName name="B2TR_YOY_702A">#REF!</definedName>
    <definedName name="B2TR_YOY_710H">#REF!</definedName>
    <definedName name="B2TR_YOY_710Q">#REF!</definedName>
    <definedName name="B2TR_YOY_710Y">#REF!</definedName>
    <definedName name="B2TR_YOY_711N">#REF!</definedName>
    <definedName name="B2TR_YOY_711O">#REF!</definedName>
    <definedName name="B2TR_YOY_711P">#REF!</definedName>
    <definedName name="B2TR_YOY_712K">#REF!</definedName>
    <definedName name="B2TR_YOY_712L">#REF!</definedName>
    <definedName name="B2TR_YOY_712M">#REF!</definedName>
    <definedName name="B2TR_YOY_712N">#REF!</definedName>
    <definedName name="B2TR_YOY_811B">#REF!</definedName>
    <definedName name="B2TR_YOY_811C">#REF!</definedName>
    <definedName name="B2TR_YOY_813B">#REF!</definedName>
    <definedName name="B2TR_YOY_813C">#REF!</definedName>
    <definedName name="B2TR_YOY_841A">#REF!</definedName>
    <definedName name="B2TR_YOY_841B">#REF!</definedName>
    <definedName name="B2TR_YOY_841C">#REF!</definedName>
    <definedName name="B2TR_YOY_842A">#REF!</definedName>
    <definedName name="B2TR_YOY_842B">#REF!</definedName>
    <definedName name="B2TR_YOY_842C">#REF!</definedName>
    <definedName name="B2TR_YOY_843A">#REF!</definedName>
    <definedName name="B2TR_YOY_844A">#REF!</definedName>
    <definedName name="B2TR_YOY_845K">#REF!</definedName>
    <definedName name="B2TR_YOY_846D">#REF!</definedName>
    <definedName name="B2TR_YOY_846E">#REF!</definedName>
    <definedName name="B2TR_YOY_846F">#REF!</definedName>
    <definedName name="B2TR_YOY_846G">#REF!</definedName>
    <definedName name="B2TR_YOY_846H">#REF!</definedName>
    <definedName name="B2TR_YOY_846I">#REF!</definedName>
    <definedName name="B2TR_YOY_850A">#REF!</definedName>
    <definedName name="B2TR_YOY_850C">#REF!</definedName>
    <definedName name="B2TR_YOY_900A">#REF!</definedName>
    <definedName name="B2TR_YOY_900F">#REF!</definedName>
    <definedName name="B2TR_YOY_900H">#REF!</definedName>
    <definedName name="B2TR_YOY_900I">#REF!</definedName>
    <definedName name="B2TR_YOY_900L">#REF!</definedName>
    <definedName name="B2TR_YOY_905A">#REF!</definedName>
    <definedName name="B2TR_YOY_905B">#REF!</definedName>
    <definedName name="B2TR_YOY_905C">#REF!</definedName>
    <definedName name="B2TR_YOY_905U">#REF!</definedName>
    <definedName name="B2TR_YOY_906A">#REF!</definedName>
    <definedName name="B2TR_YOY_906D">#REF!</definedName>
    <definedName name="B2TR_YOY_906F">#REF!</definedName>
    <definedName name="B2TR_YOY_906I">#REF!</definedName>
    <definedName name="B2TR_YOY_906J">#REF!</definedName>
    <definedName name="B2TR_YOY_906K">#REF!</definedName>
    <definedName name="B2TR_YOY_906P">#REF!</definedName>
    <definedName name="B2TR_YOY_906Z">#REF!</definedName>
    <definedName name="B2TR_YOY_908A">#REF!</definedName>
    <definedName name="B2TR_YOY_908B">#REF!</definedName>
    <definedName name="B2TR_YOY_910B">#REF!</definedName>
    <definedName name="B2TR_YOY_910C">#REF!</definedName>
    <definedName name="B2TR_YOY_910D">#REF!</definedName>
    <definedName name="B2TR_YOY_910E">#REF!</definedName>
    <definedName name="B2TR_YOY_910K">#REF!</definedName>
    <definedName name="B2TR_YOY_910M">#REF!</definedName>
    <definedName name="B2TR_YOY_910N">#REF!</definedName>
    <definedName name="B2TR_YOY_910O">#REF!</definedName>
    <definedName name="B2TR_YOY_910Q">#REF!</definedName>
    <definedName name="B2TR_YOY_910S">#REF!</definedName>
    <definedName name="B2TR_YOY_910U">#REF!</definedName>
    <definedName name="B2TR_YOY_910X">#REF!</definedName>
    <definedName name="B2TR_YOY_911I">#REF!</definedName>
    <definedName name="B2TR_YOY_911J">#REF!</definedName>
    <definedName name="B2TR_YOY_911K">#REF!</definedName>
    <definedName name="B2TR_YOY_911L">#REF!</definedName>
    <definedName name="B2TR_YOY_911M">#REF!</definedName>
    <definedName name="B2TR_YOY_911Q">#REF!</definedName>
    <definedName name="B2TR_YOY_911QA">#REF!</definedName>
    <definedName name="B2TR_YOY_911QB">#REF!</definedName>
    <definedName name="B2TR_YOY_911S">#REF!</definedName>
    <definedName name="B2TR_YOY_911V">#REF!</definedName>
    <definedName name="B2TR_YOY_911W">#REF!</definedName>
    <definedName name="B2TR_YOY_911Z">#REF!</definedName>
    <definedName name="B2TR_YOY_912K">#REF!</definedName>
    <definedName name="B2TR_YOY_913A">#REF!</definedName>
    <definedName name="B2TR_YOY_913D">#REF!</definedName>
    <definedName name="B2TR_YOY_913M">#REF!</definedName>
    <definedName name="B2TR_YOY_914A">#REF!</definedName>
    <definedName name="B2TR_YOY_914B">#REF!</definedName>
    <definedName name="B2TR_YOY_914E">#REF!</definedName>
    <definedName name="B2TR_YOY_914F">#REF!</definedName>
    <definedName name="B2TR_YOY_914K">#REF!</definedName>
    <definedName name="B2TR_YOY_914MDSIT">#REF!</definedName>
    <definedName name="B2TR_YOY_920E">#REF!</definedName>
    <definedName name="B2TR_YOY_921A">#REF!</definedName>
    <definedName name="B2TR_YOY_921G">#REF!</definedName>
    <definedName name="B2TR_YOY_930A">#REF!</definedName>
    <definedName name="B2TR_YOY_930E">#REF!</definedName>
    <definedName name="B2TR_YOY_930J">#REF!</definedName>
    <definedName name="B2TR_YOY_930K">#REF!</definedName>
    <definedName name="B2TR_YOY_940A">#REF!</definedName>
    <definedName name="B2TR_YOY_940N">#REF!</definedName>
    <definedName name="B2TR_YOY_940S">#REF!</definedName>
    <definedName name="B2TR_YOY_940X">#REF!</definedName>
    <definedName name="B2TR_YOY_960A">#REF!</definedName>
    <definedName name="B2TR_YOY_980A">#REF!</definedName>
    <definedName name="B2TR_YOY_980B">#REF!</definedName>
    <definedName name="B2TR_YOY_980E">#REF!</definedName>
    <definedName name="B2TR_YOY_980G">#REF!</definedName>
    <definedName name="B2TR_YOY_980J">#REF!</definedName>
    <definedName name="B2TR_YOY_980L">#REF!</definedName>
    <definedName name="B2TR_YOY_985B">#REF!</definedName>
    <definedName name="B2TR_YOY_990B">#REF!</definedName>
    <definedName name="B2TR_YOY_995A">#REF!</definedName>
    <definedName name="B2TR_YOY_999QFIN48">#REF!</definedName>
    <definedName name="B2TR_YOY_FIT">#REF!</definedName>
    <definedName name="B2TR_YOY_INT1">#REF!</definedName>
    <definedName name="B2TR_YOY_M31">#REF!</definedName>
    <definedName name="B2TR_YOY_M32">#REF!</definedName>
    <definedName name="B2TR_YOY_M33">#REF!</definedName>
    <definedName name="B2TR_YOY_NIT">#REF!</definedName>
    <definedName name="B2TR_YOY_SIT">#REF!</definedName>
    <definedName name="base">#REF!</definedName>
    <definedName name="BASERATECHG">#REF!</definedName>
    <definedName name="bcbcbcbcc" hidden="1">{#N/A,#N/A,TRUE,"Income Statement";#N/A,#N/A,TRUE,"Balance Sheet";#N/A,#N/A,TRUE,"Cash Flows";#N/A,#N/A,TRUE,"Ratios";#N/A,#N/A,TRUE,"Revenues";#N/A,#N/A,TRUE,"Asset Calcs";#N/A,#N/A,TRUE,"Assumptions";#N/A,#N/A,TRUE,"Valuation"}</definedName>
    <definedName name="bcbcbcc" hidden="1">{#N/A,#N/A,FALSE,"BidCo Assumptions";#N/A,#N/A,FALSE,"Credit Stats";#N/A,#N/A,FALSE,"Bidco Summary";#N/A,#N/A,FALSE,"BIDCO Consolidated"}</definedName>
    <definedName name="Beg_Bal">#REF!</definedName>
    <definedName name="Begin_Print1" localSheetId="8">#REF!</definedName>
    <definedName name="Begin_Print1" localSheetId="0">#REF!</definedName>
    <definedName name="Begin_Print1" localSheetId="7">#REF!</definedName>
    <definedName name="Begin_Print1" localSheetId="2">#REF!</definedName>
    <definedName name="Begin_Print1">#REF!</definedName>
    <definedName name="Begin_Print2">#REF!</definedName>
    <definedName name="Benefit">#REF!</definedName>
    <definedName name="BEx0017DGUEDPCFJUPUZOOLJCS2B" hidden="1">#REF!</definedName>
    <definedName name="BEx001CNWHJ5RULCSFM36ZCGJ1UH" hidden="1">#REF!</definedName>
    <definedName name="BEx004791UAJIJSN57OT7YBLNP82" hidden="1">#REF!</definedName>
    <definedName name="BEx008P2NVFDLBHL7IZ5WTMVOQ1F" hidden="1">#REF!</definedName>
    <definedName name="BEx009G00IN0JUIAQ4WE9NHTMQE2" hidden="1">#REF!</definedName>
    <definedName name="BEx00DXTY2JDVGWQKV8H7FG4SV30" hidden="1">#REF!</definedName>
    <definedName name="BEx00GHLTYRH5N2S6P78YW1CD30N" hidden="1">#REF!</definedName>
    <definedName name="BEx00JC31DY11L45SEU4B10BIN6W" hidden="1">#REF!</definedName>
    <definedName name="BEx00KZHZBHP3TDV1YMX4B19B95O" hidden="1">#REF!</definedName>
    <definedName name="BEx00MBY8XXUOHIZ4LHXHPD7WYD5" hidden="1">#REF!</definedName>
    <definedName name="BEx00O4PAWETUBT0XVI1C4OHM15U" hidden="1">#REF!</definedName>
    <definedName name="BEx01HY6E3GJ66ABU5ABN26V6Q13" hidden="1">#REF!</definedName>
    <definedName name="BEx01PQPVA98GRAAKX3HEZZ0XK5C" hidden="1">#REF!</definedName>
    <definedName name="BEx01PW5YQKEGAR8JDDI5OARYXDF" hidden="1">#REF!</definedName>
    <definedName name="BEx01XJ94SHJ1YQ7ORPW0RQGKI2H" hidden="1">#REF!</definedName>
    <definedName name="BEx0262TTS9LPE4KF6VUW72201AB" hidden="1">#REF!</definedName>
    <definedName name="BEx02PPH4OWYB9ZB2611OC9DA9MZ" hidden="1">#REF!</definedName>
    <definedName name="BEx02Q08R9G839Q4RFGG9026C7PX" hidden="1">#REF!</definedName>
    <definedName name="BEx02SEL3Z1QWGAHXDPUA9WLTTPS" hidden="1">#REF!</definedName>
    <definedName name="BEx02Y3KJZH5BGDM9QEZ1PVVI114" hidden="1">#REF!</definedName>
    <definedName name="BEx0313GRLLASDTVPW5DHTXHE74M" hidden="1">#REF!</definedName>
    <definedName name="BEx1F0SOZ3H5XUHXD7O01TCR8T6J" hidden="1">#REF!</definedName>
    <definedName name="BEx1F9HL824UCNCVZ2U62J4KZCX8" hidden="1">#REF!</definedName>
    <definedName name="BEx1FEVSJKTI1Q1Z874QZVFSJSVA" hidden="1">#REF!</definedName>
    <definedName name="BEx1FGDRUHHLI1GBHELT4PK0LY4V" hidden="1">#REF!</definedName>
    <definedName name="BEx1FJZ7GKO99IYTP6GGGF7EUL3Z" hidden="1">#REF!</definedName>
    <definedName name="BEx1FXBADB31WUEH8U617C5F40X9" hidden="1">#REF!</definedName>
    <definedName name="BEx1FZV2CM77TBH1R6YYV9P06KA2" hidden="1">#REF!</definedName>
    <definedName name="BEx1G59AY8195JTUM6P18VXUFJ3E" hidden="1">#REF!</definedName>
    <definedName name="BEx1GRFPRSO5UT952RBFGUHDUZN5" hidden="1">#REF!</definedName>
    <definedName name="BEx1GVMRHFXUP6XYYY9NR12PV5TF" hidden="1">#REF!</definedName>
    <definedName name="BEx1H6KIT7BHUH6MDDWC935V9N47" hidden="1">#REF!</definedName>
    <definedName name="BEx1HDGOOJ3SKHYMWUZJ1P0RQZ9N" hidden="1">#REF!</definedName>
    <definedName name="BEx1HDM5ZXSJG6JQEMSFV52PZ10V" hidden="1">#REF!</definedName>
    <definedName name="BEx1HETBBZVN5F43LKOFMC4QB0CR" hidden="1">#REF!</definedName>
    <definedName name="BEx1HGWNWPLNXICOTP90TKQVVE4E" hidden="1">#REF!</definedName>
    <definedName name="BEx1HIPLJZABY0EMUOTZN0EQMDPU" hidden="1">#REF!</definedName>
    <definedName name="BEx1HO94JIRX219MPWMB5E5XZ04X" hidden="1">#REF!</definedName>
    <definedName name="BEx1HQNF6KHM21E3XLW0NMSSEI9S" hidden="1">#REF!</definedName>
    <definedName name="BEx1HSLNWIW4S97ZBYY7I7M5YVH4" hidden="1">#REF!</definedName>
    <definedName name="BEx1HU8WGEGZ07PO2AYJ3Q7JV682" hidden="1">#REF!</definedName>
    <definedName name="BEx1I4QKTILCKZUSOJCVZN7SNHL5" hidden="1">#REF!</definedName>
    <definedName name="BEx1IE0ZP7RIFM9FI24S9I6AAJ14" hidden="1">#REF!</definedName>
    <definedName name="BEx1IGQ5B697MNDOE06MVSR0H58E" hidden="1">#REF!</definedName>
    <definedName name="BEx1IKRPW8MLB9Y485M1TL2IT9SH" hidden="1">#REF!</definedName>
    <definedName name="BEx1J0CSSHDJGBJUHVOEMCF2P4DL" hidden="1">#REF!</definedName>
    <definedName name="BEx1J61RRF9LJ3V3R5OY3WJ6VBWR" hidden="1">#REF!</definedName>
    <definedName name="BEx1J7E8VCGLPYU82QXVUG5N3ZAI" hidden="1">#REF!</definedName>
    <definedName name="BEx1JGE2YQWH8S25USOY08XVGO0D" hidden="1">#REF!</definedName>
    <definedName name="BEx1JJJC9T1W7HY4V7HP1S1W4JO1" hidden="1">#REF!</definedName>
    <definedName name="BEx1JKKZSJ7DI4PTFVI9VVFMB1X2" hidden="1">#REF!</definedName>
    <definedName name="BEx1JUBQFRVMASSFK4B3V0AD7YP9" hidden="1">#REF!</definedName>
    <definedName name="BEx1JVTNDJQ0189VAB5O88Z9N2B1" hidden="1">#REF!</definedName>
    <definedName name="BEx1JXBM5W4YRWNQ0P95QQS6JWD6" hidden="1">#REF!</definedName>
    <definedName name="BEx1K4D3BL8221FE5HGCB9VDX83Q" hidden="1">#REF!</definedName>
    <definedName name="BEx1K95QRKBCQOHKAK00IAOF748I" hidden="1">#REF!</definedName>
    <definedName name="BEx1KGCOC0TV99C9CNDK7IZRHVGO" hidden="1">#REF!</definedName>
    <definedName name="BEx1KGY9QEHZ9QSARMQUTQKRK4UX" hidden="1">#REF!</definedName>
    <definedName name="BEx1KKP1ELIF2UII2FWVGL7M1X7J" hidden="1">#REF!</definedName>
    <definedName name="BEx1KUVWMB0QCWA3RBE4CADFVRIS" hidden="1">#REF!</definedName>
    <definedName name="BEx1L2OG1SDFK2TPXELJ77YP4NI2" hidden="1">#REF!</definedName>
    <definedName name="BEx1L6Q60MWRDJB4L20LK0XPA0Z2" hidden="1">#REF!</definedName>
    <definedName name="BEx1LAX8UE95OMEMCKW7PJJO7FX5" hidden="1">#REF!</definedName>
    <definedName name="BEx1LD63FP2Z4BR9TKSHOZW9KKZ5" hidden="1">#REF!</definedName>
    <definedName name="BEx1LDMB9RW982DUILM2WPT5VWQ3" hidden="1">#REF!</definedName>
    <definedName name="BEx1LR3VGF6TOZ4ZPIXZ96JKRKKD" hidden="1">#REF!</definedName>
    <definedName name="BEx1LRPGDQCOEMW8YT80J1XCDCIV" hidden="1">#REF!</definedName>
    <definedName name="BEx1LRUSJW4JG54X07QWD9R27WV9" hidden="1">#REF!</definedName>
    <definedName name="BEx1LU92C01NBTGCF0WADTO32CU2" hidden="1">#REF!</definedName>
    <definedName name="BEx1M1WBK5T0LP1AK2JYV6W87ID6" hidden="1">#REF!</definedName>
    <definedName name="BEx1M51HHDYGIT8PON7U8ICL2S95" hidden="1">#REF!</definedName>
    <definedName name="BEx1M68NRL0QD9UQV1RA9L68505H" hidden="1">#REF!</definedName>
    <definedName name="BEx1MQ0S8ZPM3QRPBJFVO8KGKJO2" hidden="1">#REF!</definedName>
    <definedName name="BEx1MTRKKVCHOZ0YGID6HZ49LJTO" hidden="1">#REF!</definedName>
    <definedName name="BEx1N3CUJ3UX61X38ZAJVPEN4KMC" hidden="1">#REF!</definedName>
    <definedName name="BEx1NM34KQTO1LDNSAFD1L82UZFG" hidden="1">#REF!</definedName>
    <definedName name="BEx1NNQJ0R56EJAAW1MXNECZ55XH" hidden="1">#REF!</definedName>
    <definedName name="BEx1NO6TXZVOGCUWCCRTXRXWW0XL" hidden="1">#REF!</definedName>
    <definedName name="BEx1NS8EU5P9FQV3S0WRTXI5L361" hidden="1">#REF!</definedName>
    <definedName name="BEx1NUBX5VUYZFKQH69FN6BTLWCR" hidden="1">#REF!</definedName>
    <definedName name="BEx1NZ4K1L8UON80Y2A4RASKWGNP" hidden="1">#REF!</definedName>
    <definedName name="BEx1O24FHGT1KV1PHK1VQ1OUH4VP" hidden="1">#REF!</definedName>
    <definedName name="BEx1OFB62PDZZNV8TCVH2GJNNOSC" hidden="1">#REF!</definedName>
    <definedName name="BEx1OLAZ915OGYWP0QP1QQWDLCRX" hidden="1">#REF!</definedName>
    <definedName name="BEx1OO5ER042IS6IC4TLDI75JNVH" hidden="1">#REF!</definedName>
    <definedName name="BEx1OTE544O0H6QOAIX6QZKHCDFW" hidden="1">#REF!</definedName>
    <definedName name="BEx1OTE54CBSUT8FWKRALEDCUWN4" hidden="1">#REF!</definedName>
    <definedName name="BEx1OVSMPADTX95QUOX34KZQ8EDY" hidden="1">#REF!</definedName>
    <definedName name="BEx1OX544IO9FQJI7YYQGZCEHB3O" hidden="1">#REF!</definedName>
    <definedName name="BEx1OY6SVEUT2EQ26P7EKEND342G" hidden="1">#REF!</definedName>
    <definedName name="BEx1OYN1LPIPI12O9G6F7QAOS9T4" hidden="1">#REF!</definedName>
    <definedName name="BEx1P1HHKJA799O3YZXQAX6KFH58" hidden="1">#REF!</definedName>
    <definedName name="BEx1P34W467WGPOXPK292QFJIPHJ" hidden="1">#REF!</definedName>
    <definedName name="BEx1P58EB7DAA5Y346WUQVQR9QEO" hidden="1">#REF!</definedName>
    <definedName name="BEx1P7S1J4TKGVJ43C2Q2R3M9WRB" hidden="1">#REF!</definedName>
    <definedName name="BEx1PA11BLPVZM8RC5BL46WX8YB5" hidden="1">#REF!</definedName>
    <definedName name="BEx1PBZ4BEFIPGMQXT9T8S4PZ2IM" hidden="1">#REF!</definedName>
    <definedName name="BEx1PKINWPH6BLUM5BTUM1OMO78L" hidden="1">#REF!</definedName>
    <definedName name="BEx1PLF2CFSXBZPVI6CJ534EIJDN" hidden="1">#REF!</definedName>
    <definedName name="BEx1PMWZB2DO6EM9BKLUICZJ65HD" hidden="1">#REF!</definedName>
    <definedName name="BEx1PUK290DX9LHEN2RS5E5L92YR" hidden="1">#REF!</definedName>
    <definedName name="BEx1PWNKPN825TMXC0L3V3FWMXS4" hidden="1">#REF!</definedName>
    <definedName name="BEx1Q21TG5PWZ4V504UC7VGQ9FEI" hidden="1">#REF!</definedName>
    <definedName name="BEx1QA54J2A4I7IBQR19BTY28ZMR" hidden="1">#REF!</definedName>
    <definedName name="BEx1QMKTAIQ9VGEWQ95YM98EUX0H" hidden="1">#REF!</definedName>
    <definedName name="BEx1QMQAHG3KQUK59DVM68SWKZIZ" hidden="1">#REF!</definedName>
    <definedName name="BEx1R9YFKJCMSEST8OVCAO5E47FO" hidden="1">#REF!</definedName>
    <definedName name="BEx1RBGC06B3T52OIC0EQ1KGVP1I" hidden="1">#REF!</definedName>
    <definedName name="BEx1RG3NJLA83JCT26IM1NH7FHA3" hidden="1">#REF!</definedName>
    <definedName name="BEx1RPJGA9DKDGRAYU2BHE6FRJ0N" hidden="1">#REF!</definedName>
    <definedName name="BEx1RRC7X4NI1CU4EO5XYE2GVARJ" hidden="1">#REF!</definedName>
    <definedName name="BEx1RZA1NCGT832L7EMR7GMF588W" hidden="1">#REF!</definedName>
    <definedName name="BEx1S0XGIPUSZQUCSGWSK10GKW7Y" hidden="1">#REF!</definedName>
    <definedName name="BEx1S5VFNKIXHTTCWSV60UC50EZ8" hidden="1">#REF!</definedName>
    <definedName name="BEx1SFGNVAFMGBWWJ1P5SP00N381" hidden="1">#REF!</definedName>
    <definedName name="BEx1SFGP1BMG8LP140SHD1AEEPXP" hidden="1">#REF!</definedName>
    <definedName name="BEx1SK3U02H0RGKEYXW7ZMCEOF3V" hidden="1">#REF!</definedName>
    <definedName name="BEx1SO5L68CL3H1IC2HQ6TPY8U6F" hidden="1">#REF!</definedName>
    <definedName name="BEx1SSNEZINBJT29QVS62VS1THT4" hidden="1">#REF!</definedName>
    <definedName name="BEx1SVNCHNANBJIDIQVB8AFK4HAN" hidden="1">#REF!</definedName>
    <definedName name="BEx1TE2YGKCOGDSQUWA9TLZW5GV4" hidden="1">#REF!</definedName>
    <definedName name="BEx1TJ0WLS9O7KNSGIPWTYHDYI1D" hidden="1">#REF!</definedName>
    <definedName name="BEx1TLF98B75D1P3EJQ1GRYKUU6P" hidden="1">#REF!</definedName>
    <definedName name="BEx1TYRAHXVPGDVF5KTTB3900F58" hidden="1">#REF!</definedName>
    <definedName name="BEx1U15M7LVVFZENH830B2BGWC04" hidden="1">#REF!</definedName>
    <definedName name="BEx1U5NGVTXGL4CIPVT5O034KGGR" hidden="1">#REF!</definedName>
    <definedName name="BEx1U7WFO8OZKB1EBF4H386JW91L" hidden="1">#REF!</definedName>
    <definedName name="BEx1U87938YR9N6HYI24KVBKLOS3" hidden="1">#REF!</definedName>
    <definedName name="BEx1UESH4KDWHYESQU2IE55RS3LI" hidden="1">#REF!</definedName>
    <definedName name="BEx1UFZM4VZBYSPNK43H7Y6HNB2B" hidden="1">#REF!</definedName>
    <definedName name="BEx1UI8N9KTCPSOJ7RDW0T8UEBNP" hidden="1">#REF!</definedName>
    <definedName name="BEx1UML0HHJFHA5TBOYQ24I3RV1W" hidden="1">#REF!</definedName>
    <definedName name="BEx1UUDIQPZ23XQ79GUL0RAWRSCK" hidden="1">#REF!</definedName>
    <definedName name="BEx1UUTSK2C11SHV8AJXLYCJP9N4" hidden="1">#REF!</definedName>
    <definedName name="BEx1V67SEV778NVW68J8W5SND1J7" hidden="1">#REF!</definedName>
    <definedName name="BEx1VAK6RBDZVE57N471WHPORUOE" hidden="1">#REF!</definedName>
    <definedName name="BEx1VIY9SQLRESD11CC4PHYT0XSG" hidden="1">#REF!</definedName>
    <definedName name="BEx1WC67EH10SC38QWX3WEA5KH3A" hidden="1">#REF!</definedName>
    <definedName name="BEx1WGYTKZZIPM1577W5FEYKFH3V" hidden="1">#REF!</definedName>
    <definedName name="BEx1WHPURIV3D3PTJJ359H1OP7ZV" hidden="1">#REF!</definedName>
    <definedName name="BEx1WLWY2CR1WRD694JJSWSDFAIR" hidden="1">#REF!</definedName>
    <definedName name="BEx1WMD1LWPWRIK6GGAJRJAHJM8I" hidden="1">#REF!</definedName>
    <definedName name="BEx1WR0D41MR174LBF3P9E3K0J51" hidden="1">#REF!</definedName>
    <definedName name="BEx1WUB1FAS5PHU33TJ60SUHR618" hidden="1">#REF!</definedName>
    <definedName name="BEx1WX04G0INSPPG9NTNR3DYR6PZ" hidden="1">#REF!</definedName>
    <definedName name="BEx1X1SS6VBZVRNQ2BCV14SDSN2T" hidden="1">#REF!</definedName>
    <definedName name="BEx1X3LHU9DPG01VWX2IF65TRATF" hidden="1">#REF!</definedName>
    <definedName name="BEx1XK8AAMO0AH0Z1OUKW30CA7EQ" hidden="1">#REF!</definedName>
    <definedName name="BEx1XL4MZ7C80495GHQRWOBS16PQ" hidden="1">#REF!</definedName>
    <definedName name="BEx1Y2IGS2K95E1M51PEF9KJZ0KB" hidden="1">#REF!</definedName>
    <definedName name="BEx1Y3PKK83X2FN9SAALFHOWKMRQ" hidden="1">#REF!</definedName>
    <definedName name="BEx1Y40E3PP1FR4Z1T8TYMERO4NV" hidden="1">#REF!</definedName>
    <definedName name="BEx1YESSUDLAERX6LBB8V56M8SLC" hidden="1">#REF!</definedName>
    <definedName name="BEx1YL3DJ7Y4AZ01ERCOGW0FJ26T" hidden="1">#REF!</definedName>
    <definedName name="BEx1Z2RYHSVD1H37817SN93VMURZ" hidden="1">#REF!</definedName>
    <definedName name="BEx3AMAKWI6458B67VKZO56MCNJW" hidden="1">#REF!</definedName>
    <definedName name="BEx3AOOVM42G82TNF53W0EKXLUSI" hidden="1">#REF!</definedName>
    <definedName name="BEx3AZH9W4SUFCAHNDOQ728R9V4L" hidden="1">#REF!</definedName>
    <definedName name="BEx3B3OD51ISAN2LLIBMULN0U4ZC" hidden="1">#REF!</definedName>
    <definedName name="BEx3BAKI5N8MFGVWZWCRJQZ879OO" hidden="1">#REF!</definedName>
    <definedName name="BEx3BG9I89VA2OLYT4PV61JDXU69" hidden="1">#REF!</definedName>
    <definedName name="BEx3BG9J3N0QW0HQLPDKHG4LNUP8" hidden="1">#REF!</definedName>
    <definedName name="BEx3BNR9ES4KY7Q1DK83KC5NDGL8" hidden="1">#REF!</definedName>
    <definedName name="BEx3BQR5VZXNQ4H949ORM8ESU3B3" hidden="1">#REF!</definedName>
    <definedName name="BEx3BTLL3ASJN134DLEQTQM70VZM" hidden="1">#REF!</definedName>
    <definedName name="BEx3BW5CTV0DJU5AQS3ZQFK2VLF3" hidden="1">#REF!</definedName>
    <definedName name="BEx3BWAOSJWUXB8I63LLLOB0IJP1" hidden="1">#REF!</definedName>
    <definedName name="BEx3BYP0FG369M7G3JEFLMMXAKTS" hidden="1">#REF!</definedName>
    <definedName name="BEx3C2QR0WUD19QSVO8EMIPNQJKH" hidden="1">#REF!</definedName>
    <definedName name="BEx3C8AAGO4EJFEL0JJN2VY0HYIB" hidden="1">#REF!</definedName>
    <definedName name="BEx3CCS3VNR1KW2R7DKSQFZ17QW0" hidden="1">#REF!</definedName>
    <definedName name="BEx3CJTRYTU2EE1EL7M6DVFD01KO" hidden="1">#REF!</definedName>
    <definedName name="BEx3CKFCCPZZ6ROLAT5C1DZNIC1U" hidden="1">#REF!</definedName>
    <definedName name="BEx3CN4AESXZTH159TR8B9DJG12Z" hidden="1">#REF!</definedName>
    <definedName name="BEx3CO0SVO4WLH0DO43DCHYDTH1P" hidden="1">#REF!</definedName>
    <definedName name="BEx3D9G6QTSPF9UYI4X0XY0VE896" hidden="1">#REF!</definedName>
    <definedName name="BEx3DCQU9PBRXIMLO62KS5RLH447" hidden="1">#REF!</definedName>
    <definedName name="BEx3E9K8R6R3TVXS3UM0127D8DNP" hidden="1">#REF!</definedName>
    <definedName name="BEx3EE23XC21IEMZ81C84ZBTBZA8" hidden="1">#REF!</definedName>
    <definedName name="BEx3EF99FD6QNNCNOKDEE67JHTUJ" hidden="1">#REF!</definedName>
    <definedName name="BEx3EHCSERZ2O2OAG8Y95UPG2IY9" hidden="1">#REF!</definedName>
    <definedName name="BEx3EJR3TCJDYS7ZXNDS5N9KTGIK" hidden="1">#REF!</definedName>
    <definedName name="BEx3ELJTTBS6P05CNISMGOJOA60V" hidden="1">#REF!</definedName>
    <definedName name="BEx3EQSLJBDDJRHNX19PBFCKNY2I" hidden="1">#REF!</definedName>
    <definedName name="BEx3EUUAX947Q5N6MY6W0KSNY78Y" hidden="1">#REF!</definedName>
    <definedName name="BEx3EYVWCTX3E5LGECYH82ENAGBU" hidden="1">#REF!</definedName>
    <definedName name="BEx3F0JC8H5K4UPZ6HTO1OZ2OOOA" hidden="1">#REF!</definedName>
    <definedName name="BEx3F86EA79UA9R15EEYT5ZAYQGI" hidden="1">#REF!</definedName>
    <definedName name="BEx3FF2JGKF9FOM69W2I5I0JVUSZ" hidden="1">#REF!</definedName>
    <definedName name="BEx3FHMD1P5XBCH23ZKIFO6ZTCNB" hidden="1">#REF!</definedName>
    <definedName name="BEx3FI2G3YYIACQHXNXEA15M8ZK5" hidden="1">#REF!</definedName>
    <definedName name="BEx3FJ9MHSLDK8W91GO85FX1GX57" hidden="1">#REF!</definedName>
    <definedName name="BEx3FNM4HIBMXBBXPV7LKCWA3GHW" hidden="1">#REF!</definedName>
    <definedName name="BEx3FR251HFU7A33PU01SJUENL2B" hidden="1">#REF!</definedName>
    <definedName name="BEx3FRIE1T53ZMO1E61ZGQ9THDOQ" hidden="1">#REF!</definedName>
    <definedName name="BEx3FX7EJL47JSLSWP3EOC265WAE" hidden="1">#REF!</definedName>
    <definedName name="BEx3G201R8NLJ6FIHO2QS0SW9QVV" hidden="1">#REF!</definedName>
    <definedName name="BEx3G2LL2II66XY5YCDPG4JE13A3" hidden="1">#REF!</definedName>
    <definedName name="BEx3G2WA0DTYY9D8AGHHOBTPE2B2" hidden="1">#REF!</definedName>
    <definedName name="BEx3G3HT0ZM1BO84RTJMXZ1842C6" hidden="1">#REF!</definedName>
    <definedName name="BEx3GCXR6IAS0B6WJ03GJVH7CO52" hidden="1">#REF!</definedName>
    <definedName name="BEx3GEVV18SEQDI1JGY7EN6D1GT1" hidden="1">#REF!</definedName>
    <definedName name="BEx3GKFH64MKQX61S7DYTZ15JCPY" hidden="1">#REF!</definedName>
    <definedName name="BEx3GMJ1Y6UU02DLRL0QXCEKDA6C" hidden="1">#REF!</definedName>
    <definedName name="BEx3GN4LY0135CBDIN1TU2UEODGF" hidden="1">#REF!</definedName>
    <definedName name="BEx3GPDH2AH4QKT4OOSN563XUHBD" hidden="1">#REF!</definedName>
    <definedName name="BEx3GVD97A24S6H24BSXJFP4JCW6" hidden="1">#REF!</definedName>
    <definedName name="BEx3H5UX2GZFZZT657YR76RHW5I6" hidden="1">#REF!</definedName>
    <definedName name="BEx3HMSEFOP6DBM4R97XA6B7NFG6" hidden="1">#REF!</definedName>
    <definedName name="BEx3HNZM1GOP9RT8C2AXOMFXIMQ8" hidden="1">#REF!</definedName>
    <definedName name="BEx3HWJ5SQSD2CVCQNR183X44FR8" hidden="1">#REF!</definedName>
    <definedName name="BEx3I09YVXO0G4X7KGSA4WGORM35" hidden="1">#REF!</definedName>
    <definedName name="BEx3I7BLM11AXCZ8E4JU8ZIAXPAS" hidden="1">#REF!</definedName>
    <definedName name="BEx3ICF1GY8HQEBIU9S43PDJ90BX" hidden="1">#REF!</definedName>
    <definedName name="BEx3IYAH2DEBFWO8F94H4MXE3RLY" hidden="1">#REF!</definedName>
    <definedName name="BEx3IZXXSYEW50379N2EAFWO8DZV" hidden="1">#REF!</definedName>
    <definedName name="BEx3J1VZVGTKT4ATPO9O5JCSFTTR" hidden="1">#REF!</definedName>
    <definedName name="BEx3JC2TY7JNAAC3L7QHVPQXLGQ8" hidden="1">#REF!</definedName>
    <definedName name="BEx3JHMINP1THWDI6C83QR21FBGR" hidden="1">#REF!</definedName>
    <definedName name="BEx3JX23SYDIGOGM4Y0CQFBW8ZBV" hidden="1">#REF!</definedName>
    <definedName name="BEx3JXCXCVBZJGV5VEG9MJEI01AL" hidden="1">#REF!</definedName>
    <definedName name="BEx3JY98ZGQOIJAD31AKR12C64LP" hidden="1">#REF!</definedName>
    <definedName name="BEx3JYK2N7X59TPJSKYZ77ENY8SS" hidden="1">#REF!</definedName>
    <definedName name="BEx3K4EII7GU1CG0BN7UL15M6J8Z" hidden="1">#REF!</definedName>
    <definedName name="BEx3K4ZXQUQ2KYZF74B84SO48XMW" hidden="1">#REF!</definedName>
    <definedName name="BEx3K5QZUNWBEQQWDCJDXXFBV4QK" hidden="1">#REF!</definedName>
    <definedName name="BEx3KC6WKRCQX6L4P34ZM7CCJFBT" hidden="1">#REF!</definedName>
    <definedName name="BEx3KEFXUCVNVPH7KSEGAZYX13B5" hidden="1">#REF!</definedName>
    <definedName name="BEx3KFXUAF6YXAA47B7Q6X9B3VGB" hidden="1">#REF!</definedName>
    <definedName name="BEx3KIXQYOGMPK4WJJAVBRX4NR28" hidden="1">#REF!</definedName>
    <definedName name="BEx3KJOMVOSFZVJUL3GKCNP6DQDS" hidden="1">#REF!</definedName>
    <definedName name="BEx3KP2VRBMORK0QEAZUYCXL3DHJ" hidden="1">#REF!</definedName>
    <definedName name="BEx3L4IN3LI4C26SITKTGAH27CDU" hidden="1">#REF!</definedName>
    <definedName name="BEx3L4YQ0J7ZU0M5QM6YIPCEYC9K" hidden="1">#REF!</definedName>
    <definedName name="BEx3L60DJOR7NQN42G7YSAODP1EX" hidden="1">#REF!</definedName>
    <definedName name="BEx3L7D0PI38HWZ7VADU16C9E33D" hidden="1">#REF!</definedName>
    <definedName name="BEx3L7NTB2BHXP26B5F4A3PRTY0Z" hidden="1">#REF!</definedName>
    <definedName name="BEx3LM1PR4Y7KINKMTMKR984GX8Q" hidden="1">#REF!</definedName>
    <definedName name="BEx3LPCEZ1C0XEKNCM3YT09JWCUO" hidden="1">#REF!</definedName>
    <definedName name="BEx3LTU80DDHQRJRLVN79J3RC5Z0" hidden="1">#REF!</definedName>
    <definedName name="BEx3LUL5EICSTN6KP1M6B7NAHYVO" hidden="1">#REF!</definedName>
    <definedName name="BEx3M1MR1K1NQD03H74BFWOK4MWQ" hidden="1">#REF!</definedName>
    <definedName name="BEx3M4H77MYUKOOD31H9F80NMVK8" hidden="1">#REF!</definedName>
    <definedName name="BEx3M885DQ9KX2HJ6T6P6HDY9GC4" hidden="1">#REF!</definedName>
    <definedName name="BEx3M9VFX329PZWYC4DMZ6P3W9R2" hidden="1">#REF!</definedName>
    <definedName name="BEx3MCQ0L5NQSPA1DGA0QTYSLHNP" hidden="1">#REF!</definedName>
    <definedName name="BEx3MCQ0VEBV0CZXDS505L38EQ8N" hidden="1">#REF!</definedName>
    <definedName name="BEx3ME2HC294KYAUDR73NXYGVDW0" hidden="1">#REF!</definedName>
    <definedName name="BEx3MEYV5LQY0BAL7V3CFAFVOM3T" hidden="1">#REF!</definedName>
    <definedName name="BEx3MREOFWJQEYMCMBL7ZE06NBN6" hidden="1">#REF!</definedName>
    <definedName name="BEx3MRPHDEYR919ZKPYTH3O7DQTY" hidden="1">#REF!</definedName>
    <definedName name="BEx3NKXF7GYXHBK75UI6MDRUSU0J" hidden="1">#REF!</definedName>
    <definedName name="BEx3NLIZ7PHF2XE59ECZ3MD04ZG1" hidden="1">#REF!</definedName>
    <definedName name="BEx3NMQ4BVC94728AUM7CCX7UHTU" hidden="1">#REF!</definedName>
    <definedName name="BEx3NNBPZUO6BZU0DLA11SQERG4L" hidden="1">#REF!</definedName>
    <definedName name="BEx3NR2I4OUFP3Z2QZEDU2PIFIDI" hidden="1">#REF!</definedName>
    <definedName name="BEx3NVV3RL4UV2EU430NY5LKTPXD" hidden="1">#REF!</definedName>
    <definedName name="BEx3O1420BO99ELGBDOEK6YUS2AH" hidden="1">#REF!</definedName>
    <definedName name="BEx3O19B8FTTAPVT5DZXQGQXWFR8" hidden="1">#REF!</definedName>
    <definedName name="BEx3O208V4211X3WMWUFFIW28Y5U" hidden="1">#REF!</definedName>
    <definedName name="BEx3O7JY7N5U41CVEUHYIEK343YH" hidden="1">#REF!</definedName>
    <definedName name="BEx3O85IKWARA6NCJOLRBRJFMEWW" hidden="1">#REF!</definedName>
    <definedName name="BEx3OFCGQH8N5QT3C8M44CX5CLHX" hidden="1">#REF!</definedName>
    <definedName name="BEx3OJZSCGFRW7SVGBFI0X9DNVMM" hidden="1">#REF!</definedName>
    <definedName name="BEx3ORSBUXAF21MKEY90YJV9AY9A" hidden="1">#REF!</definedName>
    <definedName name="BEx3OV8BH6PYNZT7C246LOAU9SVX" hidden="1">#REF!</definedName>
    <definedName name="BEx3OXRYJZUEY6E72UJU0PHLMYAR" hidden="1">#REF!</definedName>
    <definedName name="BEx3P59TTRSGQY888P5C1O7M2PQT" hidden="1">#REF!</definedName>
    <definedName name="BEx3PDNRRNKD5GOUBUQFXAHIXLD9" hidden="1">#REF!</definedName>
    <definedName name="BEx3PDT8GNPWLLN02IH1XPV90XYK" hidden="1">#REF!</definedName>
    <definedName name="BEx3PG24EE6BFX4WK0PD7YR4MWXE" hidden="1">#REF!</definedName>
    <definedName name="BEx3PKEMDW8KZEP11IL927C5O7I2" hidden="1">#REF!</definedName>
    <definedName name="BEx3PKJZ1Z7L9S6KV8KXVS6B2FX4" hidden="1">#REF!</definedName>
    <definedName name="BEx3PMNG53Z5HY138H99QOMTX8W3" hidden="1">#REF!</definedName>
    <definedName name="BEx3PP1RRSFZ8UC0JC9R91W6LNKW" hidden="1">#REF!</definedName>
    <definedName name="BEx3PPCKN624WDXN9HIU6BDOOFL1" hidden="1">#REF!</definedName>
    <definedName name="BEx3PVXYZC8WB9ZJE7OCKUXZ46EA" hidden="1">#REF!</definedName>
    <definedName name="BEx3Q0VWPU5EQECK7MQ47TYJ3SWW" hidden="1">#REF!</definedName>
    <definedName name="BEx3Q7BZ9PUXK2RLIOFSIS9AHU1B" hidden="1">#REF!</definedName>
    <definedName name="BEx3Q8J42S9VU6EAN2Y28MR6DF88" hidden="1">#REF!</definedName>
    <definedName name="BEx3QEDFOYFY5NBTININ5W4RLD4Q" hidden="1">#REF!</definedName>
    <definedName name="BEx3QIKJ3U962US1Q564NZDLU8LD" hidden="1">#REF!</definedName>
    <definedName name="BEx3QLKKMOCYGB7DSNC29XGRU52O" hidden="1">#REF!</definedName>
    <definedName name="BEx3QR9D45DHW50VQ7Y3Q1AXPOB9" hidden="1">#REF!</definedName>
    <definedName name="BEx3QSWT2S5KWG6U2V9711IYDQBM" hidden="1">#REF!</definedName>
    <definedName name="BEx3QU9AM2D9N0887SF1H9427JKU" hidden="1">#REF!</definedName>
    <definedName name="BEx3QVGG7Q2X4HZHJAM35A8T3VR7" hidden="1">#REF!</definedName>
    <definedName name="BEx3R0JUB9YN8PHPPQTAMIT1IHWK" hidden="1">#REF!</definedName>
    <definedName name="BEx3R81NFRO7M81VHVKOBFT0QBIL" hidden="1">#REF!</definedName>
    <definedName name="BEx3R8N7YCUKJFKXRC8VVKDGUCWT" hidden="1">#REF!</definedName>
    <definedName name="BEx3RFJCSRTFFKD3A8DC3F4ZHW92" hidden="1">#REF!</definedName>
    <definedName name="BEx3RHC2ZD5UFS6QD4OPFCNNMWH1" hidden="1">#REF!</definedName>
    <definedName name="BEx3RHMVYSP3UJFE4JFGYN439AJK" hidden="1">#REF!</definedName>
    <definedName name="BEx3RKHARL8IJX5B7DY70B7NIRVT" hidden="1">#REF!</definedName>
    <definedName name="BEx3RQ10QIWBAPHALAA91BUUCM2X" hidden="1">#REF!</definedName>
    <definedName name="BEx3RV4E1WT43SZBUN09RTB8EK1O" hidden="1">#REF!</definedName>
    <definedName name="BEx3RXO31FBRRLV0JNYV5WKXBI0B" hidden="1">#REF!</definedName>
    <definedName name="BEx3RXYU0QLFXSFTM5EB20GD03W5" hidden="1">#REF!</definedName>
    <definedName name="BEx3RYKLC3QQO3XTUN7BEW2AQL98" hidden="1">#REF!</definedName>
    <definedName name="BEx3S0D6JUMB108LOCZDSMZJEEJ5" hidden="1">#REF!</definedName>
    <definedName name="BEx3SHWF5FZ1ENNWE8YT6JTBCDWU" hidden="1">#REF!</definedName>
    <definedName name="BEx3SICJ45BYT6FHBER86PJT25FC" hidden="1">#REF!</definedName>
    <definedName name="BEx3SMUCMJVGQ2H4EHQI5ZFHEF0P" hidden="1">#REF!</definedName>
    <definedName name="BEx3SN56F03CPDRDA7LZ763V0N4I" hidden="1">#REF!</definedName>
    <definedName name="BEx3SPE6N1ORXPRCDL3JPZD73Z9F" hidden="1">#REF!</definedName>
    <definedName name="BEx3T29ZTULQE0OMSMWUMZDU9ZZ0" hidden="1">#REF!</definedName>
    <definedName name="BEx3T6MJ1QDJ929WMUDVZ0O3UW0Y" hidden="1">#REF!</definedName>
    <definedName name="BEx3T90SRPHVFZGKZPEL156PTBLG" hidden="1">#REF!</definedName>
    <definedName name="BEx3TMNO7NM03FQTML6ZEBRQXY0M" hidden="1">#REF!</definedName>
    <definedName name="BEx3TPCSI16OAB2L9M9IULQMQ9J9" hidden="1">#REF!</definedName>
    <definedName name="BEx3U64YUOZ419BAJS2W78UMATAW" hidden="1">#REF!</definedName>
    <definedName name="BEx3U94WCEA5DKMWBEX1GU0LKYG2" hidden="1">#REF!</definedName>
    <definedName name="BEx3U9VZ8SQVYS6ZA038J7AP7ZGW" hidden="1">#REF!</definedName>
    <definedName name="BEx3UG11PSVRK9DW5ZNKOB4T24MN" hidden="1">#REF!</definedName>
    <definedName name="BEx3UIQ5B7PL8QJ6RI0LF7QJWLLO" hidden="1">#REF!</definedName>
    <definedName name="BEx3UIQ5WRJBGNTFCCLOR4N7B1OQ" hidden="1">#REF!</definedName>
    <definedName name="BEx3UJMIX2NUSSWGMSI25A5DM4CH" hidden="1">#REF!</definedName>
    <definedName name="BEx3UKOCOQG7S1YQ436S997K1KWV" hidden="1">#REF!</definedName>
    <definedName name="BEx3UQ7WT8T56S476IYJBFTP1FBY" hidden="1">#REF!</definedName>
    <definedName name="BEx3UU46FGPB8C5GM6QZZZNI8FY1" hidden="1">#REF!</definedName>
    <definedName name="BEx3UYM19VIXLA0EU7LB9NHA77PB" hidden="1">#REF!</definedName>
    <definedName name="BEx3V0EPR8DD44FA1TJFATXBJ5BA" hidden="1">#REF!</definedName>
    <definedName name="BEx3VML7CG70HPISMVYIUEN3711Q" hidden="1">#REF!</definedName>
    <definedName name="BEx56ZID5H04P9AIYLP1OASFGV56" hidden="1">#REF!</definedName>
    <definedName name="BEx57VVOKGYOTHR9Z8AJNKRDSU20" hidden="1">#REF!</definedName>
    <definedName name="BEx587EYSS57E3PI8DT973HLJM9E" hidden="1">#REF!</definedName>
    <definedName name="BEx587KFQ3VKCOCY1SA5F24PQGUI" hidden="1">#REF!</definedName>
    <definedName name="BEx589YSF6Z3BES2WDO9VJF6J7RD" hidden="1">#REF!</definedName>
    <definedName name="BEx58HRBEO7GYHL70I9S0DIIR5Y3" hidden="1">#REF!</definedName>
    <definedName name="BEx58O1WGJ5ARYSTQ7E7Z9CZ70FW" hidden="1">#REF!</definedName>
    <definedName name="BEx58O780PQ05NF0Z1SKKRB3N099" hidden="1">#REF!</definedName>
    <definedName name="BEx58XHO7ZULLF2EUD7YIS0MGQJ5" hidden="1">#REF!</definedName>
    <definedName name="BEx58ZW0HAIGIPEX9CVA1PQQTR6X" hidden="1">#REF!</definedName>
    <definedName name="BEx59BA1KH3RG6K1LHL7YS2VB79N" hidden="1">#REF!</definedName>
    <definedName name="BEx59E9WABJP2TN71QAIKK79HPK9" hidden="1">#REF!</definedName>
    <definedName name="BEx59P7MAPNU129ZTC5H3EH892G1" hidden="1">#REF!</definedName>
    <definedName name="BEx5A11WZRQSIE089QE119AOX9ZG" hidden="1">#REF!</definedName>
    <definedName name="BEx5A6ATFUVEJ0HUDROD1OO0CGV5" hidden="1">#REF!</definedName>
    <definedName name="BEx5A7CIGCOTHJKHGUBDZG91JGPZ" hidden="1">#REF!</definedName>
    <definedName name="BEx5A8UFLT2SWVSG5COFA9B8P376" hidden="1">#REF!</definedName>
    <definedName name="BEx5AFFTN3IXIBHDKM0FYC4OFL1S" hidden="1">#REF!</definedName>
    <definedName name="BEx5AOFIO8KVRHIZ1RII337AA8ML" hidden="1">#REF!</definedName>
    <definedName name="BEx5APRZ66L5BWHFE8E4YYNEDTI4" hidden="1">#REF!</definedName>
    <definedName name="BEx5ARVI26GBOMZ6NBHE2KUBTNSP" hidden="1">#REF!</definedName>
    <definedName name="BEx5AUVDSQ35VO4BD9AKKGBM5S7D" hidden="1">#REF!</definedName>
    <definedName name="BEx5B4RHHX0J1BF2FZKEA0SPP29O" hidden="1">#REF!</definedName>
    <definedName name="BEx5B5YMSWP0OVI5CIQRP5V18D0C" hidden="1">#REF!</definedName>
    <definedName name="BEx5B825RW35M5H0UB2IZGGRS4ER" hidden="1">#REF!</definedName>
    <definedName name="BEx5BAWPMY0TL684WDXX6KKJLRCN" hidden="1">#REF!</definedName>
    <definedName name="BEx5BBI61U4Y65GD0ARMTALPP7SJ" hidden="1">#REF!</definedName>
    <definedName name="BEx5BD5L6LIQ99M87XJMWWNL031Z" hidden="1">#REF!</definedName>
    <definedName name="BEx5BDR56MEV4IHY6CIH2SVNG1UB" hidden="1">#REF!</definedName>
    <definedName name="BEx5BESZC5H329SKHGJOHZFILYJJ" hidden="1">#REF!</definedName>
    <definedName name="BEx5BHSQ42B50IU1TEQFUXFX9XQD" hidden="1">#REF!</definedName>
    <definedName name="BEx5BKHUCQEM4FA2DEQUKKC2QEYR" hidden="1">#REF!</definedName>
    <definedName name="BEx5BKSM4UN4C1DM3EYKM79MRC5K" hidden="1">#REF!</definedName>
    <definedName name="BEx5BNN8NPH9KVOBARB9CDD9WLB6" hidden="1">#REF!</definedName>
    <definedName name="BEx5BQ6UF5C89VX5ZUUUNN7Q2S3Z" hidden="1">#REF!</definedName>
    <definedName name="BEx5BWC3RHNNZZNXQ3IJ1GNNZW7M" hidden="1">#REF!</definedName>
    <definedName name="BEx5BXJATFA4GZNILN2UJ1D2AOGO" hidden="1">#REF!</definedName>
    <definedName name="BEx5BYFMZ80TDDN2EZO8CF39AIAC" hidden="1">#REF!</definedName>
    <definedName name="BEx5C2BWFW6SHZBFDEISKGXHZCQW" hidden="1">#REF!</definedName>
    <definedName name="BEx5C49ZFH8TO9ZU55729C3F7XG7" hidden="1">#REF!</definedName>
    <definedName name="BEx5C8GZQK13G60ZM70P63I5OS0L" hidden="1">#REF!</definedName>
    <definedName name="BEx5CAPTVN2NBT3UOMA1UFAL1C2R" hidden="1">#REF!</definedName>
    <definedName name="BEx5CEM3SYF9XP0ZZVE0GEPCLV3F" hidden="1">#REF!</definedName>
    <definedName name="BEx5CFYQ0F1Z6P8SCVJ0I3UPVFE4" hidden="1">#REF!</definedName>
    <definedName name="BEx5CINUDCSDCAJSNNV7XVNU8Q79" hidden="1">#REF!</definedName>
    <definedName name="BEx5CNLUIOYU8EODGA03Z3547I9T" hidden="1">#REF!</definedName>
    <definedName name="BEx5CPEKNSJORIPFQC2E1LTRYY8L" hidden="1">#REF!</definedName>
    <definedName name="BEx5CSUOL05D8PAM2TRDA9VRJT1O" hidden="1">#REF!</definedName>
    <definedName name="BEx5CUNFOO4YDFJ22HCMI2QKIGKM" hidden="1">#REF!</definedName>
    <definedName name="BEx5D2W3OTZO7F8Q91CV254Q4LKE" hidden="1">#REF!</definedName>
    <definedName name="BEx5D5W0OED6788ZKXNBW6BMYRB4" hidden="1">#REF!</definedName>
    <definedName name="BEx5D8L47OF0WHBPFWXGZINZWUBZ" hidden="1">#REF!</definedName>
    <definedName name="BEx5DAJAHQ2SKUPCKSCR3PYML67L" hidden="1">#REF!</definedName>
    <definedName name="BEx5DC18JM1KJCV44PF18E0LNRKA" hidden="1">#REF!</definedName>
    <definedName name="BEx5DJIZBTNS011R9IIG2OQ2L6ZX" hidden="1">#REF!</definedName>
    <definedName name="BEx5E123OLO9WQUOIRIDJ967KAGK" hidden="1">#REF!</definedName>
    <definedName name="BEx5E2UU5NES6W779W2OZTZOB4O7" hidden="1">#REF!</definedName>
    <definedName name="BEx5E4CSE5G83J5K32WENF7BXL82" hidden="1">#REF!</definedName>
    <definedName name="BEx5ELQL9B0VR6UT18KP11DHOTFX" hidden="1">#REF!</definedName>
    <definedName name="BEx5ER4TJTFPN7IB1MNEB1ZFR5M6" hidden="1">#REF!</definedName>
    <definedName name="BEx5EW87ACRI46LAKG0VDJVFLG7R" hidden="1">#REF!</definedName>
    <definedName name="BEx5F6KF3SROYIFF0A1HJRV87YZC" hidden="1">#REF!</definedName>
    <definedName name="BEx5F6V72QTCK7O39Y59R0EVM6CW" hidden="1">#REF!</definedName>
    <definedName name="BEx5F9K9B2XA4LVU2LJMI89AW8BO" hidden="1">#REF!</definedName>
    <definedName name="BEx5FGLQVACD5F5YZG4DGSCHCGO2" hidden="1">#REF!</definedName>
    <definedName name="BEx5FLJWHLW3BTZILDPN5NMA449V" hidden="1">#REF!</definedName>
    <definedName name="BEx5FNI2O10YN2SI1NO4X5GP3GTF" hidden="1">#REF!</definedName>
    <definedName name="BEx5FO8YRFSZCG3L608EHIHIHFY4" hidden="1">#REF!</definedName>
    <definedName name="BEx5FOUK8T0EOTFUKGIWKKOE6F7G" hidden="1">#REF!</definedName>
    <definedName name="BEx5FQNA6V4CNYSH013K45RI4BCV" hidden="1">#REF!</definedName>
    <definedName name="BEx5FVQPPEU32CPNV9RRQ9MNLLVE" hidden="1">#REF!</definedName>
    <definedName name="BEx5FZC6RK92TU32WZ4N099LWYKZ" hidden="1">#REF!</definedName>
    <definedName name="BEx5G08KGMG5X2AQKDGPFYG5GH94" hidden="1">#REF!</definedName>
    <definedName name="BEx5G1A8TFN4C4QII35U9DKYNIS8" hidden="1">#REF!</definedName>
    <definedName name="BEx5G1L0QO91KEPDMV1D8OT4BT73" hidden="1">#REF!</definedName>
    <definedName name="BEx5G86DZL1VYUX6KWODAP3WFAWP" hidden="1">#REF!</definedName>
    <definedName name="BEx5G8BV2GIOCM3C7IUFK8L04A6M" hidden="1">#REF!</definedName>
    <definedName name="BEx5GID9MVBUPFFT9M8K8B5MO9NV">#REF!</definedName>
    <definedName name="BEx5GN0EWA9SCQDPQ7NTUQH82QVK" hidden="1">#REF!</definedName>
    <definedName name="BEx5GNBCU4WZ74I0UXFL9ZG2XSGJ" hidden="1">#REF!</definedName>
    <definedName name="BEx5GUCTYC7QCWGWU5BTO7Y7HDZX" hidden="1">#REF!</definedName>
    <definedName name="BEx5GYUPJULJQ624TEESYFG1NFOH" hidden="1">#REF!</definedName>
    <definedName name="BEx5H0NEE0AIN5E2UHJ9J9ISU9N1" hidden="1">#REF!</definedName>
    <definedName name="BEx5H1UJSEUQM2K8QHQXO5THVHSO" hidden="1">#REF!</definedName>
    <definedName name="BEx5H78SWSMTWKQVAC01YN6480JD" hidden="1">#REF!</definedName>
    <definedName name="BEx5HAOT9XWUF7XIFRZZS8B9F5TZ" hidden="1">#REF!</definedName>
    <definedName name="BEx5HE4XRF9BUY04MENWY9CHHN5H" hidden="1">#REF!</definedName>
    <definedName name="BEx5HFHMABAT0H9KKS754X4T304E" hidden="1">#REF!</definedName>
    <definedName name="BEx5HGDZ7MX1S3KNXLRL9WU565V4" hidden="1">#REF!</definedName>
    <definedName name="BEx5HJ8DU0ZDRX2BY3TDR7LG7FYG" hidden="1">#REF!</definedName>
    <definedName name="BEx5HJZ9FAVNZSSBTAYRPZDYM9NU" hidden="1">#REF!</definedName>
    <definedName name="BEx5HMDKAGHEFJ193YZUKU547LDS" hidden="1">#REF!</definedName>
    <definedName name="BEx5HZ9JMKHNLFWLVUB1WP5B39BL" hidden="1">#REF!</definedName>
    <definedName name="BEx5I1D22RX2VD9NZESVVM6JZ8G5" hidden="1">#REF!</definedName>
    <definedName name="BEx5I244LQHZTF3XI66J8705R9XX" hidden="1">#REF!</definedName>
    <definedName name="BEx5I5K5UOAJ82FDJ4HULUM3KX7E" hidden="1">#REF!</definedName>
    <definedName name="BEx5I8PBP4LIXDGID5BP0THLO0AQ" hidden="1">#REF!</definedName>
    <definedName name="BEx5I8USVUB3JP4S9OXGMZVMOQXR" hidden="1">#REF!</definedName>
    <definedName name="BEx5I9GDQSYIAL65UQNDMNFQCS9Y" hidden="1">#REF!</definedName>
    <definedName name="BEx5IBUPG9AWNW5PK7JGRGEJ4OLM" hidden="1">#REF!</definedName>
    <definedName name="BEx5IC06RVN8BSAEPREVKHKLCJ2L" hidden="1">#REF!</definedName>
    <definedName name="BEx5IMN4F143KVYVDFOQYZVJG5X6" hidden="1">#REF!</definedName>
    <definedName name="BEx5ITU42638OWOBF2BOWE37XFP9" hidden="1">#REF!</definedName>
    <definedName name="BEx5J0FFP1KS4NGY20AEJI8VREEA" hidden="1">#REF!</definedName>
    <definedName name="BEx5JF3ZXLDIS8VNKDCY7ZI7H1CI" hidden="1">#REF!</definedName>
    <definedName name="BEx5JHCZJ8G6OOOW6EF3GABXKH6F" hidden="1">#REF!</definedName>
    <definedName name="BEx5JJB6W446THXQCRUKD3I7RKLP" hidden="1">#REF!</definedName>
    <definedName name="BEx5JJWTMI37U3RDEJOYLO93RJ6Z" hidden="1">#REF!</definedName>
    <definedName name="BEx5JNCT8Z7XSSPD5EMNAJELCU2V" hidden="1">#REF!</definedName>
    <definedName name="BEx5JQCNT9Y4RM306CHC8IPY3HBZ" hidden="1">#REF!</definedName>
    <definedName name="BEx5K08PYKE6JOKBYIB006TX619P" hidden="1">#REF!</definedName>
    <definedName name="BEx5K51DSERT1TR7B4A29R41W4NX" hidden="1">#REF!</definedName>
    <definedName name="BEx5KF88OT7666J799PZCTHRBOPU" hidden="1">#REF!</definedName>
    <definedName name="BEx5KMVAY7UVXRQY7NI5EZYMNGC7" hidden="1">#REF!</definedName>
    <definedName name="BEx5KYER580I4T7WTLMUN7NLNP5K" hidden="1">#REF!</definedName>
    <definedName name="BEx5LHLB3M6K4ZKY2F42QBZT30ZH" hidden="1">#REF!</definedName>
    <definedName name="BEx5LRMNU3HXIE1BUMDHRU31F7JJ" hidden="1">#REF!</definedName>
    <definedName name="BEx5LSJ1LPUAX3ENSPECWPG4J7D1" hidden="1">#REF!</definedName>
    <definedName name="BEx5LTKQ8RQWJE4BC88OP928893U">#REF!</definedName>
    <definedName name="BEx5LZ9QXSWRX35EGBF4FB303PNE">#REF!</definedName>
    <definedName name="BEx5MB9BR71LZDG7XXQ2EO58JC5F" hidden="1">#REF!</definedName>
    <definedName name="BEx5MLQZM68YQSKARVWTTPINFQ2C" hidden="1">#REF!</definedName>
    <definedName name="BEx5MVXTKNBXHNWTL43C670E4KXC" hidden="1">#REF!</definedName>
    <definedName name="BEx5N4XI4PWB1W9PMZ4O5R0HWTYD" hidden="1">#REF!</definedName>
    <definedName name="BEx5N8TQPT9Q7AMBG5SNEYKR98Y8" hidden="1">#REF!</definedName>
    <definedName name="BEx5NA68N6FJFX9UJXK4M14U487F" hidden="1">#REF!</definedName>
    <definedName name="BEx5ND64XZTLSC6HF2CJ3WYIIH2F" hidden="1">#REF!</definedName>
    <definedName name="BEx5NHTGLW35S2ITT7VPUKDNZRF7" hidden="1">#REF!</definedName>
    <definedName name="BEx5NIKBG2GDJOYGE3WCXKU7YY51" hidden="1">#REF!</definedName>
    <definedName name="BEx5NV06L5J5IMKGOMGKGJ4PBZCD" hidden="1">#REF!</definedName>
    <definedName name="BEx5NZSSQ6PY99ZX2D7Q9IGOR34W" hidden="1">#REF!</definedName>
    <definedName name="BEx5O2CHK5IPBZFPSJ15PKMKXH2W" hidden="1">#REF!</definedName>
    <definedName name="BEx5O3ZUQ2OARA1CDOZ3NC4UE5AA" hidden="1">#REF!</definedName>
    <definedName name="BEx5OAFS0NJ2CB86A02E1JYHMLQ1" hidden="1">#REF!</definedName>
    <definedName name="BEx5OFDQH6J3G0YOE5U93X2QN95E" hidden="1">#REF!</definedName>
    <definedName name="BEx5OG4RPU8W1ETWDWM234NYYYEN" hidden="1">#REF!</definedName>
    <definedName name="BEx5OP9Y43F99O2IT69MKCCXGL61" hidden="1">#REF!</definedName>
    <definedName name="BEx5ORDB6IPFBL15XLQCRC6PS01K" hidden="1">#REF!</definedName>
    <definedName name="BEx5P3243YD55WK9A04WKXBOHZ9F" hidden="1">#REF!</definedName>
    <definedName name="BEx5P9Y9RDXNUAJ6CZ2LHMM8IM7T" hidden="1">#REF!</definedName>
    <definedName name="BEx5PF76KPATYJ4N41VA1D7CDWY4" hidden="1">#REF!</definedName>
    <definedName name="BEx5PHWB2C0D5QLP3BZIP3UO7DIZ" hidden="1">#REF!</definedName>
    <definedName name="BEx5PJP02W68K2E46L5C5YBSNU6T" hidden="1">#REF!</definedName>
    <definedName name="BEx5PLCA8DOMAU315YCS5275L2HS" hidden="1">#REF!</definedName>
    <definedName name="BEx5PRXMZ5M65Z732WNNGV564C2J" hidden="1">#REF!</definedName>
    <definedName name="BEx5QPSW4IPLH50WSR87HRER05RF" hidden="1">#REF!</definedName>
    <definedName name="BEx73V0EP8EMNRC3EZJJKKVKWQVB" hidden="1">#REF!</definedName>
    <definedName name="BEx741WJHIJVXUX131SBXTVW8D71" hidden="1">#REF!</definedName>
    <definedName name="BEx74ESIB9Y8KGETIERMKU5PLCQR" hidden="1">#REF!</definedName>
    <definedName name="BEx74Q6H3O7133AWQXWC21MI2UFT" hidden="1">#REF!</definedName>
    <definedName name="BEx74SVN624OKKQLMBVAPE9KAL13" hidden="1">#REF!</definedName>
    <definedName name="BEx74W6BJ8ENO3J25WNM5H5APKA3" hidden="1">#REF!</definedName>
    <definedName name="BEx7532GP65LPFYWT7B0NMQMFZNV" hidden="1">#REF!</definedName>
    <definedName name="BEx755GRRD9BL27YHLH5QWIYLWB7" hidden="1">#REF!</definedName>
    <definedName name="BEx7579IFVUAVJ784K1JNXQW1Z9I" hidden="1">#REF!</definedName>
    <definedName name="BEx759D1D5SXS5ELLZVBI0SXYUNF" hidden="1">#REF!</definedName>
    <definedName name="BEx75GJZSZHUDN6OOAGQYFUDA2LP" hidden="1">#REF!</definedName>
    <definedName name="BEx75HGCCV5K4UCJWYV8EV9AG5YT" hidden="1">#REF!</definedName>
    <definedName name="BEx75OHUDAC9RZDLL9L4I1L7VQ21" hidden="1">#REF!</definedName>
    <definedName name="BEx75PZT8TY5P13U978NVBUXKHT4" hidden="1">#REF!</definedName>
    <definedName name="BEx75T55F7GML8V1DMWL26WRT006" hidden="1">#REF!</definedName>
    <definedName name="BEx75VJGR07JY6UUWURQ4PJ29UKC" hidden="1">#REF!</definedName>
    <definedName name="BEx7696C3JFS7JTBL4CH2YB4GLHQ" hidden="1">#REF!</definedName>
    <definedName name="BEx76F0MJW2PS2LZH14RJZO14ARD" hidden="1">#REF!</definedName>
    <definedName name="BEx7741OUGLA0WJQLQRUJSL4DE00" hidden="1">#REF!</definedName>
    <definedName name="BEx774N83DXLJZ54Q42PWIJZ2DN1" hidden="1">#REF!</definedName>
    <definedName name="BEx779QNIY3061ZV9BR462WKEGRW" hidden="1">#REF!</definedName>
    <definedName name="BEx77G19QU9A95CNHE6QMVSQR2T3" hidden="1">#REF!</definedName>
    <definedName name="BEx77NIZM6XEWOV6EXQU2UG5MSUR" hidden="1">#REF!</definedName>
    <definedName name="BEx77P0S3GVMS7BJUL9OWUGJ1B02" hidden="1">#REF!</definedName>
    <definedName name="BEx77P69SYJJ2S37W7MAD4IWKUO4" hidden="1">#REF!</definedName>
    <definedName name="BEx77QDESURI6WW5582YXSK3A972" hidden="1">#REF!</definedName>
    <definedName name="BEx77U9O8O8ZI1JB5ZFCC25C06DJ" hidden="1">#REF!</definedName>
    <definedName name="BEx77VBI9XOPFHKEWU5EHQ9J675Y" hidden="1">#REF!</definedName>
    <definedName name="BEx7809GQOCLHSNH95VOYIX7P1TV" hidden="1">#REF!</definedName>
    <definedName name="BEx780K8XAXUHGVZGZWQ74DK4CI3" hidden="1">#REF!</definedName>
    <definedName name="BEx78226TN58UE0CTY98YEDU0LSL" hidden="1">#REF!</definedName>
    <definedName name="BEx787GF57Y7X323F3OTRWSGH7HZ" hidden="1">#REF!</definedName>
    <definedName name="BEx7881ZZBWHRAX6W2GY19J8MGEQ" hidden="1">#REF!</definedName>
    <definedName name="BEx78HHRIWDLHQX2LG0HWFRYEL1T" hidden="1">#REF!</definedName>
    <definedName name="BEx78LE2GHJ4PVWT3ULLA2J3TY1V" hidden="1">#REF!</definedName>
    <definedName name="BEx78QMXZ2P1ZB3HJ9O50DWHCMXR" hidden="1">#REF!</definedName>
    <definedName name="BEx78SFO5VR28677DWZEMDN7G86X" hidden="1">#REF!</definedName>
    <definedName name="BEx78SFOYH1Z0ZDTO47W2M60TW6K" hidden="1">#REF!</definedName>
    <definedName name="BEx79APUP133FLMIO8AZJFIIYD1L">#REF!</definedName>
    <definedName name="BEx79JK3E6JO8MX4O35A5G8NZCC8">#REF!</definedName>
    <definedName name="BEx79OCP4HQ6XP8EWNGEUDLOZBBS" hidden="1">#REF!</definedName>
    <definedName name="BEx79SEAYKUZB0H4LYBCD6WWJBG2" hidden="1">#REF!</definedName>
    <definedName name="BEx79SJRHTLS9PYM69O9BWW1FMJK" hidden="1">#REF!</definedName>
    <definedName name="BEx79YJJLBELICW9F9FRYSCQ101L" hidden="1">#REF!</definedName>
    <definedName name="BEx79YUC7B0V77FSBGIRCY1BR4VK" hidden="1">#REF!</definedName>
    <definedName name="BEx7A06T3RC2891FUX05G3QPRAUE" hidden="1">#REF!</definedName>
    <definedName name="BEx7A18OPKC61FNESSBTAXMF8AW7" hidden="1">#REF!</definedName>
    <definedName name="BEx7A1DZ3ACKTQDO9ELXW44GL8Y2" hidden="1">#REF!</definedName>
    <definedName name="BEx7A7DRZSSF2EG6JQH27X93U90I" hidden="1">#REF!</definedName>
    <definedName name="BEx7A9S3JA1X7FH4CFSQLTZC4691" hidden="1">#REF!</definedName>
    <definedName name="BEx7ABA2C9IWH5VSLVLLLCY62161" hidden="1">#REF!</definedName>
    <definedName name="BEx7AE4LPLX8N85BYB0WCO5S7ZPV" hidden="1">#REF!</definedName>
    <definedName name="BEx7AJ81S7N0ZOX5HWUXTT04D8KK" hidden="1">#REF!</definedName>
    <definedName name="BEx7AQKAXA50BVHLEWZFVHEFM6BR" hidden="1">#REF!</definedName>
    <definedName name="BEx7ASD1I654MEDCO6GGWA95PXSC" hidden="1">#REF!</definedName>
    <definedName name="BEx7AVCX9S5RJP3NSZ4QM4E6ERDT" hidden="1">#REF!</definedName>
    <definedName name="BEx7AVT704ZMAOMB9JGPZ6LXHSQG" hidden="1">#REF!</definedName>
    <definedName name="BEx7AVYIGP0930MV5JEBWRYCJN68">#REF!</definedName>
    <definedName name="BEx7B6LH6917TXOSAAQ6U7HVF018" hidden="1">#REF!</definedName>
    <definedName name="BEx7BPXFZXJ79FQ0E8AQE21PGVHA" hidden="1">#REF!</definedName>
    <definedName name="BEx7C04AM39DQMC1TIX7CFZ2ADHX" hidden="1">#REF!</definedName>
    <definedName name="BEx7C1RKPVBM823KIGN85C8NOGLB" hidden="1">#REF!</definedName>
    <definedName name="BEx7C40F0PQURHPI6YQ39NFIR86Z" hidden="1">#REF!</definedName>
    <definedName name="BEx7C93VR7SYRIJS1JO8YZKSFAW9" hidden="1">#REF!</definedName>
    <definedName name="BEx7CCPC6R1KQQZ2JQU6EFI1G0RM" hidden="1">#REF!</definedName>
    <definedName name="BEx7CDAXF5MHW62MV0JHIEM92MPI" hidden="1">#REF!</definedName>
    <definedName name="BEx7CIJST9GLS2QD383UK7VUDTGL" hidden="1">#REF!</definedName>
    <definedName name="BEx7CN1OPV8F04BRSJJSWFTXJAD5" hidden="1">#REF!</definedName>
    <definedName name="BEx7CO8T2XKC7GHDSYNAWTZ9L7YR" hidden="1">#REF!</definedName>
    <definedName name="BEx7CW1CF00DO8A36UNC2X7K65C2" hidden="1">#REF!</definedName>
    <definedName name="BEx7CW6NFRL2P4XWP0MWHIYA97KF" hidden="1">#REF!</definedName>
    <definedName name="BEx7D5RWKRS4W71J4NZ6ZSFHPKFT" hidden="1">#REF!</definedName>
    <definedName name="BEx7D8H1TPOX1UN17QZYEV7Q58GA" hidden="1">#REF!</definedName>
    <definedName name="BEx7DGF13H2074LRWFZQ45PZ6JPX" hidden="1">#REF!</definedName>
    <definedName name="BEx7DKWUXEDIISSX4GDD4YYT887F" hidden="1">#REF!</definedName>
    <definedName name="BEx7DMUYR2HC26WW7AOB1TULERMB" hidden="1">#REF!</definedName>
    <definedName name="BEx7DVJTRV44IMJIBFXELE67SZ7S" hidden="1">#REF!</definedName>
    <definedName name="BEx7DVUMFCI5INHMVFIJ44RTTSTT" hidden="1">#REF!</definedName>
    <definedName name="BEx7E2QSW841R32GCRO0M9X6GW5L" hidden="1">#REF!</definedName>
    <definedName name="BEx7E2QT2U8THYOKBPXONB1B47WH" hidden="1">#REF!</definedName>
    <definedName name="BEx7E5QP7W6UKO74F5Y0VJ741HS5" hidden="1">#REF!</definedName>
    <definedName name="BEx7E6N29HGH3I47AFB2DCS6MVS6" hidden="1">#REF!</definedName>
    <definedName name="BEx7EBA8IYHQKT7IQAOAML660SYA" hidden="1">#REF!</definedName>
    <definedName name="BEx7EI6C8MCRZFEQYUBE5FSUTIHK" hidden="1">#REF!</definedName>
    <definedName name="BEx7EI6DL1Z6UWLFBXAKVGZTKHWJ" hidden="1">#REF!</definedName>
    <definedName name="BEx7EQKHX7GZYOLXRDU534TT4H64" hidden="1">#REF!</definedName>
    <definedName name="BEx7ETV6L1TM7JSXJIGK3FC6RVZW" hidden="1">#REF!</definedName>
    <definedName name="BEx7EV2C287ME9PQ0FIM5QWZ3O9K" hidden="1">#REF!</definedName>
    <definedName name="BEx7EWK9GUVV6FXWYIGH0TAI4V2O" hidden="1">#REF!</definedName>
    <definedName name="BEx7EYYLHMBYQTH6I377FCQS7CSX" hidden="1">#REF!</definedName>
    <definedName name="BEx7F3R8WBC6E9U65SYE1VCBPKTN" hidden="1">#REF!</definedName>
    <definedName name="BEx7FCLG1RYI2SNOU1Y2GQZNZSWA" hidden="1">#REF!</definedName>
    <definedName name="BEx7FN32ZGWOAA4TTH79KINTDWR9" hidden="1">#REF!</definedName>
    <definedName name="BEx7G0F5491O5LOO00O1AXXAE24R" hidden="1">#REF!</definedName>
    <definedName name="BEx7G82CKM3NIY1PHNFK28M09PCH" hidden="1">#REF!</definedName>
    <definedName name="BEx7GR3ENYWRXXS5IT0UMEGOLGUH" hidden="1">#REF!</definedName>
    <definedName name="BEx7GSAL6P7TASL8MB63RFST1LJL" hidden="1">#REF!</definedName>
    <definedName name="BEx7H0JCP7ZU8M0UWQXEBQ8U7WXG" hidden="1">#REF!</definedName>
    <definedName name="BEx7H0JD6I5I8WQLLWOYWY5YWPQE" hidden="1">#REF!</definedName>
    <definedName name="BEx7H14XCXH7WEXEY1HVO53A6AGH" hidden="1">#REF!</definedName>
    <definedName name="BEx7HFTIA8AC8BR8HKIN81VE1SGW" hidden="1">#REF!</definedName>
    <definedName name="BEx7HGVBEF4LEIF6RC14N3PSU461" hidden="1">#REF!</definedName>
    <definedName name="BEx7HNM5QUG90PN1J2VL176TH6KY" hidden="1">#REF!</definedName>
    <definedName name="BEx7HQ5T9FZ42QWS09UO4DT42Y0R" hidden="1">#REF!</definedName>
    <definedName name="BEx7HRCZE3CVGON1HV07MT5MNDZ3" hidden="1">#REF!</definedName>
    <definedName name="BEx7HWGE2CANG5M17X4C8YNC3N8F" hidden="1">#REF!</definedName>
    <definedName name="BEx7I8FZ96C5JAHXS18ZV0912LZP" hidden="1">#REF!</definedName>
    <definedName name="BEx7IBVYN47SFZIA0K4MDKQZNN9V" hidden="1">#REF!</definedName>
    <definedName name="BEx7IJOI6V63WKXYU6YTHPHUSP7U" hidden="1">#REF!</definedName>
    <definedName name="BEx7IRRUY5JMPVVS2G8ZTVLVF9H8" hidden="1">#REF!</definedName>
    <definedName name="BEx7IV2IJ5WT7UC0UG7WP0WF2JZI" hidden="1">#REF!</definedName>
    <definedName name="BEx7IXGU74GE5E4S6W4Z13AR092Y" hidden="1">#REF!</definedName>
    <definedName name="BEx7J4YL8Q3BI1MLH16YYQ18IJRD" hidden="1">#REF!</definedName>
    <definedName name="BEx7J7CWKB4WKZAQMK3Z0S9GSOSM" hidden="1">#REF!</definedName>
    <definedName name="BEx7JH3HGBPI07OHZ5LFYK0UFZQR" hidden="1">#REF!</definedName>
    <definedName name="BEx7JV194190CNM6WWGQ3UBJ3CHH" hidden="1">#REF!</definedName>
    <definedName name="BEx7JZJ4XFUATU0PG7083JPTXG4K" hidden="1">#REF!</definedName>
    <definedName name="BEx7K469BHM1J8L2PEX3Z5HEMTCE" hidden="1">#REF!</definedName>
    <definedName name="BEx7K7GZ607XQOGB81A1HINBTGOZ" hidden="1">#REF!</definedName>
    <definedName name="BEx7KEYPBDXSNROH8M6CDCBN6B50" hidden="1">#REF!</definedName>
    <definedName name="BEx7KMGGB2E6YDRM0M7DPVYH3ADI" hidden="1">#REF!</definedName>
    <definedName name="BEx7KR92AZ8OH3I7N51J8AU9LRP3" hidden="1">#REF!</definedName>
    <definedName name="BEx7KSAS8BZT6H8OQCZ5DNSTMO07" hidden="1">#REF!</definedName>
    <definedName name="BEx7KWHTBD21COXVI4HNEQH0Z3L8" hidden="1">#REF!</definedName>
    <definedName name="BEx7KWY24UYSDR57WCCVR4KEHE7U" hidden="1">#REF!</definedName>
    <definedName name="BEx7KXUGRMRSUXCM97Z7VRZQ9JH2" hidden="1">#REF!</definedName>
    <definedName name="BEx7L21IQVP1N1TTQLRMANSSLSLE" hidden="1">#REF!</definedName>
    <definedName name="BEx7L5C6U8MP6IZ67BD649WQYJEK" hidden="1">#REF!</definedName>
    <definedName name="BEx7L7QID2UUN1F4435LIWAW8DV3" hidden="1">#REF!</definedName>
    <definedName name="BEx7L8HEYEVTATR0OG5JJO647KNI" hidden="1">#REF!</definedName>
    <definedName name="BEx7L8XOV64OMS15ZFURFEUXLMWF" hidden="1">#REF!</definedName>
    <definedName name="BEx7LJVFQACL9F4DRS9YZQ9R2N30" hidden="1">#REF!</definedName>
    <definedName name="BEx7LZ0D7JSY0VK5FBGMZE26ZKFJ" hidden="1">#REF!</definedName>
    <definedName name="BEx7MAUI1JJFDIJGDW4RWY5384LY" hidden="1">#REF!</definedName>
    <definedName name="BEx7MJZO3UKAMJ53UWOJ5ZD4GGMQ" hidden="1">#REF!</definedName>
    <definedName name="BEx7MQ4RBQK32VUVPFRBYN76KSOD" hidden="1">#REF!</definedName>
    <definedName name="BEx7MT4MFNXIVQGAT6D971GZW7CA" hidden="1">#REF!</definedName>
    <definedName name="BEx7NE3X8Z6J8PMTHDO51G0HICD5" hidden="1">#REF!</definedName>
    <definedName name="BEx7NI062THZAM6I8AJWTFJL91CS" hidden="1">#REF!</definedName>
    <definedName name="BEx8Z3M9Z5VD3MZ8TD1F5M49MOTD" hidden="1">#REF!</definedName>
    <definedName name="BEx8ZCWSI30U7NSNHLBK5HV2J2EN" hidden="1">#REF!</definedName>
    <definedName name="BEx904S75BPRYMHF0083JF7ES4NG" hidden="1">#REF!</definedName>
    <definedName name="BEx90EZ2HAURBQ5I4V6WD6NYD0AQ" hidden="1">#REF!</definedName>
    <definedName name="BEx90H2KA91ZVRIJCDN62HJVKQWC" hidden="1">#REF!</definedName>
    <definedName name="BEx90HDD4RWF7JZGA8GCGG7D63MG" hidden="1">#REF!</definedName>
    <definedName name="BEx90VGH5H09ON2QXYC9WIIEU98T" hidden="1">#REF!</definedName>
    <definedName name="BEx911LKH78Q9WUWXLOQFEL59ITN" hidden="1">#REF!</definedName>
    <definedName name="BEx911WE3W1AI7TEJHN5ROFMFVQ8" hidden="1">#REF!</definedName>
    <definedName name="BEx9175B70QXYAU5A8DJPGZQ46L9" hidden="1">#REF!</definedName>
    <definedName name="BEx917QTZAYKMWFVDPZEDX8FH1J3" hidden="1">#REF!</definedName>
    <definedName name="BEx91AQQRTV87AO27VWHSFZAD4ZR" hidden="1">#REF!</definedName>
    <definedName name="BEx91FU57YXJK7RHMFDKKYY2JFS7" hidden="1">#REF!</definedName>
    <definedName name="BEx91KXLTRYJVT47UU2JUUFNKFUT" hidden="1">#REF!</definedName>
    <definedName name="BEx91L8FLL5CWLA2CDHKCOMGVDZN" hidden="1">#REF!</definedName>
    <definedName name="BEx91OTVH9ZDBC3QTORU8RZX4EOC" hidden="1">#REF!</definedName>
    <definedName name="BEx91QH5JRZKQP1GPN2SQMR3CKAG" hidden="1">#REF!</definedName>
    <definedName name="BEx91ROALDNHO7FI4X8L61RH4UJE" hidden="1">#REF!</definedName>
    <definedName name="BEx91TMID71GVYH0U16QM1RV3PX0" hidden="1">#REF!</definedName>
    <definedName name="BEx91VF2D78PAF337E3L2L81K9W2" hidden="1">#REF!</definedName>
    <definedName name="BEx920O0C4FBKNO2WASY82KSAGWC" hidden="1">#REF!</definedName>
    <definedName name="BEx921PNZ46VORG2VRMWREWIC0SE" hidden="1">#REF!</definedName>
    <definedName name="BEx929YGVS1SWUVBOM0JDPJFRIAE" hidden="1">#REF!</definedName>
    <definedName name="BEx92DPEKL5WM5A3CN8674JI0PR3" hidden="1">#REF!</definedName>
    <definedName name="BEx92ER2RMY93TZK0D9L9T3H0GI5" hidden="1">#REF!</definedName>
    <definedName name="BEx92FI04PJT4LI23KKIHRXWJDTT" hidden="1">#REF!</definedName>
    <definedName name="BEx92HR14HQ9D5JXCSPA4SS4RT62" hidden="1">#REF!</definedName>
    <definedName name="BEx92HWA2D6A5EX9MFG68G0NOMSN" hidden="1">#REF!</definedName>
    <definedName name="BEx92PUBDIXAU1FW5ZAXECMAU0LN" hidden="1">#REF!</definedName>
    <definedName name="BEx92S8MHFFIVRQ2YSHZNQGOFUHD" hidden="1">#REF!</definedName>
    <definedName name="BEx9318BWFQZC3NQS37Q6XU3D425" hidden="1">#REF!</definedName>
    <definedName name="BEx93B9OULL2YGC896XXYAAJSTRK" hidden="1">#REF!</definedName>
    <definedName name="BEx93FRKF99NRT3LH99UTIH7AAYF" hidden="1">#REF!</definedName>
    <definedName name="BEx93M7FSHP50OG34A4W8W8DF12U" hidden="1">#REF!</definedName>
    <definedName name="BEx93OLWY2O3PRA74U41VG5RXT4Q" hidden="1">#REF!</definedName>
    <definedName name="BEx93RWFAF6YJGYUTITVM445C02U" hidden="1">#REF!</definedName>
    <definedName name="BEx93SY9RWG3HUV4YXQKXJH9FH14" hidden="1">#REF!</definedName>
    <definedName name="BEx93TJUX3U0FJDBG6DDSNQ91R5J" hidden="1">#REF!</definedName>
    <definedName name="BEx941SIC58506DFIGKOLIHQ7KCX" hidden="1">#REF!</definedName>
    <definedName name="BEx942UCRHMI4B0US31HO95GSC2X" hidden="1">#REF!</definedName>
    <definedName name="BEx944SDUSMOBHNE6J8XN1EOL90T" hidden="1">#REF!</definedName>
    <definedName name="BEx948ZFFQWVIDNG4AZAUGGGEB5U" hidden="1">#REF!</definedName>
    <definedName name="BEx94CKXG92OMURH41SNU6IOHK4J" hidden="1">#REF!</definedName>
    <definedName name="BEx94GXG30CIVB6ZQN3X3IK6BZXQ" hidden="1">#REF!</definedName>
    <definedName name="BEx94HZ5LURYM9ST744ALV6ZCKYP" hidden="1">#REF!</definedName>
    <definedName name="BEx94IQ75E90YUMWJ9N591LR7DQQ" hidden="1">#REF!</definedName>
    <definedName name="BEx94L9TBK45AUQSX1IUZ86U1GPQ" hidden="1">#REF!</definedName>
    <definedName name="BEx94N7W5T3U7UOE97D6OVIBUCXS" hidden="1">#REF!</definedName>
    <definedName name="BEx953PB6S6ECMD8N0JSW0CBG0DA" hidden="1">#REF!</definedName>
    <definedName name="BEx955NIAWX5OLAHMTV6QFUZPR30" hidden="1">#REF!</definedName>
    <definedName name="BEx9581TYVI2M5TT4ISDAJV4W7Z6" hidden="1">#REF!</definedName>
    <definedName name="BEx95NHF4RVUE0YDOAFZEIVBYJXD" hidden="1">#REF!</definedName>
    <definedName name="BEx95QBZMG0E2KQ9BERJ861QLYN3" hidden="1">#REF!</definedName>
    <definedName name="BEx95QHBVDN795UNQJLRXG3RDU49" hidden="1">#REF!</definedName>
    <definedName name="BEx95TBVUWV7L7OMFMZDQEXGVHU6" hidden="1">#REF!</definedName>
    <definedName name="BEx95TXH048JPPZ7VXKTCAEE6GQS" hidden="1">#REF!</definedName>
    <definedName name="BEx95U89DZZSVO39TGS62CX8G9N4" hidden="1">#REF!</definedName>
    <definedName name="BEx9602K2GHNBUEUVT9ONRQU1GMD" hidden="1">#REF!</definedName>
    <definedName name="BEx962BL3Y4LA53EBYI64ZYMZE8U" hidden="1">#REF!</definedName>
    <definedName name="BEx96KR21O7H9R29TN0S45Y3QPUK" hidden="1">#REF!</definedName>
    <definedName name="BEx96KWJ7BHXX4IIM048C3O7S59S" hidden="1">#REF!</definedName>
    <definedName name="BEx96SUFKHHFE8XQ6UUO6ILDOXHO" hidden="1">#REF!</definedName>
    <definedName name="BEx96UN4YWXBDEZ1U1ZUIPP41Z7I" hidden="1">#REF!</definedName>
    <definedName name="BEx970MYCPJ6DQ44TKLOIGZO5LHH" hidden="1">#REF!</definedName>
    <definedName name="BEx978KSD61YJH3S9DGO050R2EHA" hidden="1">#REF!</definedName>
    <definedName name="BEx97CBOZZVIAFCLYWXO84QIM5RH" hidden="1">#REF!</definedName>
    <definedName name="BEx97H9O1NAKAPK4MX4PKO34ICL5" hidden="1">#REF!</definedName>
    <definedName name="BEx97HVA5F2I0D6ID81KCUDEQOIH" hidden="1">#REF!</definedName>
    <definedName name="BEx97MNUZQ1Z0AO2FL7XQYVNCPR7" hidden="1">#REF!</definedName>
    <definedName name="BEx97NPQBACJVD9K1YXI08RTW9E2" hidden="1">#REF!</definedName>
    <definedName name="BEx97RWQLXS0OORDCN69IGA58CWU" hidden="1">#REF!</definedName>
    <definedName name="BEx97YNGGDFIXHTMGFL2IHAQX9MI">#REF!</definedName>
    <definedName name="BEx980QZQVMVK22H7FW8VJ1Y8HJR" hidden="1">#REF!</definedName>
    <definedName name="BEx981HW73BUZWT14TBTZHC0ZTJ4" hidden="1">#REF!</definedName>
    <definedName name="BEx9853EGK21LS9VVKSCCC6V43AN" hidden="1">#REF!</definedName>
    <definedName name="BEx985JLSPMNH380TKBDXAEFC980" hidden="1">#REF!</definedName>
    <definedName name="BEx9871KU0N99P0900EAK69VFYT2" hidden="1">#REF!</definedName>
    <definedName name="BEx98A6S6VO1UKBYLX05KBIT7SC0" hidden="1">#REF!</definedName>
    <definedName name="BEx98IFKNJFGZFLID1YTRFEG1SXY" hidden="1">#REF!</definedName>
    <definedName name="BEx98N2R8QZSZ6MEH3L7U7U7D9GD">#REF!</definedName>
    <definedName name="BEx9915UVD4G7RA3IMLFZ0LG3UA2" hidden="1">#REF!</definedName>
    <definedName name="BEx992CZON8AO7U7V88VN1JBO0MG">#REF!</definedName>
    <definedName name="BEx9952469XMFGSPXL7CMXHPJF90" hidden="1">#REF!</definedName>
    <definedName name="BEx996PK8YMHSV0CFJOHOX1OCXHG" hidden="1">#REF!</definedName>
    <definedName name="BEx99B77I7TUSHRR4HIZ9FU2EIUT" hidden="1">#REF!</definedName>
    <definedName name="BEx99Q6PH5F3OQKCCAAO75PYDEFN" hidden="1">#REF!</definedName>
    <definedName name="BEx99WBYT2D6UUC1PT7A40ENYID4" hidden="1">#REF!</definedName>
    <definedName name="BEx99XOGHOM28CNCYKQWYGL56W2S" hidden="1">#REF!</definedName>
    <definedName name="BEx99ZRZ4I7FHDPGRAT5VW7NVBPU" hidden="1">#REF!</definedName>
    <definedName name="BEx9AT5E3ZSHKSOL35O38L8HF9TH" hidden="1">#REF!</definedName>
    <definedName name="BEx9AV8W1FAWF5BHATYEN47X12JN" hidden="1">#REF!</definedName>
    <definedName name="BEx9B8A5186FNTQQNLIO5LK02ABI" hidden="1">#REF!</definedName>
    <definedName name="BEx9B8VR20E2CILU4CDQUQQ9ONXK" hidden="1">#REF!</definedName>
    <definedName name="BEx9B917BFT5XKMEOKSZYR2JDGKF" hidden="1">#REF!</definedName>
    <definedName name="BEx9B917EUP13X6FQ3NPQL76XM5V" hidden="1">#REF!</definedName>
    <definedName name="BEx9BAJ5WYEQ623HUT9NNCMP3RUG" hidden="1">#REF!</definedName>
    <definedName name="BEx9BURCKUDZU2MLNSZIIBVDAXBV" hidden="1">#REF!</definedName>
    <definedName name="BEx9BYNN9WBL0OZNO7QKTM7XA0XO" hidden="1">#REF!</definedName>
    <definedName name="BEx9BYSYW7QCPXS2NAVLFAU5Y2Z2" hidden="1">#REF!</definedName>
    <definedName name="BEx9C590HJ2O31IWJB73C1HR74AI" hidden="1">#REF!</definedName>
    <definedName name="BEx9CCQRMYYOGIOYTOM73VKDIPS1" hidden="1">#REF!</definedName>
    <definedName name="BEx9COA2U27AO1YZGMLP7B8DR22D" hidden="1">#REF!</definedName>
    <definedName name="BEx9D1BC9FT19KY0INAABNDBAMR1" hidden="1">#REF!</definedName>
    <definedName name="BEx9DN6ZMF18Q39MPMXSDJTZQNJ3" hidden="1">#REF!</definedName>
    <definedName name="BEx9DUU8DALPSCW66GTMQRPXZ6GL" hidden="1">#REF!</definedName>
    <definedName name="BEx9E14TDNSEMI784W0OTIEQMWN6" hidden="1">#REF!</definedName>
    <definedName name="BEx9E2BZ2B1R41FMGJCJ7JLGLUAJ" hidden="1">#REF!</definedName>
    <definedName name="BEx9E6DJDRR3E21QMZAPDC3O470U" hidden="1">#REF!</definedName>
    <definedName name="BEx9EG9KBJ77M8LEOR9ITOKN5KXY" hidden="1">#REF!</definedName>
    <definedName name="BEx9EMK6HAJJMVYZTN5AUIV7O1E6" hidden="1">#REF!</definedName>
    <definedName name="BEx9EQLVZHYQ1TPX7WH3SOWXCZLE" hidden="1">#REF!</definedName>
    <definedName name="BEx9ETLU0EK5LGEM1QCNYN2S8O5F" hidden="1">#REF!</definedName>
    <definedName name="BEx9F0Y2ESUNE3U7TQDLMPE9BO67" hidden="1">#REF!</definedName>
    <definedName name="BEx9F5W18ZGFOKGRE8PR6T1MO6GT" hidden="1">#REF!</definedName>
    <definedName name="BEx9F78N4HY0XFGBQ4UJRD52L1EI" hidden="1">#REF!</definedName>
    <definedName name="BEx9FF16LOQP5QIR4UHW5EIFGQB8" hidden="1">#REF!</definedName>
    <definedName name="BEx9FJTSRCZ3ZXT3QVBJT5NF8T7V" hidden="1">#REF!</definedName>
    <definedName name="BEx9FRBEEYPS5HLS3XT34AKZN94G" hidden="1">#REF!</definedName>
    <definedName name="BEx9GD1Q3X2QNEWIFN2YPBFX6LMO" hidden="1">#REF!</definedName>
    <definedName name="BEx9GDY4D8ZPQJCYFIMYM0V0C51Y" hidden="1">#REF!</definedName>
    <definedName name="BEx9GGY04V0ZWI6O9KZH4KSBB389" hidden="1">#REF!</definedName>
    <definedName name="BEx9GNOPB6OZ2RH3FCDNJR38RJOS">#REF!</definedName>
    <definedName name="BEx9GUQALUWCD30UKUQGSWW8KBQ7" hidden="1">#REF!</definedName>
    <definedName name="BEx9GY6BVFQGCLMOWVT6PIC9WP5X" hidden="1">#REF!</definedName>
    <definedName name="BEx9GZ2P3FDHKXEBXX2VS0BG2NP2" hidden="1">#REF!</definedName>
    <definedName name="BEx9H04IB14E1437FF2OIRRWBSD7" hidden="1">#REF!</definedName>
    <definedName name="BEx9H5O1KDZJCW91Q29VRPY5YS6P" hidden="1">#REF!</definedName>
    <definedName name="BEx9H645M2VLV3GR46GAUCXDZQ4K" hidden="1">#REF!</definedName>
    <definedName name="BEx9H8YR0E906F1JXZMBX3LNT004" hidden="1">#REF!</definedName>
    <definedName name="BEx9HVQR4IC0WPZ653S8B4V0A13M" hidden="1">#REF!</definedName>
    <definedName name="BEx9I38IOO8BH8XCE1W3NL31U1L9" hidden="1">#REF!</definedName>
    <definedName name="BEx9I8XIG7E5NB48QQHXP23FIN60" hidden="1">#REF!</definedName>
    <definedName name="BEx9IHX7C0FG3M2R14H0SWIUGAOA" hidden="1">#REF!</definedName>
    <definedName name="BEx9IQRF01ATLVK0YE60ARKQJ68L" hidden="1">#REF!</definedName>
    <definedName name="BEx9IT5QNZWKM6YQ5WER0DC2PMMU" hidden="1">#REF!</definedName>
    <definedName name="BEx9ITRA6B7P81T57OO22V5XLX9P" hidden="1">#REF!</definedName>
    <definedName name="BEx9IW5MFLXTVCJHVUZTUH93AXOS" hidden="1">#REF!</definedName>
    <definedName name="BEx9IXCSPSZC80YZUPRCYTG326KV" hidden="1">#REF!</definedName>
    <definedName name="BEx9IZR39NHDGOM97H4E6F81RTQW" hidden="1">#REF!</definedName>
    <definedName name="BEx9J07CU8X78XP5E4QC8XZ6YRCG" hidden="1">#REF!</definedName>
    <definedName name="BEx9J6CH5E7YZPER7HXEIOIKGPCA" hidden="1">#REF!</definedName>
    <definedName name="BEx9JJTZKVUJAVPTRE0RAVTEH41G" hidden="1">#REF!</definedName>
    <definedName name="BEx9JLBYK239B3F841C7YG1GT7ST" hidden="1">#REF!</definedName>
    <definedName name="BEx9JQQ6BSIHSV0FS8QDIRPHMMLE" hidden="1">#REF!</definedName>
    <definedName name="BEx9KP7077LQ4Q2NWSIETHZ0VA05" hidden="1">#REF!</definedName>
    <definedName name="BExAW4IIW5D0MDY6TJ3G4FOLPYIR" hidden="1">#REF!</definedName>
    <definedName name="BExAW4TAPBZ18ES67GKFVYMS67N7" hidden="1">#REF!</definedName>
    <definedName name="BExAWOAN9I36Q6B2P1316PE3048X" hidden="1">#REF!</definedName>
    <definedName name="BExAWSSHUYAPXJEDC9JT9394SHQ5" hidden="1">#REF!</definedName>
    <definedName name="BExAX410NB4F2XOB84OR2197H8M5" hidden="1">#REF!</definedName>
    <definedName name="BExAX70W4OH6R7K3QT3YA9PA2APO" hidden="1">#REF!</definedName>
    <definedName name="BExAX8TNG8LQ5Q4904SAYQIPGBSV" hidden="1">#REF!</definedName>
    <definedName name="BExAXLK9UGB0UFRV7X4UPIUEJ3VZ" hidden="1">#REF!</definedName>
    <definedName name="BExAY0EAT2LXR5MFGM0DLIB45PLO" hidden="1">#REF!</definedName>
    <definedName name="BExAYE6LNIEBR9DSNI5JGNITGKIT" hidden="1">#REF!</definedName>
    <definedName name="BExAYHMLXGGO25P8HYB2S75DEB4F" hidden="1">#REF!</definedName>
    <definedName name="BExAYJQ9G4ZXJFPWD4VIWQU6WUFT" hidden="1">#REF!</definedName>
    <definedName name="BExAYKXAUWGDOPG952TEJ2UKZKWN" hidden="1">#REF!</definedName>
    <definedName name="BExAYP9TDTI2MBP6EYE0H39CPMXN" hidden="1">#REF!</definedName>
    <definedName name="BExAYPPWJPWDKU59O051WMGB7O0J" hidden="1">#REF!</definedName>
    <definedName name="BExAYR2JZCJBUH6F1LZC2A7JIVRJ" hidden="1">#REF!</definedName>
    <definedName name="BExAYTGVRD3DLKO75RFPMBKCIWB8" hidden="1">#REF!</definedName>
    <definedName name="BExAYUYTMF7YSRG951CIIWKZM0T5" hidden="1">#REF!</definedName>
    <definedName name="BExAYY9H9COOT46HJLPVDLTO12UL" hidden="1">#REF!</definedName>
    <definedName name="BExAZCNEGB4JYHC8CZ51KTN890US" hidden="1">#REF!</definedName>
    <definedName name="BExAZFCI302YFYRDJYQDWQQL0Q0O" hidden="1">#REF!</definedName>
    <definedName name="BExAZLHLST9OP89R1HJMC1POQG8H" hidden="1">#REF!</definedName>
    <definedName name="BExAZMDYMIAA7RX1BMCKU1VLBRGY" hidden="1">#REF!</definedName>
    <definedName name="BExAZNL6BHI8DCQWXOX4I2P839UX" hidden="1">#REF!</definedName>
    <definedName name="BExAZRMWSONMCG9KDUM4KAQ7BONM" hidden="1">#REF!</definedName>
    <definedName name="BExAZTFG4SJRG4TW6JXRF7N08JFI" hidden="1">#REF!</definedName>
    <definedName name="BExAZUS4A8OHDZK0MWAOCCCKTH73" hidden="1">#REF!</definedName>
    <definedName name="BExAZX6FECVK3E07KXM2XPYKGM6U" hidden="1">#REF!</definedName>
    <definedName name="BExAZXXGBA3DZ26LBRJCSRIMDYY6" hidden="1">#REF!</definedName>
    <definedName name="BExB012NJ8GASTNNPBRRFTLHIOC9" hidden="1">#REF!</definedName>
    <definedName name="BExB072HHXVMUC0VYNGG48GRSH5Q" hidden="1">#REF!</definedName>
    <definedName name="BExB0FRDEYDEUEAB1W8KD6D965XA" hidden="1">#REF!</definedName>
    <definedName name="BExB0KPCN7YJORQAYUCF4YKIKPMC" hidden="1">#REF!</definedName>
    <definedName name="BExB0WE4PI3NOBXXVO9CTEN4DIU2" hidden="1">#REF!</definedName>
    <definedName name="BExB0ZJIGMTDV9JC5IILPRZ5BXNJ" hidden="1">#REF!</definedName>
    <definedName name="BExB10QNIVITUYS55OAEKK3VLJFE" hidden="1">#REF!</definedName>
    <definedName name="BExB14HG3PSHTJ4S9G0Y803UWLWP" hidden="1">#REF!</definedName>
    <definedName name="BExB15ZDRY4CIJ911DONP0KCY9KU" hidden="1">#REF!</definedName>
    <definedName name="BExB16VQY0O0RLZYJFU3OFEONVTE" hidden="1">#REF!</definedName>
    <definedName name="BExB1C4HDPDZBISSQ3JREULJJZ7K" hidden="1">#REF!</definedName>
    <definedName name="BExB1FKNY2UO4W5FUGFHJOA2WFGG" hidden="1">#REF!</definedName>
    <definedName name="BExB1GMD0PIDGTFBGQOPRWQSP9I4" hidden="1">#REF!</definedName>
    <definedName name="BExB1Q29OO6LNFNT1EQLA3KYE7MX" hidden="1">#REF!</definedName>
    <definedName name="BExB1TNRV5EBWZEHYLHI76T0FVA7" hidden="1">#REF!</definedName>
    <definedName name="BExB1WI6M8I0EEP1ANUQZCFY24EV" hidden="1">#REF!</definedName>
    <definedName name="BExB203OWC9QZA3BYOKQ18L4FUJE" hidden="1">#REF!</definedName>
    <definedName name="BExB215I6XJMAXZ5JDHT0R7K0CS1" hidden="1">#REF!</definedName>
    <definedName name="BExB2CJHTU7C591BR4WRL5L2F2K6" hidden="1">#REF!</definedName>
    <definedName name="BExB2K1AV4PGNS1O6C7D7AO411AX" hidden="1">#REF!</definedName>
    <definedName name="BExB2O2UYHKI324YE324E1N7FVIB" hidden="1">#REF!</definedName>
    <definedName name="BExB2Q0VJ0MU2URO3JOVUAVHEI3V" hidden="1">#REF!</definedName>
    <definedName name="BExB2TBL7K5D70TOLTXT6SAAJQS9" hidden="1">#REF!</definedName>
    <definedName name="BExB2WRQ815O1VGMGAGDGQHTTUIN" hidden="1">#REF!</definedName>
    <definedName name="BExB30IP1DNKNQ6PZ5ERUGR5MK4Z" hidden="1">#REF!</definedName>
    <definedName name="BExB30YTF8EK04RZ190LBP9R44TW" hidden="1">#REF!</definedName>
    <definedName name="BExB31PVM8TBKT8GI5VYI71JWZ0D" hidden="1">#REF!</definedName>
    <definedName name="BExB37UZ7KOLOBAPDS5EM5MJTPFJ" hidden="1">#REF!</definedName>
    <definedName name="BExB3S8NRKFKQZGZDLCF1J5OPNQX" hidden="1">#REF!</definedName>
    <definedName name="BExB4016U17W1T4ZWNG5SJCGWE9P" hidden="1">#REF!</definedName>
    <definedName name="BExB442RX0T3L6HUL6X5T21CENW6" hidden="1">#REF!</definedName>
    <definedName name="BExB472MUJSUYK7SI8BX1ZGQL0NK" hidden="1">#REF!</definedName>
    <definedName name="BExB4ADD0L7417CII901XTFKXD1J" hidden="1">#REF!</definedName>
    <definedName name="BExB4DO1V1NL2AVK5YE1RSL5RYHL" hidden="1">#REF!</definedName>
    <definedName name="BExB4DYU06HCGRIPBSWRCXK804UM" hidden="1">#REF!</definedName>
    <definedName name="BExB4XW9A16UWK9TUIA84W8X2ZEA" hidden="1">#REF!</definedName>
    <definedName name="BExB4Z3EZBGYYI33U0KQ8NEIH8PY" hidden="1">#REF!</definedName>
    <definedName name="BExB55368XW7UX657ZSPC6BFE92S" hidden="1">#REF!</definedName>
    <definedName name="BExB57MZEPL2SA2ONPK66YFLZWJU" hidden="1">#REF!</definedName>
    <definedName name="BExB5833OAOJ22VK1YK47FHUSVK2" hidden="1">#REF!</definedName>
    <definedName name="BExB58JDIHS42JZT9DJJMKA8QFCO" hidden="1">#REF!</definedName>
    <definedName name="BExB58U5FQC5JWV9CGC83HLLZUZI" hidden="1">#REF!</definedName>
    <definedName name="BExB5EDO9XUKHF74X3HAU2WPPHZH" hidden="1">#REF!</definedName>
    <definedName name="BExB5G6EH68AYEP1UT0GHUEL3SLN" hidden="1">#REF!</definedName>
    <definedName name="BExB5IFAFRG56RCEOOXLOQHCNSLB" hidden="1">#REF!</definedName>
    <definedName name="BExB5QYVEZWFE5DQVHAM760EV05X" hidden="1">#REF!</definedName>
    <definedName name="BExB5U9IRH14EMOE0YGIE3WIVLFS" hidden="1">#REF!</definedName>
    <definedName name="BExB5VWYMOV6BAIH7XUBBVPU7MMD" hidden="1">#REF!</definedName>
    <definedName name="BExB610DZWIJP1B72U9QM42COH2B" hidden="1">#REF!</definedName>
    <definedName name="BExB6C3FUAKK9ML5T767NMWGA9YB" hidden="1">#REF!</definedName>
    <definedName name="BExB6C8X6JYRLKZKK17VE3QUNL3D" hidden="1">#REF!</definedName>
    <definedName name="BExB6HN3QRFPXM71MDUK21BKM7PF" hidden="1">#REF!</definedName>
    <definedName name="BExB6IZMHCZ3LB7N73KD90YB1HBZ" hidden="1">#REF!</definedName>
    <definedName name="BExB6RZAN4TW4BIS93TJP3MTSF2V" hidden="1">#REF!</definedName>
    <definedName name="BExB6SKVVBQPHZ4Y692I5525S418" hidden="1">#REF!</definedName>
    <definedName name="BExB719SGNX4Y8NE6JEXC555K596" hidden="1">#REF!</definedName>
    <definedName name="BExB7265DCHKS7V2OWRBXCZTEIW9" hidden="1">#REF!</definedName>
    <definedName name="BExB73DAG0L10ZK0L6HQWV9BISN7" hidden="1">#REF!</definedName>
    <definedName name="BExB74PS5P9G0P09Y6DZSCX0FLTJ" hidden="1">#REF!</definedName>
    <definedName name="BExB77KDAUB9VYWBDJP50RIW7Y73" hidden="1">#REF!</definedName>
    <definedName name="BExB78RH79J0MIF7H8CAZ0CFE88Q" hidden="1">#REF!</definedName>
    <definedName name="BExB7ELT09HGDVO5BJC1ZY9D09GZ" hidden="1">#REF!</definedName>
    <definedName name="BExB7PZU5KVXW0MOS9BQNVV0U4WD" hidden="1">#REF!</definedName>
    <definedName name="BExB7R1PBLH2KKT4OJI4ESYMV3B3" hidden="1">#REF!</definedName>
    <definedName name="BExB7SUFBKOZJWAZHJSNHTBMUZE4" hidden="1">#REF!</definedName>
    <definedName name="BExB806PAXX70XUTA3ZI7OORD78R" hidden="1">#REF!</definedName>
    <definedName name="BExB88FBDZ0MSRCK5MB3E06QBO1N" hidden="1">#REF!</definedName>
    <definedName name="BExB89H5ZI7PL41B4CQN2OSUPK7A" hidden="1">#REF!</definedName>
    <definedName name="BExB8HF4UBVZKQCSRFRUQL2EE6VL">#REF!</definedName>
    <definedName name="BExB8HKHKZ1ORJZUYGG2M4VSCC39" hidden="1">#REF!</definedName>
    <definedName name="BExB8PIBXT2X11LCOX7RIO57ITDV" hidden="1">#REF!</definedName>
    <definedName name="BExB8QPH8DC5BESEVPSMBCWVN6PO" hidden="1">#REF!</definedName>
    <definedName name="BExB8U5N0D85YR8APKN3PPKG0FWP" hidden="1">#REF!</definedName>
    <definedName name="BExB91I17P2IIQ85B7OF9X01BBL0" hidden="1">#REF!</definedName>
    <definedName name="BExB9DHI5I2TJ2LXYPM98EE81L27" hidden="1">#REF!</definedName>
    <definedName name="BExB9IVQ5K36625BTKIXXB3R8NKE" hidden="1">#REF!</definedName>
    <definedName name="BExB9Q2MZZHBGW8QQKVEYIMJBPIE" hidden="1">#REF!</definedName>
    <definedName name="BExB9UVAU97XX5IFJV05VHTKS512" hidden="1">#REF!</definedName>
    <definedName name="BExB9WTBZ1ZNJ5PYDE80FJ9A5MQS" hidden="1">#REF!</definedName>
    <definedName name="BExBA1GON0EZRJ20UYPILAPLNQWM" hidden="1">#REF!</definedName>
    <definedName name="BExBA1RFNTGEN0TO2IRNXT6F3QKR" hidden="1">#REF!</definedName>
    <definedName name="BExBA69ASGYRZW1G1DYIS9QRRTBN" hidden="1">#REF!</definedName>
    <definedName name="BExBA6K42582A14WFFWQ3Q8QQWB6" hidden="1">#REF!</definedName>
    <definedName name="BExBA6PL9AA5J2L0KPL378AA2VZ4" hidden="1">#REF!</definedName>
    <definedName name="BExBA8I5D4R8R2PYQ1K16TWGTOEP" hidden="1">#REF!</definedName>
    <definedName name="BExBA8NMWNC4ESE854DLVFP3K8UR" hidden="1">#REF!</definedName>
    <definedName name="BExBA93PE0DGUUTA7LLSIGBIXWE5" hidden="1">#REF!</definedName>
    <definedName name="BExBAAWGR2BBXC8GXEYNQ9TYNUN8" hidden="1">#REF!</definedName>
    <definedName name="BExBAG5D16CADDC0MWOKCY7JZQO0" hidden="1">#REF!</definedName>
    <definedName name="BExBAHY3NCFFKJ0L0RWLV9Q2XEA7" hidden="1">#REF!</definedName>
    <definedName name="BExBAI8X0FKDQJ6YZJQDTTG4ZCWY" hidden="1">#REF!</definedName>
    <definedName name="BExBAKN7XIBAXCF9PCNVS038PCQO" hidden="1">#REF!</definedName>
    <definedName name="BExBAKXZ7PBW3DDKKA5MWC1ZUC7O" hidden="1">#REF!</definedName>
    <definedName name="BExBAO8NLXZXHO6KCIECSFCH3RR0" hidden="1">#REF!</definedName>
    <definedName name="BExBAOOT1KBSIEISN1ADL4RMY879" hidden="1">#REF!</definedName>
    <definedName name="BExBAVKX8Q09370X1GCZWJ4E91YJ" hidden="1">#REF!</definedName>
    <definedName name="BExBAX2X2ENJYO4QTR5VAIQ86L7B" hidden="1">#REF!</definedName>
    <definedName name="BExBAZ13D3F1DVJQ6YJ8JGUYEYJE" hidden="1">#REF!</definedName>
    <definedName name="BExBBTG649R9I0CT042JLL8LXV18" hidden="1">#REF!</definedName>
    <definedName name="BExBBUCJQRR74Q7GPWDEZXYK2KJL" hidden="1">#REF!</definedName>
    <definedName name="BExBBV8XVMD9CKZY711T0BN7H3PM" hidden="1">#REF!</definedName>
    <definedName name="BExBC5L31H53WLFYF54SQM4A7EU4" hidden="1">#REF!</definedName>
    <definedName name="BExBC78HXWXHO3XAB6E8NVTBGLJS" hidden="1">#REF!</definedName>
    <definedName name="BExBCATYYZZEDHH6VTB2O2HIRMIR" hidden="1">#REF!</definedName>
    <definedName name="BExBCKKJTIRKC1RZJRTK65HHLX4W" hidden="1">#REF!</definedName>
    <definedName name="BExBCLMEPAN3XXX174TU8SS0627Q" hidden="1">#REF!</definedName>
    <definedName name="BExBCRBEYR2KZ8FAQFZ2NHY13WIY" hidden="1">#REF!</definedName>
    <definedName name="BExBD05M2XLZ3FDJC1J5FM7IICZB" hidden="1">#REF!</definedName>
    <definedName name="BExBD4I559NXSV6J07Q343TKYMVJ" hidden="1">#REF!</definedName>
    <definedName name="BExBDBZQLTX3OGFYGULQFK5WEZU5" hidden="1">#REF!</definedName>
    <definedName name="BExBDJS9TUEU8Z84IV59E5V4T8K6" hidden="1">#REF!</definedName>
    <definedName name="BExBDKOMSVH4XMH52CFJ3F028I9R" hidden="1">#REF!</definedName>
    <definedName name="BExBDSRXVZQ0W5WXQMP5XD00GRRL" hidden="1">#REF!</definedName>
    <definedName name="BExBDT87JCZT4EZQQ1HEUN7ZAMNT" hidden="1">#REF!</definedName>
    <definedName name="BExBDUVGK3E1J4JY9ZYTS7V14BLY" hidden="1">#REF!</definedName>
    <definedName name="BExBDVH3DOL955WK34ZBD4XWH6OI" hidden="1">#REF!</definedName>
    <definedName name="BExBE162OSBKD30I7T1DKKPT3I9I" hidden="1">#REF!</definedName>
    <definedName name="BExBE5YPUY1T7N7DHMMIGGXK8TMP" hidden="1">#REF!</definedName>
    <definedName name="BExBE827OBMEXJZS59TKFQS6FC0Z" hidden="1">#REF!</definedName>
    <definedName name="BExBEC9ATLQZF86W1M3APSM4HEOH" hidden="1">#REF!</definedName>
    <definedName name="BExBEHCOWXYAJ0G8WL2C0YAEM0A3" hidden="1">#REF!</definedName>
    <definedName name="BExBEIUMJGTX2SBNU3E8Z2XPR27P" hidden="1">#REF!</definedName>
    <definedName name="BExBEYFQJE9YK12A6JBMRFKEC7RN" hidden="1">#REF!</definedName>
    <definedName name="BExBG1ED81J2O4A2S5F5Y3BPHMCR" hidden="1">#REF!</definedName>
    <definedName name="BExCRHX1OTQXWVM4RKG8IHHYCVFP" hidden="1">#REF!</definedName>
    <definedName name="BExCRLIHS7466WFJ3RPIUGGXYESZ" hidden="1">#REF!</definedName>
    <definedName name="BExCS1EDDUEAEWHVYXHIP9I1WCJH" hidden="1">#REF!</definedName>
    <definedName name="BExCS6SLRCBH006GNRE27HFRHP40" hidden="1">#REF!</definedName>
    <definedName name="BExCS7ZPMHFJ4UJDAL8CQOLSZ13B" hidden="1">#REF!</definedName>
    <definedName name="BExCS8W4NJUZH9S1CYB6XSDLEPBW" hidden="1">#REF!</definedName>
    <definedName name="BExCSAE1M6G20R41J0Y24YNN0YC1" hidden="1">#REF!</definedName>
    <definedName name="BExCSAOUZOYKHN7HV511TO8VDJ02" hidden="1">#REF!</definedName>
    <definedName name="BExCSGOMZRUX4W3XE4LX5XXH5F2L" hidden="1">#REF!</definedName>
    <definedName name="BExCSMOFTXSUEC1T46LR1UPYRCX5" hidden="1">#REF!</definedName>
    <definedName name="BExCSMTPZZ9RQU93PT4098LW6KAZ" hidden="1">#REF!</definedName>
    <definedName name="BExCSSDG3TM6TPKS19E9QYJEELZ6" hidden="1">#REF!</definedName>
    <definedName name="BExCSZV7U67UWXL2HKJNM5W1E4OO" hidden="1">#REF!</definedName>
    <definedName name="BExCT4NSDT61OCH04Y2QIFIOP75H" hidden="1">#REF!</definedName>
    <definedName name="BExCTDNIGAFFV0FMRGUS25TGONCJ" hidden="1">#REF!</definedName>
    <definedName name="BExCTNE23PLYUM60ZCQ942C1KG81" hidden="1">#REF!</definedName>
    <definedName name="BExCTW8G3VCZ55S09HTUGXKB1P2M" hidden="1">#REF!</definedName>
    <definedName name="BExCTWJ9A4QCQ9OZN28V6HYAACMI" hidden="1">#REF!</definedName>
    <definedName name="BExCTYS2KX0QANOLT8LGZ9WV3S3T" hidden="1">#REF!</definedName>
    <definedName name="BExCTZZ9JNES4EDHW97NP0EGQALX" hidden="1">#REF!</definedName>
    <definedName name="BExCU0A1V6NMZQ9ASYJ8QIVQ5UR2" hidden="1">#REF!</definedName>
    <definedName name="BExCU2834920JBHSPCRC4UF80OLL" hidden="1">#REF!</definedName>
    <definedName name="BExCU8O54I3P3WRYWY1CRP3S78QY" hidden="1">#REF!</definedName>
    <definedName name="BExCUBILFA1EYYEOFEX37L275Z4P" hidden="1">#REF!</definedName>
    <definedName name="BExCUDRJO23YOKT8GPWOVQ4XEHF5" hidden="1">#REF!</definedName>
    <definedName name="BExCUPAXFR16YMWL30ME3F3BSRDZ" hidden="1">#REF!</definedName>
    <definedName name="BExCUR94DHCE47PUUWEMT5QZOYR2" hidden="1">#REF!</definedName>
    <definedName name="BExCUT768Y9WTBMX7GXYUGHWIXZD" hidden="1">#REF!</definedName>
    <definedName name="BExCUW1QXVMEP3B9SFPNEEWCG9I0" hidden="1">#REF!</definedName>
    <definedName name="BExCUWN57J3KE1LMYFY8FAMDD57T" hidden="1">#REF!</definedName>
    <definedName name="BExCV4VXZA9HAYPSLTWYK66MGS3Y" hidden="1">#REF!</definedName>
    <definedName name="BExCV634L7SVHGB0UDDTRRQ2Q72H" hidden="1">#REF!</definedName>
    <definedName name="BExCVA4UIZYJL3LZ7EQQOM9CIPAD" hidden="1">#REF!</definedName>
    <definedName name="BExCVBMRUN39FYTXYMM2N12EFLG1" hidden="1">#REF!</definedName>
    <definedName name="BExCVBXGSXT9FWJRG62PX9S1RK83" hidden="1">#REF!</definedName>
    <definedName name="BExCVEH7A1VWBBC4BVU6VNJA1WGJ" hidden="1">#REF!</definedName>
    <definedName name="BExCVHBNLOHNFS0JAV3I1XGPNH9W" hidden="1">#REF!</definedName>
    <definedName name="BExCVI86R31A2IOZIEBY1FJLVILD" hidden="1">#REF!</definedName>
    <definedName name="BExCVKGZXE0I9EIXKBZVSGSEY2RR" hidden="1">#REF!</definedName>
    <definedName name="BExCVM4B2PZUHY0W5DLK6RO6HSGU" hidden="1">#REF!</definedName>
    <definedName name="BExCVV44WY5807WGMTGKPW0GT256" hidden="1">#REF!</definedName>
    <definedName name="BExCVZ5PN4V6MRBZ04PZJW3GEF8S" hidden="1">#REF!</definedName>
    <definedName name="BExCW13R0GWJYGXZBNCPAHQN4NR2" hidden="1">#REF!</definedName>
    <definedName name="BExCW9Y5HWU4RJTNX74O6L24VGCK" hidden="1">#REF!</definedName>
    <definedName name="BExCWJOP24TCAR0PRZG8HD526AHX" hidden="1">#REF!</definedName>
    <definedName name="BExCWM8JQB8SI9MNZVUOQN3547K8" hidden="1">#REF!</definedName>
    <definedName name="BExCWOBVOESHXLNFULF3L3PHKV9U" hidden="1">#REF!</definedName>
    <definedName name="BExCWP2YCA04PGYT4V2CKSHBG2N7" hidden="1">#REF!</definedName>
    <definedName name="BExCWPDPESGZS07QGBLSBWDNVJLZ" hidden="1">#REF!</definedName>
    <definedName name="BExCWTVKHIVCRHF8GC39KI58YM5K" hidden="1">#REF!</definedName>
    <definedName name="BExCWZPWC0LNH9ZNEEWXFFTQFZN4" hidden="1">#REF!</definedName>
    <definedName name="BExCX2KGRZBRVLZNM8SUSIE6A0RL" hidden="1">#REF!</definedName>
    <definedName name="BExCX30QEPK6YY3L5B9A865PM1XZ" hidden="1">#REF!</definedName>
    <definedName name="BExCX3X451T70LZ1VF95L7W4Y4TM" hidden="1">#REF!</definedName>
    <definedName name="BExCX4NZ2N1OUGXM7EV0U7VULJMM" hidden="1">#REF!</definedName>
    <definedName name="BExCX5KCKNR3QHCET9D7RK52DEJB" hidden="1">#REF!</definedName>
    <definedName name="BExCX8V1U9KN0DWRM7RHUYCTBVEN" hidden="1">#REF!</definedName>
    <definedName name="BExCXCGIFCIU1476QTARIGF5OXEL" hidden="1">#REF!</definedName>
    <definedName name="BExCXILMURGYMAH6N5LF5DV6K3GM" hidden="1">#REF!</definedName>
    <definedName name="BExCXMY5ISUXV19SSN8W6FPXAY3L" hidden="1">#REF!</definedName>
    <definedName name="BExCXQUFBMXQ1650735H48B1AZT3" hidden="1">#REF!</definedName>
    <definedName name="BExCXUFX19ADNJAUPHJ62T1ZS5A4" hidden="1">#REF!</definedName>
    <definedName name="BExCY2DQO9VLA77Q7EG3T0XNXX4F" hidden="1">#REF!</definedName>
    <definedName name="BExCY6VMJ68MX3C981R5Q0BX5791" hidden="1">#REF!</definedName>
    <definedName name="BExCYAH2SAZCPW6XCB7V7PMMCAWO" hidden="1">#REF!</definedName>
    <definedName name="BExCYE2K07U5UQ0WQNHXML7T0NJO" hidden="1">#REF!</definedName>
    <definedName name="BExCYH7R2U5R12XVG3NJ54H052NJ" hidden="1">#REF!</definedName>
    <definedName name="BExCYJBB52X8B3AREHCC1L5QNPX7" hidden="1">#REF!</definedName>
    <definedName name="BExCYPRC5HJE6N2XQTHCT6NXGP8N" hidden="1">#REF!</definedName>
    <definedName name="BExCYUK0I3UEXZNFDW71G6Z6D8XR" hidden="1">#REF!</definedName>
    <definedName name="BExCZ9UA19GWDW0TL6HVTOXIRSPV" hidden="1">#REF!</definedName>
    <definedName name="BExCZFZCXMLY5DWESYJ9NGTJYQ8M" hidden="1">#REF!</definedName>
    <definedName name="BExCZIJ0082EB1UPRKX9EHOOUV0U" hidden="1">#REF!</definedName>
    <definedName name="BExCZJ4P8WS0BDT31WDXI0ROE7D6" hidden="1">#REF!</definedName>
    <definedName name="BExCZKH6NI0EE02L995IFVBD1J59" hidden="1">#REF!</definedName>
    <definedName name="BExCZNH3KPWE50T7YYORPIC1TXLN" hidden="1">#REF!</definedName>
    <definedName name="BExCZSKJ3H9C3V7IL5VIJR1XCVS6" hidden="1">#REF!</definedName>
    <definedName name="BExCZUD9FEOJBKDJ51Z3JON9LKJ8" hidden="1">#REF!</definedName>
    <definedName name="BExD03NQ5GR56X8Y0Y29FLTRLLS2" hidden="1">#REF!</definedName>
    <definedName name="BExD0508DAALLU00PHFPBC8SRRKT" hidden="1">#REF!</definedName>
    <definedName name="BExD0BAT3ER3NBREZM75FYDXWDA7" hidden="1">#REF!</definedName>
    <definedName name="BExD0BG9BZG0I2HQ6PWHGGVEMY6K" hidden="1">#REF!</definedName>
    <definedName name="BExD0C1TNBFIEWNG3IH7R8WOPI6B" hidden="1">#REF!</definedName>
    <definedName name="BExD0HALIN0JR4JTPGDEVAEE5EX5" hidden="1">#REF!</definedName>
    <definedName name="BExD0LCCDPG16YLY5WQSZF1XI5DA" hidden="1">#REF!</definedName>
    <definedName name="BExD0M38AXH7IMGDWBCB3CT349N5" hidden="1">#REF!</definedName>
    <definedName name="BExD0RMWSB4TRECEHTH6NN4K9DFZ" hidden="1">#REF!</definedName>
    <definedName name="BExD0U6KG10QGVDI1XSHK0J10A2V" hidden="1">#REF!</definedName>
    <definedName name="BExD11Z3KEWZ3PWH1UZSJRDRV9IH" hidden="1">#REF!</definedName>
    <definedName name="BExD13RUIBGRXDL4QDZ305UKUR12" hidden="1">#REF!</definedName>
    <definedName name="BExD14DETV5R4OOTMAXD5NAKWRO3" hidden="1">#REF!</definedName>
    <definedName name="BExD160UKTD6MG5W79IBIHP0ZPKQ" hidden="1">#REF!</definedName>
    <definedName name="BExD16BM4TPPOCZ5ARF5HM6XKRFF" hidden="1">#REF!</definedName>
    <definedName name="BExD1OAU9OXQAZA4D70HP72CU6GB" hidden="1">#REF!</definedName>
    <definedName name="BExD1Y1JV61416YA1XRQHKWPZIE7" hidden="1">#REF!</definedName>
    <definedName name="BExD25DU4ZMU9XFJZTH3WMVIKAK6" hidden="1">#REF!</definedName>
    <definedName name="BExD2CFHIRMBKN5KXE5QP4XXEWFS" hidden="1">#REF!</definedName>
    <definedName name="BExD2DMHH1HWXQ9W0YYMDP8AAX8Q" hidden="1">#REF!</definedName>
    <definedName name="BExD2HTPC7IWBAU6OSQ67MQA8BYZ" hidden="1">#REF!</definedName>
    <definedName name="BExD2I9RDS4BGCN1GXO7T9OCTVFP" hidden="1">#REF!</definedName>
    <definedName name="BExD2O9JP64FF7WFAC5CXN0SJ91I" hidden="1">#REF!</definedName>
    <definedName name="BExD363H2VGFIQUCE6LS4AC5J0ZT" hidden="1">#REF!</definedName>
    <definedName name="BExD3A588E939V61P1XEW0FI5Q0S" hidden="1">#REF!</definedName>
    <definedName name="BExD3AW300FSO6AAXTER82E4G06O" hidden="1">#REF!</definedName>
    <definedName name="BExD3CJJDKVR9M18XI3WDZH80WL6" hidden="1">#REF!</definedName>
    <definedName name="BExD3ESD9WYJIB3TRDPJ1CKXRAVL" hidden="1">#REF!</definedName>
    <definedName name="BExD3F368X5S25MWSUNIV57RDB57" hidden="1">#REF!</definedName>
    <definedName name="BExD3IJ5IT335SOSNV9L85WKAOSI" hidden="1">#REF!</definedName>
    <definedName name="BExD3KBVUY57GMMQTOFEU6S6G1AY" hidden="1">#REF!</definedName>
    <definedName name="BExD3NMR7AW2Z6V8SC79VQR37NA6" hidden="1">#REF!</definedName>
    <definedName name="BExD3QXA2UQ2W4N7NYLUEOG40BZB" hidden="1">#REF!</definedName>
    <definedName name="BExD3U2N041TEJ7GCN005UTPHNXY" hidden="1">#REF!</definedName>
    <definedName name="BExD3ZGUHLSCF22XMCGLGJ6SWTEA" hidden="1">#REF!</definedName>
    <definedName name="BExD40O0CFTNJFOFMMM1KH0P7BUI" hidden="1">#REF!</definedName>
    <definedName name="BExD42M7FXJ8KK8AK9LDV75Z0U92" hidden="1">#REF!</definedName>
    <definedName name="BExD4440VK5VJ036LP729F6A0YGC" hidden="1">#REF!</definedName>
    <definedName name="BExD4BLRYNKM0GO3B3KP6590EN75" hidden="1">#REF!</definedName>
    <definedName name="BExD4BR9HJ3MWWZ5KLVZWX9FJAUS" hidden="1">#REF!</definedName>
    <definedName name="BExD4CYDIFKUQ00ORL8MH1G8AEOH" hidden="1">#REF!</definedName>
    <definedName name="BExD4F1WTKT3H0N9MF4H1LX7MBSY" hidden="1">#REF!</definedName>
    <definedName name="BExD4H5GQWXBS6LUL3TSP36DVO38" hidden="1">#REF!</definedName>
    <definedName name="BExD4JJSS3QDBLABCJCHD45SRNPI" hidden="1">#REF!</definedName>
    <definedName name="BExD4R1I0MKF033I5LPUYIMTZ6E8" hidden="1">#REF!</definedName>
    <definedName name="BExD4ZQEW7F25SBOT6GFHWYONPD2" hidden="1">#REF!</definedName>
    <definedName name="BExD50MT3M6XZLNUP9JL93EG6D9R" hidden="1">#REF!</definedName>
    <definedName name="BExD58FB2E94KZRKVS2HR2X2RPON" hidden="1">#REF!</definedName>
    <definedName name="BExD5EV7KDSVF1CJT38M4IBPFLPY" hidden="1">#REF!</definedName>
    <definedName name="BExD5FRK547OESJRYAW574DZEZ7J" hidden="1">#REF!</definedName>
    <definedName name="BExD5I5X2YA2YNCTCDSMEL4CWF4N" hidden="1">#REF!</definedName>
    <definedName name="BExD5LGLIOQ0OLD32Y77OQHSFA20" hidden="1">#REF!</definedName>
    <definedName name="BExD5QUSRFJWRQ1ZM50WYLCF74DF" hidden="1">#REF!</definedName>
    <definedName name="BExD5SSUIF6AJQHBHK8PNMFBPRYB" hidden="1">#REF!</definedName>
    <definedName name="BExD623C9LRX18BE0W2V6SZLQUXX">#REF!</definedName>
    <definedName name="BExD6CQA7UMJBXV7AIFAIHUF2ICX" hidden="1">#REF!</definedName>
    <definedName name="BExD6FKVK8WJWNYPVENR7Q8Q30PK" hidden="1">#REF!</definedName>
    <definedName name="BExD6GMP0LK8WKVWMIT1NNH8CHLF" hidden="1">#REF!</definedName>
    <definedName name="BExD6H2TE0WWAUIWVSSCLPZ6B88N" hidden="1">#REF!</definedName>
    <definedName name="BExD6IKQHK6BAYQM4S5BEVL56Z8X" hidden="1">#REF!</definedName>
    <definedName name="BExD71LTOE015TV5RSAHM8NT8GVW" hidden="1">#REF!</definedName>
    <definedName name="BExD73USXVADC7EHGHVTQNCT06ZA" hidden="1">#REF!</definedName>
    <definedName name="BExD7BHVRBZ6463MAK6KNCZQQAZL" hidden="1">#REF!</definedName>
    <definedName name="BExD7GAI1HJ9MD4ZU26MDRDS4E2B" hidden="1">#REF!</definedName>
    <definedName name="BExD7GAIGULTB3YHM1OS9RBQOTEC" hidden="1">#REF!</definedName>
    <definedName name="BExD7IE1DHIS52UFDCTSKPJQNRD5" hidden="1">#REF!</definedName>
    <definedName name="BExD7IUBGUWHYC9UNZ1IY5XFYKQN" hidden="1">#REF!</definedName>
    <definedName name="BExD7JQOJ35HGL8U2OCEI2P2JT7I" hidden="1">#REF!</definedName>
    <definedName name="BExD7KSDKNDNH95NDT3S7GM3MUU2" hidden="1">#REF!</definedName>
    <definedName name="BExD7N6P5ERNDX7C0TYFQOP08EQQ" hidden="1">#REF!</definedName>
    <definedName name="BExD87EVTIE7IAHSBAD70MNJUTK8" hidden="1">#REF!</definedName>
    <definedName name="BExD8H5O087KQVWIVPUUID5VMGMS" hidden="1">#REF!</definedName>
    <definedName name="BExD8OCLZMFN5K3VZYI4Q4ITVKUA" hidden="1">#REF!</definedName>
    <definedName name="BExD8UY01RLLF0MGPUZLE6EXR9AC" hidden="1">#REF!</definedName>
    <definedName name="BExD90MZC8CFEENJPJGQXGWBZL33" hidden="1">#REF!</definedName>
    <definedName name="BExD93C1R6LC0631ECHVFYH0R0PD" hidden="1">#REF!</definedName>
    <definedName name="BExD97TXIO0COVNN4OH3DEJ33YLM" hidden="1">#REF!</definedName>
    <definedName name="BExD99RZ1RFIMK6O1ZHSPJ68X9Y5" hidden="1">#REF!</definedName>
    <definedName name="BExD9C0ZMLX1WR2QR1YPWX15IH8W" hidden="1">#REF!</definedName>
    <definedName name="BExD9L0ID3VSOU609GKWYTA5BFMA" hidden="1">#REF!</definedName>
    <definedName name="BExD9M7SEMG0JK2FUTTZXWIEBTKB" hidden="1">#REF!</definedName>
    <definedName name="BExD9MNYBYB1AICQL5165G472IE2" hidden="1">#REF!</definedName>
    <definedName name="BExD9PNSYT7GASEGUVL48MUQ02WO" hidden="1">#REF!</definedName>
    <definedName name="BExD9TK2MIWFH5SKUYU9ZKF4NPHQ" hidden="1">#REF!</definedName>
    <definedName name="BExDA2JS3GCJ8M5I4XF4ZMYZ4BXT" hidden="1">#REF!</definedName>
    <definedName name="BExDA6LD9061UULVKUUI4QP8SK13" hidden="1">#REF!</definedName>
    <definedName name="BExDA7SHULP5GGGVSZFK3FMN833U" hidden="1">#REF!</definedName>
    <definedName name="BExDABE0KA94036RVJKMXL7GB30N" hidden="1">#REF!</definedName>
    <definedName name="BExDAGMVMNLQ6QXASB9R6D8DIT12" hidden="1">#REF!</definedName>
    <definedName name="BExDAYBHU9ADLXI8VRC7F608RVGM" hidden="1">#REF!</definedName>
    <definedName name="BExDBDR1XR0FV0CYUCB2OJ7CJCZU" hidden="1">#REF!</definedName>
    <definedName name="BExDBO8QK1FUFVLO07NZ0BZ9BKA0" hidden="1">#REF!</definedName>
    <definedName name="BExDBRJDI7W1042W6UYNA12BZGBJ" hidden="1">#REF!</definedName>
    <definedName name="BExDBY4R8EXLUENLCDFC4YRRVQPS" hidden="1">#REF!</definedName>
    <definedName name="BExDC7F818VN0S18ID7XRCRVYPJ4" hidden="1">#REF!</definedName>
    <definedName name="BExDCL7K96PC9VZYB70ZW3QPVIJE" hidden="1">#REF!</definedName>
    <definedName name="BExDCP3UZ3C2O4C1F7KMU0Z9U32N" hidden="1">#REF!</definedName>
    <definedName name="BExEOBX3WECDMYCV9RLN49APTXMM" hidden="1">#REF!</definedName>
    <definedName name="BExEOKLZRPEMPJO02S4EGHZXAWN3" hidden="1">#REF!</definedName>
    <definedName name="BExEP4E4F36662JDI0TOD85OP7X9" hidden="1">#REF!</definedName>
    <definedName name="BExEPN9VIYI0FVL0HLZQXJFO6TT0" hidden="1">#REF!</definedName>
    <definedName name="BExEPYT6VDSMR8MU2341Q5GM2Y9V" hidden="1">#REF!</definedName>
    <definedName name="BExEQ2ENYLMY8K1796XBB31CJHNN" hidden="1">#REF!</definedName>
    <definedName name="BExEQ2PFE4N40LEPGDPS90WDL6BN" hidden="1">#REF!</definedName>
    <definedName name="BExEQ2PFURT24NQYGYVE8NKX1EGA" hidden="1">#REF!</definedName>
    <definedName name="BExEQB8ZWXO6IIGOEPWTLOJGE2NR" hidden="1">#REF!</definedName>
    <definedName name="BExEQBZX0EL6LIKPY01197ACK65H" hidden="1">#REF!</definedName>
    <definedName name="BExEQDXZALJLD4OBF74IKZBR13SR" hidden="1">#REF!</definedName>
    <definedName name="BExEQE3GC6W9CGTSGR7X502XUI5L" hidden="1">#REF!</definedName>
    <definedName name="BExEQFLE2RPWGMWQAI4JMKUEFRPT" hidden="1">#REF!</definedName>
    <definedName name="BExEQK38GYRBUH7XFJUH04UET47Q" hidden="1">#REF!</definedName>
    <definedName name="BExEQKE1O2TX2P7ZGJMB9VWDXWO4" hidden="1">#REF!</definedName>
    <definedName name="BExEQTZAP8R69U31W4LKGTKKGKQE" hidden="1">#REF!</definedName>
    <definedName name="BExEQU4RR1SZE5XJ90D8ZQ8KRZFG" hidden="1">#REF!</definedName>
    <definedName name="BExER2O72H1F9WV6S1J04C15PXX7" hidden="1">#REF!</definedName>
    <definedName name="BExERFEPB2LP5DWH3DNZJF8R0AK9" hidden="1">#REF!</definedName>
    <definedName name="BExERRUIKIOATPZ9U4HQ0V52RJAU" hidden="1">#REF!</definedName>
    <definedName name="BExERSANFNM1O7T65PC5MJ301YET" hidden="1">#REF!</definedName>
    <definedName name="BExERTNAJZ59DKI5JCRPJKMWW067" hidden="1">#REF!</definedName>
    <definedName name="BExERWCEBKQRYWRQLYJ4UCMMKTHG" hidden="1">#REF!</definedName>
    <definedName name="BExES1QK2RJM42AWEVW7RIMFEW0F" hidden="1">#REF!</definedName>
    <definedName name="BExES44RHHDL3V7FLV6M20834WF1" hidden="1">#REF!</definedName>
    <definedName name="BExES4A7VE2X3RYYTVRLKZD4I7WU" hidden="1">#REF!</definedName>
    <definedName name="BExES6ZC8R7PHJ21OVJFLIR7DY30" hidden="1">#REF!</definedName>
    <definedName name="BExESEH25TCNEETUCSRK8DYHROYY" hidden="1">#REF!</definedName>
    <definedName name="BExESMKD95A649M0WRSG6CXXP326" hidden="1">#REF!</definedName>
    <definedName name="BExESR27ZXJG5VMY4PR9D940VS7T" hidden="1">#REF!</definedName>
    <definedName name="BExESZ03KXL8DQ2591HLR56ZML94" hidden="1">#REF!</definedName>
    <definedName name="BExESZAW5N443NRTKIP59OEI1CR6" hidden="1">#REF!</definedName>
    <definedName name="BExET3HXQ60A4O2OLKX8QNXRI6LQ" hidden="1">#REF!</definedName>
    <definedName name="BExET3SPX08PMIJ6NN1UTG16Y6O2" hidden="1">#REF!</definedName>
    <definedName name="BExETA3B1FCIOA80H94K90FWXQKE" hidden="1">#REF!</definedName>
    <definedName name="BExETAZOYT4CJIT8RRKC9F2HJG1D" hidden="1">#REF!</definedName>
    <definedName name="BExETDZJZBM897WV9SJ54R7KH7MG" hidden="1">#REF!</definedName>
    <definedName name="BExETDZKK8E89XXW4SLL9AY29YEZ" hidden="1">#REF!</definedName>
    <definedName name="BExETF6QD5A9GEINE1KZRRC2LXWM" hidden="1">#REF!</definedName>
    <definedName name="BExETQ9XRXLUACN82805SPSPNKHI" hidden="1">#REF!</definedName>
    <definedName name="BExETR0YRMOR63E6DHLEHV9QVVON" hidden="1">#REF!</definedName>
    <definedName name="BExETU66ISCWFE06X0BBMH4H32HS" hidden="1">#REF!</definedName>
    <definedName name="BExETVTGY38YXYYF7N73OYN6FYY3" hidden="1">#REF!</definedName>
    <definedName name="BExEUNE4T242Y59C6MS28MXEUGCP" hidden="1">#REF!</definedName>
    <definedName name="BExEV1H9B1FRT8LPRHN7ODLAOI8T" hidden="1">#REF!</definedName>
    <definedName name="BExEV2TP7NA3ZR6RJGH5ER370OUM" hidden="1">#REF!</definedName>
    <definedName name="BExEV69USLNYO2QRJRC0J92XUF00" hidden="1">#REF!</definedName>
    <definedName name="BExEV6KNTQOCFD7GV726XQEVQ7R6" hidden="1">#REF!</definedName>
    <definedName name="BExEV6VGM4POO9QT9KH3QA3VYCWM" hidden="1">#REF!</definedName>
    <definedName name="BExEV7MBFVP1I7TO351C06LT5IXR" hidden="1">#REF!</definedName>
    <definedName name="BExEVET98G3FU6QBF9LHYWSAMV0O" hidden="1">#REF!</definedName>
    <definedName name="BExEVNCUT0PDUYNJH7G6BSEWZOT2" hidden="1">#REF!</definedName>
    <definedName name="BExEVPGF4V5J0WQRZKUM8F9TTKZJ" hidden="1">#REF!</definedName>
    <definedName name="BExEVPWH8S9GER9M14SPIT6XZ8SG" hidden="1">#REF!</definedName>
    <definedName name="BExEVSLKRULT27602UIM13PGVL2R" hidden="1">#REF!</definedName>
    <definedName name="BExEVVLIEVWYRF2UUC1H0H5QU1CP" hidden="1">#REF!</definedName>
    <definedName name="BExEVWCKO8T84GW9Z3X47915XKSH" hidden="1">#REF!</definedName>
    <definedName name="BExEVZSJWMZ5L2ZE7AZC57CXKW6T" hidden="1">#REF!</definedName>
    <definedName name="BExEW0JL1GFFCXMDGW54CI7Y8FZN" hidden="1">#REF!</definedName>
    <definedName name="BExEW5SCJJRAF57MFJ81MB2U6K1N" hidden="1">#REF!</definedName>
    <definedName name="BExEW68M9WL8214QH9C7VCK7BN08" hidden="1">#REF!</definedName>
    <definedName name="BExEW8C5SY1NQL4BKYZVXQ6JPR0W" hidden="1">#REF!</definedName>
    <definedName name="BExEW8HFKH6F47KIHYBDRUEFZ2ZZ" hidden="1">#REF!</definedName>
    <definedName name="BExEWLO75K95C6IRKHXSP7VP81T4" hidden="1">#REF!</definedName>
    <definedName name="BExEWNBGQS1U2LW3W84T4LSJ9K00" hidden="1">#REF!</definedName>
    <definedName name="BExEWO7STL7HNZSTY8VQBPTX1WK6" hidden="1">#REF!</definedName>
    <definedName name="BExEWQ0M1N3KMKTDJ73H10QSG4W1" hidden="1">#REF!</definedName>
    <definedName name="BExEWRTB911TBBZNA61Y44XXUP7N" hidden="1">#REF!</definedName>
    <definedName name="BExEWY3WYCWEMX9F15OWWUSC6ITZ" hidden="1">#REF!</definedName>
    <definedName name="BExEX25M63XO5LQD9ZS2VHQ0U8SR" hidden="1">#REF!</definedName>
    <definedName name="BExEX85F3OSW8NSCYGYPS9372Z1Q" hidden="1">#REF!</definedName>
    <definedName name="BExEX9HWY2G6928ZVVVQF77QCM2C" hidden="1">#REF!</definedName>
    <definedName name="BExEXBQWAYKMVBRJRHB8PFCSYFVN" hidden="1">#REF!</definedName>
    <definedName name="BExEXRBZ0DI9E2UFLLKYWGN66B61" hidden="1">#REF!</definedName>
    <definedName name="BExEY3GVGXSA8OTWWVC0OOM3N7EO" hidden="1">#REF!</definedName>
    <definedName name="BExEYLG9FL9V1JPPNZ3FUDNSEJ4V" hidden="1">#REF!</definedName>
    <definedName name="BExEYOW8C1B3OUUCIGEC7L8OOW1Z" hidden="1">#REF!</definedName>
    <definedName name="BExEYUQJXZT6N5HJH8ACJF6SRWEE" hidden="1">#REF!</definedName>
    <definedName name="BExEZ1S6VZCG01ZPLBSS9Z1SBOJ2" hidden="1">#REF!</definedName>
    <definedName name="BExEZGBFNJR8DLPN0V11AU22L6WY" hidden="1">#REF!</definedName>
    <definedName name="BExF02Y3V3QEPO2XLDSK47APK9XJ" hidden="1">#REF!</definedName>
    <definedName name="BExF09OS91RT7N7IW8JLMZ121ZP3" hidden="1">#REF!</definedName>
    <definedName name="BExF0JFE12J96ZPQZ2WHQZ66M1PC" hidden="1">#REF!</definedName>
    <definedName name="BExF0LOEHV42P2DV7QL8O7HOQ3N9" hidden="1">#REF!</definedName>
    <definedName name="BExF0MVJ4YGAIOT97BSBZTKKMJLO" hidden="1">#REF!</definedName>
    <definedName name="BExF0WRM9VO25RLSO03ZOCE8H7K5" hidden="1">#REF!</definedName>
    <definedName name="BExF0ZRI7W4RSLIDLHTSM0AWXO3S" hidden="1">#REF!</definedName>
    <definedName name="BExF15RBGKENVWZEFUPEK40YBRA7" hidden="1">#REF!</definedName>
    <definedName name="BExF19CT3MMZZ2T5EWMDNG3UOJ01" hidden="1">#REF!</definedName>
    <definedName name="BExF1I6ZCNOTATBG3PZ1RGSJ7JEC" hidden="1">#REF!</definedName>
    <definedName name="BExF1M38U6NX17YJA8YU359B5Z4M" hidden="1">#REF!</definedName>
    <definedName name="BExF1MU4W3NPEY0OHRDWP5IANCBB" hidden="1">#REF!</definedName>
    <definedName name="BExF1MZN8MWMOKOARHJ1QAF9HPGT" hidden="1">#REF!</definedName>
    <definedName name="BExF1US4ZIQYSU5LBFYNRA9N0K2O" hidden="1">#REF!</definedName>
    <definedName name="BExF1Z9Z270BYA12GL2T6GSF2ZTY" hidden="1">#REF!</definedName>
    <definedName name="BExF29MBQUXJYOPZW1LVIKUJ4C01" hidden="1">#REF!</definedName>
    <definedName name="BExF2CWZN6E87RGTBMD4YQI2QT7R" hidden="1">#REF!</definedName>
    <definedName name="BExF2DYO1WQ7GMXSTAQRDBW1NSFG" hidden="1">#REF!</definedName>
    <definedName name="BExF2MSVB7MZZMDR2SCNEYJX21AU" hidden="1">#REF!</definedName>
    <definedName name="BExF2MSWNUY9Z6BZJQZ538PPTION" hidden="1">#REF!</definedName>
    <definedName name="BExF2QZYWHTYGUTTXR15CKCV3LS7" hidden="1">#REF!</definedName>
    <definedName name="BExF2T8Y6TSJ74RMSZOA9CEH4OZ6" hidden="1">#REF!</definedName>
    <definedName name="BExF31N3YM4F37EOOY8M8VI1KXN8" hidden="1">#REF!</definedName>
    <definedName name="BExF37C1YKBT79Z9SOJAG5MXQGTU" hidden="1">#REF!</definedName>
    <definedName name="BExF3A6HPA6DGYALZNHHJPMCUYZR" hidden="1">#REF!</definedName>
    <definedName name="BExF3HDFSQD839XTC1DA8K1VHPZK" hidden="1">#REF!</definedName>
    <definedName name="BExF3I9T44X7DV9HHV51DVDDPPZG" hidden="1">#REF!</definedName>
    <definedName name="BExF3JMFX5DILOIFUDIO1HZUK875" hidden="1">#REF!</definedName>
    <definedName name="BExF3NO0RE1VBB19GCRR03V0B690" hidden="1">#REF!</definedName>
    <definedName name="BExF3NTC4BGZEM6B87TCFX277QCS" hidden="1">#REF!</definedName>
    <definedName name="BExF3Q7NI90WT31QHYSJDIG0LLLJ" hidden="1">#REF!</definedName>
    <definedName name="BExF3QD55TIY1MSBSRK9TUJKBEWO" hidden="1">#REF!</definedName>
    <definedName name="BExF3QT8J6RIF1L3R700MBSKIOKW" hidden="1">#REF!</definedName>
    <definedName name="BExF3WT0ZHF3EL0ASMG2VZWM9G8I" hidden="1">#REF!</definedName>
    <definedName name="BExF42SSBVPMLK2UB3B7FPEIY9TU" hidden="1">#REF!</definedName>
    <definedName name="BExF4HXSWB50BKYPWA0HTT8W56H6" hidden="1">#REF!</definedName>
    <definedName name="BExF4KHF04IWW4LQ95FHQPFE4Y9K" hidden="1">#REF!</definedName>
    <definedName name="BExF4LU2NV3A47BCWPM3EZXUEH37" hidden="1">#REF!</definedName>
    <definedName name="BExF4MVQM5Y0QRDLDFSKWWTF709C" hidden="1">#REF!</definedName>
    <definedName name="BExF4PVMZYV36E8HOYY06J81AMBI" hidden="1">#REF!</definedName>
    <definedName name="BExF4RZ6DOAJ22UKB3277ZIOU46S" hidden="1">#REF!</definedName>
    <definedName name="BExF4SF9NEX1FZE9N8EXT89PM54D" hidden="1">#REF!</definedName>
    <definedName name="BExF52GTGP8MHGII4KJ8TJGR8W8U" hidden="1">#REF!</definedName>
    <definedName name="BExF57K7L3UC1I2FSAWURR4SN0UN" hidden="1">#REF!</definedName>
    <definedName name="BExF5D96JEPDW6LV89G2REZJ1ES7" hidden="1">#REF!</definedName>
    <definedName name="BExF5HR2GFV7O8LKG9SJ4BY78LYA" hidden="1">#REF!</definedName>
    <definedName name="BExF5ZFO2A29GHWR5ES64Z9OS16J" hidden="1">#REF!</definedName>
    <definedName name="BExF63S045JO7H2ZJCBTBVH3SUIF" hidden="1">#REF!</definedName>
    <definedName name="BExF642TEGTXCI9A61ZOONJCB0U1" hidden="1">#REF!</definedName>
    <definedName name="BExF66H4GVM169LVJ9EMCTORM8Q7" hidden="1">#REF!</definedName>
    <definedName name="BExF6786I4LDI5XCLJEAUR1360PJ" hidden="1">#REF!</definedName>
    <definedName name="BExF67O951CF8UJF3KBDNR0E83C1" hidden="1">#REF!</definedName>
    <definedName name="BExF6EV7I35NVMIJGYTB6E24YVPA">#REF!</definedName>
    <definedName name="BExF6FGUF393KTMBT40S5BYAFG00" hidden="1">#REF!</definedName>
    <definedName name="BExF6GNYXWY8A0SY4PW1B6KJMMTM" hidden="1">#REF!</definedName>
    <definedName name="BExF6IB8K74Z0AFT05GPOKKZW7C9" hidden="1">#REF!</definedName>
    <definedName name="BExF6NUXJI11W2IAZNAM1QWC0459" hidden="1">#REF!</definedName>
    <definedName name="BExF6QUSYQJK98BYSLTE5MXT70P5" hidden="1">#REF!</definedName>
    <definedName name="BExF6RR76KNVIXGJOVFO8GDILKGZ" hidden="1">#REF!</definedName>
    <definedName name="BExF6ZE8D5CMPJPRWT6S4HM56LPF" hidden="1">#REF!</definedName>
    <definedName name="BExF76FV8SF7AJK7B35AL7VTZF6D" hidden="1">#REF!</definedName>
    <definedName name="BExF7EOIMC1OYL1N7835KGOI0FIZ" hidden="1">#REF!</definedName>
    <definedName name="BExF7K88K7ASGV6RAOAGH52G04VR" hidden="1">#REF!</definedName>
    <definedName name="BExF7OVDRP3LHNAF2CX4V84CKKIR" hidden="1">#REF!</definedName>
    <definedName name="BExF7QO41X2A2SL8UXDNP99GY7U9" hidden="1">#REF!</definedName>
    <definedName name="BExF7R9OJ83YUOQJTFS47QJFPBA6" hidden="1">#REF!</definedName>
    <definedName name="BExF7WD56YB3STK93BIQP3486ZEI" hidden="1">#REF!</definedName>
    <definedName name="BExF80K6MCUWS9W99VRNYEN44QQZ" hidden="1">#REF!</definedName>
    <definedName name="BExF81GI8B8WBHXFTET68A9358BR" hidden="1">#REF!</definedName>
    <definedName name="BExF87GAYMXKMUTK8SVUQ03Q8QZR" hidden="1">#REF!</definedName>
    <definedName name="BExGKVQARCQ9KIFMMXBXEKHDTREN" hidden="1">#REF!</definedName>
    <definedName name="BExGL97US0Y3KXXASUTVR26XLT70" hidden="1">#REF!</definedName>
    <definedName name="BExGLA47VYPH5Q19X9DS7CT55B4I" hidden="1">#REF!</definedName>
    <definedName name="BExGLC7R4C33RO0PID97ZPPVCW4M" hidden="1">#REF!</definedName>
    <definedName name="BExGLFIF7HCFSHNQHKEV6RY0WCO3" hidden="1">#REF!</definedName>
    <definedName name="BExGLTARRL0J772UD2TXEYAVPY6E" hidden="1">#REF!</definedName>
    <definedName name="BExGLVP1IU8K5A8J1340XFMYPR88" hidden="1">#REF!</definedName>
    <definedName name="BExGLX716Z4UBZVUK6LS4LCBZ8EV" hidden="1">#REF!</definedName>
    <definedName name="BExGLYE6RZTAAWHJBG2QFJPTDS2Q" hidden="1">#REF!</definedName>
    <definedName name="BExGM4DZ65OAQP7MA4LN6QMYZOFF" hidden="1">#REF!</definedName>
    <definedName name="BExGMCXCWEC9XNUOEMZ61TMI6CUO" hidden="1">#REF!</definedName>
    <definedName name="BExGMJDGIH0MEPC2TUSFUCY2ROTB" hidden="1">#REF!</definedName>
    <definedName name="BExGMKPW2HPKN0M0XKF3AZ8YP0D6" hidden="1">#REF!</definedName>
    <definedName name="BExGMP2F175LGL6QVSJGP6GKYHHA" hidden="1">#REF!</definedName>
    <definedName name="BExGMPIIP8GKML2VVA8OEFL43NCS" hidden="1">#REF!</definedName>
    <definedName name="BExGMZ3SRIXLXMWBVOXXV3M4U4YL" hidden="1">#REF!</definedName>
    <definedName name="BExGMZ3UBN48IXU1ZEFYECEMZ1IM" hidden="1">#REF!</definedName>
    <definedName name="BExGN4I0QATXNZCLZJM1KH1OIJQH" hidden="1">#REF!</definedName>
    <definedName name="BExGN7SOVSLKC6I1KE8PWWP0JN74" hidden="1">#REF!</definedName>
    <definedName name="BExGN9FZ2RWCMSY1YOBJKZMNIM9R" hidden="1">#REF!</definedName>
    <definedName name="BExGNDSIMTHOCXXG6QOGR6DA8SGG" hidden="1">#REF!</definedName>
    <definedName name="BExGNG6TCN1ZSYO3FQ0I1CHBMQSK" hidden="1">#REF!</definedName>
    <definedName name="BExGNN2YQ9BDAZXT2GLCSAPXKIM7" hidden="1">#REF!</definedName>
    <definedName name="BExGNSS0CKRPKHO25R3TDBEL2NHX" hidden="1">#REF!</definedName>
    <definedName name="BExGNYH0MO8NOVS85L15G0RWX4GW" hidden="1">#REF!</definedName>
    <definedName name="BExGNZO44DEG8CGIDYSEGDUQ531R" hidden="1">#REF!</definedName>
    <definedName name="BExGO2O0V6UYDY26AX8OSN72F77N" hidden="1">#REF!</definedName>
    <definedName name="BExGO2YUBOVLYHY1QSIHRE1KLAFV" hidden="1">#REF!</definedName>
    <definedName name="BExGO70E2O70LF46V8T26YFPL4V8" hidden="1">#REF!</definedName>
    <definedName name="BExGO93Y9EAR1NQIAT7U7P8UVVPK" hidden="1">#REF!</definedName>
    <definedName name="BExGOB25QJMQCQE76MRW9X58OIOO" hidden="1">#REF!</definedName>
    <definedName name="BExGOD5OOOBUBIMGTY10CMMLMXNN" hidden="1">#REF!</definedName>
    <definedName name="BExGODAZKJ9EXMQZNQR5YDBSS525" hidden="1">#REF!</definedName>
    <definedName name="BExGODR8ZSMUC11I56QHSZ686XV5" hidden="1">#REF!</definedName>
    <definedName name="BExGOT6UXUX5FVTAYL9SOBZ1D0II" hidden="1">#REF!</definedName>
    <definedName name="BExGOXJDHUDPDT8I8IVGVW9J0R5Q" hidden="1">#REF!</definedName>
    <definedName name="BExGP3TT3CY5VYQJQ82YO0NMENH1" hidden="1">#REF!</definedName>
    <definedName name="BExGPHGT5KDOCMV2EFS4OVKTWBRD" hidden="1">#REF!</definedName>
    <definedName name="BExGPID72Y4Y619LWASUQZKZHJNC" hidden="1">#REF!</definedName>
    <definedName name="BExGPPENQIANVGLVQJ77DK5JPRTB" hidden="1">#REF!</definedName>
    <definedName name="BExGQ1ZU4967P72AHF4V1D0FOL5C" hidden="1">#REF!</definedName>
    <definedName name="BExGQ36ZOMR9GV8T05M605MMOY3Y" hidden="1">#REF!</definedName>
    <definedName name="BExGQ4E4XWZBZNG82O3F6S3IX0UD" hidden="1">#REF!</definedName>
    <definedName name="BExGQ61DTJ0SBFMDFBAK3XZ9O0ZO" hidden="1">#REF!</definedName>
    <definedName name="BExGQ6SG9XEOD0VMBAR22YPZWSTA" hidden="1">#REF!</definedName>
    <definedName name="BExGQGJ1A7LNZUS8QSMOG8UNGLMK" hidden="1">#REF!</definedName>
    <definedName name="BExGQNPYSR0588CMPYC6F4KV9EDE" hidden="1">#REF!</definedName>
    <definedName name="BExGQPO7ENFEQC0NC6MC9OZR2LHY" hidden="1">#REF!</definedName>
    <definedName name="BExGQX0H4EZMXBJTKJJE4ICJWN5O" hidden="1">#REF!</definedName>
    <definedName name="BExGR4CW3WRIID17GGX4MI9ZDHFE" hidden="1">#REF!</definedName>
    <definedName name="BExGR65GJX27MU2OL6NI5PB8XVB4" hidden="1">#REF!</definedName>
    <definedName name="BExGR6LQ97HETGS3CT96L4IK0JSH" hidden="1">#REF!</definedName>
    <definedName name="BExGR9ATP2LVT7B9OCPSLJ11H9SX" hidden="1">#REF!</definedName>
    <definedName name="BExGRAY9F658TSUK4B5X7SAIOYT9" hidden="1">#REF!</definedName>
    <definedName name="BExGRD74EJWS14SU2OOJCGK9X1W7" hidden="1">#REF!</definedName>
    <definedName name="BExGROQL61G1JF22224SED98B361" hidden="1">#REF!</definedName>
    <definedName name="BExGRUKVVKDL8483WI70VN2QZDGD" hidden="1">#REF!</definedName>
    <definedName name="BExGRW2VUL2RYAVBES5DLY6VH9EK" hidden="1">#REF!</definedName>
    <definedName name="BExGS2IWR5DUNJ1U9PAKIV8CMBNI" hidden="1">#REF!</definedName>
    <definedName name="BExGS39S7AWXR3SMHER030GA9FHE" hidden="1">#REF!</definedName>
    <definedName name="BExGS69P9FFTEOPDS0MWFKF45G47" hidden="1">#REF!</definedName>
    <definedName name="BExGS6F1JFHM5MUJ1RFO50WP6D05" hidden="1">#REF!</definedName>
    <definedName name="BExGSA5YB5ZGE4NHDVCZ55TQAJTL" hidden="1">#REF!</definedName>
    <definedName name="BExGSCEUCQQVDEEKWJ677QTGUVTE" hidden="1">#REF!</definedName>
    <definedName name="BExGSCKA06Y0QKMK697YEVLEA9FY" hidden="1">#REF!</definedName>
    <definedName name="BExGSJWJN6NORKNRWIN4W0MANCAV" hidden="1">#REF!</definedName>
    <definedName name="BExGSQY65LH1PCKKM5WHDW83F35O" hidden="1">#REF!</definedName>
    <definedName name="BExGSSW8N9A0O48I1Z0M4ZIIXNTV" hidden="1">#REF!</definedName>
    <definedName name="BExGSYW1GKISF0PMUAK3XJK9PEW9" hidden="1">#REF!</definedName>
    <definedName name="BExGSZCAQHVWXD4N87N0EW2W1JGB" hidden="1">#REF!</definedName>
    <definedName name="BExGT0DZJB6LSF6L693UUB9EY1VQ" hidden="1">#REF!</definedName>
    <definedName name="BExGTGVFIF8HOQXR54SK065A8M4K" hidden="1">#REF!</definedName>
    <definedName name="BExGTHRSN7OEWMFAXSHGKS2ECVLO" hidden="1">#REF!</definedName>
    <definedName name="BExGTIYX3OWPIINOGY1E4QQYSKHP" hidden="1">#REF!</definedName>
    <definedName name="BExGTKGUN0KUU3C0RL2LK98D8MEK" hidden="1">#REF!</definedName>
    <definedName name="BExGTTWOFVNMXRUNAMNODBN7I5RE" hidden="1">#REF!</definedName>
    <definedName name="BExGTZ046J7VMUG4YPKFN2K8TWB7" hidden="1">#REF!</definedName>
    <definedName name="BExGU1JWSVXPWIF3A5PN098ST2ZB" hidden="1">#REF!</definedName>
    <definedName name="BExGU2G9OPRZRIU9YGF6NX9FUW0J" hidden="1">#REF!</definedName>
    <definedName name="BExGU6HTKLRZO8UOI3DTAM5RFDBA" hidden="1">#REF!</definedName>
    <definedName name="BExGUDDZXFFQHAF4UZF8ZB1HO7H6" hidden="1">#REF!</definedName>
    <definedName name="BExGUIBXBRHGM97ZX6GBA4ZDQ79C" hidden="1">#REF!</definedName>
    <definedName name="BExGUM8D91UNPCOO4TKP9FGX85TF" hidden="1">#REF!</definedName>
    <definedName name="BExGUPZ6NZ68L2EDDWJAMBIUVHKZ" hidden="1">#REF!</definedName>
    <definedName name="BExGUQF9N9FKI7S0H30WUAEB5LPD" hidden="1">#REF!</definedName>
    <definedName name="BExGUR6BA03XPBK60SQUW197GJ5X" hidden="1">#REF!</definedName>
    <definedName name="BExGUVIP60TA4B7X2PFGMBFUSKGX" hidden="1">#REF!</definedName>
    <definedName name="BExGUZKF06F209XL1IZWVJEQ82EE" hidden="1">#REF!</definedName>
    <definedName name="BExGV2EVT380QHD4AP2RL9MR8L5L" hidden="1">#REF!</definedName>
    <definedName name="BExGVLQV4WLYED6UCM4VDJMDIODS" hidden="1">#REF!</definedName>
    <definedName name="BExGVQE1PH4Q46QUDV9GXTDJHSBP" hidden="1">#REF!</definedName>
    <definedName name="BExGVQUBBCND7N6N8UAFSJ3XMO2K" hidden="1">#REF!</definedName>
    <definedName name="BExGVV6OOLDQ3TXZK51TTF3YX0WN" hidden="1">#REF!</definedName>
    <definedName name="BExGW0KVS7U0C87XFZ78QW991IEV" hidden="1">#REF!</definedName>
    <definedName name="BExGW2Z7AMPG6H9EXA9ML6EZVGGA" hidden="1">#REF!</definedName>
    <definedName name="BExGW4XE5DHK7GOPYX8TT51CSG15" hidden="1">#REF!</definedName>
    <definedName name="BExGW5Z3L0OX08J99L459WM06JKA" hidden="1">#REF!</definedName>
    <definedName name="BExGWABG5VT5XO1A196RK61AXA8C" hidden="1">#REF!</definedName>
    <definedName name="BExGWE2ENPKKCYNRTQY1QKPWFLXM" hidden="1">#REF!</definedName>
    <definedName name="BExGWEO0JDG84NYLEAV5NSOAGMJZ" hidden="1">#REF!</definedName>
    <definedName name="BExGWK7JDSL1M5WZ40HT9QXFJ1EM" hidden="1">#REF!</definedName>
    <definedName name="BExGWLEOC70Z8QAJTPT2PDHTNM4L" hidden="1">#REF!</definedName>
    <definedName name="BExGWNCXLCRTLBVMTXYJ5PHQI6SS" hidden="1">#REF!</definedName>
    <definedName name="BExGWTI0YD2LF2C6MIF0OB6ZIWO7" hidden="1">#REF!</definedName>
    <definedName name="BExGX6U988MCFIGDA1282F92U9AA" hidden="1">#REF!</definedName>
    <definedName name="BExGX7FTB1CKAT5HUW6H531FIY6I" hidden="1">#REF!</definedName>
    <definedName name="BExGX9DVACJQIZ4GH6YAD2A7F70O" hidden="1">#REF!</definedName>
    <definedName name="BExGXDVP2S2Y8Z8Q43I78RCIK3DD" hidden="1">#REF!</definedName>
    <definedName name="BExGXJ9W5JU7TT9S0BKL5Y6VVB39" hidden="1">#REF!</definedName>
    <definedName name="BExGXR7QM0F3N9OYEG8V5BZ8X5WD" hidden="1">#REF!</definedName>
    <definedName name="BExGXWB73RJ4BASBQTQ8EY0EC1EB" hidden="1">#REF!</definedName>
    <definedName name="BExGXZ0ABB43C7SMRKZHWOSU9EQX" hidden="1">#REF!</definedName>
    <definedName name="BExGY6SU3SYVCJ3AG2ITY59SAZ5A" hidden="1">#REF!</definedName>
    <definedName name="BExGY6YA4P5KMY2VHT0DYK3YTFAX" hidden="1">#REF!</definedName>
    <definedName name="BExGY8G88PVVRYHPHRPJZFSX6HSC" hidden="1">#REF!</definedName>
    <definedName name="BExGYC718HTZ80PNKYPVIYGRJVF6" hidden="1">#REF!</definedName>
    <definedName name="BExGYCNATXZY2FID93B17YWIPPRD" hidden="1">#REF!</definedName>
    <definedName name="BExGYGJJJ3BBCQAOA51WHP01HN73" hidden="1">#REF!</definedName>
    <definedName name="BExGYM8ENAT3UBFMSYCXQG8WWNVD" hidden="1">#REF!</definedName>
    <definedName name="BExGYMZGRR1O4VFUEQP4FPY9SFY6" hidden="1">#REF!</definedName>
    <definedName name="BExGYOS6TV2C72PLRFU8RP1I58GY" hidden="1">#REF!</definedName>
    <definedName name="BExGZ7NXZ0IBS44C2NZ9VMD6T6K2" hidden="1">#REF!</definedName>
    <definedName name="BExGZJ78ZWZCVHZ3BKEKFJZ6MAEO" hidden="1">#REF!</definedName>
    <definedName name="BExGZOLH2QV73J3M9IWDDPA62TP4" hidden="1">#REF!</definedName>
    <definedName name="BExGZP1PWGFKVVVN4YDIS22DZPCR" hidden="1">#REF!</definedName>
    <definedName name="BExGZTE5G7WSV7TYWM2Q9FW7YZUN" hidden="1">#REF!</definedName>
    <definedName name="BExH00L21GZX5YJJGVMOAWBERLP5" hidden="1">#REF!</definedName>
    <definedName name="BExH02ZD6VAY1KQLAQYBBI6WWIZB" hidden="1">#REF!</definedName>
    <definedName name="BExH08Z6LQCGGSGSAILMHX4X7JMD" hidden="1">#REF!</definedName>
    <definedName name="BExH0BTMHS9M9C5JSOE1DK83LRCJ" hidden="1">#REF!</definedName>
    <definedName name="BExH0KT9Z8HEVRRQRGQ8YHXRLIJA" hidden="1">#REF!</definedName>
    <definedName name="BExH0M0FDN12YBOCKL3XL2Z7T7Y8" hidden="1">#REF!</definedName>
    <definedName name="BExH0O9G06YPZ5TN9RYT326I1CP2" hidden="1">#REF!</definedName>
    <definedName name="BExH0WNJAKTJRCKMTX8O4KNMIIJM" hidden="1">#REF!</definedName>
    <definedName name="BExH12Y4WX542WI3ZEM15AK4UM9J" hidden="1">#REF!</definedName>
    <definedName name="BExH181KIGEHYN7U002O6RO1HZT7" hidden="1">#REF!</definedName>
    <definedName name="BExH1COQB2N3U6HS9ITOY40KC6JA" hidden="1">#REF!</definedName>
    <definedName name="BExH1FDTQXR9QQ31WDB7OPXU7MPT" hidden="1">#REF!</definedName>
    <definedName name="BExH1FOMEUIJNIDJAUY0ZQFBJSY9" hidden="1">#REF!</definedName>
    <definedName name="BExH1G4VNA3BFMF4QK35PGSBQJMB" hidden="1">#REF!</definedName>
    <definedName name="BExH1JFFHEBFX9BWJMNIA3N66R3Z" hidden="1">#REF!</definedName>
    <definedName name="BExH1UYUZFQ3NQ2E3UANIJDR9U8U" hidden="1">#REF!</definedName>
    <definedName name="BExH1Z0GIUSVTF2H1G1I3PDGBNK2" hidden="1">#REF!</definedName>
    <definedName name="BExH225UTM6S9FW4MUDZS7F1PQSH" hidden="1">#REF!</definedName>
    <definedName name="BExH22M34C4EGB2M8ES9K2NBZFIX" hidden="1">#REF!</definedName>
    <definedName name="BExH23271RF7AYZ542KHQTH68GQ7" hidden="1">#REF!</definedName>
    <definedName name="BExH25LUU6AHETNY34SBU5S7UOWE" hidden="1">#REF!</definedName>
    <definedName name="BExH2EARUVJ0LN7IJXI0S3UWLQB2" hidden="1">#REF!</definedName>
    <definedName name="BExH2GJQR4JALNB314RY0LDI49VH" hidden="1">#REF!</definedName>
    <definedName name="BExH2JZR49T7644JFVE7B3N7RZM9" hidden="1">#REF!</definedName>
    <definedName name="BExH2UHF0QTJG107MULYB16WBJM9" hidden="1">#REF!</definedName>
    <definedName name="BExH2WKXV8X5S2GSBBTWGI0NLNAH" hidden="1">#REF!</definedName>
    <definedName name="BExH2XS1UFYFGU0S0EBXX90W2WE8" hidden="1">#REF!</definedName>
    <definedName name="BExH2XS2TND9SB0GC295R4FP6K5Y" hidden="1">#REF!</definedName>
    <definedName name="BExH2ZA0SZ4SSITL50NA8LZ3OEX6" hidden="1">#REF!</definedName>
    <definedName name="BExH31Z3JNVJPESWKXHILGXZHP2M" hidden="1">#REF!</definedName>
    <definedName name="BExH3E9HZ3QJCDZW7WI7YACFQCHE" hidden="1">#REF!</definedName>
    <definedName name="BExH3IRB6764RQ5HBYRLH6XCT29X" hidden="1">#REF!</definedName>
    <definedName name="BExIG2U8V6RSB47SXLCQG3Q68YRO" hidden="1">#REF!</definedName>
    <definedName name="BExIGHTQQA3RHXK08CNPZI42FVSA" hidden="1">#REF!</definedName>
    <definedName name="BExIGJBO8R13LV7CZ7C1YCP974NN" hidden="1">#REF!</definedName>
    <definedName name="BExIGWT86FPOEYTI8GXCGU5Y3KGK" hidden="1">#REF!</definedName>
    <definedName name="BExIHBHXA7E7VUTBVHXXXCH3A5CL" hidden="1">#REF!</definedName>
    <definedName name="BExIHBHXMSLC44C053SZXSYO7792" hidden="1">#REF!</definedName>
    <definedName name="BExIHPQCQTGEW8QOJVIQ4VX0P6DX" hidden="1">#REF!</definedName>
    <definedName name="BExII1F6IZ6R90QEXPQM797VHUO1" hidden="1">#REF!</definedName>
    <definedName name="BExII1KN91Q7DLW0UB7W2TJ5ACT9" hidden="1">#REF!</definedName>
    <definedName name="BExII50LI8I0CDOOZEMIVHVA2V95" hidden="1">#REF!</definedName>
    <definedName name="BExIIFCX8RFH3G7Q9DCH3HTE14VA" hidden="1">#REF!</definedName>
    <definedName name="BExIIXMY38TQD12CVV4S57L3I809" hidden="1">#REF!</definedName>
    <definedName name="BExIIY37NEVU2LGS1JE4VR9AN6W4" hidden="1">#REF!</definedName>
    <definedName name="BExIIYJAGXR8TPZ1KCYM7EGJ79UW" hidden="1">#REF!</definedName>
    <definedName name="BExIJ3160YCWGAVEU0208ZGXXG3P" hidden="1">#REF!</definedName>
    <definedName name="BExIJDISZXEB5UAC55IINOQUBK6X" hidden="1">#REF!</definedName>
    <definedName name="BExIJFGZJ5ED9D6KAY4PGQYLELAX" hidden="1">#REF!</definedName>
    <definedName name="BExIJQK80ZEKSTV62E59AYJYUNLI" hidden="1">#REF!</definedName>
    <definedName name="BExIJRLX3M0YQLU1D5Y9V7HM5QNM" hidden="1">#REF!</definedName>
    <definedName name="BExIJRR7W9PHGSRPIHRCMIOQUEQQ" hidden="1">#REF!</definedName>
    <definedName name="BExIJV22J0QA7286KNPMHO1ZUCB3" hidden="1">#REF!</definedName>
    <definedName name="BExIJVI6OC7B6ZE9V4PAOYZXKNER" hidden="1">#REF!</definedName>
    <definedName name="BExIJWK0NGTGQ4X7D5VIVXD14JHI" hidden="1">#REF!</definedName>
    <definedName name="BExIJWPCIYINEJUTXU74VK7WG031" hidden="1">#REF!</definedName>
    <definedName name="BExIKHTXPZR5A8OHB6HDP6QWDHAD" hidden="1">#REF!</definedName>
    <definedName name="BExIKMMJOETSAXJYY1SIKM58LMA2" hidden="1">#REF!</definedName>
    <definedName name="BExIKPRX2YB5WTLBU2ZIIDKTSZLB" hidden="1">#REF!</definedName>
    <definedName name="BExIKRF6AQ6VOO9KCIWSM6FY8M7D" hidden="1">#REF!</definedName>
    <definedName name="BExIKTYZESFT3LC0ASFMFKSE0D1X" hidden="1">#REF!</definedName>
    <definedName name="BExIKXVA6M8K0PTRYAGXS666L335" hidden="1">#REF!</definedName>
    <definedName name="BExIL0PMZ2SXK9R6MLP43KBU1J2P" hidden="1">#REF!</definedName>
    <definedName name="BExIL5T2MJ6DXYOSVERRYGMDV89B" hidden="1">#REF!</definedName>
    <definedName name="BExILAAXRTRAD18K74M6MGUEEPUM" hidden="1">#REF!</definedName>
    <definedName name="BExILG5F338C0FFLMVOKMKF8X5ZP" hidden="1">#REF!</definedName>
    <definedName name="BExILGQTQM0HOD0BJI90YO7GOIN3" hidden="1">#REF!</definedName>
    <definedName name="BExILT6PKNSR8V0R7UE4IRG590K6" hidden="1">#REF!</definedName>
    <definedName name="BExIM2RXHXBO63HBPUTHF775IIRY" hidden="1">#REF!</definedName>
    <definedName name="BExIM2RXYS5BGYBDMFLU1RE8039Z" hidden="1">#REF!</definedName>
    <definedName name="BExIM2X90EG7J3TG4STQ3J1OK4O0" hidden="1">#REF!</definedName>
    <definedName name="BExIM9DBUB7ZGF4B20FVUO9QGOX2" hidden="1">#REF!</definedName>
    <definedName name="BExIMGK9Z94TFPWWZFMD10HV0IF6" hidden="1">#REF!</definedName>
    <definedName name="BExIMPEGKG18TELVC33T4OQTNBWC" hidden="1">#REF!</definedName>
    <definedName name="BExIN4OR435DL1US13JQPOQK8GD5" hidden="1">#REF!</definedName>
    <definedName name="BExINHQ27UK79IK88M14P1SXMGYY" hidden="1">#REF!</definedName>
    <definedName name="BExINI6A7H3KSFRFA6UBBDPKW37F" hidden="1">#REF!</definedName>
    <definedName name="BExINIMK8XC3JOBT2EXYFHHH52H0" hidden="1">#REF!</definedName>
    <definedName name="BExINLGZTO4C3BAICP3I2AXI0L3L" hidden="1">#REF!</definedName>
    <definedName name="BExINLX401ZKEGWU168DS4JUM2J6" hidden="1">#REF!</definedName>
    <definedName name="BExINMYYJO1FTV1CZF6O5XCFAMQX" hidden="1">#REF!</definedName>
    <definedName name="BExINP2H4KI05FRFV5PKZFE00HKO" hidden="1">#REF!</definedName>
    <definedName name="BExINT417AAWC51ZA8X4TDJCY0QV" hidden="1">#REF!</definedName>
    <definedName name="BExINT42RM5ESUGKCUN8IZFWEV0D" hidden="1">#REF!</definedName>
    <definedName name="BExINZELBUXH0OXC3SAGC2RI7DXI" hidden="1">#REF!</definedName>
    <definedName name="BExINZELVWYGU876QUUZCIMXPBQC" hidden="1">#REF!</definedName>
    <definedName name="BExIOCQUQHKUU1KONGSDOLQTQEIC" hidden="1">#REF!</definedName>
    <definedName name="BExIOFL8Y5O61VLKTB4H20IJNWS1" hidden="1">#REF!</definedName>
    <definedName name="BExIOMBXRW5NS4ZPYX9G5QREZ5J6" hidden="1">#REF!</definedName>
    <definedName name="BExIOP121EZ0DOU3CLJVVRUIQPZP" hidden="1">#REF!</definedName>
    <definedName name="BExIORA3GK78T7C7SNBJJUONJ0LS" hidden="1">#REF!</definedName>
    <definedName name="BExIORFDXP4AVIEBLSTZ8ETSXMNM" hidden="1">#REF!</definedName>
    <definedName name="BExIOTZ5EFZ2NASVQ05RH15HRSW6" hidden="1">#REF!</definedName>
    <definedName name="BExIP8YNN6UUE1GZ223SWH7DLGKO" hidden="1">#REF!</definedName>
    <definedName name="BExIPAB4AOL592OJCC1CFAXTLF1A" hidden="1">#REF!</definedName>
    <definedName name="BExIPB25DKX4S2ZCKQN7KWSC3JBF" hidden="1">#REF!</definedName>
    <definedName name="BExIPDLT8JYAMGE5HTN4D1YHZF3V" hidden="1">#REF!</definedName>
    <definedName name="BExIPG040Q08EWIWL6CAVR3GRI43" hidden="1">#REF!</definedName>
    <definedName name="BExIPKNFUDPDKOSH5GHDVNA8D66S" hidden="1">#REF!</definedName>
    <definedName name="BExIPMWA45QSRZBQJ7J5LE412D5J" hidden="1">#REF!</definedName>
    <definedName name="BExIQ1VS9A2FHVD9TUHKG9K8EVVP" hidden="1">#REF!</definedName>
    <definedName name="BExIQ3J19L30PSQ2CXNT6IHW0I7V" hidden="1">#REF!</definedName>
    <definedName name="BExIQ3OJ7M04XCY276IO0LJA5XUK" hidden="1">#REF!</definedName>
    <definedName name="BExIQ5S19ITB0NDRUN4XV7B905ED" hidden="1">#REF!</definedName>
    <definedName name="BExIQ9TMQT2EIXSVQW7GVSOAW2VJ" hidden="1">#REF!</definedName>
    <definedName name="BExIQBMD65DFEB0L9IMMF5X977SD" hidden="1">#REF!</definedName>
    <definedName name="BExIQBMDE1L6J4H27K1FMSHQKDSE" hidden="1">#REF!</definedName>
    <definedName name="BExIQE65LVXUOF3UZFO7SDHFJH22" hidden="1">#REF!</definedName>
    <definedName name="BExIQG9OO2KKBOWTMD1OXY36TEGA" hidden="1">#REF!</definedName>
    <definedName name="BExIQK0FRCT7UYOFPF6HXKEUARNJ" hidden="1">#REF!</definedName>
    <definedName name="BExIQX1XBB31HZTYEEVOBSE3C5A6" hidden="1">#REF!</definedName>
    <definedName name="BExIQY8VY7PMQS8M5UTSAF3MW1AA" hidden="1">#REF!</definedName>
    <definedName name="BExIQYP5T1TPAQYW7QU1Q98BKX7W" hidden="1">#REF!</definedName>
    <definedName name="BExIR2ALYRP9FW99DK2084J7IIDC" hidden="1">#REF!</definedName>
    <definedName name="BExIR8FQETPTQYW37DBVDWG3J4JW" hidden="1">#REF!</definedName>
    <definedName name="BExIRRBGTY01OQOI3U5SW59RFDFI" hidden="1">#REF!</definedName>
    <definedName name="BExIRRM8X5MMN15Q3SPFK13165ZR" hidden="1">#REF!</definedName>
    <definedName name="BExIS4T0DRF57HYO7OGG72KBOFOI" hidden="1">#REF!</definedName>
    <definedName name="BExIS77BJDDK18PGI9DSEYZPIL7P" hidden="1">#REF!</definedName>
    <definedName name="BExIS8UME1A94FJH5YHFVEO8E03Z" hidden="1">#REF!</definedName>
    <definedName name="BExIS8USL1T3Z97CZ30HJ98E2GXQ" hidden="1">#REF!</definedName>
    <definedName name="BExISC5B700MZUBFTQ9K4IKTF7HR" hidden="1">#REF!</definedName>
    <definedName name="BExISDHXS49S1H56ENBPRF1NLD5C" hidden="1">#REF!</definedName>
    <definedName name="BExISM1JLV54A21A164IURMPGUMU" hidden="1">#REF!</definedName>
    <definedName name="BExISRFKJYUZ4AKW44IJF7RF9Y90" hidden="1">#REF!</definedName>
    <definedName name="BExISXVMB9A7MHHRJTQGWLTINL5K" hidden="1">#REF!</definedName>
    <definedName name="BExIT1MK8TBAK3SNP36A8FKDQSOK" hidden="1">#REF!</definedName>
    <definedName name="BExITBNYANV2S8KD56GOGCKW393R" hidden="1">#REF!</definedName>
    <definedName name="BExITENTNC8AZE7V0WRWRYW8HP0C" hidden="1">#REF!</definedName>
    <definedName name="BExITKI640SU7Y4KLZY9I1Z9R6TT" hidden="1">#REF!</definedName>
    <definedName name="BExITTSMS5QHJIV39IX8L172UTTU" hidden="1">#REF!</definedName>
    <definedName name="BExITU3FT317H7G8057DIO12TN7U" hidden="1">#REF!</definedName>
    <definedName name="BExITXE2V3RFP2CB0EZVVTMZFX7T" hidden="1">#REF!</definedName>
    <definedName name="BExIUAFCGGFQDEDMTXUYTTA3EYBT" hidden="1">#REF!</definedName>
    <definedName name="BExIUD4OJGH65NFNQ4VMCE3R4J1X" hidden="1">#REF!</definedName>
    <definedName name="BExIUKGWIPE992U6T8OUR0LZQDXK" hidden="1">#REF!</definedName>
    <definedName name="BExIUM46R6FW1PBJUL86BQVXB96X" hidden="1">#REF!</definedName>
    <definedName name="BExIUTB5OAAXYW0OFMP0PS40SPOB" hidden="1">#REF!</definedName>
    <definedName name="BExIUUT2MHIOV6R3WHA0DPM1KBKY" hidden="1">#REF!</definedName>
    <definedName name="BExIUY3RMHPHDAHQNA21GY3ZUTMU" hidden="1">#REF!</definedName>
    <definedName name="BExIUYPDT1AM6MWGWQS646PIZIWC" hidden="1">#REF!</definedName>
    <definedName name="BExIV0I2O9F8D1UK1SI8AEYR6U0A" hidden="1">#REF!</definedName>
    <definedName name="BExIV2LM38XPLRTWT0R44TMQ59E5" hidden="1">#REF!</definedName>
    <definedName name="BExIV3HY4S0YRV1F7XEMF2YHAR2I" hidden="1">#REF!</definedName>
    <definedName name="BExIV6HUZFRIFLXW2SICKGTAH1PV" hidden="1">#REF!</definedName>
    <definedName name="BExIV8AM80CS6E5TN6IATF33GV1V" hidden="1">#REF!</definedName>
    <definedName name="BExIVBFYNRU691AQPVWWPH7PG4PX" hidden="1">#REF!</definedName>
    <definedName name="BExIVC6WZMHRBRGIBUVX0CO2RK05" hidden="1">#REF!</definedName>
    <definedName name="BExIVCXWL6H5LD9DHDIA4F5U9TQL" hidden="1">#REF!</definedName>
    <definedName name="BExIVEL6GUMOY062S9PFOGOGJ1UX" hidden="1">#REF!</definedName>
    <definedName name="BExIVMOIPSEWSIHIDDLOXESQ28A0" hidden="1">#REF!</definedName>
    <definedName name="BExIVNVNJX9BYDLC88NG09YF5XQ6" hidden="1">#REF!</definedName>
    <definedName name="BExIVQVKLMGSRYT1LFZH0KUIA4OR" hidden="1">#REF!</definedName>
    <definedName name="BExIVYTFI35KNR2XSA6N8OJYUTUR" hidden="1">#REF!</definedName>
    <definedName name="BExIWB3SY3WRIVIOF988DNNODBOA" hidden="1">#REF!</definedName>
    <definedName name="BExIWB99CG0H52LRD6QWPN4L6DV2" hidden="1">#REF!</definedName>
    <definedName name="BExIWCGFM00Y1WAFPJT5KRD1K5XP" hidden="1">#REF!</definedName>
    <definedName name="BExIWG1W7XP9DFYYSZAIOSHM0QLQ" hidden="1">#REF!</definedName>
    <definedName name="BExIWH3KUK94B7833DD4TB0Y6KP9" hidden="1">#REF!</definedName>
    <definedName name="BExIWKE9MGIDWORBI43AWTUNYFAN" hidden="1">#REF!</definedName>
    <definedName name="BExIWLFXFUPVKEPUHWJYGEW9I7SQ" hidden="1">#REF!</definedName>
    <definedName name="BExIWNZR6BI167OK1PHT0XMDHSMS" hidden="1">#REF!</definedName>
    <definedName name="BExIWQ8KOCZ9G1137JOM03I28GP4" hidden="1">#REF!</definedName>
    <definedName name="BExIX34PM5DBTRHRQWP6PL6WIX88" hidden="1">#REF!</definedName>
    <definedName name="BExIX5OAP9KSUE5SIZCW9P39Q4WE" hidden="1">#REF!</definedName>
    <definedName name="BExIXB7UUMLUUU4G2KWA00VKHNEJ" hidden="1">#REF!</definedName>
    <definedName name="BExIXGRJPVJMUDGSG7IHPXPNO69B" hidden="1">#REF!</definedName>
    <definedName name="BExIXM5R87ZL3FHALWZXYCPHGX3E" hidden="1">#REF!</definedName>
    <definedName name="BExIXS036ZCKT2Z8XZKLZ8PFWQGL" hidden="1">#REF!</definedName>
    <definedName name="BExIXY5CF9PFM0P40AZ4U51TMWV0" hidden="1">#REF!</definedName>
    <definedName name="BExIYEXJBK8JDWIRSVV4RJSKZVV1" hidden="1">#REF!</definedName>
    <definedName name="BExIYI2RH0K4225XO970K2IQ1E79" hidden="1">#REF!</definedName>
    <definedName name="BExIYMPZ0KS2KOJFQAUQJ77L7701" hidden="1">#REF!</definedName>
    <definedName name="BExIYP9Q6FV9T0R9G3UDKLS4TTYX" hidden="1">#REF!</definedName>
    <definedName name="BExIYQ63QDPSPOEL1H0OP89YQTZH" hidden="1">#REF!</definedName>
    <definedName name="BExIYV9IMIVVVSZNL48E412WN7ZF" hidden="1">#REF!</definedName>
    <definedName name="BExIYWWSSNFJ49218D4EO9QWKL69" hidden="1">#REF!</definedName>
    <definedName name="BExIYZGLDQ1TN7BIIN4RLDP31GIM" hidden="1">#REF!</definedName>
    <definedName name="BExIZ4K0EZJK6PW3L8SVKTJFSWW9" hidden="1">#REF!</definedName>
    <definedName name="BExIZ5GDN6WSJ55BFCN2CC7G80L0" hidden="1">#REF!</definedName>
    <definedName name="BExIZ6YBLNY9O1BQC129VGDXCVNX" hidden="1">#REF!</definedName>
    <definedName name="BExIZAECOEZGBAO29QMV14E6XDIV" hidden="1">#REF!</definedName>
    <definedName name="BExIZKVXYD5O2JBU81F2UFJZLLSI" hidden="1">#REF!</definedName>
    <definedName name="BExIZPZDHC8HGER83WHCZAHOX7LK" hidden="1">#REF!</definedName>
    <definedName name="BExIZY2PUZ0OF9YKK1B13IW0VS6G" hidden="1">#REF!</definedName>
    <definedName name="BExJ08KBRR2XMWW3VZMPSQKXHZUH" hidden="1">#REF!</definedName>
    <definedName name="BExJ0DYJWXGE7DA39PYL3WM05U9O" hidden="1">#REF!</definedName>
    <definedName name="BExJ0MY8SY5J5V50H3UKE78ODTVB" hidden="1">#REF!</definedName>
    <definedName name="BExJ0YC98G37ML4N8FLP8D95EFRF" hidden="1">#REF!</definedName>
    <definedName name="BExJ1PWWYANUHL8A16ETV0RDAXC3" hidden="1">#REF!</definedName>
    <definedName name="BExKCDYKAEV45AFXHVHZZ62E5BM3" hidden="1">#REF!</definedName>
    <definedName name="BExKCJCRGT5SGXIHDQI24Z6J8GI4" hidden="1">#REF!</definedName>
    <definedName name="BExKDKO0W4AGQO1V7K6Q4VM750FT" hidden="1">#REF!</definedName>
    <definedName name="BExKDLF10G7W77J87QWH3ZGLUCLW" hidden="1">#REF!</definedName>
    <definedName name="BExKE0PBX3XGOUM78ZT54ALDAVSP" hidden="1">#REF!</definedName>
    <definedName name="BExKEFE0I3MT6ZLC4T1L9465HKTN" hidden="1">#REF!</definedName>
    <definedName name="BExKEK6O5BVJP4VY02FY7JNAZ6BT" hidden="1">#REF!</definedName>
    <definedName name="BExKEKXK6E6QX339ELPXDIRZSJE0" hidden="1">#REF!</definedName>
    <definedName name="BExKEOOIBMP7N8033EY2CJYCBX6H" hidden="1">#REF!</definedName>
    <definedName name="BExKEW0RR5LA3VC46A2BEOOMQE56" hidden="1">#REF!</definedName>
    <definedName name="BExKFA3VI1CZK21SM0N3LZWT9LA1" hidden="1">#REF!</definedName>
    <definedName name="BExKFHGARZIYPYRZWQNLP5VVCRE2" hidden="1">#REF!</definedName>
    <definedName name="BExKFINBFV5J2NFRCL4YUO3YF0ZE" hidden="1">#REF!</definedName>
    <definedName name="BExKFISRBFACTAMJSALEYMY66F6X" hidden="1">#REF!</definedName>
    <definedName name="BExKFOSK5DJ151C4E8544UWMYTOC" hidden="1">#REF!</definedName>
    <definedName name="BExKFY32BHV278YC2ID5UIB5O51K" hidden="1">#REF!</definedName>
    <definedName name="BExKFYJC4EVEV54F82K6VKP7Q3OU" hidden="1">#REF!</definedName>
    <definedName name="BExKG4IYHBKQQ8J8FN10GB2IKO33" hidden="1">#REF!</definedName>
    <definedName name="BExKG60XBDFYOF7ZU3F5US7CM2Y4" hidden="1">#REF!</definedName>
    <definedName name="BExKG6XA0DGM4VUMUE4NHHVYVJ0J" hidden="1">#REF!</definedName>
    <definedName name="BExKGF0L44S78D33WMQ1A75TRKB9" hidden="1">#REF!</definedName>
    <definedName name="BExKGFRN31B3G20LMQ4LRF879J68" hidden="1">#REF!</definedName>
    <definedName name="BExKGJD3U3ADZILP20U3EURP0UQP" hidden="1">#REF!</definedName>
    <definedName name="BExKGNK5YGKP0YHHTAAOV17Z9EIM" hidden="1">#REF!</definedName>
    <definedName name="BExKGRLRYB3OW56X3JCUII1OOS3K" hidden="1">#REF!</definedName>
    <definedName name="BExKGV77YH9YXIQTRKK2331QGYKF" hidden="1">#REF!</definedName>
    <definedName name="BExKH170S7VQ0NRNOWNT98XVEWUH" hidden="1">#REF!</definedName>
    <definedName name="BExKH3FTZ5VGTB86W9M4AB39R0G8" hidden="1">#REF!</definedName>
    <definedName name="BExKH3FV5U5O6XZM7STS3NZKQFGJ" hidden="1">#REF!</definedName>
    <definedName name="BExKHAMUH8NR3HRV0V6FHJE3ROLN" hidden="1">#REF!</definedName>
    <definedName name="BExKHCFKOWFHO2WW0N7Y5XDXEWAO" hidden="1">#REF!</definedName>
    <definedName name="BExKHIVLONZ46HLMR50DEXKEUNEP" hidden="1">#REF!</definedName>
    <definedName name="BExKHKDK2PRBCUJS8TEDP8K3VODQ" hidden="1">#REF!</definedName>
    <definedName name="BExKHPM9XA0ADDK7TUR0N38EXWEP" hidden="1">#REF!</definedName>
    <definedName name="BExKHWD5BOLP8DQJHOIBWHYCSY9W" hidden="1">#REF!</definedName>
    <definedName name="BExKI4076KXCDE5KXL79KT36OKLO" hidden="1">#REF!</definedName>
    <definedName name="BExKI45P8VH8M6QPIX8B2CFPOGZ3" hidden="1">#REF!</definedName>
    <definedName name="BExKI7LO70WYISR7Q0Y1ZDWO9M3B" hidden="1">#REF!</definedName>
    <definedName name="BExKIEN5C2YIQQSVLK8YO62XYJMM" hidden="1">#REF!</definedName>
    <definedName name="BExKIGQV6TXIZG039HBOJU62WP2U" hidden="1">#REF!</definedName>
    <definedName name="BExKILE008SF3KTAN8WML3XKI1NZ" hidden="1">#REF!</definedName>
    <definedName name="BExKINSBB6RS7I489QHMCOMU4Z2X" hidden="1">#REF!</definedName>
    <definedName name="BExKIU87ZKSOC2DYZWFK6SAK9I8E" hidden="1">#REF!</definedName>
    <definedName name="BExKJ449HLYX2DJ9UF0H9GTPSQ73" hidden="1">#REF!</definedName>
    <definedName name="BExKJELX2RUC8UEC56IZPYYZXHA7" hidden="1">#REF!</definedName>
    <definedName name="BExKJINMXS61G2TZEXCJAWVV4F57" hidden="1">#REF!</definedName>
    <definedName name="BExKJK5ME8KB7HA0180L7OUZDDGV" hidden="1">#REF!</definedName>
    <definedName name="BExKJN5IF0VMDILJ5K8ZENF2QYV1" hidden="1">#REF!</definedName>
    <definedName name="BExKJUSJPFUIK20FTVAFJWR2OUYX" hidden="1">#REF!</definedName>
    <definedName name="BExKK8VP5RS3D0UXZVKA37C4SYBP" hidden="1">#REF!</definedName>
    <definedName name="BExKKCRXE2B5CHO3044NF9QAKPIW" hidden="1">#REF!</definedName>
    <definedName name="BExKKIM9NPF6B3SPMPIQB27HQME4" hidden="1">#REF!</definedName>
    <definedName name="BExKKIX1BCBQ4R3K41QD8NTV0OV0" hidden="1">#REF!</definedName>
    <definedName name="BExKKKV82VW7RLX4HE7NYZULP4I5" hidden="1">#REF!</definedName>
    <definedName name="BExKKLGTZTV7J4XD4AGDM4UEZFTY" hidden="1">#REF!</definedName>
    <definedName name="BExKKQ3ZWADYV03YHMXDOAMU90EB" hidden="1">#REF!</definedName>
    <definedName name="BExKKRWPS7N7KUY6X06X0TEINQM6" hidden="1">#REF!</definedName>
    <definedName name="BExKKUGD2HMJWQEYZ8H3X1BMXFS9" hidden="1">#REF!</definedName>
    <definedName name="BExKKX05KCZZZPKOR1NE5A8RGVT4" hidden="1">#REF!</definedName>
    <definedName name="BExKKX5GX2R75C9E5OJC8AEQ02WR" hidden="1">#REF!</definedName>
    <definedName name="BExKLD6S9L66QYREYHBE5J44OK7X" hidden="1">#REF!</definedName>
    <definedName name="BExKLEZK32L28GYJWVO63BZ5E1JD" hidden="1">#REF!</definedName>
    <definedName name="BExKLHTYKCAWH7WCYP78L3516NDH" hidden="1">#REF!</definedName>
    <definedName name="BExKLLKVVHT06LA55JB2FC871DC5" hidden="1">#REF!</definedName>
    <definedName name="BExKMFUOVKD6ZRRWMW0FAANYOY14" hidden="1">#REF!</definedName>
    <definedName name="BExKMM52P2JTD826GL7EUFZ2GOWA" hidden="1">#REF!</definedName>
    <definedName name="BExKMWBX4EH3EYJ07UFEM08NB40Z" hidden="1">#REF!</definedName>
    <definedName name="BExKNBGV2IR3S7M0BX4810KZB4V3" hidden="1">#REF!</definedName>
    <definedName name="BExKNCTBZTSY3MO42VU5PLV6YUHZ" hidden="1">#REF!</definedName>
    <definedName name="BExKNGV2YY749C42AQ2T9QNIE5C3" hidden="1">#REF!</definedName>
    <definedName name="BExKNSP7EUXMQ7HQ1I4UI51T620P" hidden="1">#REF!</definedName>
    <definedName name="BExKNV8UOHVWEHDJWI2WMJ9X6QHZ" hidden="1">#REF!</definedName>
    <definedName name="BExKNZLD7UATC1MYRNJD8H2NH4KU" hidden="1">#REF!</definedName>
    <definedName name="BExKNZQUKQQG2Y97R74G4O4BJP1L" hidden="1">#REF!</definedName>
    <definedName name="BExKO06X0EAD3ABEG1E8PWLDWHBA" hidden="1">#REF!</definedName>
    <definedName name="BExKO2AHHSGNI1AZOIOW21KPXKPE" hidden="1">#REF!</definedName>
    <definedName name="BExKO2FXWJWC5IZLDN8JHYILQJ2N" hidden="1">#REF!</definedName>
    <definedName name="BExKO438WZ8FKOU00NURGFMOYXWN" hidden="1">#REF!</definedName>
    <definedName name="BExKOBVQIBD5QN64WI0VMWG8ECVY" hidden="1">#REF!</definedName>
    <definedName name="BExKODIZGWW2EQD0FEYW6WK6XLCM" hidden="1">#REF!</definedName>
    <definedName name="BExKOPO2HPWVQGAKW8LOZMPIDEFG" hidden="1">#REF!</definedName>
    <definedName name="BExKOU0G4S03BPJYQJ7Q6BXA1XZE" hidden="1">#REF!</definedName>
    <definedName name="BExKP1NNUBCM89W1AWCQ4GYT46VL" hidden="1">#REF!</definedName>
    <definedName name="BExKPEZP0QTKOTLIMMIFSVTHQEEK" hidden="1">#REF!</definedName>
    <definedName name="BExKPJXT3SWOS15NRMD9RAD4AXOC" hidden="1">#REF!</definedName>
    <definedName name="BExKPLFRCAYNO7ZNGISMPGFFXB00" hidden="1">#REF!</definedName>
    <definedName name="BExKPLQJX0HJ8OTXBXH9IC9J2V0W" hidden="1">#REF!</definedName>
    <definedName name="BExKPN8C7GN36ZJZHLOB74LU6KT0" hidden="1">#REF!</definedName>
    <definedName name="BExKPUKRNDWTKQ8SV8FLABPPXTJK" hidden="1">#REF!</definedName>
    <definedName name="BExKPX9VZ1J5021Q98K60HMPJU58" hidden="1">#REF!</definedName>
    <definedName name="BExKQJGAAWNM3NT19E9I0CQDBTU0" hidden="1">#REF!</definedName>
    <definedName name="BExKQM5GJ1ZN5REKFE7YVBQ0KXWF" hidden="1">#REF!</definedName>
    <definedName name="BExKQOEA7HV9U5DH9C8JXFD62EKH" hidden="1">#REF!</definedName>
    <definedName name="BExKQQ71278061G7ZFYGPWOMOMY2" hidden="1">#REF!</definedName>
    <definedName name="BExKQR8NYY6S7G0RNG3W5UHF26LU" hidden="1">#REF!</definedName>
    <definedName name="BExKQRUAOHG635WYE6STI4YHGJPE" hidden="1">#REF!</definedName>
    <definedName name="BExKQTXRG3ECU8NT47UR7643LO5G" hidden="1">#REF!</definedName>
    <definedName name="BExKQVL7HPOIZ4FHANDFMVOJLEPR" hidden="1">#REF!</definedName>
    <definedName name="BExKR1VS7ERDDF8HXB3WTPYEUCIU" hidden="1">#REF!</definedName>
    <definedName name="BExKR32XG1WY77WDT8KW9FJPGQTU" hidden="1">#REF!</definedName>
    <definedName name="BExKR510GA0MUAKSG4OVIQ26I0BG" hidden="1">#REF!</definedName>
    <definedName name="BExKR8RZSEHW184G0Z56B4EGNU72" hidden="1">#REF!</definedName>
    <definedName name="BExKRVUSQ6PA7ZYQSTEQL3X7PB9P" hidden="1">#REF!</definedName>
    <definedName name="BExKRY3KZ7F7RB2KH8HXSQ85IEQO" hidden="1">#REF!</definedName>
    <definedName name="BExKSA37DZTCK6H13HPIKR0ZFVL8" hidden="1">#REF!</definedName>
    <definedName name="BExKSFMOMSZYDE0WNC94F40S6636" hidden="1">#REF!</definedName>
    <definedName name="BExKSHQ9K79S8KYUWIV5M5LAHHF1" hidden="1">#REF!</definedName>
    <definedName name="BExKSIS3VA1NCEFCZZSIK8B3YIBZ" hidden="1">#REF!</definedName>
    <definedName name="BExKSJTWG9L3FCX8FLK4EMUJMF27" hidden="1">#REF!</definedName>
    <definedName name="BExKSLH6QVG81B35VZ8FUSPBKTD5" hidden="1">#REF!</definedName>
    <definedName name="BExKSRX3BUJY78UHYYZJVTVLMZVP" hidden="1">#REF!</definedName>
    <definedName name="BExKSU0MKNAVZYYPKCYTZDWQX4R8" hidden="1">#REF!</definedName>
    <definedName name="BExKSUBFNA2CM15GD0QR99POCR5I" hidden="1">#REF!</definedName>
    <definedName name="BExKSV7ROT5B5BVJ3G19JSC85BAD" hidden="1">#REF!</definedName>
    <definedName name="BExKSX60G1MUS689FXIGYP2F7C62" hidden="1">#REF!</definedName>
    <definedName name="BExKT2UZ7Y2VWF5NQE18SJRLD2RN" hidden="1">#REF!</definedName>
    <definedName name="BExKT3GJFNGAM09H5F615E36A38C" hidden="1">#REF!</definedName>
    <definedName name="BExKT9AWCJUL6FVVYMI7NGFTAEEG" hidden="1">#REF!</definedName>
    <definedName name="BExKTQZGN8GI3XGSEXMPCCA3S19H" hidden="1">#REF!</definedName>
    <definedName name="BExKTSBXGP8YGSN5UO0FUHVXT92J" hidden="1">#REF!</definedName>
    <definedName name="BExKTUKYYU0F6TUW1RXV24LRAZFE" hidden="1">#REF!</definedName>
    <definedName name="BExKU3FBLHQBIUTN6XEZW5GC9OG1" hidden="1">#REF!</definedName>
    <definedName name="BExKU3KMPVWH483Q5TP8K2H0S2L4" hidden="1">#REF!</definedName>
    <definedName name="BExKU82I99FEUIZLODXJDOJC96CQ" hidden="1">#REF!</definedName>
    <definedName name="BExKU9EXMNZKVJV6GSO4XEI3YCWM" hidden="1">#REF!</definedName>
    <definedName name="BExKUDM0DFSCM3D91SH0XLXJSL18" hidden="1">#REF!</definedName>
    <definedName name="BExKUGGKEOHX3EEPQ7NGSZWZ8UPA" hidden="1">#REF!</definedName>
    <definedName name="BExKULEKJLA77AUQPDUHSM94Y76Z" hidden="1">#REF!</definedName>
    <definedName name="BExKUPAT7VWF9ZS0PSYAV71U4N72" hidden="1">#REF!</definedName>
    <definedName name="BExKV08R85MKI3MAX9E2HERNQUNL" hidden="1">#REF!</definedName>
    <definedName name="BExKV334XOSQSXAYPE1ZFCWHR4J8" hidden="1">#REF!</definedName>
    <definedName name="BExKV4AAUNNJL5JWD7PX6BFKVS6O" hidden="1">#REF!</definedName>
    <definedName name="BExKV6J9WVQH09L0UOV4PHTLKXRK" hidden="1">#REF!</definedName>
    <definedName name="BExKVDVK6HN74GQPTXICP9BFC8CF" hidden="1">#REF!</definedName>
    <definedName name="BExKVFZ3ZZGIC1QI8XN6BYFWN0ZY" hidden="1">#REF!</definedName>
    <definedName name="BExKVG4KGO28KPGTAFL1R8TTZ10N" hidden="1">#REF!</definedName>
    <definedName name="BExKVQRICZRKMKC3XFBPYJM79KT1" hidden="1">#REF!</definedName>
    <definedName name="BExKW0CSH7DA02YSNV64PSEIXB2P" hidden="1">#REF!</definedName>
    <definedName name="BExKW61SUXF65SCFWSZUR9GUOOMH" hidden="1">#REF!</definedName>
    <definedName name="BExM9NUG3Q31X01AI9ZJCZIX25CS" hidden="1">#REF!</definedName>
    <definedName name="BExM9OG182RP30MY23PG49LVPZ1C" hidden="1">#REF!</definedName>
    <definedName name="BExMA64MW1S18NH8DCKPCCEI5KCB" hidden="1">#REF!</definedName>
    <definedName name="BExMAAMGWSV264QND3PEEFNT51OK" hidden="1">#REF!</definedName>
    <definedName name="BExMAC4FBX1U0Y3998JERGS9KL2T" hidden="1">#REF!</definedName>
    <definedName name="BExMAIF09XQ94J83IAH3DFXTENQV" hidden="1">#REF!</definedName>
    <definedName name="BExMALEWFUEM8Y686IT03ECURUBR" hidden="1">#REF!</definedName>
    <definedName name="BExMAR3XSK6RSFLHP7ZX1EWGHASI" hidden="1">#REF!</definedName>
    <definedName name="BExMAXJS82ZJ8RS22VLE0V0LDUII" hidden="1">#REF!</definedName>
    <definedName name="BExMB4QRS0R3MTB4CMUHFZ84LNZQ" hidden="1">#REF!</definedName>
    <definedName name="BExMBC35WKQY5CWQJLV4D05O6971" hidden="1">#REF!</definedName>
    <definedName name="BExMBFTZV4Q1A5KG25C1N9PHQNSW" hidden="1">#REF!</definedName>
    <definedName name="BExMBK6ISK3U7KHZKUJXIDKGF6VW" hidden="1">#REF!</definedName>
    <definedName name="BExMBMVGO0XJ71IWHILW9QA74NPG" hidden="1">#REF!</definedName>
    <definedName name="BExMBYPQDG9AYDQ5E8IECVFREPO6" hidden="1">#REF!</definedName>
    <definedName name="BExMBZ5YTPW7PFDUD2A9VUJ4HTNH" hidden="1">#REF!</definedName>
    <definedName name="BExMBZM2XYYERB8X75SWZCZRQTT3" hidden="1">#REF!</definedName>
    <definedName name="BExMC8AZUTX8LG89K2JJR7ZG62XX" hidden="1">#REF!</definedName>
    <definedName name="BExMCA96YR10V72G2R0SCIKPZLIZ" hidden="1">#REF!</definedName>
    <definedName name="BExMCB5JU5I2VQDUBS4O42BTEVKI" hidden="1">#REF!</definedName>
    <definedName name="BExMCFSQFSEMPY5IXDIRKZDASDBR" hidden="1">#REF!</definedName>
    <definedName name="BExMCGUFAIU47IPVOIVWOZPLSX79" hidden="1">#REF!</definedName>
    <definedName name="BExMCMZOEYWVOOJ98TBHTTCS7XB8" hidden="1">#REF!</definedName>
    <definedName name="BExMCQQH8CGFPPPG70D6VV4J3XR6" hidden="1">#REF!</definedName>
    <definedName name="BExMCS8EF2W3FS9QADNKREYSI8P0" hidden="1">#REF!</definedName>
    <definedName name="BExMCUS7GSOM96J0HJ7EH0FFM2AC" hidden="1">#REF!</definedName>
    <definedName name="BExMCYTT6TVDWMJXO1NZANRTVNAN" hidden="1">#REF!</definedName>
    <definedName name="BExMD5F6IAV108XYJLXUO9HD0IT6" hidden="1">#REF!</definedName>
    <definedName name="BExMDANV66W9T3XAXID40XFJ0J93" hidden="1">#REF!</definedName>
    <definedName name="BExMDGD1KQP7NNR78X2ZX4FCBQ1S" hidden="1">#REF!</definedName>
    <definedName name="BExMDIRDK0DI8P86HB7WPH8QWLSQ" hidden="1">#REF!</definedName>
    <definedName name="BExMDPI2FVMORSWDDCVAJ85WYAYO" hidden="1">#REF!</definedName>
    <definedName name="BExMDUWB7VWHFFR266QXO46BNV2S" hidden="1">#REF!</definedName>
    <definedName name="BExME2U47N8LZG0BPJ49ANY5QVV2" hidden="1">#REF!</definedName>
    <definedName name="BExME5OOQT5THEZMTKUDCTJQJ75P" hidden="1">#REF!</definedName>
    <definedName name="BExME88DH5DUKMUFI9FNVECXFD2E" hidden="1">#REF!</definedName>
    <definedName name="BExME9A7MOGAK7YTTQYXP5DL6VYA" hidden="1">#REF!</definedName>
    <definedName name="BExMEIF7MG94HDIP9UUN2B1R7AP9" hidden="1">#REF!</definedName>
    <definedName name="BExMEOV9YFRY5C3GDLU60GIX10BY" hidden="1">#REF!</definedName>
    <definedName name="BExMEQ7OI6NAP3UP3UX0O5JKS0DV" hidden="1">#REF!</definedName>
    <definedName name="BExMEY09ESM4H2YGKEQQRYUD114R" hidden="1">#REF!</definedName>
    <definedName name="BExMF4G4IUPQY1Y5GEY5N3E04CL6" hidden="1">#REF!</definedName>
    <definedName name="BExMF5I0YYHYSHHGNQEI50YPTUFU" hidden="1">#REF!</definedName>
    <definedName name="BExMF9UIGYMOAQK0ELUWP0S0HZZY" hidden="1">#REF!</definedName>
    <definedName name="BExMFDLBSWFMRDYJ2DZETI3EXKN2" hidden="1">#REF!</definedName>
    <definedName name="BExMFLDTMRTCHKA37LQW67BG8D5C" hidden="1">#REF!</definedName>
    <definedName name="BExMFYPXA6CPPQEIQCZVJ1O8CC3D" hidden="1">#REF!</definedName>
    <definedName name="BExMG3IJ4BTO1ISLMJY91RJVU21M" hidden="1">#REF!</definedName>
    <definedName name="BExMG9NSK30KD01QX0UBN2VNRTG4" hidden="1">#REF!</definedName>
    <definedName name="BExMGD99CUH3CN5F5OWTFJPXIOC5" hidden="1">#REF!</definedName>
    <definedName name="BExMGG3PFIHPHX7NXB7HDFI3N12L" hidden="1">#REF!</definedName>
    <definedName name="BExMGGUQP0X7T5PIESJE86819NLZ" hidden="1">#REF!</definedName>
    <definedName name="BExMH3H9TW5TJCNU5Z1EWXP3BAEP" hidden="1">#REF!</definedName>
    <definedName name="BExMHOWPB34KPZ76M2KIX2C9R2VB" hidden="1">#REF!</definedName>
    <definedName name="BExMHSSYC6KVHA3QDTSYPN92TWMI" hidden="1">#REF!</definedName>
    <definedName name="BExMI0WA793SF41LQ40A28U8OXQY" hidden="1">#REF!</definedName>
    <definedName name="BExMI3AJ9477KDL4T9DHET4LJJTW" hidden="1">#REF!</definedName>
    <definedName name="BExMI58NHPZ1UTOZCYFOQPS8I7WN" hidden="1">#REF!</definedName>
    <definedName name="BExMI6L9KX05GAK523JFKICJMTA5" hidden="1">#REF!</definedName>
    <definedName name="BExMI6QQ20XHD0NWJUN741B37182" hidden="1">#REF!</definedName>
    <definedName name="BExMI7MYLMINF9AC59CYYVFGQJAY" hidden="1">#REF!</definedName>
    <definedName name="BExMI8JB94SBD9EMNJEK7Y2T6GYU" hidden="1">#REF!</definedName>
    <definedName name="BExMI8OS85YTW3KYVE4YD0R7Z6UV" hidden="1">#REF!</definedName>
    <definedName name="BExMIBOOZU40JS3F89OMPSRCE9MM" hidden="1">#REF!</definedName>
    <definedName name="BExMIHJ01IVQHPV5ZNO9UPQB64N8" hidden="1">#REF!</definedName>
    <definedName name="BExMIIQ5MBWSIHTFWAQADXMZC22Q" hidden="1">#REF!</definedName>
    <definedName name="BExMIL4I2GE866I25CR5JBLJWJ6A" hidden="1">#REF!</definedName>
    <definedName name="BExMIRKIPF27SNO82SPFSB3T5U17" hidden="1">#REF!</definedName>
    <definedName name="BExMITILFEELDXT62AREXCM0DX4R" hidden="1">#REF!</definedName>
    <definedName name="BExMIV0KC8555D5E42ZGWG15Y0MO" hidden="1">#REF!</definedName>
    <definedName name="BExMIZT6AN7E6YMW2S87CTCN2UXH" hidden="1">#REF!</definedName>
    <definedName name="BExMJ03XNEEQE05W28YBDN4G56JD" hidden="1">#REF!</definedName>
    <definedName name="BExMJ15T9F3475M0896SG60TN0SR" hidden="1">#REF!</definedName>
    <definedName name="BExMJ39CRE4I6SJI19LKWDKX3OQ2" hidden="1">#REF!</definedName>
    <definedName name="BExMJC8UI1MMXIJR29O1IWETLHH6" hidden="1">#REF!</definedName>
    <definedName name="BExMJNC8ZFB9DRFOJ961ZAJ8U3A8" hidden="1">#REF!</definedName>
    <definedName name="BExMJSA6JY35531TSI8ZQP6U7CDE" hidden="1">#REF!</definedName>
    <definedName name="BExMJTBV8A3D31W2IQHP9RDFPPHQ" hidden="1">#REF!</definedName>
    <definedName name="BExMK2RTXN4QJWEUNX002XK8VQP8" hidden="1">#REF!</definedName>
    <definedName name="BExMK3YZF17HAMXX3PO2KP6S46ZU" hidden="1">#REF!</definedName>
    <definedName name="BExMKBGQDUZ8AWXYHA3QVMSDVZ3D" hidden="1">#REF!</definedName>
    <definedName name="BExMKBM1467553LDFZRRKVSHN374" hidden="1">#REF!</definedName>
    <definedName name="BExMKGK5FJUC0AU8MABRGDC5ZM70" hidden="1">#REF!</definedName>
    <definedName name="BExMKISYVO6POIGSJWIW3PHDYL45" hidden="1">#REF!</definedName>
    <definedName name="BExMKSP1VOPPTKX4WEPT3LUKE8WQ" hidden="1">#REF!</definedName>
    <definedName name="BExMKTW7R5SOV4PHAFGHU3W73DYE" hidden="1">#REF!</definedName>
    <definedName name="BExMKU7051J2W1RQXGZGE62NBRUZ" hidden="1">#REF!</definedName>
    <definedName name="BExMKUN3WPECJR2XRID2R7GZRGNX" hidden="1">#REF!</definedName>
    <definedName name="BExMKZ535P011X4TNV16GCOH4H21" hidden="1">#REF!</definedName>
    <definedName name="BExML2VXA0E0WCJ13O00WFMOW4RI" hidden="1">#REF!</definedName>
    <definedName name="BExML3XQNDIMX55ZCHHXKUV3D6E6" hidden="1">#REF!</definedName>
    <definedName name="BExML5QGSWHLI18BGY4CGOTD3UWH" hidden="1">#REF!</definedName>
    <definedName name="BExML6MTWMIEAK6NWSBVYN98A7G9" hidden="1">#REF!</definedName>
    <definedName name="BExMLO5Z61RE85X8HHX2G4IU3AZW" hidden="1">#REF!</definedName>
    <definedName name="BExMLVI7UORSHM9FMO8S2EI0TMTS" hidden="1">#REF!</definedName>
    <definedName name="BExMM5UCOT2HSSN0ZIPZW55GSOVO" hidden="1">#REF!</definedName>
    <definedName name="BExMM8ZRS5RQ8H1H55RVPVTDL5NL" hidden="1">#REF!</definedName>
    <definedName name="BExMMH8EAZB09XXQ5X4LR0P4NHG9" hidden="1">#REF!</definedName>
    <definedName name="BExMMIQH5BABNZVCIQ7TBCQ10AY5" hidden="1">#REF!</definedName>
    <definedName name="BExMMNIZ2T7M22WECMUQXEF4NJ71" hidden="1">#REF!</definedName>
    <definedName name="BExMMPMIOU7BURTV0L1K6ACW9X73" hidden="1">#REF!</definedName>
    <definedName name="BExMMQ835AJDHS4B419SS645P67Q" hidden="1">#REF!</definedName>
    <definedName name="BExMMQ844A9KG2DK921WGK4O9YPZ" hidden="1">#REF!</definedName>
    <definedName name="BExMMQIUVPCOBISTEJJYNCCLUCPY" hidden="1">#REF!</definedName>
    <definedName name="BExMMSH37SF6GV4N9O9EW1APAZ1E" hidden="1">#REF!</definedName>
    <definedName name="BExMMTIXETA5VAKBSOFDD5SRU887" hidden="1">#REF!</definedName>
    <definedName name="BExMMV0P6P5YS3C35G0JYYHI7992" hidden="1">#REF!</definedName>
    <definedName name="BExMN1WVXE52MEF2NT3IVTY8KJQM" hidden="1">#REF!</definedName>
    <definedName name="BExMN2IH1J3S3D19MIV7YYZMS9DV" hidden="1">#REF!</definedName>
    <definedName name="BExMNAWJNSZ1W6QTQUX8O56Y0NF2" hidden="1">#REF!</definedName>
    <definedName name="BExMNDR4V2VG5RFZDGTAGD3Q9PPG" hidden="1">#REF!</definedName>
    <definedName name="BExMNJLFWZBRN9PZF1IO9CYWV1B2" hidden="1">#REF!</definedName>
    <definedName name="BExMNKCJ0FA57YEUUAJE43U1QN5P" hidden="1">#REF!</definedName>
    <definedName name="BExMNKN5D1WEF2OOJVP6LZ6DLU3Y" hidden="1">#REF!</definedName>
    <definedName name="BExMNR38HMPLWAJRQ9MMS3ZAZ9IU" hidden="1">#REF!</definedName>
    <definedName name="BExMNRDZULKJMVY2VKIIRM2M5A1M" hidden="1">#REF!</definedName>
    <definedName name="BExMO9IOWKTWHO8LQJJQI5P3INWY" hidden="1">#REF!</definedName>
    <definedName name="BExMOI29DOEK5R1A5QZPUDKF7N6T" hidden="1">#REF!</definedName>
    <definedName name="BExMOIYOIL4KOXZBI7MJYXPIV1QJ" hidden="1">#REF!</definedName>
    <definedName name="BExMORI2ZA9JU0J28GT1ZAXP5A9C" hidden="1">#REF!</definedName>
    <definedName name="BExMPAJ5AJAXGKGK3F6H3ODS6RF4" hidden="1">#REF!</definedName>
    <definedName name="BExMPD2X55FFBVJ6CBUKNPROIOEU" hidden="1">#REF!</definedName>
    <definedName name="BExMPGZ848E38FUH1JBQN97DGWAT" hidden="1">#REF!</definedName>
    <definedName name="BExMPMTICOSMQENOFKQ18K0ZT4S8" hidden="1">#REF!</definedName>
    <definedName name="BExMPMZ07II0R4KGWQQ7PGS3RZS4" hidden="1">#REF!</definedName>
    <definedName name="BExMPOBH04JMDO6Z8DMSEJZM4ANN" hidden="1">#REF!</definedName>
    <definedName name="BExMPSD77XQ3HA6A4FZOJK8G2JP3" hidden="1">#REF!</definedName>
    <definedName name="BExMPT9KA5ZL7QPEO8EJSGDXUSF6" hidden="1">#REF!</definedName>
    <definedName name="BExMQ4I3Q7F0BMPHSFMFW9TZ87UD" hidden="1">#REF!</definedName>
    <definedName name="BExMQ4SWDWI4N16AZ0T5CJ6HH8WC" hidden="1">#REF!</definedName>
    <definedName name="BExMQ71WHW50GVX45JU951AGPLFQ" hidden="1">#REF!</definedName>
    <definedName name="BExMQGXSLPT4A6N47LE6FBVHWBOF" hidden="1">#REF!</definedName>
    <definedName name="BExMQSBR7PL4KLB1Q4961QO45Y4G" hidden="1">#REF!</definedName>
    <definedName name="BExMR1MA4I1X77714ZEPUVC8W398" hidden="1">#REF!</definedName>
    <definedName name="BExMR8YQHA7N77HGHY4Y6R30I3XT" hidden="1">#REF!</definedName>
    <definedName name="BExMRENOIARWRYOIVPDIEBVNRDO7" hidden="1">#REF!</definedName>
    <definedName name="BExMRQHUEHGF2FS4LCB0THFELGDI" hidden="1">#REF!</definedName>
    <definedName name="BExMRRJNUMGRSDD5GGKKGEIZ6FTS" hidden="1">#REF!</definedName>
    <definedName name="BExMRU3ACIU0RD2BNWO55LH5U2BR" hidden="1">#REF!</definedName>
    <definedName name="BExMS86DS3IHF2GL3USMAG2JZHWC" hidden="1">#REF!</definedName>
    <definedName name="BExMSCO8TZ680ZEYN2WP0KB738IZ" hidden="1">#REF!</definedName>
    <definedName name="BExMSQRCC40AP8BDUPL2I2DNC210" hidden="1">#REF!</definedName>
    <definedName name="BExO4J9LR712G00TVA82VNTG8O7H" hidden="1">#REF!</definedName>
    <definedName name="BExO4WGD4T7PXNGQYFD65V3BP906" hidden="1">#REF!</definedName>
    <definedName name="BExO55G2KVZ7MIJ30N827CLH0I2A" hidden="1">#REF!</definedName>
    <definedName name="BExO5A8PZD9EUHC5CMPU6N3SQ15L" hidden="1">#REF!</definedName>
    <definedName name="BExO5XMAHL7CY3X0B1OPKZ28DCJ5" hidden="1">#REF!</definedName>
    <definedName name="BExO64NREBN75DKW0OMYAUWYVY5S" hidden="1">#REF!</definedName>
    <definedName name="BExO66LZJKY4PTQVREELI6POS4AY" hidden="1">#REF!</definedName>
    <definedName name="BExO6LLHCYTF7CIVHKAO0NMET14Q" hidden="1">#REF!</definedName>
    <definedName name="BExO6QE36OX39618EFGY819YKS0N" hidden="1">#REF!</definedName>
    <definedName name="BExO6Y6LB0P6L4JTH4J6TCB4OHW8" hidden="1">#REF!</definedName>
    <definedName name="BExO7OUQS3XTUQ2LDKGQ8AAQ3OJJ" hidden="1">#REF!</definedName>
    <definedName name="BExO7RUSODZC2NQZMT2AFSMV2ONF" hidden="1">#REF!</definedName>
    <definedName name="BExO7VLLWHHV7J25Z3RPF2PK6D8H" hidden="1">#REF!</definedName>
    <definedName name="BExO7WNA0JRE553ALPEZODW1ICID" hidden="1">#REF!</definedName>
    <definedName name="BExO85HMYXZJ7SONWBKKIAXMCI3C" hidden="1">#REF!</definedName>
    <definedName name="BExO863922O4PBGQMUNEQKGN3K96" hidden="1">#REF!</definedName>
    <definedName name="BExO89ZIOXN0HOKHY24F7HDZ87UT" hidden="1">#REF!</definedName>
    <definedName name="BExO8BXK76C9VFPKRARWMK6YTJ6O" hidden="1">#REF!</definedName>
    <definedName name="BExO8CDTBCABLEUD6PE2UM2EZ6C4" hidden="1">#REF!</definedName>
    <definedName name="BExO8I85NBW303RBA7RZM8Q42KKU" hidden="1">#REF!</definedName>
    <definedName name="BExO8IZ05ZG0XVOL3W41KBQE176A" hidden="1">#REF!</definedName>
    <definedName name="BExO8SK9JB6X989C2E50VDFI9589" hidden="1">#REF!</definedName>
    <definedName name="BExO8SPR4QWYLQRJDDPI2HTYU64C" hidden="1">#REF!</definedName>
    <definedName name="BExO8UTAGQWDBQZEEF4HUNMLQCVU" hidden="1">#REF!</definedName>
    <definedName name="BExO8ZWPPH977G7OJO9G8JR25ZG1" hidden="1">#REF!</definedName>
    <definedName name="BExO937E20IHMGQOZMECL3VZC7OX" hidden="1">#REF!</definedName>
    <definedName name="BExO94UTJKQQ7TJTTJRTSR70YVJC" hidden="1">#REF!</definedName>
    <definedName name="BExO9AZXF5CN7MTM11IM5SV2RXHY" hidden="1">#REF!</definedName>
    <definedName name="BExO9J3A438976RXIUX5U9SU5T55" hidden="1">#REF!</definedName>
    <definedName name="BExO9RS5RXFJ1911HL3CCK6M74EP" hidden="1">#REF!</definedName>
    <definedName name="BExO9SDRI1M6KMHXSG3AE5L0F2U3" hidden="1">#REF!</definedName>
    <definedName name="BExO9V2U2YXAY904GYYGU6TD8Y7M" hidden="1">#REF!</definedName>
    <definedName name="BExOAQ3GKCT7YZW1EMVU3EILSZL2" hidden="1">#REF!</definedName>
    <definedName name="BExOAULC4L2CQJSFPGMEJUUTI5B1" hidden="1">#REF!</definedName>
    <definedName name="BExOAZU2Y521ZUPN4R2HWBIUQKKR" hidden="1">#REF!</definedName>
    <definedName name="BExOB9KT2THGV4SPLDVFTFXS4B14" hidden="1">#REF!</definedName>
    <definedName name="BExOBEZ0IE2WBEYY3D3CMRI72N1K" hidden="1">#REF!</definedName>
    <definedName name="BExOBIPU8760ITY0C8N27XZ3KWEF" hidden="1">#REF!</definedName>
    <definedName name="BExOBM0I5L0MZ1G4H9MGMD87SBMZ" hidden="1">#REF!</definedName>
    <definedName name="BExOBOUXMP88KJY2BX2JLUJH5N0K" hidden="1">#REF!</definedName>
    <definedName name="BExOBP0FKQ4SVR59FB48UNLKCOR6" hidden="1">#REF!</definedName>
    <definedName name="BExOBXURJP8XL4VX0LAH1M4VR4VL" hidden="1">#REF!</definedName>
    <definedName name="BExOBYAVUCQ0IGM0Y6A75QHP0Q1A" hidden="1">#REF!</definedName>
    <definedName name="BExOC3UEHB1CZNINSQHZANWJYKR8" hidden="1">#REF!</definedName>
    <definedName name="BExOCBSF3XGO9YJ23LX2H78VOUR7" hidden="1">#REF!</definedName>
    <definedName name="BExOCHBYK42SX24MJ239H6G9OJ8E" hidden="1">#REF!</definedName>
    <definedName name="BExOCKXFMOW6WPFEVX1I7R7FNDSS" hidden="1">#REF!</definedName>
    <definedName name="BExOCYEXOB95DH5NOB0M5NOYX398" hidden="1">#REF!</definedName>
    <definedName name="BExOD4ERMDMFD8X1016N4EXOUR0S" hidden="1">#REF!</definedName>
    <definedName name="BExOD55RS7BQUHRQ6H3USVGKR0P7" hidden="1">#REF!</definedName>
    <definedName name="BExOD7UQ6G3P86ZLZV0GY79H7VLL" hidden="1">#REF!</definedName>
    <definedName name="BExODEWDDEABM4ZY3XREJIBZ8IVP" hidden="1">#REF!</definedName>
    <definedName name="BExODNLAA1L7WQ9ZQX6A1ZOXK9VR" hidden="1">#REF!</definedName>
    <definedName name="BExODZFEIWV26E8RFU7XQYX1J458" hidden="1">#REF!</definedName>
    <definedName name="BExOEBKG55EROA2VL360A06LKASE" hidden="1">#REF!</definedName>
    <definedName name="BExOED2F7B5GEHKVIWGRV2BCDE2Y" hidden="1">#REF!</definedName>
    <definedName name="BExOERG5LWXYYEN1DY1H2FWRJS9T" hidden="1">#REF!</definedName>
    <definedName name="BExOEV1S6JJVO5PP4BZ20SNGZR7D" hidden="1">#REF!</definedName>
    <definedName name="BExOF2U4Y5JYM0GUBGC0U2UH931Y" hidden="1">#REF!</definedName>
    <definedName name="BExOF6VWODFNH2HUFTQI5L0UHNQ9" hidden="1">#REF!</definedName>
    <definedName name="BExOFEDNCYI2TPTMQ8SJN3AW4YMF" hidden="1">#REF!</definedName>
    <definedName name="BExOFGRSPF8UTG0K1OGA8LX12P37" hidden="1">#REF!</definedName>
    <definedName name="BExOFVLXVD6RVHSQO8KZOOACSV24" hidden="1">#REF!</definedName>
    <definedName name="BExOG2SW3XOGP9VAPQ3THV3VWV12" hidden="1">#REF!</definedName>
    <definedName name="BExOG45J81K4OPA40KW5VQU54KY3" hidden="1">#REF!</definedName>
    <definedName name="BExOGBXX51PO4FXDL42WFPKYU6Y9" hidden="1">#REF!</definedName>
    <definedName name="BExOGFE2SCL8HHT4DFAXKLUTJZOG" hidden="1">#REF!</definedName>
    <definedName name="BExOGT6D0LJ3C22RDW8COECKB1J5" hidden="1">#REF!</definedName>
    <definedName name="BExOGTMI1HT31M1RGWVRAVHAK7DE" hidden="1">#REF!</definedName>
    <definedName name="BExOGXO9JE5XSE9GC3I6O21UEKAO" hidden="1">#REF!</definedName>
    <definedName name="BExOH9ICZ13C1LAW8OTYTR9S7ZP3" hidden="1">#REF!</definedName>
    <definedName name="BExOHCI9MFNF9Y2P8D4LJGJ5B5CB" hidden="1">#REF!</definedName>
    <definedName name="BExOHL75H3OT4WAKKPUXIVXWFVDS" hidden="1">#REF!</definedName>
    <definedName name="BExOHLHXXJL6363CC082M9M5VVXQ" hidden="1">#REF!</definedName>
    <definedName name="BExOHNAO5UDXSO73BK2ARHWKS90Y" hidden="1">#REF!</definedName>
    <definedName name="BExOHNLFZGEVXCTJ9CWMJJS7C98A" hidden="1">#REF!</definedName>
    <definedName name="BExOHR1G1I9A9CI1HG94EWBLWNM2" hidden="1">#REF!</definedName>
    <definedName name="BExOHTQPP8LQ98L6PYUI6QW08YID" hidden="1">#REF!</definedName>
    <definedName name="BExOHX6Q6NJI793PGX59O5EKTP4G" hidden="1">#REF!</definedName>
    <definedName name="BExOI5VMTHH7Y8MQQ1N635CHYI0P" hidden="1">#REF!</definedName>
    <definedName name="BExOIEVCP4Y6VDS23AK84MCYYHRT" hidden="1">#REF!</definedName>
    <definedName name="BExOIHPQIXR0NDR5WD01BZKPKEO3" hidden="1">#REF!</definedName>
    <definedName name="BExOIK437LIDQQW9LPBD4ZIP504X" hidden="1">#REF!</definedName>
    <definedName name="BExOIM7L0Z3LSII9P7ZTV4KJ8RMA" hidden="1">#REF!</definedName>
    <definedName name="BExOIRR9MU1G575D1ZA3HFPLOPHO" hidden="1">#REF!</definedName>
    <definedName name="BExOIWJVMJ6MG6JC4SPD1L00OHU1" hidden="1">#REF!</definedName>
    <definedName name="BExOIYCN8Z4JK3OOG86KYUCV0ME8" hidden="1">#REF!</definedName>
    <definedName name="BExOJ1HV93EOH7BOVAII53VPS2G2" hidden="1">#REF!</definedName>
    <definedName name="BExOJ3AKZ9BCBZT3KD8WMSLK6MN2" hidden="1">#REF!</definedName>
    <definedName name="BExOJ3FWAWMR29DR11VER2OQPUJT" hidden="1">#REF!</definedName>
    <definedName name="BExOJ7XQK71I4YZDD29AKOOWZ47E" hidden="1">#REF!</definedName>
    <definedName name="BExOJM0W6XGSW5MXPTTX0GNF6SFT" hidden="1">#REF!</definedName>
    <definedName name="BExOJXEUJJ9SYRJXKYYV2NCCDT2R" hidden="1">#REF!</definedName>
    <definedName name="BExOK0EQYM9JUMAGWOUN7QDH7VMZ" hidden="1">#REF!</definedName>
    <definedName name="BExOK4WM9O7QNG6O57FOASI5QSN1" hidden="1">#REF!</definedName>
    <definedName name="BExOK6EKT2189GVNUAT82OZYA3XB" hidden="1">#REF!</definedName>
    <definedName name="BExOKFUDO7FXT8ZXISPIKAJYI0CO" hidden="1">#REF!</definedName>
    <definedName name="BExOKI3C3DWTNF6PRKG2XY34A3JA" hidden="1">#REF!</definedName>
    <definedName name="BExOKKHOPWUVRJGQJ5ONR2U40JX8" hidden="1">#REF!</definedName>
    <definedName name="BExOKTXMJP351VXKH8VT6SXUNIMF" hidden="1">#REF!</definedName>
    <definedName name="BExOKU8GMLOCNVORDE329819XN67" hidden="1">#REF!</definedName>
    <definedName name="BExOL0Z3Z7IAMHPB91EO2MF49U57" hidden="1">#REF!</definedName>
    <definedName name="BExOL7KH12VAR0LG741SIOJTLWFD" hidden="1">#REF!</definedName>
    <definedName name="BExOLICXFHJLILCJVFMJE5MGGWKR" hidden="1">#REF!</definedName>
    <definedName name="BExOLOI0WJS3QC12I3ISL0D9AWOF" hidden="1">#REF!</definedName>
    <definedName name="BExOLUCCA6OM4TBUAJHS6O1UU6TO" hidden="1">#REF!</definedName>
    <definedName name="BExOLYZNG5RBD0BTS1OEZJNU92Q5" hidden="1">#REF!</definedName>
    <definedName name="BExOM3HIJ3UZPOKJI68KPBJAHPDC" hidden="1">#REF!</definedName>
    <definedName name="BExOM8VPAS5WZAM0QNYW8ZY56VAP" hidden="1">#REF!</definedName>
    <definedName name="BExOMKPURE33YQ3K1JG9NVQD4W49" hidden="1">#REF!</definedName>
    <definedName name="BExOMP7NGCLUNFK50QD2LPKRG078" hidden="1">#REF!</definedName>
    <definedName name="BExOMU0A6XMY48SZRYL4WQZD13BI" hidden="1">#REF!</definedName>
    <definedName name="BExOMVT0HSNC59DJP4CLISASGHKL" hidden="1">#REF!</definedName>
    <definedName name="BExON0AX35F2SI0UCVMGWGVIUNI3" hidden="1">#REF!</definedName>
    <definedName name="BExON41U4296DV3DPG6I5EF3OEYF" hidden="1">#REF!</definedName>
    <definedName name="BExONB3A7CO4YD8RB41PHC93BQ9M" hidden="1">#REF!</definedName>
    <definedName name="BExONDSE2SJ2Q00MS22HA9D59305" hidden="1">#REF!</definedName>
    <definedName name="BExONFQH6UUXF8V0GI4BRIST9RFO" hidden="1">#REF!</definedName>
    <definedName name="BExONIL31DZWU7IFVN3VV0XTXJA1" hidden="1">#REF!</definedName>
    <definedName name="BExONJ1BU17R0F5A2UP1UGJBOGKS" hidden="1">#REF!</definedName>
    <definedName name="BExONNZ9VMHVX3J6NLNJY7KZA61O" hidden="1">#REF!</definedName>
    <definedName name="BExONRQ1BAA4F3TXP2MYQ4YCZ09S" hidden="1">#REF!</definedName>
    <definedName name="BExOO0EYS79NAIW0WEELRXCYS9GK" hidden="1">#REF!</definedName>
    <definedName name="BExOO1WWIZSGB0YTGKESB45TSVMZ" hidden="1">#REF!</definedName>
    <definedName name="BExOO4B8FPAFYPHCTYTX37P1TQM5" hidden="1">#REF!</definedName>
    <definedName name="BExOO5D2QZREOU0YQCGPBXBS4YQ1" hidden="1">#REF!</definedName>
    <definedName name="BExOO6ERU9G120RGLKYWC09LZ5RE" hidden="1">#REF!</definedName>
    <definedName name="BExOO824YWJ12GSXLC07K7266C14" hidden="1">#REF!</definedName>
    <definedName name="BExOOIULUDOJRMYABWV5CCL906X6" hidden="1">#REF!</definedName>
    <definedName name="BExOOLE93DKM88V3PQ8ELSMZCHUA" hidden="1">#REF!</definedName>
    <definedName name="BExOOTN0KTXJCL7E476XBN1CJ553" hidden="1">#REF!</definedName>
    <definedName name="BExOP9DEBV5W5P4Q25J3XCJBP5S9" hidden="1">#REF!</definedName>
    <definedName name="BExOPFNYRBL0BFM23LZBJTADNOE4" hidden="1">#REF!</definedName>
    <definedName name="BExOPINVFSIZMCVT9YGT2AODVCX3" hidden="1">#REF!</definedName>
    <definedName name="BExOQ1JN4SAC44RTMZIGHSW023WA" hidden="1">#REF!</definedName>
    <definedName name="BExOQ256YMF115DJL3KBPNKABJ90" hidden="1">#REF!</definedName>
    <definedName name="BExQ19DEUOLC11IW32E2AMVZLFF1" hidden="1">#REF!</definedName>
    <definedName name="BExQ1FD6KISGYU1JWEQ4G243ZPVD" hidden="1">#REF!</definedName>
    <definedName name="BExQ1OYH5SW4PG5JI8ED4NJN4422" hidden="1">#REF!</definedName>
    <definedName name="BExQ29C73XR33S3668YYSYZAIHTG" hidden="1">#REF!</definedName>
    <definedName name="BExQ2D8FO6F5AOMJ5FJODJ81T8C3" hidden="1">#REF!</definedName>
    <definedName name="BExQ2FS228IUDUP2023RA1D4AO4C" hidden="1">#REF!</definedName>
    <definedName name="BExQ2L0XYWLY9VPZWXYYFRIRQRJ1" hidden="1">#REF!</definedName>
    <definedName name="BExQ2M841F5Z1BQYR8DG5FKK0LIU" hidden="1">#REF!</definedName>
    <definedName name="BExQ2V7SO1UTLMJ1NFVRKDOOQAP2" hidden="1">#REF!</definedName>
    <definedName name="BExQ300G8I8TK45A0MVHV15422EU" hidden="1">#REF!</definedName>
    <definedName name="BExQ39R28MXSG2SEV956F0KZ20AN" hidden="1">#REF!</definedName>
    <definedName name="BExQ3D1P3M5Z3HLMEZ17E0BLEE4U" hidden="1">#REF!</definedName>
    <definedName name="BExQ3D1PQ0OOWP5T1D37RLPA9BFX" hidden="1">#REF!</definedName>
    <definedName name="BExQ3LW3GD5LUIS2HB4C1TEJJP2P" hidden="1">#REF!</definedName>
    <definedName name="BExQ3O4W7QF8BOXTUT4IOGF6YKUD" hidden="1">#REF!</definedName>
    <definedName name="BExQ3PXOWSN8561ZR8IEY8ZASI3B" hidden="1">#REF!</definedName>
    <definedName name="BExQ3TZF04IPY0B0UG9CQQ5736UA" hidden="1">#REF!</definedName>
    <definedName name="BExQ42IU9MNDYLODP41DL6YTZMAR" hidden="1">#REF!</definedName>
    <definedName name="BExQ452HF7N1HYPXJXQ8WD6SOWUV" hidden="1">#REF!</definedName>
    <definedName name="BExQ499KBJ5W7A1G293A0K14EVQB" hidden="1">#REF!</definedName>
    <definedName name="BExQ4BTBSHPHVEDRCXC2ROW8PLFC" hidden="1">#REF!</definedName>
    <definedName name="BExQ4DGKF54SRKQUTUT4B1CZSS62" hidden="1">#REF!</definedName>
    <definedName name="BExQ4FV23PRA8ZOTVPNAWYTCYRR2" hidden="1">#REF!</definedName>
    <definedName name="BExQ4KSYQQLLYN7NYUBF7WND3ACX" hidden="1">#REF!</definedName>
    <definedName name="BExQ4T74LQ5PYTV1MUQUW75A4BDY" hidden="1">#REF!</definedName>
    <definedName name="BExQ4XJHD7EJCNH7S1MJDZJ2MNWG" hidden="1">#REF!</definedName>
    <definedName name="BExQ5039ZCEWBUJHU682G4S89J03" hidden="1">#REF!</definedName>
    <definedName name="BExQ56Z9W6YHZHRXOFFI8EFA7CDI" hidden="1">#REF!</definedName>
    <definedName name="BExQ5DQ4DQOLJ6KAS500VUBF9OTL" hidden="1">#REF!</definedName>
    <definedName name="BExQ5DVF3U6CH0PO809ZFLIE9A0F" hidden="1">#REF!</definedName>
    <definedName name="BExQ5IO89JL1G3PO02VX1LHZHLZ1" hidden="1">#REF!</definedName>
    <definedName name="BExQ5KX3Z668H1KUCKZ9J24HUQ1F" hidden="1">#REF!</definedName>
    <definedName name="BExQ5SPMSOCJYLAY20NB5A6O32RE" hidden="1">#REF!</definedName>
    <definedName name="BExQ5UICMGTMK790KTLK49MAGXRC" hidden="1">#REF!</definedName>
    <definedName name="BExQ5UID6Y8WYNRD669UN70IZT91" hidden="1">#REF!</definedName>
    <definedName name="BExQ5VEOVW4SMWTX520KZ3TVUW0I" hidden="1">#REF!</definedName>
    <definedName name="BExQ5VEQEIJO7YY80OJTA3XRQYJ9" hidden="1">#REF!</definedName>
    <definedName name="BExQ5Y3SSM2ICJCUN3XZ10VMPD4D" hidden="1">#REF!</definedName>
    <definedName name="BExQ5YUUK9FD0QGTY4WD0W90O7OL" hidden="1">#REF!</definedName>
    <definedName name="BExQ631QZYS8VO7HE6HNP34CEOR2" hidden="1">#REF!</definedName>
    <definedName name="BExQ63793YQ9BH7JLCNRIATIGTRG" hidden="1">#REF!</definedName>
    <definedName name="BExQ6CN1EF2UPZ57ZYMGK8TUJQSS" hidden="1">#REF!</definedName>
    <definedName name="BExQ6M2YXJ8AMRJF3QGHC40ADAHZ" hidden="1">#REF!</definedName>
    <definedName name="BExQ6M8APM0TVP9WQAFVTB8N0NXA" hidden="1">#REF!</definedName>
    <definedName name="BExQ6M8B0X44N9TV56ATUVHGDI00" hidden="1">#REF!</definedName>
    <definedName name="BExQ6POH065GV0I74XXVD0VUPBJW" hidden="1">#REF!</definedName>
    <definedName name="BExQ6R0YG1HMF8DVPFMIHIOUSMVE" hidden="1">#REF!</definedName>
    <definedName name="BExQ6WV9KPSMXPPLGZ3KK4WNYTHU" hidden="1">#REF!</definedName>
    <definedName name="BExQ6Z48UU3475XVS5MSB61Y2LTN" hidden="1">#REF!</definedName>
    <definedName name="BExQ783XTMM2A9I3UKCFWJH1PP2N" hidden="1">#REF!</definedName>
    <definedName name="BExQ79LX01ZPQB8EGD1ZHR2VK2H3" hidden="1">#REF!</definedName>
    <definedName name="BExQ7AT1ON4L7W584EXCOXCQ8AF8" hidden="1">#REF!</definedName>
    <definedName name="BExQ7B3V9MGDK2OIJ61XXFBFLJFZ" hidden="1">#REF!</definedName>
    <definedName name="BExQ7CB046NVPF9ZXDGA7OXOLSLX" hidden="1">#REF!</definedName>
    <definedName name="BExQ7IWDCGGOO1HTJ97YGO1CK3R9" hidden="1">#REF!</definedName>
    <definedName name="BExQ7JNFIEGS2HKNBALH3Q2N5G7Z" hidden="1">#REF!</definedName>
    <definedName name="BExQ7MY3U2Z1IZ71U5LJUD00VVB4" hidden="1">#REF!</definedName>
    <definedName name="BExQ7NJJ5I2EFVEHCKSRF7BAOJX8" hidden="1">#REF!</definedName>
    <definedName name="BExQ7OLEEXKKDJBY2RBEALGCVGC3" hidden="1">#REF!</definedName>
    <definedName name="BExQ7XL2Q1GVUFL1F9KK0K0EXMWG" hidden="1">#REF!</definedName>
    <definedName name="BExQ804OMLOOLGJAZ76PFIUFBWIX" hidden="1">#REF!</definedName>
    <definedName name="BExQ834L4O72YNJYUPLVXEJ7K3BU" hidden="1">#REF!</definedName>
    <definedName name="BExQ8469L3ZRZ3KYZPYMSJIDL7Y5" hidden="1">#REF!</definedName>
    <definedName name="BExQ84MJB94HL3BWRN50M4NCB6Z0" hidden="1">#REF!</definedName>
    <definedName name="BExQ8583ZE00NW7T9OF11OT9IA14" hidden="1">#REF!</definedName>
    <definedName name="BExQ8A0RPE3IMIFIZLUE7KD2N21W" hidden="1">#REF!</definedName>
    <definedName name="BExQ8ABK6H1ADV2R2OYT8NFFYG2N" hidden="1">#REF!</definedName>
    <definedName name="BExQ8DM90XJ6GCJIK9LC5O82I2TJ" hidden="1">#REF!</definedName>
    <definedName name="BExQ8DX1FNZIJVRD63724J6NDCOG" hidden="1">#REF!</definedName>
    <definedName name="BExQ8G0K46ZORA0QVQTDI7Z8LXGF" hidden="1">#REF!</definedName>
    <definedName name="BExQ8O3WEU8HNTTGKTW5T0QSKCLP" hidden="1">#REF!</definedName>
    <definedName name="BExQ8PWMBELWDMVC65RE0VV0PKJ2" hidden="1">#REF!</definedName>
    <definedName name="BExQ8XEDA0NG4CETTWK2XL8XZWLT" hidden="1">#REF!</definedName>
    <definedName name="BExQ8ZCEDBOBJA3D9LDP5TU2WYGR" hidden="1">#REF!</definedName>
    <definedName name="BExQ94LAW6MAQBWY25WTBFV5PPZJ" hidden="1">#REF!</definedName>
    <definedName name="BExQ97QIPOSSRK978N8P234Y1XA4" hidden="1">#REF!</definedName>
    <definedName name="BExQ9E6FBAXTHGF3RXANFIA77GXP" hidden="1">#REF!</definedName>
    <definedName name="BExQ9F2YH4UUCCMQITJ475B3S3NP" hidden="1">#REF!</definedName>
    <definedName name="BExQ9KX9734KIAK7IMRLHCPYDHO2" hidden="1">#REF!</definedName>
    <definedName name="BExQ9L81FF4I7816VTPFBDWVU4CW" hidden="1">#REF!</definedName>
    <definedName name="BExQ9M4E2ACZOWWWP1JJIQO8AHUM" hidden="1">#REF!</definedName>
    <definedName name="BExQ9R7UV4VT86NLRFAY9CP2M3CL" hidden="1">#REF!</definedName>
    <definedName name="BExQ9UTANMJCK7LJ4OQMD6F2Q01L" hidden="1">#REF!</definedName>
    <definedName name="BExQ9ZLYHWABXAA9NJDW8ZS0UQ9P" hidden="1">#REF!</definedName>
    <definedName name="BExQA324HSCK40ENJUT9CS9EC71B" hidden="1">#REF!</definedName>
    <definedName name="BExQA55GY0STSNBWQCWN8E31ZXCS" hidden="1">#REF!</definedName>
    <definedName name="BExQA6Y7SIFO3MVYCQACIZ6YV0WS" hidden="1">#REF!</definedName>
    <definedName name="BExQA9HZIN9XEMHEEVHT99UU9Z82" hidden="1">#REF!</definedName>
    <definedName name="BExQAELFYH92K8CJL155181UDORO" hidden="1">#REF!</definedName>
    <definedName name="BExQAG8PP8R5NJKNQD1U4QOSD6X5" hidden="1">#REF!</definedName>
    <definedName name="BExQATFG0VP9HTVNMWL5T6B3N3IP" hidden="1">#REF!</definedName>
    <definedName name="BExQAYDITUO5K8A2FQRB0H1O4I4E" hidden="1">#REF!</definedName>
    <definedName name="BExQBDICMZTSA1X73TMHNO4JSFLN" hidden="1">#REF!</definedName>
    <definedName name="BExQBEER6CRCRPSSL61S0OMH57ZA" hidden="1">#REF!</definedName>
    <definedName name="BExQBIGGY5TXI2FJVVZSLZ0LTZYH" hidden="1">#REF!</definedName>
    <definedName name="BExQBM1RUSIQ85LLMM2159BYDPIP" hidden="1">#REF!</definedName>
    <definedName name="BExQBPSOZ47V81YAEURP0NQJNTJH" hidden="1">#REF!</definedName>
    <definedName name="BExQBZZKW056AXUH7L35UYMATHNR" hidden="1">#REF!</definedName>
    <definedName name="BExQC5TWT21CGBKD0IHAXTIN2QB8" hidden="1">#REF!</definedName>
    <definedName name="BExQC94JL9F5GW4S8DQCAF4WB2DA" hidden="1">#REF!</definedName>
    <definedName name="BExQCDH4D9DTA02ITMHNTDANJREJ" hidden="1">#REF!</definedName>
    <definedName name="BExQCKTD8AT0824LGWREXM1B5D1X" hidden="1">#REF!</definedName>
    <definedName name="BExQCOV3MAQPJ038UJX6SNODPAZU" hidden="1">#REF!</definedName>
    <definedName name="BExQD571YWOXKR2SX85K5MKQ0AO2" hidden="1">#REF!</definedName>
    <definedName name="BExQD8SK7Y1Y0AYWI0WMF0ET8HR1" hidden="1">#REF!</definedName>
    <definedName name="BExQDB6VCHN8PNX8EA6JNIEQ2JC2" hidden="1">#REF!</definedName>
    <definedName name="BExQDE1B6U2Q9B73KBENABP71YM1" hidden="1">#REF!</definedName>
    <definedName name="BExQDG4YSI6HR3RI4SO2KWMGKUPB" hidden="1">#REF!</definedName>
    <definedName name="BExQDGQCN7ZW41QDUHOBJUGQAX40" hidden="1">#REF!</definedName>
    <definedName name="BExQE73VMCL6FGT6439XK03B088Y" hidden="1">#REF!</definedName>
    <definedName name="BExQEC7BRIJ30PTU3UPFOIP2HPE3" hidden="1">#REF!</definedName>
    <definedName name="BExQELXVICMMT0JFDWUW1L3I335X" hidden="1">#REF!</definedName>
    <definedName name="BExQEMUA4HEFM4OVO8M8MA8PIAW1" hidden="1">#REF!</definedName>
    <definedName name="BExQEQ4XZQFIKUXNU9H7WE7AMZ1U" hidden="1">#REF!</definedName>
    <definedName name="BExQERHKUGD73UH278HHQULBSG9M" hidden="1">#REF!</definedName>
    <definedName name="BExQESZI930ZHFKIRJ3TMK3X27PH" hidden="1">#REF!</definedName>
    <definedName name="BExQEY88PESL76JUL4GA11W8IHFE" hidden="1">#REF!</definedName>
    <definedName name="BExQF1OEB07CRAP6ALNNMJNJ3P2D" hidden="1">#REF!</definedName>
    <definedName name="BExQF9X2AQPFJZTCHTU5PTTR0JAH" hidden="1">#REF!</definedName>
    <definedName name="BExQFC0M9KKFMQKPLPEO2RQDB7MM" hidden="1">#REF!</definedName>
    <definedName name="BExQFEEV7627R8TYZCM28C6V6WHE" hidden="1">#REF!</definedName>
    <definedName name="BExQFEK8NUD04X2OBRA275ADPSDL" hidden="1">#REF!</definedName>
    <definedName name="BExQFGYIWDR4W0YF7XR6E4EWWJ02" hidden="1">#REF!</definedName>
    <definedName name="BExQFPNFKA36IAPS22LAUMBDI4KE" hidden="1">#REF!</definedName>
    <definedName name="BExQFPSWEMA8WBUZ4WK20LR13VSU" hidden="1">#REF!</definedName>
    <definedName name="BExQFVSPOSCCPF1TLJPIWYWYB8A9" hidden="1">#REF!</definedName>
    <definedName name="BExQFWJQXNQAW6LUMOEDS6KMJMYL" hidden="1">#REF!</definedName>
    <definedName name="BExQFZZRMR5PQTR0X833N3LRX6ZL" hidden="1">#REF!</definedName>
    <definedName name="BExQG8TYRD2G42UA5ZPCRLNKUDMX" hidden="1">#REF!</definedName>
    <definedName name="BExQGO48J9MPCDQ96RBB9UN9AIGT" hidden="1">#REF!</definedName>
    <definedName name="BExQGSBB6MJWDW7AYWA0MSFTXKRR" hidden="1">#REF!</definedName>
    <definedName name="BExQGV5VQ04IFVBYEFOZQHKJ561J" hidden="1">#REF!</definedName>
    <definedName name="BExQGVB7GL4W9291MCCPQ46Z66C1" hidden="1">#REF!</definedName>
    <definedName name="BExQH0UURAJ13AVO5UI04HSRGVYW" hidden="1">#REF!</definedName>
    <definedName name="BExQH6ZZY0NR8SE48PSI9D0CU1TC" hidden="1">#REF!</definedName>
    <definedName name="BExQH9P2MCXAJOVEO4GFQT6MNW22" hidden="1">#REF!</definedName>
    <definedName name="BExQHCZSBYUY8OKKJXFYWKBBM6AH" hidden="1">#REF!</definedName>
    <definedName name="BExQHPKXZ1K33V2F90NZIQRZYIAW" hidden="1">#REF!</definedName>
    <definedName name="BExQHVF9KD06AG2RXUQJ9X4PVGX4" hidden="1">#REF!</definedName>
    <definedName name="BExQHXDHUYC4Q1EIPVGT5YX2JZL4" hidden="1">#REF!</definedName>
    <definedName name="BExQHZBHVN2L4HC7ACTR73T5OCV0" hidden="1">#REF!</definedName>
    <definedName name="BExQI5M37YD0WH3DQITAZHZBB115" hidden="1">#REF!</definedName>
    <definedName name="BExQI7V42EHAI28LLDLOQJ1ETBBF" hidden="1">#REF!</definedName>
    <definedName name="BExQI85V9TNLDJT5LTRZS10Y26SG" hidden="1">#REF!</definedName>
    <definedName name="BExQIAPKHVEV8CU1L3TTHJW67FJ5" hidden="1">#REF!</definedName>
    <definedName name="BExQIBB4I3Z6AUU0HYV1DHRS13M4" hidden="1">#REF!</definedName>
    <definedName name="BExQIBWPAXU7HJZLKGJZY3EB7MIS" hidden="1">#REF!</definedName>
    <definedName name="BExQIEB09IBJU22LBRVC4SFL687J" hidden="1">#REF!</definedName>
    <definedName name="BExQIJUJOU8IYLVQCFMPTADHZ9J7" hidden="1">#REF!</definedName>
    <definedName name="BExQIS8O6R36CI01XRY9ISM99TW9" hidden="1">#REF!</definedName>
    <definedName name="BExQIVJB9MJ25NDUHTCVMSODJY2C" hidden="1">#REF!</definedName>
    <definedName name="BExQJ2KYENKJB760H4Z8NV8Z08WT" hidden="1">#REF!</definedName>
    <definedName name="BExQJ4DQ84ZQCB1WU62YHO0XEQSV" hidden="1">#REF!</definedName>
    <definedName name="BExQJBF7LAX128WR7VTMJC88ZLPG" hidden="1">#REF!</definedName>
    <definedName name="BExQJEVCKX6KZHNCLYXY7D0MX5KN" hidden="1">#REF!</definedName>
    <definedName name="BExQJJYSDX8B0J1QGF2HL071KKA3" hidden="1">#REF!</definedName>
    <definedName name="BExQJQPFM9GN0NWOW73O5VE3NTJO" hidden="1">#REF!</definedName>
    <definedName name="BExQK1HV6SQQ7CP8H8IUKI9TYXTD" hidden="1">#REF!</definedName>
    <definedName name="BExQK3LE5CSBW1E4H4KHW548FL2R" hidden="1">#REF!</definedName>
    <definedName name="BExQKG6LD6PLNDGNGO9DJXY865BR" hidden="1">#REF!</definedName>
    <definedName name="BExQKKDMM6UNMDK33ZZN3QBP6TN6" hidden="1">#REF!</definedName>
    <definedName name="BExQKP6ANI278H3LT3CHFIOFPQDR" hidden="1">#REF!</definedName>
    <definedName name="BExQLE1TOW3A287TQB0AVWENT8O1" hidden="1">#REF!</definedName>
    <definedName name="BExRYOYB4A3E5F6MTROY69LR0PMG" hidden="1">#REF!</definedName>
    <definedName name="BExRYZLA9EW71H4SXQR525S72LLP" hidden="1">#REF!</definedName>
    <definedName name="BExRZ66M8G9FQ0VFP077QSZBSOA5" hidden="1">#REF!</definedName>
    <definedName name="BExRZ8FMQQL46I8AQWU17LRNZD5T" hidden="1">#REF!</definedName>
    <definedName name="BExRZIRRIXRUMZ5GOO95S7460BMP" hidden="1">#REF!</definedName>
    <definedName name="BExRZK9RAHMM0ZLTNSK7A4LDC42D" hidden="1">#REF!</definedName>
    <definedName name="BExRZOGSR69INI6GAEPHDWSNK5Q4" hidden="1">#REF!</definedName>
    <definedName name="BExS017FU4YOHE3YTW15EQ9ZTN1Y" hidden="1">#REF!</definedName>
    <definedName name="BExS0ASQBKRTPDWFK0KUDFOS9LE5" hidden="1">#REF!</definedName>
    <definedName name="BExS0GHQUF6YT0RU3TKDEO8CSJYB" hidden="1">#REF!</definedName>
    <definedName name="BExS0K8IHC45I78DMZBOJ1P13KQA" hidden="1">#REF!</definedName>
    <definedName name="BExS14X03J9K12GCDNGZI9AZKE9C" hidden="1">#REF!</definedName>
    <definedName name="BExS152B2LFCRAUHSLI5T6QRNII0" hidden="1">#REF!</definedName>
    <definedName name="BExS15IJV0WW662NXQUVT3FGP4ST" hidden="1">#REF!</definedName>
    <definedName name="BExS194110MR25BYJI3CJ2EGZ8XT" hidden="1">#REF!</definedName>
    <definedName name="BExS1BNVGNSGD4EP90QL8WXYWZ66" hidden="1">#REF!</definedName>
    <definedName name="BExS1UE39N6NCND7MAARSBWXS6HU" hidden="1">#REF!</definedName>
    <definedName name="BExS226HTWL5WVC76MP5A1IBI8WD" hidden="1">#REF!</definedName>
    <definedName name="BExS26OI2QNNAH2WMDD95Z400048" hidden="1">#REF!</definedName>
    <definedName name="BExS2DF6B4ZUF3VZLI4G6LJ3BF38" hidden="1">#REF!</definedName>
    <definedName name="BExS2QB5FS5LYTFYO4BROTWG3OV5" hidden="1">#REF!</definedName>
    <definedName name="BExS2TLU1HONYV6S3ZD9T12D7CIG" hidden="1">#REF!</definedName>
    <definedName name="BExS318UV9I2FXPQQWUKKX00QLPJ" hidden="1">#REF!</definedName>
    <definedName name="BExS3KQ6RJB21YELK7Z4KFN2CQPS" hidden="1">#REF!</definedName>
    <definedName name="BExS3LBS0SMTHALVM4NRI1BAV1NP" hidden="1">#REF!</definedName>
    <definedName name="BExS3MTQ75VBXDGEBURP6YT8RROE" hidden="1">#REF!</definedName>
    <definedName name="BExS3OMGYO0DFN5186UFKEXZ2RX3" hidden="1">#REF!</definedName>
    <definedName name="BExS3PO59RQLS7HO1A6UIPRZX70V" hidden="1">#REF!</definedName>
    <definedName name="BExS3SDERJ27OER67TIGOVZU13A2" hidden="1">#REF!</definedName>
    <definedName name="BExS46R5WDNU5KL04FKY5LHJUCB8" hidden="1">#REF!</definedName>
    <definedName name="BExS46WMSMYP0MQ9GHLZM5ON641L" hidden="1">#REF!</definedName>
    <definedName name="BExS4ASWKM93XA275AXHYP8AG6SU" hidden="1">#REF!</definedName>
    <definedName name="BExS4JN3Y6SVBKILQK0R9HS45Y52" hidden="1">#REF!</definedName>
    <definedName name="BExS4P6S41O6Z6BED77U3GD9PNH1" hidden="1">#REF!</definedName>
    <definedName name="BExS4WOJWBEF6OH97BLAVUD3TQ7R" hidden="1">#REF!</definedName>
    <definedName name="BExS51H0N51UT0FZOPZRCF1GU063" hidden="1">#REF!</definedName>
    <definedName name="BExS54X72TJFC41FJK72MLRR2OO7" hidden="1">#REF!</definedName>
    <definedName name="BExS59F0PA1V2ZC7S5TN6IT41SXP" hidden="1">#REF!</definedName>
    <definedName name="BExS5DRER9US6NXY9ATYT41KZII3" hidden="1">#REF!</definedName>
    <definedName name="BExS5L3TGB8JVW9ROYWTKYTUPW27" hidden="1">#REF!</definedName>
    <definedName name="BExS5UP3NQ1QY0PMIO69O2J1JRQX" hidden="1">#REF!</definedName>
    <definedName name="BExS64QH0TK7BFMOHTRNM3DTXCZ5" hidden="1">#REF!</definedName>
    <definedName name="BExS668EZXO8KT71OK13TBL2MYVF" hidden="1">#REF!</definedName>
    <definedName name="BExS6GKQ96EHVLYWNJDWXZXUZW90" hidden="1">#REF!</definedName>
    <definedName name="BExS6ITKSZFRR01YD5B0F676SYN7" hidden="1">#REF!</definedName>
    <definedName name="BExS6M4AG8VGSMFGJXMMJ6YYATZI" hidden="1">#REF!</definedName>
    <definedName name="BExS6N0LI574IAC89EFW6CLTCQ33" hidden="1">#REF!</definedName>
    <definedName name="BExS6WRDBF3ST86ZOBBUL3GTCR11" hidden="1">#REF!</definedName>
    <definedName name="BExS6XNRKR0C3MTA0LV5B60UB908" hidden="1">#REF!</definedName>
    <definedName name="BExS743NAKMEAA4255AJCZWPVQD5" hidden="1">#REF!</definedName>
    <definedName name="BExS7EQLZPAVX5ZPW27ZJHFHXJWR" hidden="1">#REF!</definedName>
    <definedName name="BExS7J348DNX760P5D4N9N72C1H1" hidden="1">#REF!</definedName>
    <definedName name="BExS7OMMB9XYX3CR9NYR0OI0B6YV" hidden="1">#REF!</definedName>
    <definedName name="BExS7TKQYLRZGM93UY3ZJZJBQNFJ" hidden="1">#REF!</definedName>
    <definedName name="BExS7Y2LNGVHSIBKC7C3R6X4LDR6" hidden="1">#REF!</definedName>
    <definedName name="BExS81TE0EY44Y3W2M4Z4MGNP5OM" hidden="1">#REF!</definedName>
    <definedName name="BExS81YPDZDVJJVS15HV2HDXAC3Y" hidden="1">#REF!</definedName>
    <definedName name="BExS82PRVNUTEKQZS56YT2DVF6C2" hidden="1">#REF!</definedName>
    <definedName name="BExS8BPG5A0GR5AO1U951NDGGR0L" hidden="1">#REF!</definedName>
    <definedName name="BExS8GSUS17UY50TEM2AWF36BR9Z" hidden="1">#REF!</definedName>
    <definedName name="BExS8HJRBVG0XI6PWA9KTMJZMQXK" hidden="1">#REF!</definedName>
    <definedName name="BExS8PN4E1L5NH0OOKX0SGAV052X" hidden="1">#REF!</definedName>
    <definedName name="BExS8R51C8RM2FS6V6IRTYO9GA4A" hidden="1">#REF!</definedName>
    <definedName name="BExS8WDX408F60MH1X9B9UZ2H4R7" hidden="1">#REF!</definedName>
    <definedName name="BExS8Z2W2QEC3MH0BZIYLDFQNUIP" hidden="1">#REF!</definedName>
    <definedName name="BExS8Z8DJ9GSBTJQBINLMFIRTKJ2" hidden="1">#REF!</definedName>
    <definedName name="BExS92DKGRFFCIA9C0IXDOLO57EP" hidden="1">#REF!</definedName>
    <definedName name="BExS95DMT99CLDFYVR0MMS5QFQ4O" hidden="1">#REF!</definedName>
    <definedName name="BExS98OB4321YCHLCQ022PXKTT2W" hidden="1">#REF!</definedName>
    <definedName name="BExS9C9N8GFISC6HUERJ0EI06GB2" hidden="1">#REF!</definedName>
    <definedName name="BExS9DX13CACP3J8JDREK30JB1SQ" hidden="1">#REF!</definedName>
    <definedName name="BExS9FPRS2KRRCS33SE6WFNF5GYL" hidden="1">#REF!</definedName>
    <definedName name="BExS9MWR7YEFZL0UO24FU8UDGAXH" hidden="1">#REF!</definedName>
    <definedName name="BExS9WI0A6PSEB8N9GPXF2Z7MWHM" hidden="1">#REF!</definedName>
    <definedName name="BExSA5HP306TN9XJS0TU619DLRR7" hidden="1">#REF!</definedName>
    <definedName name="BExSA6U57AKWU3K9W6DLF75569X0" hidden="1">#REF!</definedName>
    <definedName name="BExSA8HLXG7TQJAREJXZWXCKKLYT" hidden="1">#REF!</definedName>
    <definedName name="BExSAAVWQOOIA6B3JHQVGP08HFEM" hidden="1">#REF!</definedName>
    <definedName name="BExSAFJ3IICU2M7QPVE4ARYMXZKX" hidden="1">#REF!</definedName>
    <definedName name="BExSAH6ID8OHX379UXVNGFO8J6KQ" hidden="1">#REF!</definedName>
    <definedName name="BExSAQBHIXGQRNIRGCJMBXUPCZQA" hidden="1">#REF!</definedName>
    <definedName name="BExSAUTCT4P7JP57NOR9MTX33QJZ" hidden="1">#REF!</definedName>
    <definedName name="BExSAY9CA9TFXQ9M9FBJRGJO9T9E" hidden="1">#REF!</definedName>
    <definedName name="BExSB3CYILY5VM7EWWCYC2RHW5GS" hidden="1">#REF!</definedName>
    <definedName name="BExSB4JYKQ3MINI7RAYK5M8BLJDC" hidden="1">#REF!</definedName>
    <definedName name="BExSB6NLRVUI2GHH9VI5V6MY8ZL7" hidden="1">#REF!</definedName>
    <definedName name="BExSBMOS41ZRLWYLOU29V6Y7YORR" hidden="1">#REF!</definedName>
    <definedName name="BExSBRBXXQMBU1TYDW1BXTEVEPRU" hidden="1">#REF!</definedName>
    <definedName name="BExSC54998WTZ21DSL0R8UN0Y9JH" hidden="1">#REF!</definedName>
    <definedName name="BExSC60N7WR9PJSNC9B7ORCX9NGY" hidden="1">#REF!</definedName>
    <definedName name="BExSCE99EZTILTTCE4NJJF96OYYM" hidden="1">#REF!</definedName>
    <definedName name="BExSCHUQZ2HFEWS54X67DIS8OSXZ" hidden="1">#REF!</definedName>
    <definedName name="BExSCOG41SKKG4GYU76WRWW1CTE6" hidden="1">#REF!</definedName>
    <definedName name="BExSCPN9MLJYMCCD3AD6AGFMBBGA" hidden="1">#REF!</definedName>
    <definedName name="BExSCVC9P86YVFMRKKUVRV29MZXZ" hidden="1">#REF!</definedName>
    <definedName name="BExSD233CH4MU9ZMGNRF97ZV7KWU" hidden="1">#REF!</definedName>
    <definedName name="BExSD2U0F3BN6IN9N4R2DTTJG15H" hidden="1">#REF!</definedName>
    <definedName name="BExSD6A6NY15YSMFH51ST6XJY429" hidden="1">#REF!</definedName>
    <definedName name="BExSD9VH6PF6RQ135VOEE08YXPAW" hidden="1">#REF!</definedName>
    <definedName name="BExSDP5Y04WWMX2WWRITWOX8R5I9" hidden="1">#REF!</definedName>
    <definedName name="BExSDSB5WUA2A09DZ1ZPZH3J8VFL" hidden="1">#REF!</definedName>
    <definedName name="BExSDSGM203BJTNS9MKCBX453HMD" hidden="1">#REF!</definedName>
    <definedName name="BExSDT20XUFXTDM37M148AXAP7HN" hidden="1">#REF!</definedName>
    <definedName name="BExSEEHK1VLWD7JBV9SVVVIKQZ3I" hidden="1">#REF!</definedName>
    <definedName name="BExSEJKZLX37P3V33TRTFJ30BFRK" hidden="1">#REF!</definedName>
    <definedName name="BExSENBSLP026IKXG2AS0SKST99F" hidden="1">#REF!</definedName>
    <definedName name="BExSEP9UVOAI6TMXKNK587PQ3328" hidden="1">#REF!</definedName>
    <definedName name="BExSERZ34ETZF8OI93MYIVZX4RDV" hidden="1">#REF!</definedName>
    <definedName name="BExSF07QFLZCO4P6K6QF05XG7PH1" hidden="1">#REF!</definedName>
    <definedName name="BExSF85QVM8XVOYH429ITJC8TA5Q" hidden="1">#REF!</definedName>
    <definedName name="BExSFELNPJYUZX393PKWKNNZYV1N" hidden="1">#REF!</definedName>
    <definedName name="BExSFHAQ0VN5PU9GULAPYTQ4HKW8" hidden="1">#REF!</definedName>
    <definedName name="BExSFIY63CMZLHHLQETZ2HFOHW52" hidden="1">#REF!</definedName>
    <definedName name="BExSFJ8ZAGQ63A4MVMZRQWLVRGQ5" hidden="1">#REF!</definedName>
    <definedName name="BExSFKQRST2S9KXWWLCXYLKSF4G1" hidden="1">#REF!</definedName>
    <definedName name="BExSFLHT3DWP12GA4DDKMCK3E4F9" hidden="1">#REF!</definedName>
    <definedName name="BExSFYDRRTAZVPXRWUF5PDQ97WFF" hidden="1">#REF!</definedName>
    <definedName name="BExSFZVPFTXA3F0IJ2NGH1GXX9R7" hidden="1">#REF!</definedName>
    <definedName name="BExSG90Q4ZUU2IPGDYOM169NJV9S" hidden="1">#REF!</definedName>
    <definedName name="BExSG9X3DU845PNXYJGGLBQY2UHG" hidden="1">#REF!</definedName>
    <definedName name="BExSGE45J27MDUUNXW7Z8Q33UAON" hidden="1">#REF!</definedName>
    <definedName name="BExSGE9LY91Q0URHB4YAMX0UAMYI" hidden="1">#REF!</definedName>
    <definedName name="BExSGEPODWLV8HDBVY76N01S70YZ" hidden="1">#REF!</definedName>
    <definedName name="BExSGLB2URTLBCKBB4Y885W925F2" hidden="1">#REF!</definedName>
    <definedName name="BExSGOAYG73SFWOPAQV80P710GID" hidden="1">#REF!</definedName>
    <definedName name="BExSGOWJHRW7FWKLO2EHUOOGHNAF" hidden="1">#REF!</definedName>
    <definedName name="BExSGOWJTAP41ZV5Q23H7MI9C76W" hidden="1">#REF!</definedName>
    <definedName name="BExSGP7BU5UM9A7AOHIGT50GZN74" hidden="1">#REF!</definedName>
    <definedName name="BExSGR5JQVX2HQ0PKCGZNSSUM1RV" hidden="1">#REF!</definedName>
    <definedName name="BExSGVHX69GJZHD99DKE4RZ042B1" hidden="1">#REF!</definedName>
    <definedName name="BExSGZJO4J4ZO04E2N2ECVYS9DEZ" hidden="1">#REF!</definedName>
    <definedName name="BExSHAHFHS7MMNJR8JPVABRGBVIT" hidden="1">#REF!</definedName>
    <definedName name="BExSHFA0PJ5TS0LF5C5VDPKMSUP8" hidden="1">#REF!</definedName>
    <definedName name="BExSHGH88QZWW4RNAX4YKAZ5JEBL" hidden="1">#REF!</definedName>
    <definedName name="BExSHOKK1OO3CX9Z28C58E5J1D9W" hidden="1">#REF!</definedName>
    <definedName name="BExSHQD8KYLTQGDXIRKCHQQ7MKIH" hidden="1">#REF!</definedName>
    <definedName name="BExSHVGPIAHXI97UBLI9G4I4M29F" hidden="1">#REF!</definedName>
    <definedName name="BExSHVRHZDFJHSWEWWYO8PK8UC27" hidden="1">#REF!</definedName>
    <definedName name="BExSI0K2YL3HTCQAD8A7TR4QCUR6" hidden="1">#REF!</definedName>
    <definedName name="BExSIFUDNRWXWIWNGCCFOOD8WIAZ" hidden="1">#REF!</definedName>
    <definedName name="BExTTWD2PGX3Y9FR5F2MRNLY1DIY" hidden="1">#REF!</definedName>
    <definedName name="BExTTZNS2PBCR93C9IUW49UZ4I6T" hidden="1">#REF!</definedName>
    <definedName name="BExTU2YFQ25JQ6MEMRHHN66VLTPJ" hidden="1">#REF!</definedName>
    <definedName name="BExTU75IOII1V5O0C9X2VAYYVJUG" hidden="1">#REF!</definedName>
    <definedName name="BExTUA5F7V4LUIIAM17J3A8XF3JE" hidden="1">#REF!</definedName>
    <definedName name="BExTUJ53ANGZ3H1KDK4CR4Q0OD6P" hidden="1">#REF!</definedName>
    <definedName name="BExTUKXSZBM7C57G6NGLWGU4WOHY" hidden="1">#REF!</definedName>
    <definedName name="BExTUSQCFFYZCDNHWHADBC2E1ZP1" hidden="1">#REF!</definedName>
    <definedName name="BExTUVFGOJEYS28JURA5KHQFDU5J" hidden="1">#REF!</definedName>
    <definedName name="BExTUW10U40QCYGHM5NJ3YR1O5SP" hidden="1">#REF!</definedName>
    <definedName name="BExTUWXFQHINU66YG82BI20ATMB5" hidden="1">#REF!</definedName>
    <definedName name="BExTUY9WNSJ91GV8CP0SKJTEIV82" hidden="1">#REF!</definedName>
    <definedName name="BExTV67VIM8PV6KO253M4DUBJQLC" hidden="1">#REF!</definedName>
    <definedName name="BExTVELZCF2YA5L6F23BYZZR6WHF" hidden="1">#REF!</definedName>
    <definedName name="BExTVGPIQZ99YFXUC8OONUX5BD42" hidden="1">#REF!</definedName>
    <definedName name="BExTVLNG9KX2WVJZRHW6SQVAV80G" hidden="1">#REF!</definedName>
    <definedName name="BExTVOSUIF74AWLLP1Y2PW2T8R4L" hidden="1">#REF!</definedName>
    <definedName name="BExTVYE49EIPTW7ZG5F30RHCYXWI" hidden="1">#REF!</definedName>
    <definedName name="BExTVZQLP9VFLEYQ9280W13X7E8K" hidden="1">#REF!</definedName>
    <definedName name="BExTW4U1EFP1ZS3Q099D6OFYZ4PO" hidden="1">#REF!</definedName>
    <definedName name="BExTWB4LA1PODQOH4LDTHQKBN16K" hidden="1">#REF!</definedName>
    <definedName name="BExTWEQ3PHIFDCWHG4QVX0626J8L" hidden="1">#REF!</definedName>
    <definedName name="BExTWFMEUL2NCM0LIAELE18IZ3TQ" hidden="1">#REF!</definedName>
    <definedName name="BExTWH9QHMKXVF1R0QG6TJ2154QV" hidden="1">#REF!</definedName>
    <definedName name="BExTWHVADLJCCNEWMD928MM0SUBX" hidden="1">#REF!</definedName>
    <definedName name="BExTWI0Q8AWXUA3ZN7I5V3QK2KM1" hidden="1">#REF!</definedName>
    <definedName name="BExTWJTIA3WUW1PUWXAOP9O8NKLZ" hidden="1">#REF!</definedName>
    <definedName name="BExTWP7ODVVVOXUAS0T4KNY9E7XN" hidden="1">#REF!</definedName>
    <definedName name="BExTWTEREH1W943SZJSXS6AZCXLO" hidden="1">#REF!</definedName>
    <definedName name="BExTWW95OX07FNA01WF5MSSSFQLX" hidden="1">#REF!</definedName>
    <definedName name="BExTX476KI0RNB71XI5TYMANSGBG" hidden="1">#REF!</definedName>
    <definedName name="BExTXFQI2GZRV54ZHPCYUHMPUDGG" hidden="1">#REF!</definedName>
    <definedName name="BExTXJ6HBAIXMMWKZTJNFDYVZCAY" hidden="1">#REF!</definedName>
    <definedName name="BExTXT812NQT8GAEGH738U29BI0D" hidden="1">#REF!</definedName>
    <definedName name="BExTXWIP2TFPTQ76NHFOB72NICRZ" hidden="1">#REF!</definedName>
    <definedName name="BExTXZ7U13BQKYC9T78TWXRCE6L6" hidden="1">#REF!</definedName>
    <definedName name="BExTY5T62H651VC86QM4X7E28JVA" hidden="1">#REF!</definedName>
    <definedName name="BExTYHCJJ2NWRM1RV59FYR41534U" hidden="1">#REF!</definedName>
    <definedName name="BExTYKCEFJ83LZM95M1V7CSFQVEA" hidden="1">#REF!</definedName>
    <definedName name="BExTYL3GR8LX1FWLOOBTAZQOOO7D" hidden="1">#REF!</definedName>
    <definedName name="BExTYLUCLWGGQOEPH6W91DIYL3RQ" hidden="1">#REF!</definedName>
    <definedName name="BExTYOZQGNRDMMFZOG8515WQDGU3" hidden="1">#REF!</definedName>
    <definedName name="BExTYPLA9N640MFRJJQPKXT7P88M" hidden="1">#REF!</definedName>
    <definedName name="BExTYQMZFH06S0SMRP98OBQF34G8" hidden="1">#REF!</definedName>
    <definedName name="BExTZ7F71SNTOX4LLZCK5R9VUMIJ" hidden="1">#REF!</definedName>
    <definedName name="BExTZ8GX3F0K1UBDQ5Y9BYXK1Z6F" hidden="1">#REF!</definedName>
    <definedName name="BExTZ8X5G9S3PA4FPSNK7T69W7QT" hidden="1">#REF!</definedName>
    <definedName name="BExTZ97Y0RMR8V5BI9F2H4MFB77O" hidden="1">#REF!</definedName>
    <definedName name="BExTZ97YR84DZ8QVX5145UPYSRH1" hidden="1">#REF!</definedName>
    <definedName name="BExTZK5PMCAXJL4DUIGL6H9Y8U4C" hidden="1">#REF!</definedName>
    <definedName name="BExTZKB6L5SXV5UN71YVTCBEIGWY" hidden="1">#REF!</definedName>
    <definedName name="BExTZLICVKK4NBJFEGL270GJ2VQO" hidden="1">#REF!</definedName>
    <definedName name="BExTZO2596CBZKPI7YNA1QQNPAIJ" hidden="1">#REF!</definedName>
    <definedName name="BExTZY8TDV4U7FQL7O10G6VKWKPJ" hidden="1">#REF!</definedName>
    <definedName name="BExU02QNT4LT7H9JPUC4FXTLVGZT" hidden="1">#REF!</definedName>
    <definedName name="BExU0BFJJQO1HJZKI14QGOQ6JROO" hidden="1">#REF!</definedName>
    <definedName name="BExU0BFKP4UL0TQC5B09T8C2BO3W" hidden="1">#REF!</definedName>
    <definedName name="BExU0CXIZZF3DKCNKF3AHXAPONZC" hidden="1">#REF!</definedName>
    <definedName name="BExU0FH5WTGW8MRFUFMDDSMJ6YQ5" hidden="1">#REF!</definedName>
    <definedName name="BExU0GDOIL9U33QGU9ZU3YX3V1I4" hidden="1">#REF!</definedName>
    <definedName name="BExU0HKTO8WJDQDWRTUK5TETM3HS" hidden="1">#REF!</definedName>
    <definedName name="BExU0MTJQPE041ZN7H8UKGV6MZT7" hidden="1">#REF!</definedName>
    <definedName name="BExU0XB6XCXI4SZ92YEUFMW4TAXF" hidden="1">#REF!</definedName>
    <definedName name="BExU0ZUUFYHLUK4M4E8GLGIBBNT0" hidden="1">#REF!</definedName>
    <definedName name="BExU147D6RPG6ZVTSXRKFSVRHSBG" hidden="1">#REF!</definedName>
    <definedName name="BExU16R10W1SOAPNG4CDJ01T7JRE" hidden="1">#REF!</definedName>
    <definedName name="BExU17CKOR3GNIHDNVLH9L1IOJS9" hidden="1">#REF!</definedName>
    <definedName name="BExU1DHV15JIOYOXDDJLCPQWUF8Y" hidden="1">#REF!</definedName>
    <definedName name="BExU1GXUTLRPJN4MRINLAPHSZQFG" hidden="1">#REF!</definedName>
    <definedName name="BExU1IL9AOHFO85BZB6S60DK3N8H" hidden="1">#REF!</definedName>
    <definedName name="BExU1NOPS09CLFZL1O31RAF9BQNQ" hidden="1">#REF!</definedName>
    <definedName name="BExU1P6H60U4RWZFX1HYXV8Z6KI7" hidden="1">#REF!</definedName>
    <definedName name="BExU1PH9MOEX1JZVZ3D5M9DXB191" hidden="1">#REF!</definedName>
    <definedName name="BExU1QZEEKJA35IMEOLOJ3ODX0ZA" hidden="1">#REF!</definedName>
    <definedName name="BExU1VRURIWWVJ95O40WA23LMTJD" hidden="1">#REF!</definedName>
    <definedName name="BExU24M8MKBQNO1RXU0IQ2PBN3F1" hidden="1">#REF!</definedName>
    <definedName name="BExU2M5CK6XK55UIHDVYRXJJJRI4" hidden="1">#REF!</definedName>
    <definedName name="BExU2T1JA8VA37QX2DVLJLQAUW7W" hidden="1">#REF!</definedName>
    <definedName name="BExU2TXVT25ZTOFQAF6CM53Z1RLF" hidden="1">#REF!</definedName>
    <definedName name="BExU2XZLYIU19G7358W5T9E87AFR" hidden="1">#REF!</definedName>
    <definedName name="BExU33OMH5JZ904ICANETZ08X20J" hidden="1">#REF!</definedName>
    <definedName name="BExU3B66MCKJFSKT3HL8B5EJGVX0" hidden="1">#REF!</definedName>
    <definedName name="BExU3FIQME8CY7AIZPHINOQE8U4S" hidden="1">#REF!</definedName>
    <definedName name="BExU3UNI9NR1RNZR07NSLSZMDOQQ" hidden="1">#REF!</definedName>
    <definedName name="BExU401R18N6XKZKL7CNFOZQCM14" hidden="1">#REF!</definedName>
    <definedName name="BExU42QVGY7TK39W1BIN6CDRG2OE" hidden="1">#REF!</definedName>
    <definedName name="BExU44P2AEX6PD8VC4ISCROUCQSP" hidden="1">#REF!</definedName>
    <definedName name="BExU47OZMS6TCWMEHHF0UCSFLLPI" hidden="1">#REF!</definedName>
    <definedName name="BExU4D36E8TXN0M8KSNGEAFYP4DQ" hidden="1">#REF!</definedName>
    <definedName name="BExU4G31RRVLJ3AC6E1FNEFMXM3O" hidden="1">#REF!</definedName>
    <definedName name="BExU4GDVLPUEWBA4MRYRTQAUNO7B" hidden="1">#REF!</definedName>
    <definedName name="BExU4H4QVOMTUDXRKDNWMMIRSYHD" hidden="1">#REF!</definedName>
    <definedName name="BExU4I148DA7PRCCISLWQ6ABXFK6" hidden="1">#REF!</definedName>
    <definedName name="BExU4L101H2KQHVKCKQ4PBAWZV6K" hidden="1">#REF!</definedName>
    <definedName name="BExU4NA00RRRBGRT6TOB0MXZRCRZ" hidden="1">#REF!</definedName>
    <definedName name="BExU51IFNZXPBDES28457LR8X60M" hidden="1">#REF!</definedName>
    <definedName name="BExU529I6YHVOG83TJHWSILIQU1S" hidden="1">#REF!</definedName>
    <definedName name="BExU57YCIKPRD8QWL6EU0YR3NG3J" hidden="1">#REF!</definedName>
    <definedName name="BExU5DSTBWXLN6E59B757KRWRI6E" hidden="1">#REF!</definedName>
    <definedName name="BExU5TDWM8NNDHYPQ7OQODTQ368A" hidden="1">#REF!</definedName>
    <definedName name="BExU5UQD0ZEWKNYDL4KL8VFIMNVH" hidden="1">#REF!</definedName>
    <definedName name="BExU5X4OX1V1XHS6WSSORVQPP6Z3" hidden="1">#REF!</definedName>
    <definedName name="BExU5XVPARTFMRYHNUTBKDIL4UJN" hidden="1">#REF!</definedName>
    <definedName name="BExU66KMFBAP8JCVG9VM1RD1TNFF" hidden="1">#REF!</definedName>
    <definedName name="BExU68IOM3CB3TACNAE9565TW7SH" hidden="1">#REF!</definedName>
    <definedName name="BExU6AM82KN21E82HMWVP3LWP9IL" hidden="1">#REF!</definedName>
    <definedName name="BExU6FEU1MRHU98R9YOJC5OKUJ6L" hidden="1">#REF!</definedName>
    <definedName name="BExU6KIAJ663Y8W8QMU4HCF183DF" hidden="1">#REF!</definedName>
    <definedName name="BExU6KT19B4PG6SHXFBGBPLM66KT" hidden="1">#REF!</definedName>
    <definedName name="BExU6PAVKIOAIMQ9XQIHHF1SUAGO" hidden="1">#REF!</definedName>
    <definedName name="BExU6WXXC7SSQDMHSLUN5C2V4IYX" hidden="1">#REF!</definedName>
    <definedName name="BExU73387E74XE8A9UKZLZNJYY65" hidden="1">#REF!</definedName>
    <definedName name="BExU76ZHCJM8I7VSICCMSTC33O6U" hidden="1">#REF!</definedName>
    <definedName name="BExU7BBTUF8BQ42DSGM94X5TG5GF" hidden="1">#REF!</definedName>
    <definedName name="BExU7HH4EAHFQHT4AXKGWAWZP3I0" hidden="1">#REF!</definedName>
    <definedName name="BExU7MF1ZVPDHOSMCAXOSYICHZ4I" hidden="1">#REF!</definedName>
    <definedName name="BExU7O2BJ6D5YCKEL6FD2EFCWYRX" hidden="1">#REF!</definedName>
    <definedName name="BExU7PKGGTU90XX4CKU6M5W0HTLN" hidden="1">#REF!</definedName>
    <definedName name="BExU7Q0JS9YIUKUPNSSAIDK2KJAV" hidden="1">#REF!</definedName>
    <definedName name="BExU7XNR6I6O94DKRLHQ1FWJ64S0" hidden="1">#REF!</definedName>
    <definedName name="BExU80I6AE5OU7P7F5V7HWIZBJ4P" hidden="1">#REF!</definedName>
    <definedName name="BExU86NB26MCPYIISZ36HADONGT2" hidden="1">#REF!</definedName>
    <definedName name="BExU885EZZNSZV3GP298UJ8LB7OL" hidden="1">#REF!</definedName>
    <definedName name="BExU8DZPVHN9IPBJG5ASDBCHVV6F" hidden="1">#REF!</definedName>
    <definedName name="BExU8FSAUP9TUZ1NO9WXK80QPHWV" hidden="1">#REF!</definedName>
    <definedName name="BExU8GOTU4Q7I3BF5S1PKOPIPIP8" hidden="1">#REF!</definedName>
    <definedName name="BExU8KFLAN778MBN93NYZB0FV30G" hidden="1">#REF!</definedName>
    <definedName name="BExU8MDV8JYF9JHWAW4N09DMLGH5" hidden="1">#REF!</definedName>
    <definedName name="BExU8R0Z2JP4BSAIMCN5VNQZSAQV" hidden="1">#REF!</definedName>
    <definedName name="BExU8SO8VG1NKAASDL1AWU8VYF7J" hidden="1">#REF!</definedName>
    <definedName name="BExU8UX9JX3XLB47YZ8GFXE0V7R2" hidden="1">#REF!</definedName>
    <definedName name="BExU91DC3DGKPZD6LTER2IRTF89C" hidden="1">#REF!</definedName>
    <definedName name="BExU91TEHJ9BOPW2I0PGCMVB2LIN" hidden="1">#REF!</definedName>
    <definedName name="BExU935WUOV28D64L2EAFTLHA8XK" hidden="1">#REF!</definedName>
    <definedName name="BExU96M1J7P9DZQ3S9H0C12KGYTW" hidden="1">#REF!</definedName>
    <definedName name="BExU9F05OR1GZ3057R6UL3WPEIYI" hidden="1">#REF!</definedName>
    <definedName name="BExU9GCSO5YILIKG6VAHN13DL75K" hidden="1">#REF!</definedName>
    <definedName name="BExU9KJOZLO15N11MJVN782NFGJ0" hidden="1">#REF!</definedName>
    <definedName name="BExU9KUGSKLYR8ZI3DN6F833CK8A" hidden="1">#REF!</definedName>
    <definedName name="BExU9LG29XU2K1GNKRO4438JYQZE" hidden="1">#REF!</definedName>
    <definedName name="BExU9MHVU4RJY03HU20S53C4BQTJ" hidden="1">#REF!</definedName>
    <definedName name="BExU9RW36I5Z6JIXUIUB3PJH86LT" hidden="1">#REF!</definedName>
    <definedName name="BExUA28AO7OWDG3H23Q0CL4B7BHW" hidden="1">#REF!</definedName>
    <definedName name="BExUA5O923FFNEBY8BPO1TU3QGBM" hidden="1">#REF!</definedName>
    <definedName name="BExUA6Q4K25VH452AQ3ZIRBCMS61" hidden="1">#REF!</definedName>
    <definedName name="BExUA7MHC1RAILNC8XURIB3WHXK3" hidden="1">#REF!</definedName>
    <definedName name="BExUAABKIIVOK3JUILTKGJVUPEQK" hidden="1">#REF!</definedName>
    <definedName name="BExUAAH2D4VGVRIQGPJB00O9MFGA" hidden="1">#REF!</definedName>
    <definedName name="BExUABTJG7CHXQDBVDEEMHSVE1YY" hidden="1">#REF!</definedName>
    <definedName name="BExUAE7VUMCVDFX37BD0AFOQDTE3" hidden="1">#REF!</definedName>
    <definedName name="BExUAFV4JMBSM2SKBQL9NHL0NIBS" hidden="1">#REF!</definedName>
    <definedName name="BExUAMWQODKBXMRH1QCMJLJBF8M7" hidden="1">#REF!</definedName>
    <definedName name="BExUAQYCACRL8UX675MZ2A0135PW" hidden="1">#REF!</definedName>
    <definedName name="BExUAT7C2EA99VHS9U7OALH9YLZN" hidden="1">#REF!</definedName>
    <definedName name="BExUAVAV8UKWKQ0K62SFQWUFUOTU" hidden="1">#REF!</definedName>
    <definedName name="BExUAX8WS5OPVLCDXRGKTU2QMTFO" hidden="1">#REF!</definedName>
    <definedName name="BExUB8HLEXSBVPZ5AXNQEK96F1N4" hidden="1">#REF!</definedName>
    <definedName name="BExUB9U3LH9RE0L0C9VDXHG4Z0CT" hidden="1">#REF!</definedName>
    <definedName name="BExUBCDVZIEA7YT0LPSMHL5ZSERQ" hidden="1">#REF!</definedName>
    <definedName name="BExUBKXBUCN760QYU7Q8GESBWOQH" hidden="1">#REF!</definedName>
    <definedName name="BExUBL83ED0P076RN9RJ8P1MZ299" hidden="1">#REF!</definedName>
    <definedName name="BExUBS9LHCDLBL7S3ZNT91B3T5I9" hidden="1">#REF!</definedName>
    <definedName name="BExUBZB72GX583YHAMJJC3QGV1EZ" hidden="1">#REF!</definedName>
    <definedName name="BExUC4EMUM9S63KSY0LLQUAGWJ1A" hidden="1">#REF!</definedName>
    <definedName name="BExUC623BDYEODBN0N4DO6PJQ7NU" hidden="1">#REF!</definedName>
    <definedName name="BExUC8WH8TCKBB5313JGYYQ1WFLT" hidden="1">#REF!</definedName>
    <definedName name="BExUCFCDK6SPH86I6STXX8X3WMC4" hidden="1">#REF!</definedName>
    <definedName name="BExUCI1NZNPIHC2T0GUIENNZVCNG" hidden="1">#REF!</definedName>
    <definedName name="BExUCLC6AQ5KR6LXSAXV4QQ8ASVG" hidden="1">#REF!</definedName>
    <definedName name="BExUCPOPUZEN1BYI6PPSAUKQPXP4" hidden="1">#REF!</definedName>
    <definedName name="BExUCQL36TCLIPO8DEYYYFQLM20S" hidden="1">#REF!</definedName>
    <definedName name="BExUD4IOJ12X3PJG5WXNNGDRCKAP" hidden="1">#REF!</definedName>
    <definedName name="BExUD77TM7LZ8CRP774MLVLQMHJF" hidden="1">#REF!</definedName>
    <definedName name="BExUD9WX9BWK72UWVSLYZJLAY5VY" hidden="1">#REF!</definedName>
    <definedName name="BExUDBEUJH9IACZDBL1VAUWPG0QW" hidden="1">#REF!</definedName>
    <definedName name="BExUDEV0CYVO7Y5IQQBEJ6FUY9S6" hidden="1">#REF!</definedName>
    <definedName name="BExUDWOXQGIZW0EAIIYLQUPXF8YV" hidden="1">#REF!</definedName>
    <definedName name="BExUDXAIC17W1FUU8Z10XUAVB7CS" hidden="1">#REF!</definedName>
    <definedName name="BExUE5OMY7OAJQ9WR8C8HG311ORP" hidden="1">#REF!</definedName>
    <definedName name="BExUEBZ76MLA94L1R8NG6162LJJC" hidden="1">#REF!</definedName>
    <definedName name="BExUEFKOQWXXGRNLAOJV2BJ66UB8" hidden="1">#REF!</definedName>
    <definedName name="BExUEJGX3OQQP5KFRJSRCZ70EI9V" hidden="1">#REF!</definedName>
    <definedName name="BExUEYR71COFS2X8PDNU21IPMQEU" hidden="1">#REF!</definedName>
    <definedName name="BExVPRLJ9I6RX45EDVFSQGCPJSOK" hidden="1">#REF!</definedName>
    <definedName name="BExVRQXGAYDXW65J1WQ66FUBU3MG" hidden="1">#REF!</definedName>
    <definedName name="BExVRT0Z04GVD2DWPCG83NW0VCB8" hidden="1">#REF!</definedName>
    <definedName name="BExVS6TC2D1M7WMNFJPY1Q5XO46F" hidden="1">#REF!</definedName>
    <definedName name="BExVSL787C8E4HFQZ2NVLT35I2XV" hidden="1">#REF!</definedName>
    <definedName name="BExVSP8QTS4AC4LXZ1NVOUOFOBPH" hidden="1">#REF!</definedName>
    <definedName name="BExVSTFTVV14SFGHQUOJL5SQ5TX9" hidden="1">#REF!</definedName>
    <definedName name="BExVT3MPE8LQ5JFN3HQIFKSQ80U4" hidden="1">#REF!</definedName>
    <definedName name="BExVT7TRK3NZHPME2TFBXOF1WBR9" hidden="1">#REF!</definedName>
    <definedName name="BExVT9H0R0T7WGQAAC0HABMG54YM" hidden="1">#REF!</definedName>
    <definedName name="BExVTCMDDEDGLUIMUU6BSFHEWTOP" hidden="1">#REF!</definedName>
    <definedName name="BExVTCMDQMLKRA2NQR72XU6Y54IK" hidden="1">#REF!</definedName>
    <definedName name="BExVTCRV8FQ5U9OYWWL44N6KFNHU" hidden="1">#REF!</definedName>
    <definedName name="BExVTNESHPVG0A0KZ7BRX26MS0PF" hidden="1">#REF!</definedName>
    <definedName name="BExVTTJVTNRSBHBTUZ78WG2JM5MK" hidden="1">#REF!</definedName>
    <definedName name="BExVTXLMYR87BC04D1ERALPUFVPG" hidden="1">#REF!</definedName>
    <definedName name="BExVUEJ63CBM9VJMNW3RSE919GDN" hidden="1">#REF!</definedName>
    <definedName name="BExVUKZ8B9WB4BOZ2U77BLN0FQMO" hidden="1">#REF!</definedName>
    <definedName name="BExVUL9V3H8ZF6Y72LQBBN639YAA" hidden="1">#REF!</definedName>
    <definedName name="BExVULFDJFCNRI6ITVSJ20MEQ4RF" hidden="1">#REF!</definedName>
    <definedName name="BExVV5T14N2HZIK7HQ4P2KG09U0J" hidden="1">#REF!</definedName>
    <definedName name="BExVV7R410VYLADLX9LNG63ID6H1" hidden="1">#REF!</definedName>
    <definedName name="BExVV7WJSYFYP74SNAXSODTGHMLZ" hidden="1">#REF!</definedName>
    <definedName name="BExVVCEED4JEKF59OV0G3T4XFMFO" hidden="1">#REF!</definedName>
    <definedName name="BExVVNMYEAFCCP9QT0J8H252JWD9" hidden="1">#REF!</definedName>
    <definedName name="BExVVPFO2J7FMSRPD36909HN4BZJ" hidden="1">#REF!</definedName>
    <definedName name="BExVVQ19AQ3VCARJOC38SF7OYE9Y" hidden="1">#REF!</definedName>
    <definedName name="BExVVQ19TAECID45CS4HXT1RD3AQ" hidden="1">#REF!</definedName>
    <definedName name="BExVW0Z6US3NTJHJDYWIZB98DPUY" hidden="1">#REF!</definedName>
    <definedName name="BExVW1Q2P0JOW0VUQZZGZKEGMFKS" hidden="1">#REF!</definedName>
    <definedName name="BExVW3YV5XGIVJ97UUPDJGJ2P15B" hidden="1">#REF!</definedName>
    <definedName name="BExVW5X571GEYR5SCU1Z2DHKWM79" hidden="1">#REF!</definedName>
    <definedName name="BExVW6YTKA098AF57M4PHNQ54XMH" hidden="1">#REF!</definedName>
    <definedName name="BExVWINKCH0V0NUWH363SMXAZE62" hidden="1">#REF!</definedName>
    <definedName name="BExVWTG1XJY59HT2TMMJM4S3G1YT" hidden="1">#REF!</definedName>
    <definedName name="BExVWYU8EK669NP172GEIGCTVPPA" hidden="1">#REF!</definedName>
    <definedName name="BExVX3MVJ0GHWPP1EL59ZQNKMX0B" hidden="1">#REF!</definedName>
    <definedName name="BExVX3XN2DRJKL8EDBIG58RYQ36R" hidden="1">#REF!</definedName>
    <definedName name="BExVXDZ63PUART77BBR5SI63TPC6" hidden="1">#REF!</definedName>
    <definedName name="BExVXHKI6LFYMGWISMPACMO247HL" hidden="1">#REF!</definedName>
    <definedName name="BExVXL0O69U12CDKBFJOPW4R1P2N" hidden="1">#REF!</definedName>
    <definedName name="BExVXLX2BZ5EF2X6R41BTKRJR1NM" hidden="1">#REF!</definedName>
    <definedName name="BExVXTK9AEYZ4I2G1G36EB5LBSYN" hidden="1">#REF!</definedName>
    <definedName name="BExVY11V7U1SAY4QKYE0PBSPD7LW" hidden="1">#REF!</definedName>
    <definedName name="BExVY1SV37DL5YU59HS4IG3VBCP4" hidden="1">#REF!</definedName>
    <definedName name="BExVY3WFGJKSQA08UF9NCMST928Y" hidden="1">#REF!</definedName>
    <definedName name="BExVY954UOEVQEIC5OFO4NEWVKAQ" hidden="1">#REF!</definedName>
    <definedName name="BExVYDC7HTM8F61S3XN21YNDDND2" hidden="1">#REF!</definedName>
    <definedName name="BExVYFFR4A093PVY6PMSQTBJDM7M" hidden="1">#REF!</definedName>
    <definedName name="BExVYFL875EZ1Y283MJDADGHT55S" hidden="1">#REF!</definedName>
    <definedName name="BExVYHDYIV5397LC02V4FEP8VD6W" hidden="1">#REF!</definedName>
    <definedName name="BExVYJXKYUCSEU1BZ19KSB39VXMD" hidden="1">#REF!</definedName>
    <definedName name="BExVYOVIZDA18YIQ0A30Q052PCAK" hidden="1">#REF!</definedName>
    <definedName name="BExVYQIXPEM6J4JVP78BRHIC05PV" hidden="1">#REF!</definedName>
    <definedName name="BExVYR9UQJ26G3DMTP1TIAG98DRS" hidden="1">#REF!</definedName>
    <definedName name="BExVYVGWN7SONLVDH9WJ2F1JS264" hidden="1">#REF!</definedName>
    <definedName name="BExVZ9EO732IK6MNMG17Y1EFTJQC" hidden="1">#REF!</definedName>
    <definedName name="BExVZB1Y5J4UL2LKK0363EU7GIJ1" hidden="1">#REF!</definedName>
    <definedName name="BExVZJQVO5LQ0BJH5JEN5NOBIAF6" hidden="1">#REF!</definedName>
    <definedName name="BExVZNXWS91RD7NXV5NE2R3C8WW7" hidden="1">#REF!</definedName>
    <definedName name="BExW0386REQRCQCVT9BCX80UPTRY" hidden="1">#REF!</definedName>
    <definedName name="BExW05XB61VWY09SYF60QOK8TPYX" hidden="1">#REF!</definedName>
    <definedName name="BExW06IWPRMJLGPZWY6KNMR28VMQ" hidden="1">#REF!</definedName>
    <definedName name="BExW08MEDLGNM5Z5KYW1HQXCBUR6" hidden="1">#REF!</definedName>
    <definedName name="BExW0CIO5SH0TQLZQ1VMKX3JZ7NW" hidden="1">#REF!</definedName>
    <definedName name="BExW0FYP4WXY71CYUG40SUBG9UWU" hidden="1">#REF!</definedName>
    <definedName name="BExW0RI61B4VV0ARXTFVBAWRA1C5" hidden="1">#REF!</definedName>
    <definedName name="BExW0VZZ6WSKCTPUWLYP7VEYJM10" hidden="1">#REF!</definedName>
    <definedName name="BExW0ZFYUNZUIMD4ETNZWCS9T0CT" hidden="1">#REF!</definedName>
    <definedName name="BExW1BVUYQTKMOR56MW7RVRX4L1L" hidden="1">#REF!</definedName>
    <definedName name="BExW1F1220628FOMTW5UAATHRJHK" hidden="1">#REF!</definedName>
    <definedName name="BExW1K4I0JZH96X4HFQY6YAMIG60" hidden="1">#REF!</definedName>
    <definedName name="BExW1TKA0Z9OP2DTG50GZR5EG8C7" hidden="1">#REF!</definedName>
    <definedName name="BExW1U0JLKQ094DW5MMOI8UHO09V" hidden="1">#REF!</definedName>
    <definedName name="BExW1WUZ349YPJVAKCEJO07L4NFW" hidden="1">#REF!</definedName>
    <definedName name="BExW21T2WD1YDR47I9BWVRGJZMKW" hidden="1">#REF!</definedName>
    <definedName name="BExW24NI0GQA13RVEGFK7ISS512B" hidden="1">#REF!</definedName>
    <definedName name="BExW283NP9D366XFPXLGSCI5UB0L" hidden="1">#REF!</definedName>
    <definedName name="BExW2F54PEPPIGMV5I4XLXMKJOTG" hidden="1">#REF!</definedName>
    <definedName name="BExW2H3C8WJSBW5FGTFKVDVJC4CL" hidden="1">#REF!</definedName>
    <definedName name="BExW2MSCKPGF5K3I7TL4KF5ISUOL" hidden="1">#REF!</definedName>
    <definedName name="BExW2SMO90FU9W8DVVES6Q4E6BZR" hidden="1">#REF!</definedName>
    <definedName name="BExW2V0ZEMESP2BVDJGZFBJOIOIQ" hidden="1">#REF!</definedName>
    <definedName name="BExW36V9N91OHCUMGWJQL3I5P4JK" hidden="1">#REF!</definedName>
    <definedName name="BExW3EIBA1J9Q9NA9VCGZGRS8WV7" hidden="1">#REF!</definedName>
    <definedName name="BExW3FEO8FI8N6AGQKYEG4SQVJWB" hidden="1">#REF!</definedName>
    <definedName name="BExW3GB28STOMJUSZEIA7YKYNS4Y" hidden="1">#REF!</definedName>
    <definedName name="BExW3T1K638HT5E0Y8MMK108P5JT" hidden="1">#REF!</definedName>
    <definedName name="BExW4217ZHL9VO39POSTJOD090WU" hidden="1">#REF!</definedName>
    <definedName name="BExW4GPW71EBF8XPS2QGVQHBCDX3" hidden="1">#REF!</definedName>
    <definedName name="BExW4JKC5837JBPCOJV337ZVYYY3" hidden="1">#REF!</definedName>
    <definedName name="BExW4MPQ2JLA196HW39IPT3Q6JVK" hidden="1">#REF!</definedName>
    <definedName name="BExW4MV5UH4OKNB95Q2AO7LFASBP" hidden="1">#REF!</definedName>
    <definedName name="BExW4QR9FV9MP5K610THBSM51RYO" hidden="1">#REF!</definedName>
    <definedName name="BExW4T5M43NPIJS54VL6SZAENBOE" hidden="1">#REF!</definedName>
    <definedName name="BExW4Z029R9E19ZENN3WEA3VDAD1" hidden="1">#REF!</definedName>
    <definedName name="BExW51EDOYXJBXR5AFJCYTA7JI06" hidden="1">#REF!</definedName>
    <definedName name="BExW5AZNT6IAZGNF2C879ODHY1B8" hidden="1">#REF!</definedName>
    <definedName name="BExW5VTHC5GDYD5M9B4Q0FUY7OBA" hidden="1">#REF!</definedName>
    <definedName name="BExW5W48S3UI5UJMSXULAD20EMCG" hidden="1">#REF!</definedName>
    <definedName name="BExW5WPU27WD4NWZOT0ZEJIDLX5J" hidden="1">#REF!</definedName>
    <definedName name="BExW5YYNT0AJF2AFS43IFCHR7WQQ" hidden="1">#REF!</definedName>
    <definedName name="BExW660AV1TUV2XNUPD65RZR3QOO" hidden="1">#REF!</definedName>
    <definedName name="BExW66LVVZK656PQY1257QMHP2AY" hidden="1">#REF!</definedName>
    <definedName name="BExW6EJPHAP1TWT380AZLXNHR22P" hidden="1">#REF!</definedName>
    <definedName name="BExW6G1PJ38H10DVLL8WPQ736OEB" hidden="1">#REF!</definedName>
    <definedName name="BExW6TU0OMFLMCB6EWBOQSGHUMX5" hidden="1">#REF!</definedName>
    <definedName name="BExW6VBYODJKTS0FMZ47EQS9FUF2" hidden="1">#REF!</definedName>
    <definedName name="BExW6WZDUEZS3JDTHC8X310LL1OU" hidden="1">#REF!</definedName>
    <definedName name="BExW76F60TD8OIAVEJQE3MX4PLDY" hidden="1">#REF!</definedName>
    <definedName name="BExW782GMQD1F9JJSPQU5QT2TWON" hidden="1">#REF!</definedName>
    <definedName name="BExW794A74Z5F2K8LVQLD6VSKXUE" hidden="1">#REF!</definedName>
    <definedName name="BExW7DBCHP0SWYSW2RKLS8IBPCVS" hidden="1">#REF!</definedName>
    <definedName name="BExW7S00X50K2O0H0GL7P3JROGG6" hidden="1">#REF!</definedName>
    <definedName name="BExW81FSTXQA1A81CD1MVDX6257O" hidden="1">#REF!</definedName>
    <definedName name="BExW82C756R4HC5DTN5Z29F0D3QO" hidden="1">#REF!</definedName>
    <definedName name="BExW87VVJSJLAJQQHUHH974N4MAO" hidden="1">#REF!</definedName>
    <definedName name="BExW8COJI4803WMVPHGL8240OBIU" hidden="1">#REF!</definedName>
    <definedName name="BExW8K0SSIPSKBVP06IJ71600HJZ" hidden="1">#REF!</definedName>
    <definedName name="BExW8NM8DJJESE7GF7VGTO2XO6P1" hidden="1">#REF!</definedName>
    <definedName name="BExW8P9O4HQC1Y372I0HCCBVKNTO" hidden="1">#REF!</definedName>
    <definedName name="BExW8T0GVY3ZYO4ACSBLHS8SH895" hidden="1">#REF!</definedName>
    <definedName name="BExW8YEP73JMMU9HZ08PM4WHJQZ4" hidden="1">#REF!</definedName>
    <definedName name="BExW937AT53OZQRHNWQZ5BVH24IE" hidden="1">#REF!</definedName>
    <definedName name="BExW95LN5N0LYFFVP7GJEGDVDLF0" hidden="1">#REF!</definedName>
    <definedName name="BExW967733Q8RAJOHR2GJ3HO8JIW" hidden="1">#REF!</definedName>
    <definedName name="BExW9OHD0PA2FFDEECR0C4SFBRVS" hidden="1">#REF!</definedName>
    <definedName name="BExW9POK1KIOI0ALS5MZIKTDIYMA" hidden="1">#REF!</definedName>
    <definedName name="BExW9TVLB7OIHTG98I7I4EXBL61S" hidden="1">#REF!</definedName>
    <definedName name="BExXL0I7INHGEJWJ97OQTEJKJUBR" hidden="1">#REF!</definedName>
    <definedName name="BExXLDE6PN4ESWT3LXJNQCY94NE4" hidden="1">#REF!</definedName>
    <definedName name="BExXLQVPK2H3IF0NDDA5CT612EUK" hidden="1">#REF!</definedName>
    <definedName name="BExXLR6IO70TYTACKQH9M5PGV24J" hidden="1">#REF!</definedName>
    <definedName name="BExXM065WOLYRYHGHOJE0OOFXA4M" hidden="1">#REF!</definedName>
    <definedName name="BExXM3GUNXVDM82KUR17NNUMQCNI" hidden="1">#REF!</definedName>
    <definedName name="BExXMA28M8SH7MKIGETSDA72WUIZ" hidden="1">#REF!</definedName>
    <definedName name="BExXMOLHIAHDLFSA31PUB36SC3I9" hidden="1">#REF!</definedName>
    <definedName name="BExXMT8T5Z3M2JBQN65X2LKH0YQI" hidden="1">#REF!</definedName>
    <definedName name="BExXN1XNO7H60M9X1E7EVWFJDM5N" hidden="1">#REF!</definedName>
    <definedName name="BExXN22ZOTIW49GPLWFYKVM90FNZ" hidden="1">#REF!</definedName>
    <definedName name="BExXN4C031W9DK73MJHKL8YT1QA8" hidden="1">#REF!</definedName>
    <definedName name="BExXN6QAP8UJQVN4R4BQKPP4QK35" hidden="1">#REF!</definedName>
    <definedName name="BExXNBOA39T2X6Y5Y5GZ5DDNA1AX" hidden="1">#REF!</definedName>
    <definedName name="BExXNCVFNFROM6X4XZABZ1M55JVL" hidden="1">#REF!</definedName>
    <definedName name="BExXND6872VJ3M2PGT056WQMWBHD" hidden="1">#REF!</definedName>
    <definedName name="BExXNPM24UN2PGVL9D1TUBFRIKR4" hidden="1">#REF!</definedName>
    <definedName name="BExXNWYB165VO9MHARCL5WLCHWS0" hidden="1">#REF!</definedName>
    <definedName name="BExXNYLR0NNRQQBQ09OAWL5SFA2P" hidden="1">#REF!</definedName>
    <definedName name="BExXO278QHQN8JDK5425EJ615ECC" hidden="1">#REF!</definedName>
    <definedName name="BExXO574BHMI9HN803IPJ8B00ZQ1" hidden="1">#REF!</definedName>
    <definedName name="BExXO81JZ0ARONLA93VY8VLBDM3Z" hidden="1">#REF!</definedName>
    <definedName name="BExXOBHOP0WGFHI2Y9AO4L440UVQ" hidden="1">#REF!</definedName>
    <definedName name="BExXOHSAD2NSHOLLMZ2JWA4I3I1R" hidden="1">#REF!</definedName>
    <definedName name="BExXOIDP4V2QCBHG5KQQO9VT0HDH" hidden="1">#REF!</definedName>
    <definedName name="BExXOMQ7TBU2AJ03HNGNVCK9S4VM" hidden="1">#REF!</definedName>
    <definedName name="BExXP49C9Y3U7LWFBFCQSE4WPWHA" hidden="1">#REF!</definedName>
    <definedName name="BExXP80B5FGA00JCM7UXKPI3PB7Y" hidden="1">#REF!</definedName>
    <definedName name="BExXP85M4WXYVN1UVHUTOEKEG5XS" hidden="1">#REF!</definedName>
    <definedName name="BExXPELOTHOAG0OWILLAH94OZV5J" hidden="1">#REF!</definedName>
    <definedName name="BExXPEWH9AJE234H90KL5ICZZ0IS" hidden="1">#REF!</definedName>
    <definedName name="BExXPS31W1VD2NMIE4E37LHVDF0L" hidden="1">#REF!</definedName>
    <definedName name="BExXPZKYEMVF5JOC14HYOOYQK6JK" hidden="1">#REF!</definedName>
    <definedName name="BExXQ12Q21G0KAAP7BK68KNBBDMH" hidden="1">#REF!</definedName>
    <definedName name="BExXQ72J3O85VF3MRWYM7RCY6B7A" hidden="1">#REF!</definedName>
    <definedName name="BExXQ89PA10X79WBWOEP1AJX1OQM" hidden="1">#REF!</definedName>
    <definedName name="BExXQCGQGGYSI0LTRVR73MUO50AW" hidden="1">#REF!</definedName>
    <definedName name="BExXQD2B3434GXJT0U2OVW30R5K6" hidden="1">#REF!</definedName>
    <definedName name="BExXQEEXFHDQ8DSRAJSB5ET6J004" hidden="1">#REF!</definedName>
    <definedName name="BExXQH41O5HZAH8BO6HCFY8YC3TU" hidden="1">#REF!</definedName>
    <definedName name="BExXQIRBLQSLAJTFL7224FCFUTKH" hidden="1">#REF!</definedName>
    <definedName name="BExXQJIEF5R3QQ6D8HO3NGPU0IQC" hidden="1">#REF!</definedName>
    <definedName name="BExXQU00K9ER4I1WM7T9J0W1E7ZC" hidden="1">#REF!</definedName>
    <definedName name="BExXQU00KOR7XLM8B13DGJ1MIQDY" hidden="1">#REF!</definedName>
    <definedName name="BExXQXG18PS8HGBOS03OSTQ0KEYC" hidden="1">#REF!</definedName>
    <definedName name="BExXQXQT4OAFQT5B0YB3USDJOJOB" hidden="1">#REF!</definedName>
    <definedName name="BExXR3FSEXAHSXEQNJORWFCPX86N" hidden="1">#REF!</definedName>
    <definedName name="BExXR3W3FKYQBLR299HO9RZ70C43" hidden="1">#REF!</definedName>
    <definedName name="BExXR46U23CRRBV6IZT982MAEQKI" hidden="1">#REF!</definedName>
    <definedName name="BExXR8OKAVX7O70V5IYG2PRKXSTI" hidden="1">#REF!</definedName>
    <definedName name="BExXRA6N6XCLQM6XDV724ZIH6G93" hidden="1">#REF!</definedName>
    <definedName name="BExXRABZ1CNKCG6K1MR6OUFHF7J9" hidden="1">#REF!</definedName>
    <definedName name="BExXRBOFETC0OTJ6WY3VPMFH03VB" hidden="1">#REF!</definedName>
    <definedName name="BExXRD13K1S9Y3JGR7CXSONT7RJZ" hidden="1">#REF!</definedName>
    <definedName name="BExXRIFB4QQ87QIGA9AG0NXP577K" hidden="1">#REF!</definedName>
    <definedName name="BExXRIQ2JF2CVTRDQX2D9SPH7FTN" hidden="1">#REF!</definedName>
    <definedName name="BExXRL4ETKGR5B08IWLV5UKWS07Z" hidden="1">#REF!</definedName>
    <definedName name="BExXRO4A6VUH1F4XV8N1BRJ4896W" hidden="1">#REF!</definedName>
    <definedName name="BExXRO9N1SNJZGKD90P4K7FU1J0P" hidden="1">#REF!</definedName>
    <definedName name="BExXRR9I9RZJSO66K1CB8R2H3ACH" hidden="1">#REF!</definedName>
    <definedName name="BExXRV5QP3Z0KAQ1EQT9JYT2FV0L" hidden="1">#REF!</definedName>
    <definedName name="BExXRZ20LZZCW8LVGDK0XETOTSAI" hidden="1">#REF!</definedName>
    <definedName name="BExXRZNM651EJ5HJPGKGTVYLAZQ1" hidden="1">#REF!</definedName>
    <definedName name="BExXS63O4OMWMNXXAODZQFSDG33N" hidden="1">#REF!</definedName>
    <definedName name="BExXS8HZ90IK9RD5CZ6M2XT64C3R" hidden="1">#REF!</definedName>
    <definedName name="BExXSBSP1TOY051HSPEPM0AEIO2M" hidden="1">#REF!</definedName>
    <definedName name="BExXSC8RFK5D68FJD2HI4K66SA6I" hidden="1">#REF!</definedName>
    <definedName name="BExXSGW487JM8X45CILCD3ELADND" hidden="1">#REF!</definedName>
    <definedName name="BExXSJA8FX6FL775LX7EDM4LQ4ZF" hidden="1">#REF!</definedName>
    <definedName name="BExXSNHC88W4UMXEOIOOATJAIKZO" hidden="1">#REF!</definedName>
    <definedName name="BExXSTBS08WIA9TLALV3UQ2Z3MRG" hidden="1">#REF!</definedName>
    <definedName name="BExXSVQ2WOJJ73YEO8Q2FK60V4G8" hidden="1">#REF!</definedName>
    <definedName name="BExXTHLRNL82GN7KZY3TOLO508N7" hidden="1">#REF!</definedName>
    <definedName name="BExXTL72MKEQSQH9L2OTFLU8DM2B" hidden="1">#REF!</definedName>
    <definedName name="BExXTM3M4RTCRSX7VGAXGQNPP668" hidden="1">#REF!</definedName>
    <definedName name="BExXTOCF78J7WY6FOVBRY1N2RBBR" hidden="1">#REF!</definedName>
    <definedName name="BExXTP3GYO6Z9RTKKT10XA0UTV3T" hidden="1">#REF!</definedName>
    <definedName name="BExXTRXWS5WKEYMU65AGIWPW8XMY" hidden="1">#REF!</definedName>
    <definedName name="BExXTYU24I49X78RIN9EOO9PMHSV" hidden="1">#REF!</definedName>
    <definedName name="BExXTZKZ4CG92ZQLIRKEXXH9BFIR" hidden="1">#REF!</definedName>
    <definedName name="BExXU4J2BM2964GD5UZHM752Q4NS" hidden="1">#REF!</definedName>
    <definedName name="BExXU6XDTT7RM93KILIDEYPA9XKF" hidden="1">#REF!</definedName>
    <definedName name="BExXU8VLZA7WLPZ3RAQZGNERUD26" hidden="1">#REF!</definedName>
    <definedName name="BExXUB9RSLSCNN5ETLXY72DAPZZM" hidden="1">#REF!</definedName>
    <definedName name="BExXUFRM82XQIN2T8KGLDQL1IBQW" hidden="1">#REF!</definedName>
    <definedName name="BExXUQEQBF6FI240ZGIF9YXZSRAU" hidden="1">#REF!</definedName>
    <definedName name="BExXUVSXSP8ESN178IHNRRMIMOMT" hidden="1">#REF!</definedName>
    <definedName name="BExXUYND6EJO7CJ5KRICV4O1JNWK" hidden="1">#REF!</definedName>
    <definedName name="BExXV1HYM7PSRL7FDSBCIW13Z2U3" hidden="1">#REF!</definedName>
    <definedName name="BExXV6FWG4H3S2QEUJZYIXILNGJ7" hidden="1">#REF!</definedName>
    <definedName name="BExXVCVYROMZMHARVU6MD514BMTF" hidden="1">#REF!</definedName>
    <definedName name="BExXVGS1T0RO7HBN75IPQXATHZ23" hidden="1">#REF!</definedName>
    <definedName name="BExXVK87BMMO6LHKV0CFDNIQVIBS" hidden="1">#REF!</definedName>
    <definedName name="BExXVKZ9WXPGL6IVY6T61IDD771I" hidden="1">#REF!</definedName>
    <definedName name="BExXVUPU1FDA3CCHMAFE3SPCNSO2" hidden="1">#REF!</definedName>
    <definedName name="BExXW0K72T1Y8K1I4VZT87UY9S2G" hidden="1">#REF!</definedName>
    <definedName name="BExXW27MMXHXUXX78SDTBE1JYTHT" hidden="1">#REF!</definedName>
    <definedName name="BExXW2YIM2MYBSHRIX0RP9D4PRMN" hidden="1">#REF!</definedName>
    <definedName name="BExXWBNE4KTFSXKVSRF6WX039WPB" hidden="1">#REF!</definedName>
    <definedName name="BExXWFP5AYE7EHYTJWBZSQ8PQ0YX" hidden="1">#REF!</definedName>
    <definedName name="BExXWSAAQ4VSVQZI0D2A8NTQ53VH" hidden="1">#REF!</definedName>
    <definedName name="BExXWVFIBQT8OY1O41FRFPFGXQHK" hidden="1">#REF!</definedName>
    <definedName name="BExXWWXHBZHA9J3N8K47F84X0M0L" hidden="1">#REF!</definedName>
    <definedName name="BExXX7V6XV8D71NMUTIG4TUF6DF3" hidden="1">#REF!</definedName>
    <definedName name="BExXX9D3XK7CEZ9SI9UOA6F79ZPL" hidden="1">#REF!</definedName>
    <definedName name="BExXXBBCLDS7K2HB4LLGA6TTTXO3" hidden="1">#REF!</definedName>
    <definedName name="BExXXBGNQF0HXLZNUFVN9AGYLRGU" hidden="1">#REF!</definedName>
    <definedName name="BExXXBM521DL8R4ZX7NZ3DBCUOR5" hidden="1">#REF!</definedName>
    <definedName name="BExXXC7OZI33XZ03NRMEP7VRLQK4" hidden="1">#REF!</definedName>
    <definedName name="BExXXH5N3NKBQ7BCJPJTBF8CYM2Q" hidden="1">#REF!</definedName>
    <definedName name="BExXXKWLM4D541BH6O8GOJMHFHMW" hidden="1">#REF!</definedName>
    <definedName name="BExXXPPA1Q87XPI97X0OXCPBPDON" hidden="1">#REF!</definedName>
    <definedName name="BExXXVUDA98IZTQ6MANKU4MTTDVR" hidden="1">#REF!</definedName>
    <definedName name="BExXXZQNZY6IZI45DJXJK0MQZWA7" hidden="1">#REF!</definedName>
    <definedName name="BExXY5QFG6QP94SFT3935OBM8Y4K" hidden="1">#REF!</definedName>
    <definedName name="BExXY7TYEBFXRYUYIFHTN65RJ8EW" hidden="1">#REF!</definedName>
    <definedName name="BExXYD85DGL2MUZ4DB0JR3L1UVLF" hidden="1">#REF!</definedName>
    <definedName name="BExXYLBHANUXC5FCTDDTGOVD3GQS" hidden="1">#REF!</definedName>
    <definedName name="BExXYMNYAYH3WA2ZCFAYKZID9ZCI" hidden="1">#REF!</definedName>
    <definedName name="BExXYWEQL36MHLNSDGU1FOTX7M20" hidden="1">#REF!</definedName>
    <definedName name="BExXYWK1Q4ED490YK6LD13PRAMS4" hidden="1">#REF!</definedName>
    <definedName name="BExXYYT12SVN2VDMLVNV4P3ISD8T" hidden="1">#REF!</definedName>
    <definedName name="BExXZEDWUYH25UZMW2QU2RXFILJE" hidden="1">#REF!</definedName>
    <definedName name="BExXZFVV4YB42AZ3H1I40YG3JAPU" hidden="1">#REF!</definedName>
    <definedName name="BExXZH30Y2VXGXW705XP20HU2G86" hidden="1">#REF!</definedName>
    <definedName name="BExXZHJ9T2JELF12CHHGD54J1B0C" hidden="1">#REF!</definedName>
    <definedName name="BExXZNJ2X1TK2LRK5ZY3MX49H5T7" hidden="1">#REF!</definedName>
    <definedName name="BExXZOVPCEP495TQSON6PSRQ8XCY" hidden="1">#REF!</definedName>
    <definedName name="BExXZXKH7NBARQQAZM69Z57IH1MM" hidden="1">#REF!</definedName>
    <definedName name="BExY07WSDH5QEVM7BJXJK2ZRAI1O" hidden="1">#REF!</definedName>
    <definedName name="BExY0C3UBVC4M59JIRXVQ8OWAJC1" hidden="1">#REF!</definedName>
    <definedName name="BExY0G03T6MD304WV4PCS8A8UZOU" hidden="1">#REF!</definedName>
    <definedName name="BExY0JAM6LIEX03Y3CDOQG13XO98" hidden="1">#REF!</definedName>
    <definedName name="BExY0MLAPBIUHZHF3MNQUBZEOPGA" hidden="1">#REF!</definedName>
    <definedName name="BExY0OE8GFHMLLTEAFIOQTOPEVPB" hidden="1">#REF!</definedName>
    <definedName name="BExY0OJHW85S0VKBA8T4HTYPYBOS" hidden="1">#REF!</definedName>
    <definedName name="BExY0T1E034D7XAXNC6F7540LLIE" hidden="1">#REF!</definedName>
    <definedName name="BExY0XTZLHN49J2JH94BYTKBJLT3" hidden="1">#REF!</definedName>
    <definedName name="BExY11FH9TXHERUYGG8FE50U7H7J" hidden="1">#REF!</definedName>
    <definedName name="BExY14VIIZDQ07OMY7WD69P6ZBUX" hidden="1">#REF!</definedName>
    <definedName name="BExY16O8FRFU2AKAB73SDMHTLF36" hidden="1">#REF!</definedName>
    <definedName name="BExY180UKNW5NIAWD6ZUYTFEH8QS" hidden="1">#REF!</definedName>
    <definedName name="BExY1DPTV4LSY9MEOUGXF8X052NA" hidden="1">#REF!</definedName>
    <definedName name="BExY1GK9ELBEKDD7O6HR6DUO8YGO" hidden="1">#REF!</definedName>
    <definedName name="BExY1JK5FLBIKGF4D7K1BMSTT2W7" hidden="1">#REF!</definedName>
    <definedName name="BExY1JUYIFR0O90W747XIO278VF6" hidden="1">#REF!</definedName>
    <definedName name="BExY1NWOXXFV9GGZ3PX444LZ8TVX" hidden="1">#REF!</definedName>
    <definedName name="BExY1R7F5GLGAYZT2TMJYZVT5X8X" hidden="1">#REF!</definedName>
    <definedName name="BExY1TR13AYI0HGDYRVNRSR1VPOV" hidden="1">#REF!</definedName>
    <definedName name="BExY1UCL0RND63LLSM9X5SFRG117" hidden="1">#REF!</definedName>
    <definedName name="BExY1WAT3937L08HLHIRQHMP2A3H" hidden="1">#REF!</definedName>
    <definedName name="BExY1YEBOSLMID7LURP8QB46AI91" hidden="1">#REF!</definedName>
    <definedName name="BExY29MW53U9H65R6IEGDFI64XHB" hidden="1">#REF!</definedName>
    <definedName name="BExY2FS4LFX9OHOTQT7SJ2PXAC25" hidden="1">#REF!</definedName>
    <definedName name="BExY2GDPCZPVU0IQ6IJIB1YQQRQ6" hidden="1">#REF!</definedName>
    <definedName name="BExY2GTSZ3VA9TXLY7KW1LIAKJ61" hidden="1">#REF!</definedName>
    <definedName name="BExY2H4LV4INLFET24XNE1FUGSXP" hidden="1">#REF!</definedName>
    <definedName name="BExY2IXBR1SGYZH08T7QHKEFS8HA" hidden="1">#REF!</definedName>
    <definedName name="BExY2P7Y7WK5R8PQWMWRW9V4TL58" hidden="1">#REF!</definedName>
    <definedName name="BExY2Q4B5FUDA5VU4VRUHX327QN0" hidden="1">#REF!</definedName>
    <definedName name="BExY2UWXID9H1ZZT216IJ2W3T4R5" hidden="1">#REF!</definedName>
    <definedName name="BExY3BEDJM4RQA202MJY8RJM0FGU" hidden="1">#REF!</definedName>
    <definedName name="BExY3HOSK7YI364K15OX70AVR6F1" hidden="1">#REF!</definedName>
    <definedName name="BExY3T89AUR83SOAZZ3OMDEJDQ39" hidden="1">#REF!</definedName>
    <definedName name="BExY40KOAK8UPA3XIKC6WE4OLQAL" hidden="1">#REF!</definedName>
    <definedName name="BExY4MG771JQ84EMIVB6HQGGHZY7" hidden="1">#REF!</definedName>
    <definedName name="BExY4PWCSFB8P3J3TBQB2MD67263" hidden="1">#REF!</definedName>
    <definedName name="BExY4RZVZXZ35OZVEXTSWVVGE8XF" hidden="1">#REF!</definedName>
    <definedName name="BExY4RZW3KK11JLYBA4DWZ92M6LQ" hidden="1">#REF!</definedName>
    <definedName name="BExY4XOVTTNVZ577RLIEC7NZQFIX" hidden="1">#REF!</definedName>
    <definedName name="BExY50JAF5CG01GTHAUS7I4ZLUDC" hidden="1">#REF!</definedName>
    <definedName name="BExY53J6XUX9MQ87V5K1PHGLA5OZ" hidden="1">#REF!</definedName>
    <definedName name="BExY53J7EXFEOFTRNAHLK7IH3ACB" hidden="1">#REF!</definedName>
    <definedName name="BExY5515SJTJS3VM80M3YYR0WF37" hidden="1">#REF!</definedName>
    <definedName name="BExY5515WE39FQ3EG5QHG67V9C0O" hidden="1">#REF!</definedName>
    <definedName name="BExY5986WNAD8NFCPXC9TVLBU4FG" hidden="1">#REF!</definedName>
    <definedName name="BExY5DF9MS25IFNWGJ1YAS5MDN8R" hidden="1">#REF!</definedName>
    <definedName name="BExY5ERVGL3UM2MGT8LJ0XPKTZEK" hidden="1">#REF!</definedName>
    <definedName name="BExY5EX6NJFK8W754ZVZDN5DS04K" hidden="1">#REF!</definedName>
    <definedName name="BExY5S3XD1NJT109CV54IFOHVLQ6" hidden="1">#REF!</definedName>
    <definedName name="BExY5TB2VAI3GHKCPXMCVIOM8B8W" hidden="1">#REF!</definedName>
    <definedName name="BExY6KVS1MMZ2R34PGEFR2BMTU9W" hidden="1">#REF!</definedName>
    <definedName name="BExY6Q9YY7LW745GP7CYOGGSPHGE" hidden="1">#REF!</definedName>
    <definedName name="BExZIA3C8LKJTEH3MKQ57KJH5TA2" hidden="1">#REF!</definedName>
    <definedName name="BExZIIHH3QNQE3GFMHEE4UMHY6WQ" hidden="1">#REF!</definedName>
    <definedName name="BExZIRH59XWU9D7KAUQ3N5FQ6ZQU" hidden="1">#REF!</definedName>
    <definedName name="BExZIYO22G5UXOB42GDLYGVRJ6U7" hidden="1">#REF!</definedName>
    <definedName name="BExZJ7I9T8XU4MZRKJ1VVU76V2LZ" hidden="1">#REF!</definedName>
    <definedName name="BExZJCWI93DAGB0LYD3D3RXA5T1X" hidden="1">#REF!</definedName>
    <definedName name="BExZJG77BNPTTXPHBDO6JVBP267V" hidden="1">#REF!</definedName>
    <definedName name="BExZJMY170JCUU1RWASNZ1HJPRTA" hidden="1">#REF!</definedName>
    <definedName name="BExZJOQR77H0P4SUKVYACDCFBBXO" hidden="1">#REF!</definedName>
    <definedName name="BExZJS6RG34ODDY9HMZ0O34MEMSB" hidden="1">#REF!</definedName>
    <definedName name="BExZJTOQ0YP3Z6MU1Z3EQPWCQJAV" hidden="1">#REF!</definedName>
    <definedName name="BExZJXA66GVI2J3KFTXHYHM2MLFQ" hidden="1">#REF!</definedName>
    <definedName name="BExZK0FLA198EJ94QHWX96XGLB95" hidden="1">#REF!</definedName>
    <definedName name="BExZK28BCCZCJGD4172FUNAGUC1I" hidden="1">#REF!</definedName>
    <definedName name="BExZK34NR4BAD7HJAP7SQ926UQP3" hidden="1">#REF!</definedName>
    <definedName name="BExZK3FGPHH5H771U7D5XY7XBS6E" hidden="1">#REF!</definedName>
    <definedName name="BExZKG5XNKFLT5VIJGTGN1KRY9M1" hidden="1">#REF!</definedName>
    <definedName name="BExZKHYORG3O8C772XPFHM1N8T80" hidden="1">#REF!</definedName>
    <definedName name="BExZKJRF2IRR57DG9CLC7MSHWNNN" hidden="1">#REF!</definedName>
    <definedName name="BExZKV5GYXO0X760SBD9TWTIQHGI" hidden="1">#REF!</definedName>
    <definedName name="BExZKXUJFT2AT6IX3VNR84WD8J6O" hidden="1">#REF!</definedName>
    <definedName name="BExZL6E4YVXRUN7ZGF2BIGIXFR8K" hidden="1">#REF!</definedName>
    <definedName name="BExZLE6HTP4MI0C7JZBPGDRFSQHY" hidden="1">#REF!</definedName>
    <definedName name="BExZLGVLMKTPFXG42QYT0PO81G7F" hidden="1">#REF!</definedName>
    <definedName name="BExZLKMK7LRK14S09WLMH7MXSQXM" hidden="1">#REF!</definedName>
    <definedName name="BExZM7JVLG0W8EG5RBU915U3SKBY" hidden="1">#REF!</definedName>
    <definedName name="BExZM85FOVUFF110XMQ9O2ODSJUK" hidden="1">#REF!</definedName>
    <definedName name="BExZMF1MMTZ1TA14PZ8ASSU2CBSP" hidden="1">#REF!</definedName>
    <definedName name="BExZMKL5YQZD7F0FUCSVFGLPFK52" hidden="1">#REF!</definedName>
    <definedName name="BExZMOC3VNZALJM71X2T6FV91GTB" hidden="1">#REF!</definedName>
    <definedName name="BExZMRC0GXPSO9JOPK8FEZBDS80M" hidden="1">#REF!</definedName>
    <definedName name="BExZMVJ0ODX05Q2E8C4IZVAY7RGU" hidden="1">#REF!</definedName>
    <definedName name="BExZMXH39OB0I43XEL3K11U3G9PM" hidden="1">#REF!</definedName>
    <definedName name="BExZMZQ3RBKDHT5GLFNLS52OSJA0" hidden="1">#REF!</definedName>
    <definedName name="BExZN0MHIAUPB6G7US083VNAPOUO" hidden="1">#REF!</definedName>
    <definedName name="BExZN2F7Y2J2L2LN5WZRG949MS4A" hidden="1">#REF!</definedName>
    <definedName name="BExZN4TJVUGCFWL2CS28R36HN7S6" hidden="1">#REF!</definedName>
    <definedName name="BExZN6BHBBUIDVNQ8LMA86ZJ8SBU" hidden="1">#REF!</definedName>
    <definedName name="BExZN847WUWKRYTZWG9TCQZJS3OL" hidden="1">#REF!</definedName>
    <definedName name="BExZNEUW1MNCUTLJ4LWIW18J6TXS" hidden="1">#REF!</definedName>
    <definedName name="BExZNH3VISFF4NQI11BZDP5IQ7VG" hidden="1">#REF!</definedName>
    <definedName name="BExZNILV5N9PBKDZLALQEXXPJ2GZ" hidden="1">#REF!</definedName>
    <definedName name="BExZNJYCFYVMAOI62GB2BABK1ELE" hidden="1">#REF!</definedName>
    <definedName name="BExZNSCGGDV6CW77IZLFGQGTQJ5Q" hidden="1">#REF!</definedName>
    <definedName name="BExZNV707LIU6Z5H6QI6H67LHTI1" hidden="1">#REF!</definedName>
    <definedName name="BExZNVCBKB930QQ9QW7KSGOZ0V1M" hidden="1">#REF!</definedName>
    <definedName name="BExZNW8QJ18X0RSGFDWAE9ZSDX39" hidden="1">#REF!</definedName>
    <definedName name="BExZNZDWRS6Q40L8OCWFEIVI0A1O" hidden="1">#REF!</definedName>
    <definedName name="BExZOBO9NYLGVJQ31LVQ9XS2ZT4N" hidden="1">#REF!</definedName>
    <definedName name="BExZOETNB1CJ3Y2RKLI1ZK0S8Z6H" hidden="1">#REF!</definedName>
    <definedName name="BExZOF9R1MU69L6PO5PC7TBTE9G9" hidden="1">#REF!</definedName>
    <definedName name="BExZOL9K1RUXBTLZ6FJ65BIE9G5R" hidden="1">#REF!</definedName>
    <definedName name="BExZOREMVSK4E5VSWM838KHUB8AI" hidden="1">#REF!</definedName>
    <definedName name="BExZOVR745T5P1KS9NV2PXZPZVRG" hidden="1">#REF!</definedName>
    <definedName name="BExZOZSWGLSY2XYVRIS6VSNJDSGD" hidden="1">#REF!</definedName>
    <definedName name="BExZP7AIJKLM6C6CSUIIFAHFBNX2" hidden="1">#REF!</definedName>
    <definedName name="BExZPQ0XY507N8FJMVPKCTK8HC9H" hidden="1">#REF!</definedName>
    <definedName name="BExZPT0UWFAUYM11ETBX54NBI1PD" hidden="1">#REF!</definedName>
    <definedName name="BExZQ37OVBR25U32CO2YYVPZOMR5" hidden="1">#REF!</definedName>
    <definedName name="BExZQ3IHNAFF2HI20IH754T349LH" hidden="1">#REF!</definedName>
    <definedName name="BExZQ3NT7H06VO0AR48WHZULZB93" hidden="1">#REF!</definedName>
    <definedName name="BExZQ7PJU07SEJMDX18U9YVDC2GU" hidden="1">#REF!</definedName>
    <definedName name="BExZQIHTGHK7OOI2Y2PN3JYBY82I" hidden="1">#REF!</definedName>
    <definedName name="BExZQJJMGU5MHQOILGXGJPAQI5XI" hidden="1">#REF!</definedName>
    <definedName name="BExZQNQOI080YO1ADHPJGCG9R63F" hidden="1">#REF!</definedName>
    <definedName name="BExZQXBYEBN28QUH1KOVW6KKA5UM" hidden="1">#REF!</definedName>
    <definedName name="BExZQZKT146WEN8FTVZ7Y5TSB8L5" hidden="1">#REF!</definedName>
    <definedName name="BExZR12Y982N9EKLLP7Z52WQHXXF" hidden="1">#REF!</definedName>
    <definedName name="BExZR485AKBH93YZ08CMUC3WROED" hidden="1">#REF!</definedName>
    <definedName name="BExZR7TL98P2PPUVGIZYR5873DWW" hidden="1">#REF!</definedName>
    <definedName name="BExZRB9M8SJHCJ3R6G6N2FSC8JDL" hidden="1">#REF!</definedName>
    <definedName name="BExZRGD1603X5ACFALUUDKCD7X48" hidden="1">#REF!</definedName>
    <definedName name="BExZRP1X6UVLN1UOLHH5VF4STP1O" hidden="1">#REF!</definedName>
    <definedName name="BExZRQ930U6OCYNV00CH5I0Q4LPE" hidden="1">#REF!</definedName>
    <definedName name="BExZRVSS7LVKUWW3VM61WKHK4M49" hidden="1">#REF!</definedName>
    <definedName name="BExZRW8W514W8OZ72YBONYJ64GXF" hidden="1">#REF!</definedName>
    <definedName name="BExZRWJP2BUVFJPO8U8ATQEP0LZU" hidden="1">#REF!</definedName>
    <definedName name="BExZRXAKDKQ1K9GZ7R5F89HTIP5Y" hidden="1">#REF!</definedName>
    <definedName name="BExZS2OY9JTSSP01ZQ6V2T2LO5R9" hidden="1">#REF!</definedName>
    <definedName name="BExZSI9USDLZAN8LI8M4YYQL24GZ" hidden="1">#REF!</definedName>
    <definedName name="BExZSM0TL3458X254CZLZZ3GBCNQ" hidden="1">#REF!</definedName>
    <definedName name="BExZSPX0YNISGS8SVTI69D6NC4IM" hidden="1">#REF!</definedName>
    <definedName name="BExZSS0LA2JY4ZLJ1Z5YCMLJJZCH" hidden="1">#REF!</definedName>
    <definedName name="BExZTAQV2QVSZY5Y3VCCWUBSBW9P" hidden="1">#REF!</definedName>
    <definedName name="BExZTBN9GZGBJ8KW4A2BZPUYXU1F" hidden="1">#REF!</definedName>
    <definedName name="BExZTHSI2FX56PWRSNX9H5EWTZFO" hidden="1">#REF!</definedName>
    <definedName name="BExZTI39Q2UFW9SVCC3Q73QVFBU8" hidden="1">#REF!</definedName>
    <definedName name="BExZTJL3HVBFY139H6CJHEQCT1EL" hidden="1">#REF!</definedName>
    <definedName name="BExZTLOL8OPABZI453E0KVNA1GJS" hidden="1">#REF!</definedName>
    <definedName name="BExZTT6J3X0TOX0ZY6YPLUVMCW9X" hidden="1">#REF!</definedName>
    <definedName name="BExZTW6ECBRA0BBITWBQ8R93RMCL" hidden="1">#REF!</definedName>
    <definedName name="BExZU2BHYAOKSCBM3C5014ZF6IXS" hidden="1">#REF!</definedName>
    <definedName name="BExZU2RMJTXOCS0ROPMYPE6WTD87" hidden="1">#REF!</definedName>
    <definedName name="BExZUF7G8FENTJKH9R1XUWXM6CWD" hidden="1">#REF!</definedName>
    <definedName name="BExZUNARUJBIZ08VCAV3GEVBIR3D" hidden="1">#REF!</definedName>
    <definedName name="BExZUSZT5496UMBP4LFSLTR1GVEW" hidden="1">#REF!</definedName>
    <definedName name="BExZUT54340I38GVCV79EL116WR0" hidden="1">#REF!</definedName>
    <definedName name="BExZUYDULCX65H9OZ9JHPBNKF3MI" hidden="1">#REF!</definedName>
    <definedName name="BExZV0192UZZ9JSP428VREBB1ZDY" hidden="1">#REF!</definedName>
    <definedName name="BExZV2QD5ZDK3AGDRULLA7JB46C3" hidden="1">#REF!</definedName>
    <definedName name="BExZV5FHALJ3O5Z9X9CYXRUGCC6O" hidden="1">#REF!</definedName>
    <definedName name="BExZVBQ29OM0V8XAL3HL0JIM0MMU" hidden="1">#REF!</definedName>
    <definedName name="BExZVEPYS6HYXG8RN9GMWZTHDEMK" hidden="1">#REF!</definedName>
    <definedName name="BExZVLM4T9ORS4ZWHME46U4Q103C" hidden="1">#REF!</definedName>
    <definedName name="BExZVM7OZWPPRH5YQW50EYMMIW1A" hidden="1">#REF!</definedName>
    <definedName name="BExZVPYGX2C5OSHMZ6F0KBKZ6B1S" hidden="1">#REF!</definedName>
    <definedName name="BExZW5UARC8W9AQNLJX2I5WQWS5F" hidden="1">#REF!</definedName>
    <definedName name="BExZW7HRGN6A9YS41KI2B2UUMJ7X" hidden="1">#REF!</definedName>
    <definedName name="BExZW8ZPNV43UXGOT98FDNIBQHZY" hidden="1">#REF!</definedName>
    <definedName name="BExZWKZ5N3RDXU8MZ8HQVYYD8O0F" hidden="1">#REF!</definedName>
    <definedName name="BExZWSMC9T48W74GFGQCIUJ8ZPP3" hidden="1">#REF!</definedName>
    <definedName name="BExZWUF2V4HY3HI8JN9ZVPRWK1H3" hidden="1">#REF!</definedName>
    <definedName name="BExZWX45URTK9KYDJHEXL1OTZ833" hidden="1">#REF!</definedName>
    <definedName name="BExZWYRG26HN53ZPZ5ERJKTS6RJ1" hidden="1">#REF!</definedName>
    <definedName name="BExZX0EWQEZO86WDAD9A4EAEZ012" hidden="1">#REF!</definedName>
    <definedName name="BExZX2T6ZT2DZLYSDJJBPVIT5OK2" hidden="1">#REF!</definedName>
    <definedName name="BExZXD01YCC2UKH6829EC0LCWB3B" hidden="1">#REF!</definedName>
    <definedName name="BExZXK6UA4ZV3XPC2N2NRSI4ZR6H" hidden="1">#REF!</definedName>
    <definedName name="BExZXOJDELULNLEH7WG0OYJT0NJ4" hidden="1">#REF!</definedName>
    <definedName name="BExZXOOTRNUK8LGEAZ8ZCFW9KXQ1" hidden="1">#REF!</definedName>
    <definedName name="BExZXT6JOXNKEDU23DKL8XZAJZIH" hidden="1">#REF!</definedName>
    <definedName name="BExZXUTYW1HWEEZ1LIX4OQWC7HL1" hidden="1">#REF!</definedName>
    <definedName name="BExZXY4NKQL9QD76YMQJ15U1C2G8" hidden="1">#REF!</definedName>
    <definedName name="BExZXYQ7U5G08FQGUIGYT14QCBOF" hidden="1">#REF!</definedName>
    <definedName name="BExZY02V77YJBMODJSWZOYCMPS5X" hidden="1">#REF!</definedName>
    <definedName name="BExZY49QRZIR6CA41LFA9LM6EULU" hidden="1">#REF!</definedName>
    <definedName name="BExZYB62GGL1SOZY9U68AATTICHU" hidden="1">#REF!</definedName>
    <definedName name="BExZYBBCV1AW9XEIT73TO2286ETP" hidden="1">#REF!</definedName>
    <definedName name="BExZYF262HRLEVP6L4KINWX6HBYI" hidden="1">#REF!</definedName>
    <definedName name="BExZZ2FQA9A8C7CJKMEFQ9VPSLCE" hidden="1">#REF!</definedName>
    <definedName name="BExZZCHAVHW8C2H649KRGVQ0WVRT" hidden="1">#REF!</definedName>
    <definedName name="BExZZGIVJRHKETRE8HACEQE30128" hidden="1">#REF!</definedName>
    <definedName name="BExZZTK54OTLF2YB68BHGOS27GEN" hidden="1">#REF!</definedName>
    <definedName name="BExZZXB3JQQG4SIZS4MRU6NNW7HI" hidden="1">#REF!</definedName>
    <definedName name="BExZZZEMIIFKMLLV4DJKX5TB9R5V" hidden="1">#REF!</definedName>
    <definedName name="BILLKWH">#REF!</definedName>
    <definedName name="BIRPCCHG">#REF!</definedName>
    <definedName name="BIRPDCHG1">#REF!</definedName>
    <definedName name="BIRPDCHG2">#REF!</definedName>
    <definedName name="BIRPECHG1">#REF!</definedName>
    <definedName name="BIRPECHGB1">#REF!</definedName>
    <definedName name="BIRPECHGB2">#REF!</definedName>
    <definedName name="BIRPECHGB3">#REF!</definedName>
    <definedName name="BIRPECHGW">#REF!</definedName>
    <definedName name="BIRPKWH1">#REF!</definedName>
    <definedName name="BIRPKWHB1">#REF!</definedName>
    <definedName name="BIRPKWHB2">#REF!</definedName>
    <definedName name="BIRPKWHB3">#REF!</definedName>
    <definedName name="BIRPKWHWH">#REF!</definedName>
    <definedName name="BIRPMECHG1">#REF!</definedName>
    <definedName name="BIRPOFKWH">#REF!</definedName>
    <definedName name="BIRPOPKWH">#REF!</definedName>
    <definedName name="BIRPP1EC">#REF!</definedName>
    <definedName name="BIRPP2EC">#REF!</definedName>
    <definedName name="BIRPP3EC">#REF!</definedName>
    <definedName name="BIRPP4EC">#REF!</definedName>
    <definedName name="BIRPP5EC">#REF!</definedName>
    <definedName name="BIRPPDMDCHG">#REF!</definedName>
    <definedName name="BIRPRCHG">#REF!</definedName>
    <definedName name="BIRPXKVA">#REF!</definedName>
    <definedName name="BIRPXKVAPCT">#REF!</definedName>
    <definedName name="BIRPXOFKW">#REF!</definedName>
    <definedName name="BKUPKWH">#REF!</definedName>
    <definedName name="Blank" hidden="1">{"ARK_JURIS_FUEL",#N/A,FALSE,"Ark_Fuel&amp;Rev"}</definedName>
    <definedName name="BLDAMNT">#REF!</definedName>
    <definedName name="BLDDMND">#REF!</definedName>
    <definedName name="BLDKWH">#REF!</definedName>
    <definedName name="BLDOPDMND">#REF!</definedName>
    <definedName name="BLNGKWB4EDR">#REF!</definedName>
    <definedName name="BLNGKWH">#REF!</definedName>
    <definedName name="BLNGKWHTTL">#REF!</definedName>
    <definedName name="BLPH1" hidden="1">#REF!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37" hidden="1">#REF!</definedName>
    <definedName name="BLPH838" hidden="1">#REF!</definedName>
    <definedName name="BLPH839" hidden="1">#REF!</definedName>
    <definedName name="BLPH84" hidden="1">#REF!</definedName>
    <definedName name="BLPH840" hidden="1">#REF!</definedName>
    <definedName name="BLPH841" hidden="1">#REF!</definedName>
    <definedName name="BLPH842" hidden="1">#REF!</definedName>
    <definedName name="BLPH843" hidden="1">#REF!</definedName>
    <definedName name="BLPH844" hidden="1">#REF!</definedName>
    <definedName name="BLPH845" hidden="1">#REF!</definedName>
    <definedName name="BLPH846" hidden="1">#REF!</definedName>
    <definedName name="BLPH847" hidden="1">#REF!</definedName>
    <definedName name="BLPH848" hidden="1">#REF!</definedName>
    <definedName name="BLPH849" hidden="1">#REF!</definedName>
    <definedName name="BLPH85" hidden="1">#REF!</definedName>
    <definedName name="BLPH850" hidden="1">#REF!</definedName>
    <definedName name="BLPH851" hidden="1">#REF!</definedName>
    <definedName name="BLPH852" hidden="1">#REF!</definedName>
    <definedName name="BLPH853" hidden="1">#REF!</definedName>
    <definedName name="BLPH854" hidden="1">#REF!</definedName>
    <definedName name="BLPH855" hidden="1">#REF!</definedName>
    <definedName name="BLPH856" hidden="1">#REF!</definedName>
    <definedName name="BLPH857" hidden="1">#REF!</definedName>
    <definedName name="BLPH858" hidden="1">#REF!</definedName>
    <definedName name="BLPH859" hidden="1">#REF!</definedName>
    <definedName name="BLPH86" hidden="1">#REF!</definedName>
    <definedName name="BLPH860" hidden="1">#REF!</definedName>
    <definedName name="BLPH861" hidden="1">#REF!</definedName>
    <definedName name="BLPH862" hidden="1">#REF!</definedName>
    <definedName name="BLPH863" hidden="1">#REF!</definedName>
    <definedName name="BLPH864" hidden="1">#REF!</definedName>
    <definedName name="BLPH865" hidden="1">#REF!</definedName>
    <definedName name="BLPH866" hidden="1">#REF!</definedName>
    <definedName name="BLPH867" hidden="1">#REF!</definedName>
    <definedName name="BLPH868" hidden="1">#REF!</definedName>
    <definedName name="BLPH869" hidden="1">#REF!</definedName>
    <definedName name="BLPH87" hidden="1">#REF!</definedName>
    <definedName name="BLPH870" hidden="1">#REF!</definedName>
    <definedName name="BLPH871" hidden="1">#REF!</definedName>
    <definedName name="BLPH872" hidden="1">#REF!</definedName>
    <definedName name="BLPH873" hidden="1">#REF!</definedName>
    <definedName name="BLPH874" hidden="1">#REF!</definedName>
    <definedName name="BLPH875" hidden="1">#REF!</definedName>
    <definedName name="BLPH876" hidden="1">#REF!</definedName>
    <definedName name="BLPH877" hidden="1">#REF!</definedName>
    <definedName name="BLPH878" hidden="1">#REF!</definedName>
    <definedName name="BLPH879" hidden="1">#REF!</definedName>
    <definedName name="BLPH88" hidden="1">#REF!</definedName>
    <definedName name="BLPH880" hidden="1">#REF!</definedName>
    <definedName name="BLPH881" hidden="1">#REF!</definedName>
    <definedName name="BLPH882" hidden="1">#REF!</definedName>
    <definedName name="BLPH883" hidden="1">#REF!</definedName>
    <definedName name="BLPH884"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ndBlkKwh1">#REF!</definedName>
    <definedName name="BndBlkKwh2">#REF!</definedName>
    <definedName name="BndBlkKwh3">#REF!</definedName>
    <definedName name="BndBlkKwhChg1">#REF!</definedName>
    <definedName name="BndBlkKwhChg2">#REF!</definedName>
    <definedName name="BndBlkKwhChg3">#REF!</definedName>
    <definedName name="BndBlkKwhChgT">#REF!</definedName>
    <definedName name="BndBlkKwhChgW">#REF!</definedName>
    <definedName name="BndBlkKwhT">#REF!</definedName>
    <definedName name="BndBlkKwhW">#REF!</definedName>
    <definedName name="BndCustChg">#REF!</definedName>
    <definedName name="BndDmdChg1">#REF!</definedName>
    <definedName name="BndDmdChg2">#REF!</definedName>
    <definedName name="BndExcsKvaPct">#REF!</definedName>
    <definedName name="BndMEChg">#REF!</definedName>
    <definedName name="BndOffPkKwh">#REF!</definedName>
    <definedName name="BndOnPkKwh">#REF!</definedName>
    <definedName name="BndPL1Chg">#REF!</definedName>
    <definedName name="BndPL2Chg">#REF!</definedName>
    <definedName name="BndPL3Chg">#REF!</definedName>
    <definedName name="BndPL4Chg">#REF!</definedName>
    <definedName name="BndPL5Chg">#REF!</definedName>
    <definedName name="BndReactiveChg">#REF!</definedName>
    <definedName name="BndXOfpKvaChg">#REF!</definedName>
    <definedName name="BndXOfpKwChg">#REF!</definedName>
    <definedName name="Book_basis">#REF!</definedName>
    <definedName name="Book_Dep">#REF!</definedName>
    <definedName name="Book_dep_yrs">#REF!</definedName>
    <definedName name="BPsFcst">#REF!</definedName>
    <definedName name="brwrn971" hidden="1">{#N/A,#N/A,FALSE,"Capas";#N/A,#N/A,FALSE,"BS";#N/A,#N/A,FALSE,"P &amp; L";#N/A,#N/A,FALSE,"DMPL";#N/A,#N/A,FALSE,"Doar";#N/A,#N/A,FALSE,"Translation";#N/A,#N/A,FALSE,"R$";#N/A,#N/A,FALSE,"US$";#N/A,#N/A,FALSE,"Marketable"}</definedName>
    <definedName name="BS_Begin">#REF!</definedName>
    <definedName name="BS_Break">#REF!</definedName>
    <definedName name="BS_End">#REF!</definedName>
    <definedName name="BTTrueUp">#REF!</definedName>
    <definedName name="Budget">#REF!</definedName>
    <definedName name="BUNCCHG">#REF!</definedName>
    <definedName name="BUNDCHG1">#REF!</definedName>
    <definedName name="BUNDCHG2">#REF!</definedName>
    <definedName name="BUNECHG1">#REF!</definedName>
    <definedName name="BUNECHGB1">#REF!</definedName>
    <definedName name="BUNECHGB2">#REF!</definedName>
    <definedName name="BUNECHGB3">#REF!</definedName>
    <definedName name="BUNECHGW">#REF!</definedName>
    <definedName name="BUNKWH1">#REF!</definedName>
    <definedName name="BUNKWHB1">#REF!</definedName>
    <definedName name="BUNKWHB2">#REF!</definedName>
    <definedName name="BUNKWHB3">#REF!</definedName>
    <definedName name="BUNKWHWH">#REF!</definedName>
    <definedName name="BUNMECHG1">#REF!</definedName>
    <definedName name="BUNOFKWH">#REF!</definedName>
    <definedName name="BUNOPKWH">#REF!</definedName>
    <definedName name="BUNP1EC">#REF!</definedName>
    <definedName name="BUNP2EC">#REF!</definedName>
    <definedName name="BUNP3EC">#REF!</definedName>
    <definedName name="BUNP4EC">#REF!</definedName>
    <definedName name="BUNP5EC">#REF!</definedName>
    <definedName name="BUNPDMDCHG">#REF!</definedName>
    <definedName name="BUNRCHG">#REF!</definedName>
    <definedName name="BUNXKVA">#REF!</definedName>
    <definedName name="BUNXKVAPCT">#REF!</definedName>
    <definedName name="BUNXOFKW">#REF!</definedName>
    <definedName name="Buyout_amount">#REF!</definedName>
    <definedName name="BVILLEENERGYADJUSTMENT">#REF!</definedName>
    <definedName name="c.LTMYear" hidden="1">#REF!</definedName>
    <definedName name="C_Begin">#REF!</definedName>
    <definedName name="C_End">#REF!</definedName>
    <definedName name="CALCPFCC">#REF!</definedName>
    <definedName name="cancel" hidden="1">{"PARTNERS CAPITAL STMT",#N/A,FALSE,"Partners Capital"}</definedName>
    <definedName name="cancel2" hidden="1">{"PNLProjDL",#N/A,FALSE,"PROJCO";"PNLParDL",#N/A,FALSE,"Parent"}</definedName>
    <definedName name="cancel3" hidden="1">{"Summary",#N/A,FALSE,"MICMULT";"Income Statement",#N/A,FALSE,"MICMULT";"Cash Flows",#N/A,FALSE,"MICMULT"}</definedName>
    <definedName name="Cap">#REF!</definedName>
    <definedName name="cap_revs">#REF!</definedName>
    <definedName name="CapAlloc">#REF!</definedName>
    <definedName name="CAPDEFA">#REF!</definedName>
    <definedName name="CAPRATES">#REF!</definedName>
    <definedName name="CaseName">#REF!</definedName>
    <definedName name="cate">#REF!</definedName>
    <definedName name="cb_sChart12595BBC_opts" hidden="1">"1, 1, 1, False, 2, True, False, , 0, False, False, 2, 2"</definedName>
    <definedName name="cb_sChart12595E44_opts" hidden="1">"1, 3, 1, False, 2, True, False, , 0, True, False, 2, 2"</definedName>
    <definedName name="cb_sChart12DCEFA3_opts" hidden="1">"1, 1, 1, False, 2, False, False, , 0, False, False, 1, 1"</definedName>
    <definedName name="cb_sChart134138B2_opts" hidden="1">"1, 1, 1, False, 2, True, False, , 0, False, False, 1, 1"</definedName>
    <definedName name="cb_sChart14EA3833_opts" hidden="1">"1, 9, 1, False, 2, False, False, , 0, False, True, 1, 1"</definedName>
    <definedName name="cb_sChart14EA3A0E_opts" hidden="1">"1, 9, 1, False, 2, False, False, , 0, False, False, 1, 1"</definedName>
    <definedName name="cb_sChart14EA4319_opts" hidden="1">"1, 9, 1, False, 2, False, False, , 0, False, True, 1, 1"</definedName>
    <definedName name="cb_sChart14EA5F15_opts" hidden="1">"1, 9, 1, False, 2, False, False, , 0, False, False, 1, 1"</definedName>
    <definedName name="cb_sChart14EA662E_opts" hidden="1">"1, 9, 1, False, 2, False, False, , 0, False, False, 1, 1"</definedName>
    <definedName name="cb_sChart14EA6A4C_opts" hidden="1">"1, 9, 1, False, 2, False, False, , 0, False, False, 1, 1"</definedName>
    <definedName name="cb_sChart14EA6DE9_opts" hidden="1">"1, 9, 1, False, 2, False, False, , 0, False, False, 1, 1"</definedName>
    <definedName name="cb_sChart14EA7895_opts" hidden="1">"1, 9, 1, False, 2, False, False, , 0, False, True, 1, 1"</definedName>
    <definedName name="cb_sChart14EA86D3_opts" hidden="1">"1, 9, 1, False, 2, False, False, , 0, False, True, 1, 1"</definedName>
    <definedName name="cb_sChart14EA8E77_opts" hidden="1">"1, 9, 1, False, 2, False, False, , 0, False, True, 1, 1"</definedName>
    <definedName name="cb_sChart14EA8F24_opts" hidden="1">"1, 9, 1, False, 2, False, False, , 0, False, True, 1, 1"</definedName>
    <definedName name="cb_sChart14EA980C_opts" hidden="1">"1, 9, 1, False, 2, False, False, , 0, False, True, 1, 1"</definedName>
    <definedName name="cb_sChart14EA9875_opts" hidden="1">"1, 9, 1, False, 2, False, False, , 0, False, True, 1, 1"</definedName>
    <definedName name="cb_sChart14EA9A66_opts" hidden="1">"1, 9, 1, False, 2, False, False, , 0, False, True, 1, 1"</definedName>
    <definedName name="cb_sChart14EACF6F_opts" hidden="1">"1, 9, 1, False, 2, False, False, , 0, False, True, 1, 1"</definedName>
    <definedName name="cb_sChart14EAE615_opts" hidden="1">"1, 9, 1, False, 2, False, False, , 0, False, True, 1, 1"</definedName>
    <definedName name="cb_sChart14F2A546_opts" hidden="1">"1, 9, 1, False, 2, False, False, , 0, False, True, 1, 1"</definedName>
    <definedName name="cb_sChart14F2B05A_opts" hidden="1">"1, 9, 1, False, 2, False, False, , 0, False, False, 1, 1"</definedName>
    <definedName name="cb_sChart14F2C526_opts" hidden="1">"1, 9, 1, False, 2, False, False, , 0, False, True, 1, 1"</definedName>
    <definedName name="cb_sChart14F6C935_opts" hidden="1">"1, 9, 1, False, 2, False, False, , 0, False, False, 1, 1"</definedName>
    <definedName name="cb_sChart14F6C9C0_opts" hidden="1">"1, 9, 1, False, 2, False, False, , 0, False, True, 1, 1"</definedName>
    <definedName name="cb_sChart14F6F63C_opts" hidden="1">"1, 9, 1, False, 2, False, False, , 0, False, False, 1, 1"</definedName>
    <definedName name="cb_sChart14F7F419_opts" hidden="1">"1, 9, 1, False, 2, False, False, , 0, False, True, 1, 1"</definedName>
    <definedName name="cb_sChart14F7F5FF_opts" hidden="1">"1, 9, 1, False, 2, False, False, , 0, False, True, 1, 1"</definedName>
    <definedName name="cb_sChart18009FE8_opts" hidden="1">"1, 1, 1, False, 2, False, False, , 0, False, False, 1, 1"</definedName>
    <definedName name="cb_sChart1801153B_opts" hidden="1">"1, 1, 1, False, 2, False, False, , 0, False, True, 1, 1"</definedName>
    <definedName name="cb_sChart18B33842_opts" hidden="1">"1, 1, 1, False, 2, False, False, , 0, False, False, 1, 1"</definedName>
    <definedName name="cb_sChart18BA2280_opts" hidden="1">"1, 1, 1, False, 2, False, False, , 0, False, False, 1, 1"</definedName>
    <definedName name="cb_sChart18BB2677_opts" hidden="1">"1, 1, 1, False, 2, False, False, , 0, False, False, 1, 1"</definedName>
    <definedName name="cb_sChart18C63501_opts" hidden="1">"1, 1, 1, False, 2, False, False, , 0, False, False, 1, 1"</definedName>
    <definedName name="cb_sChart19550B88_opts" hidden="1">"1, 1, 1, False, 2, False, False, , 0, False, False, 1, 1"</definedName>
    <definedName name="cb_sChart1955183C_opts" hidden="1">"2, 1, 1, True, 2, False, False, , 0, False, False, 1, 1"</definedName>
    <definedName name="cb_sChart19551C4E_opts" hidden="1">"2, 1, 1, True, 2, True, False, , 0, False, False, 1, 1"</definedName>
    <definedName name="cb_sChart1955C01A_opts" hidden="1">"2, 1, 1, False, 2, False, False, , 0, False, True, 1, 1"</definedName>
    <definedName name="cb_sChart1955C1C7_opts" hidden="1">"2, 1, 1, True, 2, False, False, , 0, False, True, 1, 1"</definedName>
    <definedName name="cb_sChart1B9A4AFE_opts" hidden="1">"1, 9, 1, False, 2, False, False, , 0, False, False, 1, 2"</definedName>
    <definedName name="cb_sChart1BA1DC3F_opts" hidden="1">"1, 9, 1, False, 2, False, False, , 0, False, False, 1, 2"</definedName>
    <definedName name="cb_sChart1C1DB169_opts" hidden="1">"1, 3, 1, False, 2, False, False, , 0, False, False, 1, 1"</definedName>
    <definedName name="cb_sChart1C3B75AC_opts" hidden="1">"1, 9, 1, False, 2, False, False, , 0, False, True, 1, 1"</definedName>
    <definedName name="cb_sChart1C3B9A4B_opts" hidden="1">"1, 9, 1, False, 2, False, False, , 0, False, True, 1, 1"</definedName>
    <definedName name="cb_sChart1C3BE924_opts" hidden="1">"1, 9, 1, False, 2, False, False, , 0, False, True, 1, 1"</definedName>
    <definedName name="cb_sChart1C3BEA5C_opts" hidden="1">"1, 9, 1, False, 2, False, False, , 0, False, True, 1, 1"</definedName>
    <definedName name="cb_sChart1C94B61D_opts" hidden="1">"1, 9, 3, False, 2, False, False, , 0, False, True, 1, 1"</definedName>
    <definedName name="cb_sChart1C94BA0C_opts" hidden="1">"1, 1, 1, False, 2, True, False, , 0, False, True, 1, 1"</definedName>
    <definedName name="cb_sChart1C94BFE1_opts" hidden="1">"1, 9, 1, False, 2, False, False, , 0, False, True, 1, 1"</definedName>
    <definedName name="cb_sChart1CC916DC_opts" hidden="1">"1, 10, 1, False, 2, False, False, , 0, False, False, 1, 1"</definedName>
    <definedName name="cb_sChart1D0218BA_opts" hidden="1">"1, 1, 1, False, 2, False, False, , 0, False, False, 1, 1"</definedName>
    <definedName name="cb_sChart1D0219E7_opts" hidden="1">"1, 1, 1, False, 2, False, False, , 0, False, False, 1, 1"</definedName>
    <definedName name="cb_sChart1D022117_opts" hidden="1">"1, 1, 1, False, 2, False, False, , 0, False, False, 1, 1"</definedName>
    <definedName name="cb_sChart1D02CAAE_opts" hidden="1">"1, 10, 1, False, 2, False, False, , 0, False, False, 1, 1"</definedName>
    <definedName name="cb_sChart1D03E238_opts" hidden="1">"1, 1, 1, False, 2, False, False, , 0, False, False, 1, 1"</definedName>
    <definedName name="cb_sChart1D03E90C_opts" hidden="1">"1, 1, 1, False, 2, False, False, , 0, False, False, 1, 1"</definedName>
    <definedName name="cb_sChart1D1405AB_opts" hidden="1">"1, 10, 1, False, 2, False, False, , 0, False, False, 1, 1"</definedName>
    <definedName name="cb_sChart1D1426E6_opts" hidden="1">"1, 10, 1, False, 2, False, False, , 0, False, False, 1, 1"</definedName>
    <definedName name="cb_sChart1D14336C_opts" hidden="1">"1, 10, 1, False, 2, False, False, , 0, False, False, 1, 1"</definedName>
    <definedName name="cb_sChart1D14587E_opts" hidden="1">"1, 10, 1, False, 2, False, False, , 0, False, False, 1, 1"</definedName>
    <definedName name="cb_sChart1D8F6DF6_opts" hidden="1">"1, 1, 1, False, 2, False, False, , 0, False, True, 1, 1"</definedName>
    <definedName name="cb_sChart1D8F6F97_opts" hidden="1">"1, 9, 1, False, 2, False, False, , 0, False, True, 1, 1"</definedName>
    <definedName name="cb_sChart41E9A35_opts" hidden="1">"1, 9, 1, False, 2, False, False, , 0, False, True, 1, 1"</definedName>
    <definedName name="cbc" hidden="1">{"value box",#N/A,TRUE,"DPL Inc. Fin Statements";"unlevered free cash flows",#N/A,TRUE,"DPL Inc. Fin Statements"}</definedName>
    <definedName name="cbcb" hidden="1">{"FCB_ALL",#N/A,FALSE,"FCB"}</definedName>
    <definedName name="cbcbc" hidden="1">{#N/A,#N/A,FALSE,"Income Statement";#N/A,#N/A,FALSE,"Balance Sheet";#N/A,#N/A,FALSE,"Cash Flows";#N/A,#N/A,FALSE,"Ratios"}</definedName>
    <definedName name="cbcbcbc" hidden="1">{"FCB_ALL",#N/A,FALSE,"FCB";"GREY_ALL",#N/A,FALSE,"GREY"}</definedName>
    <definedName name="cbcbcbcbcbcc" hidden="1">{"PA1",#N/A,TRUE,"BORDMW";"pa2",#N/A,TRUE,"BORDMW";"PA3",#N/A,TRUE,"BORDMW";"PA4",#N/A,TRUE,"BORDMW"}</definedName>
    <definedName name="CBLKWH">#REF!</definedName>
    <definedName name="CBWorkbookPriority" hidden="1">-1818492550</definedName>
    <definedName name="CCF">#REF!</definedName>
    <definedName name="CF_Month">#REF!</definedName>
    <definedName name="CF_Qtr">#REF!</definedName>
    <definedName name="CF_YTD">#REF!</definedName>
    <definedName name="CIQWBGuid" hidden="1">"8ee6adcd-c945-41c5-a362-fc8c76a9e52d"</definedName>
    <definedName name="City">#REF!</definedName>
    <definedName name="CLAF">#REF!</definedName>
    <definedName name="CLAF2">#REF!</definedName>
    <definedName name="CNTRCTDMND">#REF!</definedName>
    <definedName name="CO_Mo">#REF!</definedName>
    <definedName name="CO_Yr">#REF!</definedName>
    <definedName name="CoCode0100">#REF!</definedName>
    <definedName name="CoCode0200">#REF!</definedName>
    <definedName name="CoCode0400">#REF!</definedName>
    <definedName name="CoCode0500">#REF!</definedName>
    <definedName name="COD">#REF!</definedName>
    <definedName name="Codes">#REF!</definedName>
    <definedName name="Collapse_Level">#REF!</definedName>
    <definedName name="COM">#REF!</definedName>
    <definedName name="CONOCO_FAC">#REF!</definedName>
    <definedName name="CoPhoneLine">#REF!</definedName>
    <definedName name="copy2" hidden="1">#REF!</definedName>
    <definedName name="copy3" hidden="1">#REF!</definedName>
    <definedName name="CountsStatuses">#REF!</definedName>
    <definedName name="cp_by_group">#REF!</definedName>
    <definedName name="cp_by_serv_level">#REF!</definedName>
    <definedName name="cp_input_area">#REF!</definedName>
    <definedName name="CreditStats" hidden="1">#REF!</definedName>
    <definedName name="_xlnm.Criteria">#REF!</definedName>
    <definedName name="CRMOINTRPTHRS">#REF!</definedName>
    <definedName name="CRNTMOBTKWH">#REF!</definedName>
    <definedName name="CRNTMOFPKHRS">#REF!</definedName>
    <definedName name="CRNTMONPKHRS">#REF!</definedName>
    <definedName name="CRTLBLONPKHRS">#REF!</definedName>
    <definedName name="CRTLBLONPKKWH">#REF!</definedName>
    <definedName name="CSA">#REF!</definedName>
    <definedName name="CSO">#REF!</definedName>
    <definedName name="CSTMRCHG">#REF!</definedName>
    <definedName name="CSWE">#REF!</definedName>
    <definedName name="Cum_Int">#REF!</definedName>
    <definedName name="CurMoAddr1">#REF!</definedName>
    <definedName name="CurMoAddr2">#REF!</definedName>
    <definedName name="CurMoBTDetail">#REF!</definedName>
    <definedName name="CurMoBuyThrgh_Sheet">#REF!</definedName>
    <definedName name="CurMoCityStZip">#REF!</definedName>
    <definedName name="CurMoCustName">#REF!</definedName>
    <definedName name="CurMoExcessAmt">#REF!</definedName>
    <definedName name="CurMoGrTaxAmt">#REF!</definedName>
    <definedName name="CurMoKWHExcess">#REF!</definedName>
    <definedName name="CurMoKWHNotUsed">#REF!</definedName>
    <definedName name="CurMoKWHRes">#REF!</definedName>
    <definedName name="CurMoKWHSubTot">#REF!</definedName>
    <definedName name="CurMoKWHTot">#REF!</definedName>
    <definedName name="CurMoMtrMult">#REF!</definedName>
    <definedName name="CurMoNotUsedAmt">#REF!</definedName>
    <definedName name="CurMoResAmt">#REF!</definedName>
    <definedName name="CurMoSubTotAmt">#REF!</definedName>
    <definedName name="CurMoTotAmt">#REF!</definedName>
    <definedName name="CURRENT_ASSETS">#REF!</definedName>
    <definedName name="CURRENT_LIABILITIES">#REF!</definedName>
    <definedName name="CurrentRangeName" hidden="1">#REF!</definedName>
    <definedName name="CustAddr1">#REF!</definedName>
    <definedName name="CustAddr2">#REF!</definedName>
    <definedName name="CustCityStZip">#REF!</definedName>
    <definedName name="CustName">#REF!</definedName>
    <definedName name="CustName2">#REF!</definedName>
    <definedName name="CUSTOMER">#REF!</definedName>
    <definedName name="CustTable">#REF!</definedName>
    <definedName name="CWIP" hidden="1">{#N/A,#N/A,FALSE,"WP_B5";#N/A,#N/A,FALSE,"WP_B6";#N/A,#N/A,FALSE,"WP_B6.1";#N/A,#N/A,FALSE,"WP_B6.2";#N/A,#N/A,FALSE,"WP_B7";#N/A,#N/A,FALSE,"WP_B8";#N/A,#N/A,FALSE,"WP_B9";#N/A,#N/A,FALSE,"WP_C1";#N/A,#N/A,FALSE,"WP_C1.1";"WP_C1.2.1",#N/A,FALSE,"WP_C1.2";"WP_C1.2.2",#N/A,FALSE,"WP_C1.2";"WP_C1.2.3",#N/A,FALSE,"WP_C1.2";"WP_C1.2.4",#N/A,FALSE,"WP_C1.2";"WP_C1.2.5",#N/A,FALSE,"WP_C1.2";#N/A,#N/A,FALSE,"WP_C2";#N/A,#N/A,FALSE,"WP_C4";#N/A,#N/A,FALSE,"WP_C4a";#N/A,#N/A,FALSE,"WP_C4.1";#N/A,#N/A,FALSE,"WP_C4.2";#N/A,#N/A,FALSE,"WP_C4.3";#N/A,#N/A,FALSE,"WP_C5";#N/A,#N/A,FALSE,"WP_C6";#N/A,#N/A,FALSE,"WP_C7";#N/A,#N/A,FALSE,"WP_C8";#N/A,#N/A,FALSE,"WP_C9";#N/A,#N/A,FALSE,"WP_C10";#N/A,#N/A,FALSE,"WP_C11";#N/A,#N/A,FALSE,"WP_C12";#N/A,#N/A,FALSE,"WP_C13";#N/A,#N/A,FALSE,"WP_C14";"WP_D1.1",#N/A,FALSE,"WP_D1";"WP_D1.2",#N/A,FALSE,"WP_D1";"WP_D1.3",#N/A,FALSE,"WP_D1";"WP_D1.4",#N/A,FALSE,"WP_D1";"WP_D1.5",#N/A,FALSE,"WP_D1";#N/A,#N/A,FALSE,"WP_D2";#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CWIP2"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Cwvu.GREY_ALL." hidden="1">#REF!</definedName>
    <definedName name="CYDR">#REF!</definedName>
    <definedName name="d" hidden="1">#REF!</definedName>
    <definedName name="D1PROD">#REF!</definedName>
    <definedName name="D2TRAN">#REF!</definedName>
    <definedName name="DAT" hidden="1">#REF!</definedName>
    <definedName name="data">#REF!</definedName>
    <definedName name="Data.Dump" hidden="1">OFFSET(#REF!,1,0)</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_xlnm.Data_Form">#REF!</definedName>
    <definedName name="Debt_financed">#REF!</definedName>
    <definedName name="Debt_term">#REF!</definedName>
    <definedName name="Debt_type">#REF!</definedName>
    <definedName name="debttype">#REF!</definedName>
    <definedName name="DECEMBERFACTOR">#REF!</definedName>
    <definedName name="DECEMBERINTEREST">#REF!</definedName>
    <definedName name="DECEMBERSURCHARGE">#REF!</definedName>
    <definedName name="Def_Tax_Asset_Basis_Adj">#REF!</definedName>
    <definedName name="default_comments">"Print range changed to landscape. Unhide all rows and columns except 1 and A."</definedName>
    <definedName name="default_directory">"R:\fcm90prd\nvision\rpts\Fin_reports_Other\"</definedName>
    <definedName name="default_name">"Neal Hartley"</definedName>
    <definedName name="deferral_date">#REF!</definedName>
    <definedName name="delete" hidden="1">{"STMT OF CASH FLOWS",#N/A,FALSE,"Cash Flows Indirect"}</definedName>
    <definedName name="delete2" hidden="1">{"BALANCE SHEET ACCTS",#N/A,TRUE,"Working Trial Balance";"INCOME STMT ACCTS",#N/A,TRUE,"Working Trial Balance"}</definedName>
    <definedName name="DEMAND">#REF!</definedName>
    <definedName name="DEMENER">#REF!</definedName>
    <definedName name="DEMTRAN">#REF!</definedName>
    <definedName name="DEPRECBASE" hidden="1">#REF!</definedName>
    <definedName name="Derate">#REF!</definedName>
    <definedName name="DESCRIPTION1">#REF!</definedName>
    <definedName name="Desert">#REF!</definedName>
    <definedName name="DETAIL">#REF!</definedName>
    <definedName name="DetailTotCbl">#REF!</definedName>
    <definedName name="DetailTotChg">#REF!</definedName>
    <definedName name="DetailTotKw">#REF!</definedName>
    <definedName name="DetailTotMargin">#REF!</definedName>
    <definedName name="DeveloperRoyaltyAdder" hidden="1">#REF!</definedName>
    <definedName name="DIRPCCHG">#REF!</definedName>
    <definedName name="DIRPDCHG1">#REF!</definedName>
    <definedName name="DIRPDCHG2">#REF!</definedName>
    <definedName name="DIRPECHG1">#REF!</definedName>
    <definedName name="DIRPECHGB1">#REF!</definedName>
    <definedName name="DIRPECHGB2">#REF!</definedName>
    <definedName name="DIRPECHGB3">#REF!</definedName>
    <definedName name="DIRPMECHG1">#REF!</definedName>
    <definedName name="DIRPMINDC">#REF!</definedName>
    <definedName name="DIRPMINEC">#REF!</definedName>
    <definedName name="DIRPOFKVA">#REF!</definedName>
    <definedName name="DIRPOFKW">#REF!</definedName>
    <definedName name="DIRPOFKWH">#REF!</definedName>
    <definedName name="DIRPOPKWH">#REF!</definedName>
    <definedName name="DIRPP1EC">#REF!</definedName>
    <definedName name="DIRPP2EC">#REF!</definedName>
    <definedName name="DIRPP3EC">#REF!</definedName>
    <definedName name="DIRPP4EC">#REF!</definedName>
    <definedName name="DIRPP5EC">#REF!</definedName>
    <definedName name="DIRPRCHG">#REF!</definedName>
    <definedName name="DisBlkKwhChg1">#REF!</definedName>
    <definedName name="DisBlkKwhChg2">#REF!</definedName>
    <definedName name="DisBlkKwhChg3">#REF!</definedName>
    <definedName name="DisBlkKwhChgT">#REF!</definedName>
    <definedName name="DisCustChg">#REF!</definedName>
    <definedName name="DisDmdChg1">#REF!</definedName>
    <definedName name="DisDmdChg2">#REF!</definedName>
    <definedName name="DisMEChg">#REF!</definedName>
    <definedName name="DisMinDChg">#REF!</definedName>
    <definedName name="DisMinEChg">#REF!</definedName>
    <definedName name="DisOffPkKwh">#REF!</definedName>
    <definedName name="DisOnPkKwh">#REF!</definedName>
    <definedName name="DisPL1Chg">#REF!</definedName>
    <definedName name="DisPL2Chg">#REF!</definedName>
    <definedName name="DisPL3Chg">#REF!</definedName>
    <definedName name="DisPL4Chg">#REF!</definedName>
    <definedName name="DisPL5Chg">#REF!</definedName>
    <definedName name="DisReactiveChg">#REF!</definedName>
    <definedName name="DIST361">#REF!</definedName>
    <definedName name="DIST362">#REF!</definedName>
    <definedName name="DIST36458">#REF!</definedName>
    <definedName name="DIST36459">#REF!</definedName>
    <definedName name="DIST3648">#REF!</definedName>
    <definedName name="DIST36678">#REF!</definedName>
    <definedName name="DIST36679">#REF!</definedName>
    <definedName name="DIST368">#REF!</definedName>
    <definedName name="DIST369">#REF!</definedName>
    <definedName name="DIST370">#REF!</definedName>
    <definedName name="DIST371">#REF!</definedName>
    <definedName name="DIST373">#REF!</definedName>
    <definedName name="DISTPLT">#REF!</definedName>
    <definedName name="distr" hidden="1">{"wp_h4.2",#N/A,FALSE,"WP_H4.2";"wp_h4.3",#N/A,FALSE,"WP_H4.3"}</definedName>
    <definedName name="DisXOfpKvaChg">#REF!</definedName>
    <definedName name="DisXOfpKwChg">#REF!</definedName>
    <definedName name="Div_Inc_pb" hidden="1">#REF!</definedName>
    <definedName name="DivApb" hidden="1">#REF!</definedName>
    <definedName name="DivBpb" hidden="1">#REF!</definedName>
    <definedName name="DivCpb" hidden="1">#REF!</definedName>
    <definedName name="DivDpb" hidden="1">#REF!</definedName>
    <definedName name="DivEpb" hidden="1">#REF!</definedName>
    <definedName name="DivFpb" hidden="1">#REF!</definedName>
    <definedName name="DivGpb" hidden="1">#REF!</definedName>
    <definedName name="DivHpb" hidden="1">#REF!</definedName>
    <definedName name="Divisional_Toggle" hidden="1">#REF!</definedName>
    <definedName name="DOwnside" hidden="1">#REF!</definedName>
    <definedName name="Dr" hidden="1">#REF!</definedName>
    <definedName name="DR_1">#REF!</definedName>
    <definedName name="DR_10">#REF!</definedName>
    <definedName name="DR_2">#REF!</definedName>
    <definedName name="DR_3">#REF!</definedName>
    <definedName name="DR_4">#REF!</definedName>
    <definedName name="DR_5">#REF!</definedName>
    <definedName name="DR_6">#REF!</definedName>
    <definedName name="DR_7">#REF!</definedName>
    <definedName name="DR_8">#REF!</definedName>
    <definedName name="DR_9">#REF!</definedName>
    <definedName name="Drawing_Bar_Range" hidden="1">#REF!</definedName>
    <definedName name="DS_Prod">#REF!</definedName>
    <definedName name="DS_Reserve">#REF!</definedName>
    <definedName name="DSTCCHG">#REF!</definedName>
    <definedName name="DSTDCHG1">#REF!</definedName>
    <definedName name="DSTDCHG2">#REF!</definedName>
    <definedName name="DSTECHG1">#REF!</definedName>
    <definedName name="DSTECHGB1">#REF!</definedName>
    <definedName name="DSTECHGB2">#REF!</definedName>
    <definedName name="DSTECHGB3">#REF!</definedName>
    <definedName name="DSTMECHG1">#REF!</definedName>
    <definedName name="DSTMINDC">#REF!</definedName>
    <definedName name="DSTMINEC">#REF!</definedName>
    <definedName name="DSTOFKWH">#REF!</definedName>
    <definedName name="DSTOPKWH">#REF!</definedName>
    <definedName name="DSTP1EC">#REF!</definedName>
    <definedName name="DSTP2EC">#REF!</definedName>
    <definedName name="DSTP3EC">#REF!</definedName>
    <definedName name="DSTP4EC">#REF!</definedName>
    <definedName name="DSTP5EC">#REF!</definedName>
    <definedName name="DSTRCHG">#REF!</definedName>
    <definedName name="DSTXOFKVA">#REF!</definedName>
    <definedName name="DSTXOFKW">#REF!</definedName>
    <definedName name="DT" hidden="1">#REF!</definedName>
    <definedName name="DZ.DropZone" hidden="1">#REF!</definedName>
    <definedName name="DZ.DropZoneIS" hidden="1">#REF!</definedName>
    <definedName name="DZ.IndSpec_Left" hidden="1">#REF!</definedName>
    <definedName name="DZ.IndSpec_Right" hidden="1">#REF!</definedName>
    <definedName name="DZ.LTM" hidden="1">#REF!</definedName>
    <definedName name="dz.LTMDate" hidden="1">#REF!</definedName>
    <definedName name="DZ.LTMPlus" hidden="1">#REF!</definedName>
    <definedName name="e_LowLevelBusinessUnit_417">#REF!</definedName>
    <definedName name="e_PlantAccount_3781">#REF!</definedName>
    <definedName name="E1ENERGY">#REF!</definedName>
    <definedName name="E1FUEL">#REF!</definedName>
    <definedName name="East">#REF!</definedName>
    <definedName name="East_Table">#REF!</definedName>
    <definedName name="EastPSC1">#REF!</definedName>
    <definedName name="EastPSC2">#REF!</definedName>
    <definedName name="EastPSC3">#REF!</definedName>
    <definedName name="EastPSC4">#REF!</definedName>
    <definedName name="EastSRPpsc1">#REF!</definedName>
    <definedName name="EastSRPpsc2">#REF!</definedName>
    <definedName name="EastSRPpsc3">#REF!</definedName>
    <definedName name="EastSRPpsc4">#REF!</definedName>
    <definedName name="EastSRPpsc5">#REF!</definedName>
    <definedName name="EBP_Act">#REF!</definedName>
    <definedName name="EBP_Inact">#REF!</definedName>
    <definedName name="EBP_QP">#REF!</definedName>
    <definedName name="EBP_SRP">#REF!</definedName>
    <definedName name="EBP_SRP_ACT">#REF!</definedName>
    <definedName name="EBP_SRP1">#REF!</definedName>
    <definedName name="EBP_SRP10">#REF!</definedName>
    <definedName name="EBP_SRP2">#REF!</definedName>
    <definedName name="EBP_SRP3">#REF!</definedName>
    <definedName name="EBP_SRP4">#REF!</definedName>
    <definedName name="EBP_SRP5">#REF!</definedName>
    <definedName name="EBP_SRP6">#REF!</definedName>
    <definedName name="EBP_SRP7">#REF!</definedName>
    <definedName name="EBP_SRP8">#REF!</definedName>
    <definedName name="EBP_SRP9">#REF!</definedName>
    <definedName name="ECF">#REF!</definedName>
    <definedName name="ECONOMYPURCHASES">#REF!</definedName>
    <definedName name="EDRBASE">#REF!</definedName>
    <definedName name="EDRDATE">#REF!</definedName>
    <definedName name="EDRDSCNT">#REF!</definedName>
    <definedName name="EDRLVLPCT">#REF!</definedName>
    <definedName name="EDRTYPE">#REF!</definedName>
    <definedName name="EEEE"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EFC_SUMMARY">#REF!</definedName>
    <definedName name="EFC_YTD_SM">#REF!</definedName>
    <definedName name="EffDate">#REF!</definedName>
    <definedName name="EFS_Expected_Case" hidden="1">#REF!</definedName>
    <definedName name="ELKMCGN1">#REF!</definedName>
    <definedName name="ELKMCGN2">#REF!</definedName>
    <definedName name="End_Bal">#REF!</definedName>
    <definedName name="End_Bal2">#REF!</definedName>
    <definedName name="End_of_Report">#REF!</definedName>
    <definedName name="End_Print1">#REF!</definedName>
    <definedName name="End_Print2">#REF!</definedName>
    <definedName name="ENDDTM">#REF!</definedName>
    <definedName name="EndTime">39456.6725694444</definedName>
    <definedName name="Energy_Loss">#REF!</definedName>
    <definedName name="EntityID">#REF!</definedName>
    <definedName name="EntityName">#REF!</definedName>
    <definedName name="EP">#REF!</definedName>
    <definedName name="er" hidden="1">#REF!</definedName>
    <definedName name="Erlbacher1">#REF!</definedName>
    <definedName name="Erlbacher2">#REF!</definedName>
    <definedName name="ES">#REF!</definedName>
    <definedName name="EstExcessAmt">#REF!</definedName>
    <definedName name="EstGrTaxAmt">#REF!</definedName>
    <definedName name="EstKWHExcess">#REF!</definedName>
    <definedName name="EstKWHNotUsed">#REF!</definedName>
    <definedName name="EstKWHRes">#REF!</definedName>
    <definedName name="EstKWHSubTot">#REF!</definedName>
    <definedName name="EstKWHTot">#REF!</definedName>
    <definedName name="EstNotUsedAmt">#REF!</definedName>
    <definedName name="EstResAmt">#REF!</definedName>
    <definedName name="EstSubTotAmt">#REF!</definedName>
    <definedName name="EstTotAmt">#REF!</definedName>
    <definedName name="etec">#REF!</definedName>
    <definedName name="ev.Calculation" hidden="1">2</definedName>
    <definedName name="ev.Initialized" hidden="1">FALSE</definedName>
    <definedName name="EV__ALLOWSTOPEXPAND__" hidden="1">1</definedName>
    <definedName name="EV__CVPARAMS__" hidden="1">"Trend!$B$17:$C$38;"</definedName>
    <definedName name="EV__DECIMALSYMBOL__" hidden="1">"."</definedName>
    <definedName name="EV__EVCOM_OPTIONS__" hidden="1">10</definedName>
    <definedName name="EV__EXPOPTIONS__" hidden="1">0</definedName>
    <definedName name="EV__LASTREFTIME__" hidden="1">40773.6362847222</definedName>
    <definedName name="EV__LOCKEDCVW__ACTIVITY_SYSTEM" hidden="1">"ALL_MANAGED,ALL_ACTIVITY,ALL_PROJECT,ALL_PROJTYPE,ACTUAL,ALL_SYSTEM,2005.TOTAL,NUC,PERIODIC,"</definedName>
    <definedName name="EV__LOCKEDCVW__BGE_FP" hidden="1">"INCOMESTATEMENT,ACTUAL,ALL_COMPANIES,TOTALADJ,2002.TOTAL,PERIODIC,"</definedName>
    <definedName name="EV__LOCKEDCVW__CAPITAL" hidden="1">"ACTUAL,MAJOR_CATEGORY,FACTORS,TOTAL_PORTFOLIO,2002.TOTAL,PERIODIC,"</definedName>
    <definedName name="EV__LOCKEDCVW__CGG_PLANNING" hidden="1">"ALL_MANAGED,ALL_CONSOLIDATEDCC,1009,ALL_PAEXP,ALL_PROJECT,ACTUAL,ALL_SYSTEM,2006.TOTAL,ALL_UNIT,PERIODIC,"</definedName>
    <definedName name="EV__LOCKEDCVW__CGG_PLANNING_RPT" hidden="1">"ROLLUP_MANAGED15,ALL_BASENONBASE,ALL_CEFUNCTION,ALL_CONSOLIDATEDCC,ALL_OUTNONOUT,1003,ALL_PAEXP,ALL_PROJECT,ALL_PROJSUBTYPE,ACTUAL,ALL_SYSTEM,2006.NOV,ALL_UNIT,PERIODIC,"</definedName>
    <definedName name="EV__LOCKEDCVW__CGGIR" hidden="1">"ALL_MANAGED,ALL_ACTIVITY,ALL_BASENONBASE,ALL_CONSOLIDATEDCC,ALL_FUELTYP,ALL_INTCO,ALL_INTERCOMPANY,ALL_LEGAL,ALL_MARKET,ALL_OUTNONOUT,1003,ALL_PAEXP,ALL_PRODUCTCAT,ALL_PROJECT,ALL_PROJSUBTYPE,ALL_PROJTYPE,ACTUAL,ALL_SYSTEM,2005.TOTAL,ALL_UNIT,PERIODIC,"</definedName>
    <definedName name="EV__LOCKEDCVW__CGGIR_RPT" hidden="1">"ALL_MANAGED,ALL_ACTIVITY,ALL_BASENONBASE,ALL_CEFUNCTION,ALL_CONSOLIDATEDCC,ALL_FUELTYP,ALL_INTERCOMPANY,ALL_LEGAL,ALL_MARKET,ALL_OUTNONOUT,1003,ALL_PAEXP,ALL_PRODUCTCAT,ALL_PROJECT,ALL_PROJSUBTYPE,ACTUAL,ALL_SYSTEM,2005.TOTAL,ALL_UNIT,PERIODIC,"</definedName>
    <definedName name="EV__LOCKEDCVW__CORPFPA_NEW" hidden="1">"1060,05_09STRATPLANV2,TOTALADJ,313,TOTAL_FUNCTION,BUS,2006.TOTAL,PERIODIC,"</definedName>
    <definedName name="EV__LOCKEDCVW__CPA" hidden="1">"O_M,ALL_ACTIVITIES,2005_ORIGBUDGET,ALL_SPENDERS,ALL_EXPTYPES,ALL_PROCESSES,OM_MAJOR_CATEGORY,2005.TOTAL,PERIODIC,"</definedName>
    <definedName name="EV__LOCKEDCVW__ECB" hidden="1">"ALL_COSTCENTER,ALL_EMPLOYEES,AVAILABLEHRS,1003,ALL_PROJECT,ACTUAL,2004.TOTAL,PERIODIC,"</definedName>
    <definedName name="EV__LOCKEDCVW__ETL" hidden="1">"ACTUAL,PYXIS,POSTCLOSE,2005.TOTAL,PERIODIC,"</definedName>
    <definedName name="EV__LOCKEDCVW__FINANCIAL_REPORTING" hidden="1">"CNE,EBITDA,3Q07FCST,USD,PERIODIC,AllActivities,TotalAdj,AllFunctions,AllProducts,All_Projects,Total_Channel,All_Lines,All_Segments,2007.TOTAL,"</definedName>
    <definedName name="EV__LOCKEDCVW__FPA" hidden="1">"BUDGET,TotWithAlloc,FL1_100,514000,All_Interco,LC,2007.TOTAL,PERIODIC,"</definedName>
    <definedName name="EV__LOCKEDCVW__FPA_GROWTH" hidden="1">"ACTUAL,TotWithAlloc,MgmtReporting,BalanceSheet,AllGrowth,All_Interco,LC,BASESCENARIO,2004.TOTAL,PERIODIC,"</definedName>
    <definedName name="EV__LOCKEDCVW__FUEL_MARKET_PRODUCT" hidden="1">"ALL_MANAGED,ALL_BASENONBASE,ALL_CONSOLIDATEDCC,ALL_FUELTYP,ALL_LEGAL,ALL_MARKET,ALL_OUTNONOUT,ALL_PRODUCTCAT,ALL_PROJTYPE,ACTUAL,2005.TOTAL,NUC,PERIODIC,"</definedName>
    <definedName name="EV__LOCKEDCVW__GROSS_MARGIN" hidden="1">"ACTUAL,Total_Channel,TotalAdj,Tot_GMT,AllProducts,E100,All_Lines,LC,All_Segments,TotalStatus,2007.FEB,PERIODIC,"</definedName>
    <definedName name="EV__LOCKEDCVW__GROSSMARGIN" hidden="1">"BUDGET929,Adj,FinancialHedges,SC_Contracts,LC,2008.TOTAL,PERIODIC,"</definedName>
    <definedName name="EV__LOCKEDCVW__KPI_OPS" hidden="1">"ALL_ACCTKPI,ALL_FUELTYP,ALL_MARKET,ALL_PRODUCTCAT,ACTUAL,KPIOPS_FINAL,2005.TOTAL,NUC,PERIODIC,"</definedName>
    <definedName name="EV__LOCKEDCVW__MANAGED" hidden="1">"ALL_MANAGED,ALL_CONSOLIDATEDCC,ALL_LEGAL,1003,ACTUAL,2005.TOTAL,PERIODIC,"</definedName>
    <definedName name="EV__LOCKEDCVW__MANAGED_3RDPARTY" hidden="1">"EQUITYMETHINVEST,ALL_CONSOLIDATEDCC,ALL_LEGAL,1003,ACTUAL,2005.TOTAL,PERIODIC,"</definedName>
    <definedName name="EV__LOCKEDCVW__PLANT" hidden="1">"ALL_MANAGED,ALL_BASENONBASE,ALL_OUTNONOUT,ALL_PROJECT,ALL_PROJSUBTYPE,ALL_PROJTYPE,ACTUAL,NONALLOC,2005.TOTAL,NUC,PERIODIC,"</definedName>
    <definedName name="EV__LOCKEDCVW__PROJECT" hidden="1">"ACTUAL,TotWithAdj,MgmtReporting,150000,AllProjects,AllRFEProjects,LC,2004.TOTAL,PERIODIC,"</definedName>
    <definedName name="EV__LOCKEDCVW__RATE" hidden="1">"ACTUAL,USD,Avg,RateInput,2002.TOTAL,PERIODIC,"</definedName>
    <definedName name="EV__LOCKEDCVW__RESPONSIBILITY" hidden="1">"ROLLUP_MANAGED5,033,1009,16081ZZZ_EXP,ALL_PROJECT,ALL_PROJSUBTYPE,ALL_PROJTYPE,ACTUAL,2006.DEC,PERIODIC,"</definedName>
    <definedName name="EV__LOCKEDCVW__SALES_RATE" hidden="1">"USD,Avg,RateInput,ACTUAL,2005.TOTAL,PERIODIC,"</definedName>
    <definedName name="EV__LOCKEDCVW__SLR" hidden="1">"2005_ORIGBUDGET,ALL_EXPTYPES,STATISTICAL_ACCOUNTS,ALL_COMPANIES,ALL_EMPLOYEES,M10001,2005.TOTAL,PERIODIC,"</definedName>
    <definedName name="EV__LOCKEDCVW__STAFF_PLANNING" hidden="1">"ACTUAL,Total_Channel,TotalAdj,AllEmployment,All_Lines,E100,USD,All_Segments,DATAACCOUNTS,AllFunctions,Total_Location,2002.TOTAL,PERIODIC,"</definedName>
    <definedName name="EV__LOCKEDCVW__WEEKLY_SALES" hidden="1">"All_BDM,Total_Size,Total_Channel,TOTAL_Signings,TotalAdj,Total_LeadSource,All_Lines,USD,Sales_Accounts,ACTUAL,Total_Product,CNI,2005.TOTAL,All_SIC_CODES,Total_Utility,PERIODIC,"</definedName>
    <definedName name="EV__LOCKSTATUS__" hidden="1">1</definedName>
    <definedName name="EV__MAXEXPCOLS__" hidden="1">100</definedName>
    <definedName name="EV__MAXEXPROWS__" hidden="1">1000</definedName>
    <definedName name="EV__MEMORYCVW__" hidden="1">0</definedName>
    <definedName name="EV__WBEVMODE__" hidden="1">1</definedName>
    <definedName name="EV__WBREFOPTIONS__" hidden="1">134217791</definedName>
    <definedName name="EV__WBVERSION__" hidden="1">0</definedName>
    <definedName name="EV__WSINFO__" hidden="1">"cegfpa"</definedName>
    <definedName name="Ex_Frequency">#REF!</definedName>
    <definedName name="Exchange_Rates" hidden="1">#REF!</definedName>
    <definedName name="EXCSKVACHG">#REF!</definedName>
    <definedName name="EXCSKVADMND">#REF!</definedName>
    <definedName name="EXCSKVAR">#REF!</definedName>
    <definedName name="EXP5617X">#REF!</definedName>
    <definedName name="EXPPROD">#REF!</definedName>
    <definedName name="ExRate_Yr1" hidden="1">#REF!</definedName>
    <definedName name="ExRate_Yr2" hidden="1">#REF!</definedName>
    <definedName name="ExRate_Yr3" hidden="1">#REF!</definedName>
    <definedName name="ExRate_Yr4" hidden="1">#REF!</definedName>
    <definedName name="ExRate_Yr5" hidden="1">#REF!</definedName>
    <definedName name="ExRate_Yr6" hidden="1">#REF!</definedName>
    <definedName name="ExRate_Yr7" hidden="1">#REF!</definedName>
    <definedName name="ExRateLTM_Yr1" hidden="1">#REF!</definedName>
    <definedName name="ExRateLTM_Yr2" hidden="1">#REF!</definedName>
    <definedName name="ExRateLTM_Yr3" hidden="1">#REF!</definedName>
    <definedName name="Extension">#REF!</definedName>
    <definedName name="Extra_Pay">#REF!</definedName>
    <definedName name="_xlnm.Extract">#REF!</definedName>
    <definedName name="Extracts_Hide">#REF!</definedName>
    <definedName name="f"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fake">#REF!</definedName>
    <definedName name="FAS35InfoValYear">#REF!</definedName>
    <definedName name="FAS87INFO2013">#REF!</definedName>
    <definedName name="FAS87InfoValYear">#REF!</definedName>
    <definedName name="FAS87InfoValYearSRP">#REF!</definedName>
    <definedName name="FBULL5">#REF!</definedName>
    <definedName name="FCF">#REF!</definedName>
    <definedName name="fcst">#REF!</definedName>
    <definedName name="FCTCcalcN">"optbox_FCcalcN"</definedName>
    <definedName name="FCTCcalcY">"optbox_FccalcY"</definedName>
    <definedName name="fdsafasdsfdsa" hidden="1">#REF!</definedName>
    <definedName name="FEB">#REF!</definedName>
    <definedName name="FEBRUARYFACTOR">#REF!</definedName>
    <definedName name="FEBRUARYINTEREST">#REF!</definedName>
    <definedName name="FEBRUARYSURCHARGE">#REF!</definedName>
    <definedName name="Fed_Bonus_Red">#REF!</definedName>
    <definedName name="Fed_Depr_Adj">#REF!</definedName>
    <definedName name="Fed_Resv_Adj">#REF!</definedName>
    <definedName name="Fed_Tax_Accts">#REF!</definedName>
    <definedName name="Fed_tax_credit">#REF!</definedName>
    <definedName name="Fed_tax_rate">#REF!</definedName>
    <definedName name="FERC_Account">#REF!</definedName>
    <definedName name="FERC_LEVEL_2">#REF!</definedName>
    <definedName name="ff">#REF!</definedName>
    <definedName name="ffffff"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FIELD">#REF!</definedName>
    <definedName name="field35">#REF!</definedName>
    <definedName name="FieldFund">#REF!</definedName>
    <definedName name="FIRMKWH">#REF!</definedName>
    <definedName name="FIRSTDAY">#REF!</definedName>
    <definedName name="FirstYear" hidden="1">#REF!</definedName>
    <definedName name="Fiscal_Period">#REF!</definedName>
    <definedName name="Fiscal_Year">#REF!</definedName>
    <definedName name="FiscalMonth" hidden="1">#REF!</definedName>
    <definedName name="FIX">#REF!</definedName>
    <definedName name="Fixed1Adder" hidden="1">#REF!</definedName>
    <definedName name="Fixed1Name" hidden="1">#REF!</definedName>
    <definedName name="Fixed2Name" hidden="1">#REF!</definedName>
    <definedName name="Fixed3Name" hidden="1">#REF!</definedName>
    <definedName name="FLRATE">#REF!</definedName>
    <definedName name="FnOffset">#REF!</definedName>
    <definedName name="ForecastResults">#REF!</definedName>
    <definedName name="FORM">#REF!</definedName>
    <definedName name="FOUR">#REF!</definedName>
    <definedName name="FPTD" hidden="1">#REF!</definedName>
    <definedName name="FRMCPCT">#REF!</definedName>
    <definedName name="FSoPacific" hidden="1">{"BS",#N/A,FALSE,"USA"}</definedName>
    <definedName name="FUELBYTYPE">#REF!</definedName>
    <definedName name="FUELCHG">#REF!</definedName>
    <definedName name="fuelco_wrn.test1." hidden="1">{"Income Statement",#N/A,FALSE,"CFMODEL";"Balance Sheet",#N/A,FALSE,"CFMODEL"}</definedName>
    <definedName name="fuelco_wrn.test2." hidden="1">{"SourcesUses",#N/A,TRUE,"CFMODEL";"TransOverview",#N/A,TRUE,"CFMODEL"}</definedName>
    <definedName name="fuelco_wrn.test3." hidden="1">{"SourcesUses",#N/A,TRUE,#N/A;"TransOverview",#N/A,TRUE,"CFMODEL"}</definedName>
    <definedName name="fuelco_wrn.test4." hidden="1">{"SourcesUses",#N/A,TRUE,"FundsFlow";"TransOverview",#N/A,TRUE,"FundsFlow"}</definedName>
    <definedName name="FuelCycle" hidden="1">{#N/A,#N/A,FALSE,"AltFuel"}</definedName>
    <definedName name="FUELRATE">#REF!</definedName>
    <definedName name="Full_Print">#REF!</definedName>
    <definedName name="Full_Sample">#REF!</definedName>
    <definedName name="FundingInfoValYear">#REF!</definedName>
    <definedName name="future_cost_1">#REF!</definedName>
    <definedName name="future_cost_2">#REF!</definedName>
    <definedName name="future_dep_1">#REF!</definedName>
    <definedName name="future_dep_2">#REF!</definedName>
    <definedName name="future_yr_1">#REF!</definedName>
    <definedName name="future_yr_2">#REF!</definedName>
    <definedName name="g" hidden="1">#REF!</definedName>
    <definedName name="Gas.calc" hidden="1">{"ARK_JURIS_FAC",#N/A,FALSE,"Ark_Fuel&amp;Rev"}</definedName>
    <definedName name="gdgdag" hidden="1">#REF!</definedName>
    <definedName name="GenBlkKwhChg1">#REF!</definedName>
    <definedName name="GenBlkKwhChg2">#REF!</definedName>
    <definedName name="GenBlkKwhChg3">#REF!</definedName>
    <definedName name="GenBlkKwhChgT">#REF!</definedName>
    <definedName name="GENCCHG">#REF!</definedName>
    <definedName name="GenCustChg">#REF!</definedName>
    <definedName name="GENDCHG1">#REF!</definedName>
    <definedName name="GENDCHG2">#REF!</definedName>
    <definedName name="GenDmdChg1">#REF!</definedName>
    <definedName name="GenDmdChg2">#REF!</definedName>
    <definedName name="GENECHG1">#REF!</definedName>
    <definedName name="GENECHGB1">#REF!</definedName>
    <definedName name="GENECHGB2">#REF!</definedName>
    <definedName name="GENECHGB3">#REF!</definedName>
    <definedName name="general" hidden="1">#REF!</definedName>
    <definedName name="GenMEChg">#REF!</definedName>
    <definedName name="GENMECHG1">#REF!</definedName>
    <definedName name="GENMINDC">#REF!</definedName>
    <definedName name="GenMinDChg">#REF!</definedName>
    <definedName name="GENMINEC">#REF!</definedName>
    <definedName name="GenMinEChg">#REF!</definedName>
    <definedName name="GenOffPkKwh">#REF!</definedName>
    <definedName name="GENOFKWH">#REF!</definedName>
    <definedName name="GenOnPkKwh">#REF!</definedName>
    <definedName name="GENOPKWH">#REF!</definedName>
    <definedName name="GENP1EC">#REF!</definedName>
    <definedName name="GENP2EC">#REF!</definedName>
    <definedName name="GENP3EC">#REF!</definedName>
    <definedName name="GENP4EC">#REF!</definedName>
    <definedName name="GENP5EC">#REF!</definedName>
    <definedName name="GenPL1Chg">#REF!</definedName>
    <definedName name="GenPL2Chg">#REF!</definedName>
    <definedName name="GenPL3Chg">#REF!</definedName>
    <definedName name="GenPL4Chg">#REF!</definedName>
    <definedName name="GenPL5Chg">#REF!</definedName>
    <definedName name="GENRCHG">#REF!</definedName>
    <definedName name="GenReactiveChg">#REF!</definedName>
    <definedName name="GENXOFKVA">#REF!</definedName>
    <definedName name="GENXOFKW">#REF!</definedName>
    <definedName name="GenXOfpKvaChg">#REF!</definedName>
    <definedName name="GenXOfpKwChg">#REF!</definedName>
    <definedName name="ghghjghg" hidden="1">#REF!</definedName>
    <definedName name="gilb.wrn.test2." hidden="1">{"SourcesUses",#N/A,TRUE,"CFMODEL";"TransOverview",#N/A,TRUE,"CFMODEL"}</definedName>
    <definedName name="gilb.wrn.test3." hidden="1">{"SourcesUses",#N/A,TRUE,#N/A;"TransOverview",#N/A,TRUE,"CFMODEL"}</definedName>
    <definedName name="gilb.wrn.test4." hidden="1">{"SourcesUses",#N/A,TRUE,"FundsFlow";"TransOverview",#N/A,TRUE,"FundsFlow"}</definedName>
    <definedName name="gilb_wrn.test1" hidden="1">{"Income Statement",#N/A,FALSE,"CFMODEL";"Balance Sheet",#N/A,FALSE,"CFMODEL"}</definedName>
    <definedName name="GIRPCCHG">#REF!</definedName>
    <definedName name="GIRPDCHG1">#REF!</definedName>
    <definedName name="GIRPDCHG2">#REF!</definedName>
    <definedName name="GIRPECHG1">#REF!</definedName>
    <definedName name="GIRPECHGB1">#REF!</definedName>
    <definedName name="GIRPECHGB2">#REF!</definedName>
    <definedName name="GIRPECHGB3">#REF!</definedName>
    <definedName name="GIRPMECHG1">#REF!</definedName>
    <definedName name="GIRPMINDC">#REF!</definedName>
    <definedName name="GIRPMINEC">#REF!</definedName>
    <definedName name="GIRPOFKVA">#REF!</definedName>
    <definedName name="GIRPOFKW">#REF!</definedName>
    <definedName name="GIRPOFKWH">#REF!</definedName>
    <definedName name="GIRPOPKWH">#REF!</definedName>
    <definedName name="GIRPP1EC">#REF!</definedName>
    <definedName name="GIRPP2EC">#REF!</definedName>
    <definedName name="GIRPP3EC">#REF!</definedName>
    <definedName name="GIRPP4EC">#REF!</definedName>
    <definedName name="GIRPP5EC">#REF!</definedName>
    <definedName name="GIRPRCHG">#REF!</definedName>
    <definedName name="GOD" hidden="1">{#N/A,#N/A,TRUE,"Facility-Input";#N/A,#N/A,TRUE,"Graphs";#N/A,#N/A,TRUE,"TOTAL"}</definedName>
    <definedName name="golly" hidden="1">{#N/A,#N/A,TRUE,"Facility-Input";#N/A,#N/A,TRUE,"Graphs";#N/A,#N/A,TRUE,"TOTAL"}</definedName>
    <definedName name="GOODBYE" hidden="1">{#N/A,#N/A,TRUE,"Facility-Input";#N/A,#N/A,TRUE,"Graphs";#N/A,#N/A,TRUE,"TOTAL"}</definedName>
    <definedName name="GPA_Table">#REF!</definedName>
    <definedName name="greenbelt">#REF!</definedName>
    <definedName name="GreenTagAdder" hidden="1">#REF!</definedName>
    <definedName name="GROSSPLT">#REF!</definedName>
    <definedName name="haha" hidden="1">{"OMPA_FAC",#N/A,FALSE,"OMPA FAC"}</definedName>
    <definedName name="HEAD1">#REF!</definedName>
    <definedName name="HEAD2">#REF!</definedName>
    <definedName name="HEAD3">#REF!</definedName>
    <definedName name="HEAD4">#REF!</definedName>
    <definedName name="HEAD5">#REF!</definedName>
    <definedName name="HEAD6">#REF!</definedName>
    <definedName name="HEAD7">#REF!</definedName>
    <definedName name="HEAD8">#REF!</definedName>
    <definedName name="HEADA">#REF!</definedName>
    <definedName name="HEADB">#REF!</definedName>
    <definedName name="HEADC">#REF!</definedName>
    <definedName name="Header_Row">ROW(#REF!)</definedName>
    <definedName name="HeaderI">#REF!</definedName>
    <definedName name="HEADI">#REF!</definedName>
    <definedName name="Hedges">#REF!</definedName>
    <definedName name="hello" hidden="1">{#N/A,#N/A,TRUE,"Facility-Input";#N/A,#N/A,TRUE,"Graphs";#N/A,#N/A,TRUE,"TOTAL"}</definedName>
    <definedName name="hi" hidden="1">#REF!</definedName>
    <definedName name="HIPREKW">#REF!</definedName>
    <definedName name="Hist3Yr_ASBHrsPerFTE">#REF!</definedName>
    <definedName name="Hist3Yr_CrewProductivity">#REF!</definedName>
    <definedName name="Hist3Yr_DesignAccuracy">#REF!</definedName>
    <definedName name="Hist3Yr_DistLaborCostPerASBHour">#REF!</definedName>
    <definedName name="Hist3Yr_EngineeringProductivity">#REF!</definedName>
    <definedName name="Hist3Yr_IncidentRate">#REF!</definedName>
    <definedName name="Hist3Yr_JobsiteAvailability">#REF!</definedName>
    <definedName name="Hist3Yr_JobsiteEfficiency">#REF!</definedName>
    <definedName name="Hist3Yr_MROCostPerOrder">#REF!</definedName>
    <definedName name="Hist3Yr_MROProductivity">#REF!</definedName>
    <definedName name="Hist3Yr_OTDistLine">#REF!</definedName>
    <definedName name="Hist3Yr_OTEng">#REF!</definedName>
    <definedName name="Hist3Yr_OTMRO">#REF!</definedName>
    <definedName name="Hist3Yr_OverheadContractorLabor">#REF!</definedName>
    <definedName name="Hist3Yr_SeverityRate">#REF!</definedName>
    <definedName name="Hist3Yr_TotalDistCostPerASBHour">#REF!</definedName>
    <definedName name="HMMM" hidden="1">{#N/A,#N/A,FALSE,"SCH_B1";#N/A,#N/A,FALSE,"SCH_B2";#N/A,#N/A,FALSE,"SCH_B2.1";#N/A,#N/A,FALSE,"SCH_B2.2";#N/A,#N/A,FALSE,"SCH_B2.3";#N/A,#N/A,FALSE,"SCH_B3";#N/A,#N/A,FALSE,"SCH_B3.1";#N/A,#N/A,FALSE,"SCH_C1-a";#N/A,#N/A,FALSE,"SCH_C2";#N/A,#N/A,FALSE,"SCH_C2.1";#N/A,#N/A,FALSE,"SCH_D1A";#N/A,#N/A,FALSE,"SCH_D2";#N/A,#N/A,FALSE,"SCH_D2.1";#N/A,#N/A,FALSE,"SCH_E1";#N/A,#N/A,FALSE,"SCH_E1.1";#N/A,#N/A,FALSE,"SCH_F1";#N/A,#N/A,FALSE,"SCH_H1";#N/A,#N/A,FALSE,"SCH_H2";#N/A,#N/A,FALSE,"SCH_H2.1";#N/A,#N/A,FALSE,"SCH_I1";#N/A,#N/A,FALSE,"SCH_I1a";#N/A,#N/A,FALSE,"SCH_J1"}</definedName>
    <definedName name="hn._I006" hidden="1">#REF!</definedName>
    <definedName name="hn._I018" hidden="1">#REF!</definedName>
    <definedName name="hn._I024" hidden="1">#REF!</definedName>
    <definedName name="hn._I028" hidden="1">#REF!</definedName>
    <definedName name="hn._I029" hidden="1">#REF!</definedName>
    <definedName name="hn._I030" hidden="1">#REF!</definedName>
    <definedName name="hn._I031" hidden="1">#REF!</definedName>
    <definedName name="hn._I044" hidden="1">#REF!</definedName>
    <definedName name="hn._I051" hidden="1">#REF!</definedName>
    <definedName name="hn._I059" hidden="1">#REF!</definedName>
    <definedName name="hn._I062" hidden="1">#REF!</definedName>
    <definedName name="hn._I070" hidden="1">#REF!</definedName>
    <definedName name="hn._I071" hidden="1">#REF!</definedName>
    <definedName name="hn._I075" hidden="1">#REF!</definedName>
    <definedName name="hn._I077" hidden="1">#REF!</definedName>
    <definedName name="hn._I083" hidden="1">#REF!</definedName>
    <definedName name="hn._I085" hidden="1">#REF!</definedName>
    <definedName name="hn._P001" hidden="1">#REF!</definedName>
    <definedName name="hn._P002" hidden="1">#REF!</definedName>
    <definedName name="hn._P004" hidden="1">#REF!</definedName>
    <definedName name="hn._P014" hidden="1">#REF!</definedName>
    <definedName name="hn._P016" hidden="1">#REF!</definedName>
    <definedName name="hn._P017" hidden="1">#REF!</definedName>
    <definedName name="hn._P017g" hidden="1">#REF!</definedName>
    <definedName name="hn._P021" hidden="1">#REF!</definedName>
    <definedName name="hn._P024" hidden="1">#REF!</definedName>
    <definedName name="hn.Add015" hidden="1">#REF!</definedName>
    <definedName name="hn.Aggregate" hidden="1">#REF!</definedName>
    <definedName name="hn.CompanyInfo" hidden="1">#REF!</definedName>
    <definedName name="hn.CompanyName" hidden="1">#REF!</definedName>
    <definedName name="hn.CompanyUCN" hidden="1">#REF!</definedName>
    <definedName name="hn.ConvertVal1" hidden="1">#REF!</definedName>
    <definedName name="hn.ConvertZero1" hidden="1">#REF!,#REF!,#REF!,#REF!,#REF!,#REF!,#REF!,#REF!,#REF!,#REF!</definedName>
    <definedName name="hn.ConvertZero2" hidden="1">#REF!,#REF!,#REF!,#REF!,#REF!,#REF!,#REF!,#REF!</definedName>
    <definedName name="hn.ConvertZero3" hidden="1">#REF!,#REF!,#REF!,#REF!,#REF!</definedName>
    <definedName name="hn.ConvertZero4" hidden="1">#REF!,#REF!,#REF!,#REF!,#REF!,#REF!,#REF!,#REF!</definedName>
    <definedName name="hn.ConvertZeroUnhide1" hidden="1">#REF!,#REF!,#REF!</definedName>
    <definedName name="hn.CopyforPR" hidden="1">#REF!</definedName>
    <definedName name="hn.Delete015" hidden="1">#REF!,#REF!,#REF!,#REF!</definedName>
    <definedName name="hn.domestic" hidden="1">#REF!</definedName>
    <definedName name="hn.DomesticFlag" hidden="1">#REF!</definedName>
    <definedName name="hn.DZ_MultByFXRates" hidden="1">#REF!,#REF!,#REF!,#REF!</definedName>
    <definedName name="hn.DZdata" hidden="1">#REF!</definedName>
    <definedName name="hn.ExtDb" hidden="1">FALSE</definedName>
    <definedName name="hn.FromMain" hidden="1">#REF!</definedName>
    <definedName name="hn.FromMain1" hidden="1">#REF!</definedName>
    <definedName name="hn.FromMain2" hidden="1">#REF!</definedName>
    <definedName name="hn.FromMain3" hidden="1">#REF!</definedName>
    <definedName name="hn.FromMain4" hidden="1">#REF!</definedName>
    <definedName name="hn.FromMain5" hidden="1">#REF!</definedName>
    <definedName name="hn.Global" hidden="1">#REF!</definedName>
    <definedName name="hn.IssuerID" hidden="1">#REF!</definedName>
    <definedName name="hn.IssuerNameShort" hidden="1">#REF!</definedName>
    <definedName name="hn.LTM_MultByFXRates" hidden="1">#REF!,#REF!,#REF!,#REF!,#REF!,#REF!,#REF!</definedName>
    <definedName name="hn.LTMData" hidden="1">#REF!</definedName>
    <definedName name="hn.ModelType" hidden="1">"DEAL"</definedName>
    <definedName name="hn.ModelVersion" hidden="1">1</definedName>
    <definedName name="hn.MultbyFXRates" hidden="1">#REF!,#REF!,#REF!,#REF!,#REF!,#REF!,#REF!</definedName>
    <definedName name="hn.MultByFXRates1" hidden="1">#REF!,#REF!,#REF!,#REF!,#REF!</definedName>
    <definedName name="hn.MultByFXRates2" hidden="1">#REF!,#REF!,#REF!,#REF!,#REF!</definedName>
    <definedName name="hn.MultByFXRates3" hidden="1">#REF!,#REF!,#REF!,#REF!,#REF!</definedName>
    <definedName name="hn.MultbyFxrates4" hidden="1">#REF!,#REF!,#REF!,#REF!,#REF!,#REF!,#REF!</definedName>
    <definedName name="hn.multbyfxrates5" hidden="1">#REF!,#REF!,#REF!,#REF!,#REF!</definedName>
    <definedName name="hn.multbyfxrates6" hidden="1">#REF!,#REF!,#REF!,#REF!,#REF!</definedName>
    <definedName name="hn.multbyfxrates7" hidden="1">#REF!,#REF!,#REF!,#REF!,#REF!</definedName>
    <definedName name="hn.MultByFXRatesBot1" hidden="1">#REF!,#REF!,#REF!,#REF!,#REF!,#REF!,#REF!,#REF!,#REF!,#REF!,#REF!,#REF!</definedName>
    <definedName name="hn.MultByFXRatesBot2" hidden="1">#REF!,#REF!,#REF!,#REF!,#REF!,#REF!,#REF!,#REF!,#REF!,#REF!,#REF!,#REF!</definedName>
    <definedName name="hn.MultByFXRatesBot3" hidden="1">#REF!,#REF!,#REF!,#REF!,#REF!,#REF!,#REF!,#REF!,#REF!,#REF!,#REF!,#REF!</definedName>
    <definedName name="hn.MultByFXRatesBot4" hidden="1">#REF!,#REF!,#REF!,#REF!,#REF!,#REF!,#REF!,#REF!,#REF!,#REF!,#REF!,#REF!,#REF!</definedName>
    <definedName name="hn.MultByFXRatesBot5" hidden="1">#REF!,#REF!,#REF!,#REF!,#REF!,#REF!,#REF!,#REF!,#REF!,#REF!,#REF!</definedName>
    <definedName name="hn.MultByFXRatesBot6" hidden="1">#REF!,#REF!,#REF!,#REF!,#REF!,#REF!,#REF!,#REF!,#REF!,#REF!,#REF!</definedName>
    <definedName name="hn.MultByFXRatesBot7" hidden="1">#REF!,#REF!,#REF!,#REF!,#REF!,#REF!,#REF!,#REF!,#REF!,#REF!,#REF!</definedName>
    <definedName name="hn.MultByFXRatesTop1" hidden="1">#REF!,#REF!,#REF!,#REF!,#REF!,#REF!,#REF!,#REF!,#REF!,#REF!,#REF!,#REF!</definedName>
    <definedName name="hn.MultByFXRatesTop2" hidden="1">#REF!,#REF!,#REF!,#REF!,#REF!,#REF!,#REF!,#REF!,#REF!,#REF!,#REF!,#REF!,#REF!,#REF!,#REF!</definedName>
    <definedName name="hn.MultByFXRatesTop3" hidden="1">#REF!,#REF!,#REF!,#REF!,#REF!,#REF!,#REF!,#REF!,#REF!,#REF!,#REF!,#REF!,#REF!,#REF!,#REF!</definedName>
    <definedName name="hn.MultByFXRatesTop4" hidden="1">#REF!,#REF!,#REF!,#REF!,#REF!,#REF!,#REF!,#REF!,#REF!,#REF!,#REF!,#REF!,#REF!,#REF!,#REF!</definedName>
    <definedName name="hn.MultByFXRatesTop5" hidden="1">#REF!,#REF!,#REF!,#REF!,#REF!,#REF!,#REF!,#REF!,#REF!,#REF!,#REF!,#REF!</definedName>
    <definedName name="hn.MultByFXRatesTop6" hidden="1">#REF!,#REF!,#REF!,#REF!,#REF!,#REF!,#REF!,#REF!,#REF!,#REF!,#REF!,#REF!,#REF!,#REF!,#REF!</definedName>
    <definedName name="hn.MultByFXRatesTop7" hidden="1">#REF!,#REF!,#REF!,#REF!,#REF!,#REF!,#REF!,#REF!,#REF!,#REF!,#REF!,#REF!,#REF!,#REF!,#REF!</definedName>
    <definedName name="hn.NoUpload" hidden="1">0</definedName>
    <definedName name="hn.ObligorGrade" hidden="1">#REF!</definedName>
    <definedName name="hn.ParentName" hidden="1">#REF!</definedName>
    <definedName name="hn.ParentUCN" hidden="1">#REF!</definedName>
    <definedName name="hn.ParityCheck" hidden="1">#REF!</definedName>
    <definedName name="hn.PrivateEndMonth" hidden="1">#REF!</definedName>
    <definedName name="hn.PrivateLTM" hidden="1">#REF!</definedName>
    <definedName name="hn.PrivateLTMYear" hidden="1">#REF!</definedName>
    <definedName name="hn.PrivateQuarter" hidden="1">#REF!</definedName>
    <definedName name="hn.PrivateYear" hidden="1">#REF!</definedName>
    <definedName name="hn.PrivateYearEnd" hidden="1">#REF!</definedName>
    <definedName name="hn.PublicFlag" hidden="1">#REF!</definedName>
    <definedName name="hn.ReviewDescription" hidden="1">#REF!</definedName>
    <definedName name="hn.ReviewID" hidden="1">#REF!</definedName>
    <definedName name="hn.ReviewYear" hidden="1">#REF!</definedName>
    <definedName name="hn.Segment" hidden="1">#REF!</definedName>
    <definedName name="hn.SegmentDesc" hidden="1">#REF!</definedName>
    <definedName name="hn.SegmentID" hidden="1">#REF!</definedName>
    <definedName name="hn.Ticker" hidden="1">#REF!</definedName>
    <definedName name="hn.UserLogin" hidden="1">#REF!</definedName>
    <definedName name="hn.USLast" hidden="1">#REF!</definedName>
    <definedName name="hn.YearLabel" hidden="1">#REF!</definedName>
    <definedName name="HOPEBENTONTEXLARAYBURNKWH">#REF!</definedName>
    <definedName name="HOPEENERGYADJUSTMENT">#REF!</definedName>
    <definedName name="HRCRDKW">#REF!</definedName>
    <definedName name="HRCRDKWDT">#REF!</definedName>
    <definedName name="HRCRDKWTM">#REF!</definedName>
    <definedName name="HROFPKDT">#REF!</definedName>
    <definedName name="HROFPKKW">#REF!</definedName>
    <definedName name="HROFPKTM">#REF!</definedName>
    <definedName name="HRONPKDT">#REF!</definedName>
    <definedName name="HRONPKKW">#REF!</definedName>
    <definedName name="HRONPKTM">#REF!</definedName>
    <definedName name="HTML_CodePage" hidden="1">1252</definedName>
    <definedName name="HTML_Control" hidden="1">{"'Bellville Acetylene'!$A$1:$L$99"}</definedName>
    <definedName name="HTML_Description" hidden="1">""</definedName>
    <definedName name="HTML_Email" hidden="1">"jaymckeown@westernintl.com"</definedName>
    <definedName name="HTML_Header" hidden="1">"Western Summary"</definedName>
    <definedName name="HTML_LastUpdate" hidden="1">"3/13/02"</definedName>
    <definedName name="HTML_LineAfter" hidden="1">FALSE</definedName>
    <definedName name="HTML_LineBefore" hidden="1">FALSE</definedName>
    <definedName name="HTML_Name" hidden="1">"Jay McKeown"</definedName>
    <definedName name="HTML_OBDlg2" hidden="1">TRUE</definedName>
    <definedName name="HTML_OBDlg4" hidden="1">TRUE</definedName>
    <definedName name="HTML_OS" hidden="1">0</definedName>
    <definedName name="HTML_PathFile" hidden="1">"W:\JayM\Excel\Western\Financial Statements\2002\Western Summary.htm"</definedName>
    <definedName name="HTML_PathFileMac" hidden="1">"Senna:shockwave.com:Statistics:Customer support:SWCS_stats.html"</definedName>
    <definedName name="HTML_Title" hidden="1">"February 2002 Department Financial Statement"</definedName>
    <definedName name="HTML1_1" hidden="1">"'[PRODSETL.XLS]Monthly Summary'!$A$4:$K$98"</definedName>
    <definedName name="HTML1_10" hidden="1">""</definedName>
    <definedName name="HTML1_11" hidden="1">1</definedName>
    <definedName name="HTML1_12" hidden="1">"c:\temp\test.html"</definedName>
    <definedName name="HTML1_2" hidden="1">1</definedName>
    <definedName name="HTML1_3" hidden="1">"Product Settlement"</definedName>
    <definedName name="HTML1_4" hidden="1">"Monthly Summary"</definedName>
    <definedName name="HTML1_5" hidden="1">""</definedName>
    <definedName name="HTML1_6" hidden="1">-4146</definedName>
    <definedName name="HTML1_7" hidden="1">1</definedName>
    <definedName name="HTML1_8" hidden="1">"02/11/97"</definedName>
    <definedName name="HTML1_9" hidden="1">"Conoco"</definedName>
    <definedName name="HTML10_1" hidden="1">"'[PRODSETL.XLS]PS&amp;CM OTC Monthly Summary'!$A$4:$K$93"</definedName>
    <definedName name="HTML10_10" hidden="1">""</definedName>
    <definedName name="HTML10_11" hidden="1">1</definedName>
    <definedName name="HTML10_12" hidden="1">"Q:\DNSTREAM\COMMOPS\TRADING\PSOTCMTD.HTM"</definedName>
    <definedName name="HTML10_2" hidden="1">1</definedName>
    <definedName name="HTML10_3" hidden="1">"PS&amp;CM OTC Monthly Summary"</definedName>
    <definedName name="HTML10_4" hidden="1">"PS&amp;CM OTC Monthly Summary"</definedName>
    <definedName name="HTML10_5" hidden="1">""</definedName>
    <definedName name="HTML10_6" hidden="1">-4146</definedName>
    <definedName name="HTML10_7" hidden="1">-4146</definedName>
    <definedName name="HTML10_8" hidden="1">"9/2/97"</definedName>
    <definedName name="HTML10_9" hidden="1">"Jeff Rehlen ETN 639-3012"</definedName>
    <definedName name="HTML11_1" hidden="1">"'[PRODSETL.XLS]PS&amp;CM OTC Monthly Summary'!$A$6:$K$85"</definedName>
    <definedName name="HTML11_10" hidden="1">""</definedName>
    <definedName name="HTML11_11" hidden="1">1</definedName>
    <definedName name="HTML11_12" hidden="1">"Q:\DNSTREAM\COMMOPS\TRADING\PSOTCMTD.HTM"</definedName>
    <definedName name="HTML11_2" hidden="1">1</definedName>
    <definedName name="HTML11_3" hidden="1">"PS&amp;CM OTC Monthly Summary"</definedName>
    <definedName name="HTML11_4" hidden="1">"PS&amp;CM OTC Monthly Summary"</definedName>
    <definedName name="HTML11_5" hidden="1">""</definedName>
    <definedName name="HTML11_6" hidden="1">-4146</definedName>
    <definedName name="HTML11_7" hidden="1">-4146</definedName>
    <definedName name="HTML11_8" hidden="1">"10/1/97"</definedName>
    <definedName name="HTML11_9" hidden="1">"Jeff Rehlen ETN 639-3012"</definedName>
    <definedName name="HTML12_1" hidden="1">"'[PRODSETL.XLS]PS&amp;CM OTC Monthly Summary'!$A$1:$C$4"</definedName>
    <definedName name="HTML12_10" hidden="1">""</definedName>
    <definedName name="HTML12_11" hidden="1">1</definedName>
    <definedName name="HTML12_12" hidden="1">"Q:\DNSTREAM\COMMOPS\TRADING\PSOTCMTD.HTM"</definedName>
    <definedName name="HTML12_2" hidden="1">1</definedName>
    <definedName name="HTML12_3" hidden="1">"PS&amp;CM OTC Monthly Summary"</definedName>
    <definedName name="HTML12_4" hidden="1">"PS&amp;CM OTC Monthly Summary"</definedName>
    <definedName name="HTML12_5" hidden="1">""</definedName>
    <definedName name="HTML12_6" hidden="1">-4146</definedName>
    <definedName name="HTML12_7" hidden="1">-4146</definedName>
    <definedName name="HTML12_8" hidden="1">"11/4/97"</definedName>
    <definedName name="HTML12_9" hidden="1">"Jeff Rehlen ETN 639-3012"</definedName>
    <definedName name="HTML13_1" hidden="1">"'[PRODSETL.XLS]PS&amp;CM OTC Monthly Summary'!$A$1:$K$115"</definedName>
    <definedName name="HTML13_10" hidden="1">""</definedName>
    <definedName name="HTML13_11" hidden="1">1</definedName>
    <definedName name="HTML13_12" hidden="1">"Q:\DNSTREAM\COMMOPS\TRADING\PSOTCMTD.HTM"</definedName>
    <definedName name="HTML13_2" hidden="1">1</definedName>
    <definedName name="HTML13_3" hidden="1">"PS&amp;CM OTC Monthly Summary"</definedName>
    <definedName name="HTML13_4" hidden="1">"PS&amp;CM OTC Monthly Summary"</definedName>
    <definedName name="HTML13_5" hidden="1">""</definedName>
    <definedName name="HTML13_6" hidden="1">-4146</definedName>
    <definedName name="HTML13_7" hidden="1">-4146</definedName>
    <definedName name="HTML13_8" hidden="1">"11/4/97"</definedName>
    <definedName name="HTML13_9" hidden="1">"Jeff Rehlen ETN 639-3012"</definedName>
    <definedName name="HTML14_1" hidden="1">"'[PRODSETL.XLS]PS&amp;CM OTC Monthly Summary'!$A$6:$K$115"</definedName>
    <definedName name="HTML14_10" hidden="1">""</definedName>
    <definedName name="HTML14_11" hidden="1">1</definedName>
    <definedName name="HTML14_12" hidden="1">"Q:\DNSTREAM\COMMOPS\TRADING\PSOTCMTD.HTM"</definedName>
    <definedName name="HTML14_2" hidden="1">1</definedName>
    <definedName name="HTML14_3" hidden="1">"PS&amp;CM OTC Monthly Summary"</definedName>
    <definedName name="HTML14_4" hidden="1">"PS&amp;CM OTC Monthly Summary"</definedName>
    <definedName name="HTML14_5" hidden="1">""</definedName>
    <definedName name="HTML14_6" hidden="1">-4146</definedName>
    <definedName name="HTML14_7" hidden="1">-4146</definedName>
    <definedName name="HTML14_8" hidden="1">"11/4/97"</definedName>
    <definedName name="HTML14_9" hidden="1">"Jeff Rehlen ETN 639-3012"</definedName>
    <definedName name="HTML2_1" hidden="1">"'[PRODSETL.XLS]Y-T-D Summary'!$A$1:$Y$168"</definedName>
    <definedName name="HTML2_10" hidden="1">"For More Information:  Bob De Young"</definedName>
    <definedName name="HTML2_11" hidden="1">1</definedName>
    <definedName name="HTML2_12" hidden="1">"C:\TEMP\TEST.HTM"</definedName>
    <definedName name="HTML2_2" hidden="1">1</definedName>
    <definedName name="HTML2_3" hidden="1">"PS&amp;CM OTC Y-T-D Summary"</definedName>
    <definedName name="HTML2_4" hidden="1">"PS&amp;CM OTC Y-T-D Summary"</definedName>
    <definedName name="HTML2_5" hidden="1">""</definedName>
    <definedName name="HTML2_6" hidden="1">-4146</definedName>
    <definedName name="HTML2_7" hidden="1">1</definedName>
    <definedName name="HTML2_8" hidden="1">"02/13/97"</definedName>
    <definedName name="HTML2_9" hidden="1">"Conoco"</definedName>
    <definedName name="HTML3_1" hidden="1">"'[PRODSETL.XLS]Y-T-D Summary'!$A$4:$Y$168"</definedName>
    <definedName name="HTML3_10" hidden="1">""</definedName>
    <definedName name="HTML3_11" hidden="1">-4146</definedName>
    <definedName name="HTML3_12" hidden="1">"C:\TEMP\test.htm"</definedName>
    <definedName name="HTML3_2" hidden="1">1</definedName>
    <definedName name="HTML3_3" hidden="1">"PRODSETL"</definedName>
    <definedName name="HTML3_4" hidden="1">"Y-T-D Summary"</definedName>
    <definedName name="HTML3_5" hidden="1">""</definedName>
    <definedName name="HTML3_6" hidden="1">-4146</definedName>
    <definedName name="HTML3_7" hidden="1">-4146</definedName>
    <definedName name="HTML3_8" hidden="1">"02/13/97"</definedName>
    <definedName name="HTML3_9" hidden="1">"Conoco"</definedName>
    <definedName name="HTML4_1" hidden="1">"'[PRODSETL.XLS]Y-T-D Summary'!$A$4:$Y$195"</definedName>
    <definedName name="HTML4_10" hidden="1">""</definedName>
    <definedName name="HTML4_11" hidden="1">1</definedName>
    <definedName name="HTML4_12" hidden="1">"Q:\DNSTREAM\COMMOPS\TRADING\PSOTCYTD.HTM"</definedName>
    <definedName name="HTML4_2" hidden="1">1</definedName>
    <definedName name="HTML4_3" hidden="1">"PRODSETL"</definedName>
    <definedName name="HTML4_4" hidden="1">"PS&amp;CM OTC Y-T-D Summary"</definedName>
    <definedName name="HTML4_5" hidden="1">""</definedName>
    <definedName name="HTML4_6" hidden="1">-4146</definedName>
    <definedName name="HTML4_7" hidden="1">-4146</definedName>
    <definedName name="HTML4_8" hidden="1">"4/3/97"</definedName>
    <definedName name="HTML4_9" hidden="1">"Bob De Young ETN 639-4510"</definedName>
    <definedName name="HTML5_1" hidden="1">"'[PRODSETL.XLS]PS&amp;CM OTC Monthly Summary'!$A$6:$K$66"</definedName>
    <definedName name="HTML5_10" hidden="1">""</definedName>
    <definedName name="HTML5_11" hidden="1">1</definedName>
    <definedName name="HTML5_12" hidden="1">"Q:\DNSTREAM\COMMOPS\TRADING\PSOTCMTD.HTM"</definedName>
    <definedName name="HTML5_2" hidden="1">1</definedName>
    <definedName name="HTML5_3" hidden="1">"PS&amp;CM OTC Monthly Summary"</definedName>
    <definedName name="HTML5_4" hidden="1">"PS&amp;CM OTC Monthly Summary"</definedName>
    <definedName name="HTML5_5" hidden="1">""</definedName>
    <definedName name="HTML5_6" hidden="1">-4146</definedName>
    <definedName name="HTML5_7" hidden="1">-4146</definedName>
    <definedName name="HTML5_8" hidden="1">"4/3/97"</definedName>
    <definedName name="HTML5_9" hidden="1">"Bob De Young ETN 639-4510"</definedName>
    <definedName name="HTML6_1" hidden="1">"'[PRODSETL.XLS]PS&amp;CM OTC Monthly Summary'!$A$6:$K$73"</definedName>
    <definedName name="HTML6_10" hidden="1">""</definedName>
    <definedName name="HTML6_11" hidden="1">1</definedName>
    <definedName name="HTML6_12" hidden="1">"Q:\DNSTREAM\COMMOPS\TRADING\PSOTCMTD.HTM"</definedName>
    <definedName name="HTML6_2" hidden="1">1</definedName>
    <definedName name="HTML6_3" hidden="1">"PS&amp;CM OTC Monthly Summary"</definedName>
    <definedName name="HTML6_4" hidden="1">"PS&amp;CM OTC Monthly Summary"</definedName>
    <definedName name="HTML6_5" hidden="1">""</definedName>
    <definedName name="HTML6_6" hidden="1">-4146</definedName>
    <definedName name="HTML6_7" hidden="1">-4146</definedName>
    <definedName name="HTML6_8" hidden="1">"5/1/97"</definedName>
    <definedName name="HTML6_9" hidden="1">"Bob De Young ETN 639-4510"</definedName>
    <definedName name="HTML7_1" hidden="1">"'[PRODSETL.XLS]PS&amp;CM OTC Monthly Summary'!$A$4:$K$74"</definedName>
    <definedName name="HTML7_10" hidden="1">""</definedName>
    <definedName name="HTML7_11" hidden="1">1</definedName>
    <definedName name="HTML7_12" hidden="1">"Q:\DNSTREAM\COMMOPS\TRADING\PSOTCMTD.HTM"</definedName>
    <definedName name="HTML7_2" hidden="1">1</definedName>
    <definedName name="HTML7_3" hidden="1">"PS&amp;CM OTC Monthly Summary"</definedName>
    <definedName name="HTML7_4" hidden="1">"PS&amp;CM OTC Monthly Summary"</definedName>
    <definedName name="HTML7_5" hidden="1">""</definedName>
    <definedName name="HTML7_6" hidden="1">-4146</definedName>
    <definedName name="HTML7_7" hidden="1">-4146</definedName>
    <definedName name="HTML7_8" hidden="1">"6/2/97"</definedName>
    <definedName name="HTML7_9" hidden="1">"Bob De Young ETN 639-4510"</definedName>
    <definedName name="HTML8_1" hidden="1">"'[PRODSETL.XLS]PS&amp;CM OTC Monthly Summary'!$A$6:$K$90"</definedName>
    <definedName name="HTML8_10" hidden="1">""</definedName>
    <definedName name="HTML8_11" hidden="1">1</definedName>
    <definedName name="HTML8_12" hidden="1">"Q:\DNSTREAM\COMMOPS\TRADING\PSOTCMTD.HTM"</definedName>
    <definedName name="HTML8_2" hidden="1">1</definedName>
    <definedName name="HTML8_3" hidden="1">"PS&amp;CM OTC Monthly Summary"</definedName>
    <definedName name="HTML8_4" hidden="1">"PS&amp;CM OTC Monthly Summary"</definedName>
    <definedName name="HTML8_5" hidden="1">""</definedName>
    <definedName name="HTML8_6" hidden="1">-4146</definedName>
    <definedName name="HTML8_7" hidden="1">-4146</definedName>
    <definedName name="HTML8_8" hidden="1">"7/1/97"</definedName>
    <definedName name="HTML8_9" hidden="1">"Bob De Young ETN 639-4510"</definedName>
    <definedName name="HTML9_1" hidden="1">"'[PRODSETL.XLS]PS&amp;CM OTC Monthly Summary'!$A$6:$K$103"</definedName>
    <definedName name="HTML9_10" hidden="1">""</definedName>
    <definedName name="HTML9_11" hidden="1">1</definedName>
    <definedName name="HTML9_12" hidden="1">"Q:\DNSTREAM\COMMOPS\TRADING\PSOTCMTD.HTM"</definedName>
    <definedName name="HTML9_2" hidden="1">1</definedName>
    <definedName name="HTML9_3" hidden="1">"PS&amp;CM OTC Monthly Summary"</definedName>
    <definedName name="HTML9_4" hidden="1">"PS&amp;CM OTC Monthly Summary"</definedName>
    <definedName name="HTML9_5" hidden="1">""</definedName>
    <definedName name="HTML9_6" hidden="1">-4146</definedName>
    <definedName name="HTML9_7" hidden="1">-4146</definedName>
    <definedName name="HTML9_8" hidden="1">"8/1/97"</definedName>
    <definedName name="HTML9_9" hidden="1">"Bob De Young ETN 639-4510"</definedName>
    <definedName name="HTMLCount" hidden="1">14</definedName>
    <definedName name="i8uy" hidden="1">{"PA1",#N/A,TRUE,"BORDMW";"pa2",#N/A,TRUE,"BORDMW";"PA3",#N/A,TRUE,"BORDMW";"PA4",#N/A,TRUE,"BORDMW"}</definedName>
    <definedName name="ID_sorted">#REF!</definedName>
    <definedName name="IMCO">#REF!</definedName>
    <definedName name="IN_Sample">#REF!</definedName>
    <definedName name="Inc_Excl_Accts">#REF!</definedName>
    <definedName name="IncludeNonRegs">#REF!</definedName>
    <definedName name="INCOME_BEFORE_TAXES">#REF!</definedName>
    <definedName name="IncomeStatement" hidden="1">{#N/A,#N/A,FALSE,"FinStateUS"}</definedName>
    <definedName name="IncomeStatement6Years" hidden="1">{"IncStatement 6 years",#N/A,FALSE,"FinStateUS"}</definedName>
    <definedName name="IncrmntlFctr">#REF!</definedName>
    <definedName name="INFO">#REF!</definedName>
    <definedName name="INPUT">#REF!</definedName>
    <definedName name="inputs" hidden="1">{"Inputs 1","Base",FALSE,"INPUTS";"Inputs 2","Base",FALSE,"INPUTS";"Inputs 3","Base",FALSE,"INPUTS";"Inputs 4","Base",FALSE,"INPUTS";"Inputs 5","Base",FALSE,"INPUTS"}</definedName>
    <definedName name="Ins_Frequ">#REF!</definedName>
    <definedName name="InsuranceAdder" hidden="1">#REF!</definedName>
    <definedName name="Int">#REF!</definedName>
    <definedName name="Interest_Rate">#REF!</definedName>
    <definedName name="InterruptCapacity">#REF!</definedName>
    <definedName name="InterruptOfpCapacity">#REF!</definedName>
    <definedName name="InterruptType">#REF!</definedName>
    <definedName name="IntroPrintArea" hidden="1">#REF!</definedName>
    <definedName name="INTRPBLCAP">#REF!</definedName>
    <definedName name="Invdetails">#REF!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ING_STANDARD" hidden="1">"c4539"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SP" hidden="1">"IQ_BONDRATING_SP"</definedName>
    <definedName name="IQ_BOOK_VALUE" hidden="1">"IQ_BOOK_VALUE"</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ACT_OR_EST_REUT" hidden="1">"c5471"</definedName>
    <definedName name="IQ_BV_EST" hidden="1">"c5624"</definedName>
    <definedName name="IQ_BV_EST_REUT" hidden="1">"c5403"</definedName>
    <definedName name="IQ_BV_HIGH_EST" hidden="1">"c5626"</definedName>
    <definedName name="IQ_BV_HIGH_EST_REUT" hidden="1">"c5405"</definedName>
    <definedName name="IQ_BV_LOW_EST" hidden="1">"c5627"</definedName>
    <definedName name="IQ_BV_LOW_EST_REUT" hidden="1">"c5406"</definedName>
    <definedName name="IQ_BV_MEDIAN_EST" hidden="1">"c5625"</definedName>
    <definedName name="IQ_BV_MEDIAN_EST_REUT" hidden="1">"c5404"</definedName>
    <definedName name="IQ_BV_NUM_EST" hidden="1">"c5628"</definedName>
    <definedName name="IQ_BV_NUM_EST_REUT" hidden="1">"c5407"</definedName>
    <definedName name="IQ_BV_OVER_SHARES" hidden="1">"c1349"</definedName>
    <definedName name="IQ_BV_SHARE" hidden="1">"c100"</definedName>
    <definedName name="IQ_BV_SHARE_ACT_OR_EST" hidden="1">"c3587"</definedName>
    <definedName name="IQ_BV_SHARE_ACT_OR_EST_REUT" hidden="1">"c5477"</definedName>
    <definedName name="IQ_BV_SHARE_EST" hidden="1">"c3541"</definedName>
    <definedName name="IQ_BV_SHARE_EST_REUT" hidden="1">"c5439"</definedName>
    <definedName name="IQ_BV_SHARE_HIGH_EST" hidden="1">"c3542"</definedName>
    <definedName name="IQ_BV_SHARE_HIGH_EST_REUT" hidden="1">"c5441"</definedName>
    <definedName name="IQ_BV_SHARE_LOW_EST" hidden="1">"c3543"</definedName>
    <definedName name="IQ_BV_SHARE_LOW_EST_REUT" hidden="1">"c5442"</definedName>
    <definedName name="IQ_BV_SHARE_MEDIAN_EST" hidden="1">"c3544"</definedName>
    <definedName name="IQ_BV_SHARE_MEDIAN_EST_REUT" hidden="1">"c5440"</definedName>
    <definedName name="IQ_BV_SHARE_NUM_EST" hidden="1">"c3539"</definedName>
    <definedName name="IQ_BV_SHARE_NUM_EST_REUT" hidden="1">"c5443"</definedName>
    <definedName name="IQ_BV_SHARE_STDDEV_EST" hidden="1">"c3540"</definedName>
    <definedName name="IQ_BV_SHARE_STDDEV_EST_REUT" hidden="1">"c5444"</definedName>
    <definedName name="IQ_BV_STDDEV_EST" hidden="1">"c5629"</definedName>
    <definedName name="IQ_BV_STDDEV_EST_REUT" hidden="1">"c5408"</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REUT" hidden="1">"c5474"</definedName>
    <definedName name="IQ_CAPEX_BNK" hidden="1">"c110"</definedName>
    <definedName name="IQ_CAPEX_BR" hidden="1">"c111"</definedName>
    <definedName name="IQ_CAPEX_EST" hidden="1">"c3523"</definedName>
    <definedName name="IQ_CAPEX_EST_REUT" hidden="1">"c3969"</definedName>
    <definedName name="IQ_CAPEX_FIN" hidden="1">"c112"</definedName>
    <definedName name="IQ_CAPEX_GUIDANCE" hidden="1">"c4150"</definedName>
    <definedName name="IQ_CAPEX_HIGH_EST" hidden="1">"c3524"</definedName>
    <definedName name="IQ_CAPEX_HIGH_EST_REUT" hidden="1">"c3971"</definedName>
    <definedName name="IQ_CAPEX_HIGH_GUIDANCE" hidden="1">"c4180"</definedName>
    <definedName name="IQ_CAPEX_INS" hidden="1">"c113"</definedName>
    <definedName name="IQ_CAPEX_LOW_EST" hidden="1">"c3525"</definedName>
    <definedName name="IQ_CAPEX_LOW_EST_REUT" hidden="1">"c3972"</definedName>
    <definedName name="IQ_CAPEX_LOW_GUIDANCE" hidden="1">"c4220"</definedName>
    <definedName name="IQ_CAPEX_MEDIAN_EST" hidden="1">"c3526"</definedName>
    <definedName name="IQ_CAPEX_MEDIAN_EST_REUT" hidden="1">"c3970"</definedName>
    <definedName name="IQ_CAPEX_NUM_EST" hidden="1">"c3521"</definedName>
    <definedName name="IQ_CAPEX_NUM_EST_REUT" hidden="1">"c3973"</definedName>
    <definedName name="IQ_CAPEX_STDDEV_EST" hidden="1">"c3522"</definedName>
    <definedName name="IQ_CAPEX_STDDEV_EST_REUT" hidden="1">"c3974"</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PS_ACT_OR_EST" hidden="1">"c5638"</definedName>
    <definedName name="IQ_CASH_EPS_EST" hidden="1">"c5631"</definedName>
    <definedName name="IQ_CASH_EPS_HIGH_EST" hidden="1">"c5633"</definedName>
    <definedName name="IQ_CASH_EPS_LOW_EST" hidden="1">"c5634"</definedName>
    <definedName name="IQ_CASH_EPS_MEDIAN_EST" hidden="1">"c5632"</definedName>
    <definedName name="IQ_CASH_EPS_NUM_EST" hidden="1">"c5635"</definedName>
    <definedName name="IQ_CASH_EPS_STDDEV_EST" hidden="1">"c5636"</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GUIDANCE" hidden="1">"c4155"</definedName>
    <definedName name="IQ_CASH_FLOW_HIGH_EST" hidden="1">"c4156"</definedName>
    <definedName name="IQ_CASH_FLOW_HIGH_GUIDANCE" hidden="1">"c4201"</definedName>
    <definedName name="IQ_CASH_FLOW_LOW_EST" hidden="1">"c4157"</definedName>
    <definedName name="IQ_CASH_FLOW_LOW_GUIDANCE" hidden="1">"c4241"</definedName>
    <definedName name="IQ_CASH_FLOW_MEDIAN_EST" hidden="1">"c4158"</definedName>
    <definedName name="IQ_CASH_FLOW_NUM_EST" hidden="1">"c4159"</definedName>
    <definedName name="IQ_CASH_FLOW_STDDEV_EST" hidden="1">"c4160"</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GUIDANCE" hidden="1">"c4165"</definedName>
    <definedName name="IQ_CASH_OPER_HIGH_EST" hidden="1">"c4166"</definedName>
    <definedName name="IQ_CASH_OPER_HIGH_GUIDANCE" hidden="1">"c4185"</definedName>
    <definedName name="IQ_CASH_OPER_LOW_EST" hidden="1">"c4244"</definedName>
    <definedName name="IQ_CASH_OPER_LOW_GUIDANCE" hidden="1">"c4225"</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HIGH_EST" hidden="1">"c4251"</definedName>
    <definedName name="IQ_CASH_ST_INVEST_HIGH_GUIDANCE" hidden="1">"c4195"</definedName>
    <definedName name="IQ_CASH_ST_INVEST_LOW_EST" hidden="1">"c4252"</definedName>
    <definedName name="IQ_CASH_ST_INVEST_LOW_GUIDANCE" hidden="1">"c4235"</definedName>
    <definedName name="IQ_CASH_ST_INVEST_MEDIAN_EST" hidden="1">"c4253"</definedName>
    <definedName name="IQ_CASH_ST_INVEST_NUM_EST" hidden="1">"c4254"</definedName>
    <definedName name="IQ_CASH_ST_INVEST_STDDEV_EST" hidden="1">"c4255"</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ACT_OR_EST_REUT" hidden="1">"c5463"</definedName>
    <definedName name="IQ_CFPS_EST" hidden="1">"c1667"</definedName>
    <definedName name="IQ_CFPS_EST_REUT" hidden="1">"c3844"</definedName>
    <definedName name="IQ_CFPS_GUIDANCE" hidden="1">"c4256"</definedName>
    <definedName name="IQ_CFPS_HIGH_EST" hidden="1">"c1669"</definedName>
    <definedName name="IQ_CFPS_HIGH_EST_REUT" hidden="1">"c3846"</definedName>
    <definedName name="IQ_CFPS_HIGH_GUIDANCE" hidden="1">"c4167"</definedName>
    <definedName name="IQ_CFPS_LOW_EST" hidden="1">"c1670"</definedName>
    <definedName name="IQ_CFPS_LOW_EST_REUT" hidden="1">"c3847"</definedName>
    <definedName name="IQ_CFPS_LOW_GUIDANCE" hidden="1">"c4207"</definedName>
    <definedName name="IQ_CFPS_MEDIAN_EST" hidden="1">"c1668"</definedName>
    <definedName name="IQ_CFPS_MEDIAN_EST_REUT" hidden="1">"c3845"</definedName>
    <definedName name="IQ_CFPS_NUM_EST" hidden="1">"c1671"</definedName>
    <definedName name="IQ_CFPS_NUM_EST_REUT" hidden="1">"c3848"</definedName>
    <definedName name="IQ_CFPS_STDDEV_EST" hidden="1">"c1672"</definedName>
    <definedName name="IQ_CFPS_STDDEV_EST_REUT" hidden="1">"c3849"</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CIQ" hidden="1">"c4767"</definedName>
    <definedName name="IQ_DIFF_LASTCLOSE_TARGET_PRICE_REUT" hidden="1">"c5436"</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GUIDANCE" hidden="1">"c4279"</definedName>
    <definedName name="IQ_DISTRIBUTABLE_CASH_HIGH_EST" hidden="1">"c4280"</definedName>
    <definedName name="IQ_DISTRIBUTABLE_CASH_HIGH_GUIDANCE" hidden="1">"c4198"</definedName>
    <definedName name="IQ_DISTRIBUTABLE_CASH_LOW_EST" hidden="1">"c4281"</definedName>
    <definedName name="IQ_DISTRIBUTABLE_CASH_LOW_GUIDANCE" hidden="1">"c4238"</definedName>
    <definedName name="IQ_DISTRIBUTABLE_CASH_MEDIAN_EST" hidden="1">"c4282"</definedName>
    <definedName name="IQ_DISTRIBUTABLE_CASH_NUM_EST" hidden="1">"c4283"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GUIDANCE" hidden="1">"c4287"</definedName>
    <definedName name="IQ_DISTRIBUTABLE_CASH_SHARE_HIGH_EST" hidden="1">"c4288"</definedName>
    <definedName name="IQ_DISTRIBUTABLE_CASH_SHARE_HIGH_GUIDANCE" hidden="1">"c4199"</definedName>
    <definedName name="IQ_DISTRIBUTABLE_CASH_SHARE_LOW_EST" hidden="1">"c4289"</definedName>
    <definedName name="IQ_DISTRIBUTABLE_CASH_SHARE_LOW_GUIDANCE" hidden="1">"c4239"</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TDDEV_EST" hidden="1">"c4294"</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REUT" hidden="1">"c5464"</definedName>
    <definedName name="IQ_DPS_EST" hidden="1">"c1674"</definedName>
    <definedName name="IQ_DPS_EST_BOTTOM_UP" hidden="1">"c5493"</definedName>
    <definedName name="IQ_DPS_EST_BOTTOM_UP_REUT" hidden="1">"c5501"</definedName>
    <definedName name="IQ_DPS_EST_REUT" hidden="1">"c3851"</definedName>
    <definedName name="IQ_DPS_GUIDANCE" hidden="1">"c4302"</definedName>
    <definedName name="IQ_DPS_HIGH_EST" hidden="1">"c1676"</definedName>
    <definedName name="IQ_DPS_HIGH_EST_REUT" hidden="1">"c3853"</definedName>
    <definedName name="IQ_DPS_HIGH_GUIDANCE" hidden="1">"c4168"</definedName>
    <definedName name="IQ_DPS_LOW_EST" hidden="1">"c1677"</definedName>
    <definedName name="IQ_DPS_LOW_EST_REUT" hidden="1">"c3854"</definedName>
    <definedName name="IQ_DPS_LOW_GUIDANCE" hidden="1">"c4208"</definedName>
    <definedName name="IQ_DPS_MEDIAN_EST" hidden="1">"c1675"</definedName>
    <definedName name="IQ_DPS_MEDIAN_EST_REUT" hidden="1">"c3852"</definedName>
    <definedName name="IQ_DPS_NUM_EST" hidden="1">"c1678"</definedName>
    <definedName name="IQ_DPS_NUM_EST_REUT" hidden="1">"c3855"</definedName>
    <definedName name="IQ_DPS_STDDEV_EST" hidden="1">"c1679"</definedName>
    <definedName name="IQ_DPS_STDDEV_EST_REUT" hidden="1">"c3856"</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REUT" hidden="1">"c5465"</definedName>
    <definedName name="IQ_EBIT_EQ_INC" hidden="1">"c3498"</definedName>
    <definedName name="IQ_EBIT_EQ_INC_EXCL_SBC" hidden="1">"c3502"</definedName>
    <definedName name="IQ_EBIT_EST" hidden="1">"c1681"</definedName>
    <definedName name="IQ_EBIT_EST_REUT" hidden="1">"c5333"</definedName>
    <definedName name="IQ_EBIT_EXCL_SBC" hidden="1">"c3082"</definedName>
    <definedName name="IQ_EBIT_GROWTH_1" hidden="1">"IQ_EBIT_GROWTH_1"</definedName>
    <definedName name="IQ_EBIT_GROWTH_2" hidden="1">"IQ_EBIT_GROWTH_2"</definedName>
    <definedName name="IQ_EBIT_GUIDANCE" hidden="1">"c4303"</definedName>
    <definedName name="IQ_EBIT_GW_ACT_OR_EST" hidden="1">"c4306"</definedName>
    <definedName name="IQ_EBIT_GW_EST" hidden="1">"c4305"</definedName>
    <definedName name="IQ_EBIT_GW_GUIDANCE" hidden="1">"c4307"</definedName>
    <definedName name="IQ_EBIT_GW_HIGH_EST" hidden="1">"c4308"</definedName>
    <definedName name="IQ_EBIT_GW_HIGH_GUIDANCE" hidden="1">"c4171"</definedName>
    <definedName name="IQ_EBIT_GW_LOW_EST" hidden="1">"c4309"</definedName>
    <definedName name="IQ_EBIT_GW_LOW_GUIDANCE" hidden="1">"c4211"</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GUIDANCE" hidden="1">"c4172"</definedName>
    <definedName name="IQ_EBIT_INT" hidden="1">"c360"</definedName>
    <definedName name="IQ_EBIT_LOW_EST" hidden="1">"c1684"</definedName>
    <definedName name="IQ_EBIT_LOW_EST_REUT" hidden="1">"c5336"</definedName>
    <definedName name="IQ_EBIT_LOW_GUIDANCE" hidden="1">"c4212"</definedName>
    <definedName name="IQ_EBIT_MARGIN" hidden="1">"c359"</definedName>
    <definedName name="IQ_EBIT_MEDIAN_EST" hidden="1">"c1682"</definedName>
    <definedName name="IQ_EBIT_MEDIAN_EST_REUT" hidden="1">"c5334"</definedName>
    <definedName name="IQ_EBIT_NUM_EST" hidden="1">"c1685"</definedName>
    <definedName name="IQ_EBIT_NUM_EST_REUT" hidden="1">"c5337"</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GUIDANCE" hidden="1">"c4317"</definedName>
    <definedName name="IQ_EBIT_SBC_GW_ACT_OR_EST" hidden="1">"c4320"</definedName>
    <definedName name="IQ_EBIT_SBC_GW_ACT_OR_EST_CIQ" hidden="1">"c4845"</definedName>
    <definedName name="IQ_EBIT_SBC_GW_EST" hidden="1">"c4319"</definedName>
    <definedName name="IQ_EBIT_SBC_GW_GUIDANCE" hidden="1">"c4321"</definedName>
    <definedName name="IQ_EBIT_SBC_GW_HIGH_EST" hidden="1">"c4322"</definedName>
    <definedName name="IQ_EBIT_SBC_GW_HIGH_GUIDANCE" hidden="1">"c4193"</definedName>
    <definedName name="IQ_EBIT_SBC_GW_LOW_EST" hidden="1">"c4323"</definedName>
    <definedName name="IQ_EBIT_SBC_GW_LOW_GUIDANCE" hidden="1">"c4233"</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LOW_EST" hidden="1">"c4329"</definedName>
    <definedName name="IQ_EBIT_SBC_LOW_GUIDANCE" hidden="1">"c4232"</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ROWTH_1" hidden="1">"IQ_EBITDA_GROWTH_1"</definedName>
    <definedName name="IQ_EBITDA_GROWTH_2" hidden="1">"IQ_EBITDA_GROWTH_2"</definedName>
    <definedName name="IQ_EBITDA_GUIDANCE" hidden="1">"c4334"</definedName>
    <definedName name="IQ_EBITDA_HIGH_EST" hidden="1">"c370"</definedName>
    <definedName name="IQ_EBITDA_HIGH_EST_CIQ" hidden="1">"c3624"</definedName>
    <definedName name="IQ_EBITDA_HIGH_EST_REUT" hidden="1">"c3642"</definedName>
    <definedName name="IQ_EBITDA_HIGH_GUIDANCE" hidden="1">"c4170"</definedName>
    <definedName name="IQ_EBITDA_INT" hidden="1">"c373"</definedName>
    <definedName name="IQ_EBITDA_LOW_EST" hidden="1">"c371"</definedName>
    <definedName name="IQ_EBITDA_LOW_EST_CIQ" hidden="1">"c3625"</definedName>
    <definedName name="IQ_EBITDA_LOW_EST_REUT" hidden="1">"c3643"</definedName>
    <definedName name="IQ_EBITDA_LOW_GUIDANCE" hidden="1">"c4210"</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GUIDANCE" hidden="1">"c4338"</definedName>
    <definedName name="IQ_EBITDA_SBC_HIGH_EST" hidden="1">"c4339"</definedName>
    <definedName name="IQ_EBITDA_SBC_HIGH_GUIDANCE" hidden="1">"c4194"</definedName>
    <definedName name="IQ_EBITDA_SBC_LOW_EST" hidden="1">"c4340"</definedName>
    <definedName name="IQ_EBITDA_SBC_LOW_GUIDANCE" hidden="1">"c4234"</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GAAP_GUIDANCE" hidden="1">"c4345"</definedName>
    <definedName name="IQ_EBT_GAAP_HIGH_GUIDANCE" hidden="1">"c4174"</definedName>
    <definedName name="IQ_EBT_GAAP_LOW_GUIDANCE" hidden="1">"c4214"</definedName>
    <definedName name="IQ_EBT_GUIDANCE" hidden="1">"c4346"</definedName>
    <definedName name="IQ_EBT_GW_GUIDANCE" hidden="1">"c4347"</definedName>
    <definedName name="IQ_EBT_GW_HIGH_GUIDANCE" hidden="1">"c4175"</definedName>
    <definedName name="IQ_EBT_GW_LOW_GUIDANCE" hidden="1">"c4215"</definedName>
    <definedName name="IQ_EBT_HIGH_GUIDANCE" hidden="1">"c4173"</definedName>
    <definedName name="IQ_EBT_INCL_MARGIN" hidden="1">"c387"</definedName>
    <definedName name="IQ_EBT_INS" hidden="1">"c388"</definedName>
    <definedName name="IQ_EBT_LOW_GUIDANCE" hidden="1">"c4213"</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GUIDANCE" hidden="1">"c4351"</definedName>
    <definedName name="IQ_EBT_SBC_GW_ACT_OR_EST" hidden="1">"c4354"</definedName>
    <definedName name="IQ_EBT_SBC_GW_ACT_OR_EST_CIQ" hidden="1">"c4879"</definedName>
    <definedName name="IQ_EBT_SBC_GW_EST" hidden="1">"c4353"</definedName>
    <definedName name="IQ_EBT_SBC_GW_GUIDANCE" hidden="1">"c4355"</definedName>
    <definedName name="IQ_EBT_SBC_GW_HIGH_EST" hidden="1">"c4356"</definedName>
    <definedName name="IQ_EBT_SBC_GW_HIGH_GUIDANCE" hidden="1">"c4191"</definedName>
    <definedName name="IQ_EBT_SBC_GW_LOW_EST" hidden="1">"c4357"</definedName>
    <definedName name="IQ_EBT_SBC_GW_LOW_GUIDANCE" hidden="1">"c4231"</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LOW_EST" hidden="1">"c4363"</definedName>
    <definedName name="IQ_EBT_SBC_LOW_GUIDANCE" hidden="1">"c4230"</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P" hidden="1">"c8880"</definedName>
    <definedName name="IQ_EPS_AP_ABS" hidden="1">"c8899"</definedName>
    <definedName name="IQ_EPS_EST" hidden="1">"c399"</definedName>
    <definedName name="IQ_EPS_EST_1" hidden="1">"IQ_EPS_EST_1"</definedName>
    <definedName name="IQ_EPS_EST_BOTTOM_UP" hidden="1">"c5489"</definedName>
    <definedName name="IQ_EPS_EST_BOTTOM_UP_REUT" hidden="1">"c5497"</definedName>
    <definedName name="IQ_EPS_EST_CIQ" hidden="1">"c4994"</definedName>
    <definedName name="IQ_EPS_EST_REUT" hidden="1">"c5453"</definedName>
    <definedName name="IQ_EPS_EXCL_GUIDANCE" hidden="1">"c4368"</definedName>
    <definedName name="IQ_EPS_EXCL_HIGH_GUIDANCE" hidden="1">"c4369"</definedName>
    <definedName name="IQ_EPS_EXCL_LOW_GUIDANCE" hidden="1">"c4204"</definedName>
    <definedName name="IQ_EPS_GAAP_GUIDANCE" hidden="1">"c4370"</definedName>
    <definedName name="IQ_EPS_GAAP_HIGH_GUIDANCE" hidden="1">"c4371"</definedName>
    <definedName name="IQ_EPS_GAAP_LOW_GUIDANCE" hidden="1">"c4205"</definedName>
    <definedName name="IQ_EPS_GW_ACT_OR_EST" hidden="1">"c2223"</definedName>
    <definedName name="IQ_EPS_GW_ACT_OR_EST_CIQ" hidden="1">"c5066"</definedName>
    <definedName name="IQ_EPS_GW_ACT_OR_EST_REUT" hidden="1">"c5469"</definedName>
    <definedName name="IQ_EPS_GW_EST" hidden="1">"c1737"</definedName>
    <definedName name="IQ_EPS_GW_EST_BOTTOM_UP" hidden="1">"c5491"</definedName>
    <definedName name="IQ_EPS_GW_EST_BOTTOM_UP_REUT" hidden="1">"c5499"</definedName>
    <definedName name="IQ_EPS_GW_EST_CIQ" hidden="1">"c4723"</definedName>
    <definedName name="IQ_EPS_GW_EST_REUT" hidden="1">"c5389"</definedName>
    <definedName name="IQ_EPS_GW_GUIDANCE" hidden="1">"c4372"</definedName>
    <definedName name="IQ_EPS_GW_HIGH_EST" hidden="1">"c1739"</definedName>
    <definedName name="IQ_EPS_GW_HIGH_EST_CIQ" hidden="1">"c4725"</definedName>
    <definedName name="IQ_EPS_GW_HIGH_EST_REUT" hidden="1">"c5391"</definedName>
    <definedName name="IQ_EPS_GW_HIGH_GUIDANCE" hidden="1">"c4373"</definedName>
    <definedName name="IQ_EPS_GW_LOW_EST" hidden="1">"c1740"</definedName>
    <definedName name="IQ_EPS_GW_LOW_EST_CIQ" hidden="1">"c4726"</definedName>
    <definedName name="IQ_EPS_GW_LOW_EST_REUT" hidden="1">"c5392"</definedName>
    <definedName name="IQ_EPS_GW_LOW_GUIDANCE" hidden="1">"c4206"</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BOTTOM_UP" hidden="1">"c5490"</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 hidden="1">"c2224"</definedName>
    <definedName name="IQ_EPS_REPORT_ACT_OR_EST_CIQ" hidden="1">"c5067"</definedName>
    <definedName name="IQ_EPS_REPORT_ACT_OR_EST_REUT" hidden="1">"c5470"</definedName>
    <definedName name="IQ_EPS_REPORTED_EST" hidden="1">"c1744"</definedName>
    <definedName name="IQ_EPS_REPORTED_EST_BOTTOM_UP" hidden="1">"c5492"</definedName>
    <definedName name="IQ_EPS_REPORTED_EST_BOTTOM_UP_REUT" hidden="1">"c5500"</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EST" hidden="1">"c4375"</definedName>
    <definedName name="IQ_EPS_SBC_GUIDANCE" hidden="1">"c4377"</definedName>
    <definedName name="IQ_EPS_SBC_GW_ACT_OR_EST" hidden="1">"c4380"</definedName>
    <definedName name="IQ_EPS_SBC_GW_ACT_OR_EST_CIQ" hidden="1">"c4905"</definedName>
    <definedName name="IQ_EPS_SBC_GW_EST" hidden="1">"c4379"</definedName>
    <definedName name="IQ_EPS_SBC_GW_GUIDANCE" hidden="1">"c4381"</definedName>
    <definedName name="IQ_EPS_SBC_GW_HIGH_EST" hidden="1">"c4382"</definedName>
    <definedName name="IQ_EPS_SBC_GW_HIGH_GUIDANCE" hidden="1">"c4189"</definedName>
    <definedName name="IQ_EPS_SBC_GW_LOW_EST" hidden="1">"c4383"</definedName>
    <definedName name="IQ_EPS_SBC_GW_LOW_GUIDANCE" hidden="1">"c4229"</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LOW_EST" hidden="1">"c4389"</definedName>
    <definedName name="IQ_EPS_SBC_LOW_GUIDANCE" hidden="1">"c4228"</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 hidden="1">"c5630"</definedName>
    <definedName name="IQ_EST_ACT_BV_REUT" hidden="1">"c5409"</definedName>
    <definedName name="IQ_EST_ACT_BV_SHARE" hidden="1">"c3549"</definedName>
    <definedName name="IQ_EST_ACT_BV_SHARE_REUT" hidden="1">"c5445"</definedName>
    <definedName name="IQ_EST_ACT_CAPEX" hidden="1">"c3546"</definedName>
    <definedName name="IQ_EST_ACT_CAPEX_REUT" hidden="1">"c3975"</definedName>
    <definedName name="IQ_EST_ACT_CASH_EPS" hidden="1">"c5637"</definedName>
    <definedName name="IQ_EST_ACT_CASH_FLOW" hidden="1">"c4394"</definedName>
    <definedName name="IQ_EST_ACT_CASH_OPER" hidden="1">"c4395"</definedName>
    <definedName name="IQ_EST_ACT_CFPS" hidden="1">"c1673"</definedName>
    <definedName name="IQ_EST_ACT_CFPS_REUT" hidden="1">"c3850"</definedName>
    <definedName name="IQ_EST_ACT_DISTRIBUTABLE_CASH" hidden="1">"c4396"</definedName>
    <definedName name="IQ_EST_ACT_DISTRIBUTABLE_CASH_SHARE" hidden="1">"c4397"</definedName>
    <definedName name="IQ_EST_ACT_DPS" hidden="1">"c1680"</definedName>
    <definedName name="IQ_EST_ACT_DPS_REUT" hidden="1">"c3857"</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DA" hidden="1">"c1664"</definedName>
    <definedName name="IQ_EST_ACT_EBITDA_REUT" hidden="1">"c3836"</definedName>
    <definedName name="IQ_EST_ACT_EBITDA_SBC" hidden="1">"c4401"</definedName>
    <definedName name="IQ_EST_ACT_EBT_SBC" hidden="1">"c4402"</definedName>
    <definedName name="IQ_EST_ACT_EBT_SBC_GW" hidden="1">"c4403"</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UT" hidden="1">"c5457"</definedName>
    <definedName name="IQ_EST_ACT_EPS_SBC" hidden="1">"c4404"</definedName>
    <definedName name="IQ_EST_ACT_EPS_SBC_GW" hidden="1">"c4405"</definedName>
    <definedName name="IQ_EST_ACT_FFO" hidden="1">"c1666"</definedName>
    <definedName name="IQ_EST_ACT_FFO_ADJ" hidden="1">"c4406"</definedName>
    <definedName name="IQ_EST_ACT_FFO_REUT" hidden="1">"c3843"</definedName>
    <definedName name="IQ_EST_ACT_FFO_SHARE" hidden="1">"c4407"</definedName>
    <definedName name="IQ_EST_ACT_FFO_SHARE_SHARE_THOM" hidden="1">"c4005"</definedName>
    <definedName name="IQ_EST_ACT_FFO_THOM" hidden="1">"c4005"</definedName>
    <definedName name="IQ_EST_ACT_GROSS_MARGIN" hidden="1">"c5553"</definedName>
    <definedName name="IQ_EST_ACT_MAINT_CAPEX" hidden="1">"c4408"</definedName>
    <definedName name="IQ_EST_ACT_NAV" hidden="1">"c1757"</definedName>
    <definedName name="IQ_EST_ACT_NAV_SHARE" hidden="1">"c5608"</definedName>
    <definedName name="IQ_EST_ACT_NAV_SHARE_REUT" hidden="1">"c5616"</definedName>
    <definedName name="IQ_EST_ACT_NET_DEBT" hidden="1">"c3545"</definedName>
    <definedName name="IQ_EST_ACT_NET_DEBT_REUT" hidden="1">"c5446"</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OPER_INC" hidden="1">"c1694"</definedName>
    <definedName name="IQ_EST_ACT_OPER_INC_REUT" hidden="1">"c5346"</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EQUITY" hidden="1">"c3548"</definedName>
    <definedName name="IQ_EST_ACT_RETURN_EQUITY_REUT" hidden="1">"c3989"</definedName>
    <definedName name="IQ_EST_ACT_REV" hidden="1">"c2113"</definedName>
    <definedName name="IQ_EST_ACT_REV_REUT" hidden="1">"c3835"</definedName>
    <definedName name="IQ_EST_BV_DIFF_REUT" hidden="1">"c5433"</definedName>
    <definedName name="IQ_EST_BV_SHARE_DIFF" hidden="1">"c4147"</definedName>
    <definedName name="IQ_EST_BV_SHARE_SURPRISE_PERCENT" hidden="1">"c4148"</definedName>
    <definedName name="IQ_EST_BV_SURPRISE_PERCENT_REUT" hidden="1">"c5434"</definedName>
    <definedName name="IQ_EST_CAPEX_DIFF" hidden="1">"c4149"</definedName>
    <definedName name="IQ_EST_CAPEX_GROWTH_1YR" hidden="1">"c3588"</definedName>
    <definedName name="IQ_EST_CAPEX_GROWTH_1YR_REUT" hidden="1">"c5447"</definedName>
    <definedName name="IQ_EST_CAPEX_GROWTH_2YR" hidden="1">"c3589"</definedName>
    <definedName name="IQ_EST_CAPEX_GROWTH_2YR_REUT" hidden="1">"c5448"</definedName>
    <definedName name="IQ_EST_CAPEX_GROWTH_Q_1YR" hidden="1">"c3590"</definedName>
    <definedName name="IQ_EST_CAPEX_GROWTH_Q_1YR_REUT" hidden="1">"c5449"</definedName>
    <definedName name="IQ_EST_CAPEX_SEQ_GROWTH_Q" hidden="1">"c3591"</definedName>
    <definedName name="IQ_EST_CAPEX_SEQ_GROWTH_Q_REUT" hidden="1">"c5450"</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REUT" hidden="1">"c3892"</definedName>
    <definedName name="IQ_EST_CFPS_GROWTH_1YR" hidden="1">"c1774"</definedName>
    <definedName name="IQ_EST_CFPS_GROWTH_1YR_REUT" hidden="1">"c3878"</definedName>
    <definedName name="IQ_EST_CFPS_GROWTH_2YR" hidden="1">"c1775"</definedName>
    <definedName name="IQ_EST_CFPS_GROWTH_2YR_REUT" hidden="1">"c3879"</definedName>
    <definedName name="IQ_EST_CFPS_GROWTH_Q_1YR" hidden="1">"c1776"</definedName>
    <definedName name="IQ_EST_CFPS_GROWTH_Q_1YR_REUT" hidden="1">"c3880"</definedName>
    <definedName name="IQ_EST_CFPS_SEQ_GROWTH_Q" hidden="1">"c1777"</definedName>
    <definedName name="IQ_EST_CFPS_SEQ_GROWTH_Q_REUT" hidden="1">"c3881"</definedName>
    <definedName name="IQ_EST_CFPS_SURPRISE_PERCENT" hidden="1">"c1872"</definedName>
    <definedName name="IQ_EST_CFPS_SURPRISE_PERCENT_REUT" hidden="1">"c3893"</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REUT" hidden="1">"c3894"</definedName>
    <definedName name="IQ_EST_DPS_GROWTH_1YR" hidden="1">"c1778"</definedName>
    <definedName name="IQ_EST_DPS_GROWTH_1YR_REUT" hidden="1">"c3882"</definedName>
    <definedName name="IQ_EST_DPS_GROWTH_2YR" hidden="1">"c1779"</definedName>
    <definedName name="IQ_EST_DPS_GROWTH_2YR_REUT" hidden="1">"c3883"</definedName>
    <definedName name="IQ_EST_DPS_GROWTH_Q_1YR" hidden="1">"c1780"</definedName>
    <definedName name="IQ_EST_DPS_GROWTH_Q_1YR_REUT" hidden="1">"c3884"</definedName>
    <definedName name="IQ_EST_DPS_SEQ_GROWTH_Q" hidden="1">"c1781"</definedName>
    <definedName name="IQ_EST_DPS_SEQ_GROWTH_Q_REUT" hidden="1">"c3885"</definedName>
    <definedName name="IQ_EST_DPS_SURPRISE_PERCENT" hidden="1">"c1874"</definedName>
    <definedName name="IQ_EST_DPS_SURPRISE_PERCENT_REUT" hidden="1">"c3895"</definedName>
    <definedName name="IQ_EST_EBIT_DIFF" hidden="1">"c1875"</definedName>
    <definedName name="IQ_EST_EBIT_DIFF_REUT" hidden="1">"c5413"</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REUT" hidden="1">"c5414"</definedName>
    <definedName name="IQ_EST_EBITDA_DIFF" hidden="1">"c1867"</definedName>
    <definedName name="IQ_EST_EBITDA_DIFF_REUT" hidden="1">"c3888"</definedName>
    <definedName name="IQ_EST_EBITDA_GROWTH_1YR" hidden="1">"c1766"</definedName>
    <definedName name="IQ_EST_EBITDA_GROWTH_1YR_REUT" hidden="1">"c3864"</definedName>
    <definedName name="IQ_EST_EBITDA_GROWTH_2YR" hidden="1">"c1767"</definedName>
    <definedName name="IQ_EST_EBITDA_GROWTH_2YR_REUT" hidden="1">"c3865"</definedName>
    <definedName name="IQ_EST_EBITDA_GROWTH_Q_1YR" hidden="1">"c1768"</definedName>
    <definedName name="IQ_EST_EBITDA_GROWTH_Q_1YR_REUT" hidden="1">"c3866"</definedName>
    <definedName name="IQ_EST_EBITDA_SBC_DIFF" hidden="1">"c4335"</definedName>
    <definedName name="IQ_EST_EBITDA_SBC_SURPRISE_PERCENT" hidden="1">"c4344"</definedName>
    <definedName name="IQ_EST_EBITDA_SEQ_GROWTH_Q" hidden="1">"c1769"</definedName>
    <definedName name="IQ_EST_EBITDA_SEQ_GROWTH_Q_REUT" hidden="1">"c3867"</definedName>
    <definedName name="IQ_EST_EBITDA_SURPRISE_PERCENT" hidden="1">"c1868"</definedName>
    <definedName name="IQ_EST_EBITDA_SURPRISE_PERCENT_REUT" hidden="1">"c3889"</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REUT" hidden="1">"c5458"</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2YR_REUT" hidden="1">"c3858"</definedName>
    <definedName name="IQ_EST_EPS_GROWTH_5YR" hidden="1">"c1655"</definedName>
    <definedName name="IQ_EST_EPS_GROWTH_5YR_BOTTOM_UP" hidden="1">"c5487"</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LOW" hidden="1">"c1658"</definedName>
    <definedName name="IQ_EST_EPS_GROWTH_5YR_LOW_CIQ" hidden="1">"c4664"</definedName>
    <definedName name="IQ_EST_EPS_GROWTH_5YR_LOW_REUT" hidden="1">"c5323"</definedName>
    <definedName name="IQ_EST_EPS_GROWTH_5YR_MEDIAN" hidden="1">"c1656"</definedName>
    <definedName name="IQ_EST_EPS_GROWTH_5YR_MEDIAN_CIQ" hidden="1">"c5480"</definedName>
    <definedName name="IQ_EST_EPS_GROWTH_5YR_MEDIAN_REUT" hidden="1">"c5321"</definedName>
    <definedName name="IQ_EST_EPS_GROWTH_5YR_NUM" hidden="1">"c1659"</definedName>
    <definedName name="IQ_EST_EPS_GROWTH_5YR_NUM_CIQ" hidden="1">"c4665"</definedName>
    <definedName name="IQ_EST_EPS_GROWTH_5YR_NUM_REUT" hidden="1">"c5324"</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REUT" hidden="1">"c3859"</definedName>
    <definedName name="IQ_EST_EPS_SURPRISE" hidden="1">"c1635"</definedName>
    <definedName name="IQ_EST_EPS_SURPRISE_PERCENT" hidden="1">"c1635"</definedName>
    <definedName name="IQ_EST_EPS_SURPRISE_PERCENT_REUT" hidden="1">"c5459"</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"c1869"</definedName>
    <definedName name="IQ_EST_FFO_DIFF_REUT" hidden="1">"c3890"</definedName>
    <definedName name="IQ_EST_FFO_DIFF_THOM" hidden="1">"c5186"</definedName>
    <definedName name="IQ_EST_FFO_GROWTH_1YR" hidden="1">"c1770"</definedName>
    <definedName name="IQ_EST_FFO_GROWTH_1YR_REUT" hidden="1">"c3874"</definedName>
    <definedName name="IQ_EST_FFO_GROWTH_2YR" hidden="1">"c1771"</definedName>
    <definedName name="IQ_EST_FFO_GROWTH_2YR_REUT" hidden="1">"c3875"</definedName>
    <definedName name="IQ_EST_FFO_GROWTH_Q_1YR" hidden="1">"c1772"</definedName>
    <definedName name="IQ_EST_FFO_GROWTH_Q_1YR_REUT" hidden="1">"c3876"</definedName>
    <definedName name="IQ_EST_FFO_SEQ_GROWTH_Q" hidden="1">"c1773"</definedName>
    <definedName name="IQ_EST_FFO_SEQ_GROWTH_Q_REUT" hidden="1">"c3877"</definedName>
    <definedName name="IQ_EST_FFO_SHARE_DIFF" hidden="1">"c4444"</definedName>
    <definedName name="IQ_EST_FFO_SHARE_GROWTH_1YR" hidden="1">"c4425"</definedName>
    <definedName name="IQ_EST_FFO_SHARE_GROWTH_2YR" hidden="1">"c4426"</definedName>
    <definedName name="IQ_EST_FFO_SHARE_GROWTH_Q_1YR" hidden="1">"c4427"</definedName>
    <definedName name="IQ_EST_FFO_SHARE_SEQ_GROWTH_Q" hidden="1">"c4428"</definedName>
    <definedName name="IQ_EST_FFO_SHARE_SHARE_DIFF_THOM" hidden="1">"c5186"</definedName>
    <definedName name="IQ_EST_FFO_SHARE_SHARE_SURPRISE_PERCENT_THOM" hidden="1">"c5187"</definedName>
    <definedName name="IQ_EST_FFO_SHARE_SURPRISE_PERCENT" hidden="1">"c4453"</definedName>
    <definedName name="IQ_EST_FFO_SURPRISE_PERCENT" hidden="1">"c1870"</definedName>
    <definedName name="IQ_EST_FFO_SURPRISE_PERCENT_REUT" hidden="1">"c3891"</definedName>
    <definedName name="IQ_EST_FFO_SURPRISE_PERCENT_THOM" hidden="1">"c5187"</definedName>
    <definedName name="IQ_EST_FOOTNOTE" hidden="1">"c4540"</definedName>
    <definedName name="IQ_EST_FOOTNOTE_CIQ" hidden="1">"c12022"</definedName>
    <definedName name="IQ_EST_FOOTNOTE_REUT" hidden="1">"c5478"</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HARE_SURPRISE_PERCENT" hidden="1">"c1896"</definedName>
    <definedName name="IQ_EST_NAV_SURPRISE_PERCENT" hidden="1">"c1896"</definedName>
    <definedName name="IQ_EST_NET_DEBT_DIFF" hidden="1">"c4466"</definedName>
    <definedName name="IQ_EST_NET_DEBT_SURPRISE_PERCENT" hidden="1">"c4468"</definedName>
    <definedName name="IQ_EST_NI_DIFF" hidden="1">"c1885"</definedName>
    <definedName name="IQ_EST_NI_DIFF_REUT" hidden="1">"c5423"</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REUT" hidden="1">"c5424"</definedName>
    <definedName name="IQ_EST_NUM_BUY" hidden="1">"c1759"</definedName>
    <definedName name="IQ_EST_NUM_BUY_REUT" hidden="1">"c3869"</definedName>
    <definedName name="IQ_EST_NUM_HIGH_REC" hidden="1">"c5649"</definedName>
    <definedName name="IQ_EST_NUM_HIGH_REC_REUT" hidden="1">"c3870"</definedName>
    <definedName name="IQ_EST_NUM_HIGHEST_REC" hidden="1">"c5648"</definedName>
    <definedName name="IQ_EST_NUM_HIGHEST_REC_REUT" hidden="1">"c3869"</definedName>
    <definedName name="IQ_EST_NUM_HOLD" hidden="1">"c1761"</definedName>
    <definedName name="IQ_EST_NUM_HOLD_REUT" hidden="1">"c3871"</definedName>
    <definedName name="IQ_EST_NUM_LOW_REC" hidden="1">"c5651"</definedName>
    <definedName name="IQ_EST_NUM_LOW_REC_REUT" hidden="1">"c3872"</definedName>
    <definedName name="IQ_EST_NUM_LOWEST_REC" hidden="1">"c5652"</definedName>
    <definedName name="IQ_EST_NUM_LOWEST_REC_REUT" hidden="1">"c3873"</definedName>
    <definedName name="IQ_EST_NUM_NEUTRAL_REC" hidden="1">"c5650"</definedName>
    <definedName name="IQ_EST_NUM_NEUTRAL_REC_REUT" hidden="1">"c3871"</definedName>
    <definedName name="IQ_EST_NUM_NO_OPINION" hidden="1">"c1758"</definedName>
    <definedName name="IQ_EST_NUM_NO_OPINION_REUT" hidden="1">"c3868"</definedName>
    <definedName name="IQ_EST_NUM_OUTPERFORM" hidden="1">"c1760"</definedName>
    <definedName name="IQ_EST_NUM_OUTPERFORM_REUT" hidden="1">"c3870"</definedName>
    <definedName name="IQ_EST_NUM_SELL" hidden="1">"c1763"</definedName>
    <definedName name="IQ_EST_NUM_SELL_REUT" hidden="1">"c3873"</definedName>
    <definedName name="IQ_EST_NUM_UNDERPERFORM" hidden="1">"c1762"</definedName>
    <definedName name="IQ_EST_NUM_UNDERPERFORM_REUT" hidden="1">"c3872"</definedName>
    <definedName name="IQ_EST_OPER_INC_DIFF" hidden="1">"c1877"</definedName>
    <definedName name="IQ_EST_OPER_INC_DIFF_REUT" hidden="1">"c5415"</definedName>
    <definedName name="IQ_EST_OPER_INC_SURPRISE_PERCENT" hidden="1">"c1878"</definedName>
    <definedName name="IQ_EST_OPER_INC_SURPRISE_PERCENT_REUT" hidden="1">"c5416"</definedName>
    <definedName name="IQ_EST_PRE_TAX_DIFF" hidden="1">"c1879"</definedName>
    <definedName name="IQ_EST_PRE_TAX_DIFF_REUT" hidden="1">"c5417"</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RECURRING_PROFIT_SHARE_DIFF" hidden="1">"c4505"</definedName>
    <definedName name="IQ_EST_RECURRING_PROFIT_SHARE_SURPRISE_PERCENT" hidden="1">"c4515"</definedName>
    <definedName name="IQ_EST_REV_DIFF" hidden="1">"c1865"</definedName>
    <definedName name="IQ_EST_REV_DIFF_REUT" hidden="1">"c3886"</definedName>
    <definedName name="IQ_EST_REV_GROWTH_1YR" hidden="1">"c1638"</definedName>
    <definedName name="IQ_EST_REV_GROWTH_1YR_REUT" hidden="1">"c3860"</definedName>
    <definedName name="IQ_EST_REV_GROWTH_2YR" hidden="1">"c1639"</definedName>
    <definedName name="IQ_EST_REV_GROWTH_2YR_REUT" hidden="1">"c3861"</definedName>
    <definedName name="IQ_EST_REV_GROWTH_Q_1YR" hidden="1">"c1640"</definedName>
    <definedName name="IQ_EST_REV_GROWTH_Q_1YR_REUT" hidden="1">"c3862"</definedName>
    <definedName name="IQ_EST_REV_SEQ_GROWTH_Q" hidden="1">"c1765"</definedName>
    <definedName name="IQ_EST_REV_SEQ_GROWTH_Q_REUT" hidden="1">"c3863"</definedName>
    <definedName name="IQ_EST_REV_SURPRISE_PERCENT" hidden="1">"c1866"</definedName>
    <definedName name="IQ_EST_REV_SURPRISE_PERCENT_REUT" hidden="1">"c3887"</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ADJ_EST" hidden="1">"c4434"</definedName>
    <definedName name="IQ_FFO_ADJ_GUIDANCE" hidden="1">"c4436"</definedName>
    <definedName name="IQ_FFO_ADJ_HIGH_EST" hidden="1">"c4437"</definedName>
    <definedName name="IQ_FFO_ADJ_HIGH_GUIDANCE" hidden="1">"c4202"</definedName>
    <definedName name="IQ_FFO_ADJ_LOW_EST" hidden="1">"c4438"</definedName>
    <definedName name="IQ_FFO_ADJ_LOW_GUIDANCE" hidden="1">"c4242"</definedName>
    <definedName name="IQ_FFO_ADJ_MEDIAN_EST" hidden="1">"c4439"</definedName>
    <definedName name="IQ_FFO_ADJ_NUM_EST" hidden="1">"c4440"</definedName>
    <definedName name="IQ_FFO_ADJ_STDDEV_EST" hidden="1">"c4441"</definedName>
    <definedName name="IQ_FFO_EST" hidden="1">"c418"</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REUT" hidden="1">"c3837"</definedName>
    <definedName name="IQ_FFO_EST_THOM" hidden="1">"c3999"</definedName>
    <definedName name="IQ_FFO_GUIDANCE" hidden="1">"c4443"</definedName>
    <definedName name="IQ_FFO_HIGH_EST" hidden="1">"c419"</definedName>
    <definedName name="IQ_FFO_HIGH_EST_REUT" hidden="1">"c3839"</definedName>
    <definedName name="IQ_FFO_HIGH_EST_THOM" hidden="1">"c4001"</definedName>
    <definedName name="IQ_FFO_HIGH_GUIDANCE" hidden="1">"c4184"</definedName>
    <definedName name="IQ_FFO_LOW_EST" hidden="1">"c420"</definedName>
    <definedName name="IQ_FFO_LOW_EST_REUT" hidden="1">"c3840"</definedName>
    <definedName name="IQ_FFO_LOW_EST_THOM" hidden="1">"c4002"</definedName>
    <definedName name="IQ_FFO_LOW_GUIDANCE" hidden="1">"c4224"</definedName>
    <definedName name="IQ_FFO_MEDIAN_EST" hidden="1">"c1665"</definedName>
    <definedName name="IQ_FFO_MEDIAN_EST_REUT" hidden="1">"c3838"</definedName>
    <definedName name="IQ_FFO_MEDIAN_EST_THOM" hidden="1">"c4000"</definedName>
    <definedName name="IQ_FFO_NUM_EST" hidden="1">"c421"</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EST" hidden="1">"c4445"</definedName>
    <definedName name="IQ_FFO_SHARE_GUIDANCE" hidden="1">"c4447"</definedName>
    <definedName name="IQ_FFO_SHARE_HIGH_EST" hidden="1">"c4448"</definedName>
    <definedName name="IQ_FFO_SHARE_HIGH_GUIDANCE" hidden="1">"c4203"</definedName>
    <definedName name="IQ_FFO_SHARE_LOW_EST" hidden="1">"c4449"</definedName>
    <definedName name="IQ_FFO_SHARE_LOW_GUIDANCE" hidden="1">"c4243"</definedName>
    <definedName name="IQ_FFO_SHARE_MEDIAN_EST" hidden="1">"c4450"</definedName>
    <definedName name="IQ_FFO_SHARE_NUM_EST" hidden="1">"c4451"</definedName>
    <definedName name="IQ_FFO_SHARE_SHARE_EST_DET_EST" hidden="1">"c12059"</definedName>
    <definedName name="IQ_FFO_SHARE_SHARE_EST_DET_EST_CURRENCY" hidden="1">"c12466"</definedName>
    <definedName name="IQ_FFO_SHARE_SHARE_EST_DET_EST_CURRENCY_THOM" hidden="1">"c12487"</definedName>
    <definedName name="IQ_FFO_SHARE_SHARE_EST_DET_EST_DATE" hidden="1">"c12212"</definedName>
    <definedName name="IQ_FFO_SHARE_SHARE_EST_DET_EST_DATE_THOM" hidden="1">"c12238"</definedName>
    <definedName name="IQ_FFO_SHARE_SHARE_EST_DET_EST_INCL" hidden="1">"c12349"</definedName>
    <definedName name="IQ_FFO_SHARE_SHARE_EST_DET_EST_INCL_THOM" hidden="1">"c12370"</definedName>
    <definedName name="IQ_FFO_SHARE_SHARE_EST_DET_EST_ORIGIN" hidden="1">"c12722"</definedName>
    <definedName name="IQ_FFO_SHARE_SHARE_EST_DET_EST_ORIGIN_THOM" hidden="1">"c12608"</definedName>
    <definedName name="IQ_FFO_SHARE_SHARE_EST_DET_EST_THOM" hidden="1">"c12088"</definedName>
    <definedName name="IQ_FFO_SHARE_SHARE_EST_THOM" hidden="1">"c3999"</definedName>
    <definedName name="IQ_FFO_SHARE_SHARE_HIGH_EST_THOM" hidden="1">"c4001"</definedName>
    <definedName name="IQ_FFO_SHARE_SHARE_LOW_EST_THOM" hidden="1">"c4002"</definedName>
    <definedName name="IQ_FFO_SHARE_SHARE_MEDIAN_EST_THOM" hidden="1">"c4000"</definedName>
    <definedName name="IQ_FFO_SHARE_SHARE_NUM_EST_THOM" hidden="1">"c4003"</definedName>
    <definedName name="IQ_FFO_SHARE_SHARE_STDDEV_EST_THOM" hidden="1">"c4004"</definedName>
    <definedName name="IQ_FFO_SHARE_STDDEV_EST" hidden="1">"c4452"</definedName>
    <definedName name="IQ_FFO_STDDEV_EST" hidden="1">"c422"</definedName>
    <definedName name="IQ_FFO_STDDEV_EST_REUT" hidden="1">"c3842"</definedName>
    <definedName name="IQ_FFO_STDDEV_EST_THOM" hidden="1">"c4004"</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 hidden="1">"c5554"</definedName>
    <definedName name="IQ_GROSS_MARGIN_EST" hidden="1">"c5547"</definedName>
    <definedName name="IQ_GROSS_MARGIN_HIGH_EST" hidden="1">"c5549"</definedName>
    <definedName name="IQ_GROSS_MARGIN_LOW_EST" hidden="1">"c5550"</definedName>
    <definedName name="IQ_GROSS_MARGIN_MEDIAN_EST" hidden="1">"c5548"</definedName>
    <definedName name="IQ_GROSS_MARGIN_NUM_EST" hidden="1">"c5551"</definedName>
    <definedName name="IQ_GROSS_MARGIN_STDDEV_EST" hidden="1">"c5552"</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"50"</definedName>
    <definedName name="IQ_LATESTQ" hidden="1">500</definedName>
    <definedName name="IQ_LATESTQFR" hidden="1">"100"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GUIDANCE" hidden="1">"c4459"</definedName>
    <definedName name="IQ_MAINT_CAPEX_HIGH_EST" hidden="1">"c4460"</definedName>
    <definedName name="IQ_MAINT_CAPEX_HIGH_GUIDANCE" hidden="1">"c4197"</definedName>
    <definedName name="IQ_MAINT_CAPEX_LOW_EST" hidden="1">"c4461"</definedName>
    <definedName name="IQ_MAINT_CAPEX_LOW_GUIDANCE" hidden="1">"c4237"</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40653.521412037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HARE_ACT_OR_EST" hidden="1">"c2225"</definedName>
    <definedName name="IQ_NAV_SHARE_ACT_OR_EST_REUT" hidden="1">"c5623"</definedName>
    <definedName name="IQ_NAV_SHARE_EST" hidden="1">"c5609"</definedName>
    <definedName name="IQ_NAV_SHARE_EST_REUT" hidden="1">"c5617"</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STDDEV_EST" hidden="1">"c5611"</definedName>
    <definedName name="IQ_NAV_SHARE_STDDEV_EST_REUT" hidden="1">"c5619"</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REUT" hidden="1">"c5473"</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GUIDANCE" hidden="1">"c4467"</definedName>
    <definedName name="IQ_NET_DEBT_HIGH_EST" hidden="1">"c3518"</definedName>
    <definedName name="IQ_NET_DEBT_HIGH_EST_REUT" hidden="1">"c3978"</definedName>
    <definedName name="IQ_NET_DEBT_HIGH_GUIDANCE" hidden="1">"c4181"</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GUIDANCE" hidden="1">"c4221"</definedName>
    <definedName name="IQ_NET_DEBT_MEDIAN_EST" hidden="1">"c3520"</definedName>
    <definedName name="IQ_NET_DEBT_MEDIAN_EST_REUT" hidden="1">"c3977"</definedName>
    <definedName name="IQ_NET_DEBT_NUM_EST" hidden="1">"c3515"</definedName>
    <definedName name="IQ_NET_DEBT_NUM_EST_REUT" hidden="1">"c3980"</definedName>
    <definedName name="IQ_NET_DEBT_STDDEV_EST" hidden="1">"c3516"</definedName>
    <definedName name="IQ_NET_DEBT_STDDEV_EST_REUT" hidden="1">"c3981"</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REUT" hidden="1">"c5468"</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REUT" hidden="1">"c5368"</definedName>
    <definedName name="IQ_NI_GAAP_GUIDANCE" hidden="1">"c4470"</definedName>
    <definedName name="IQ_NI_GAAP_HIGH_GUIDANCE" hidden="1">"c4177"</definedName>
    <definedName name="IQ_NI_GAAP_LOW_GUIDANCE" hidden="1">"c4217"</definedName>
    <definedName name="IQ_NI_GUIDANCE" hidden="1">"c4469"</definedName>
    <definedName name="IQ_NI_GW_EST" hidden="1">"c1723"</definedName>
    <definedName name="IQ_NI_GW_EST_REUT" hidden="1">"c5375"</definedName>
    <definedName name="IQ_NI_GW_GUIDANCE" hidden="1">"c4471"</definedName>
    <definedName name="IQ_NI_GW_HIGH_EST" hidden="1">"c1725"</definedName>
    <definedName name="IQ_NI_GW_HIGH_EST_REUT" hidden="1">"c5377"</definedName>
    <definedName name="IQ_NI_GW_HIGH_GUIDANCE" hidden="1">"c4178"</definedName>
    <definedName name="IQ_NI_GW_LOW_EST" hidden="1">"c1726"</definedName>
    <definedName name="IQ_NI_GW_LOW_EST_REUT" hidden="1">"c5378"</definedName>
    <definedName name="IQ_NI_GW_LOW_GUIDANCE" hidden="1">"c4218"</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GUIDANCE" hidden="1">"c4176"</definedName>
    <definedName name="IQ_NI_LOW_EST" hidden="1">"c1719"</definedName>
    <definedName name="IQ_NI_LOW_EST_REUT" hidden="1">"c5371"</definedName>
    <definedName name="IQ_NI_LOW_GUIDANCE" hidden="1">"c4216"</definedName>
    <definedName name="IQ_NI_MARGIN" hidden="1">"c794"</definedName>
    <definedName name="IQ_NI_MEDIAN_EST" hidden="1">"c1717"</definedName>
    <definedName name="IQ_NI_MEDIAN_EST_REUT" hidden="1">"c5369"</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GUIDANCE" hidden="1">"c4475"</definedName>
    <definedName name="IQ_NI_SBC_GW_ACT_OR_EST" hidden="1">"c4478"</definedName>
    <definedName name="IQ_NI_SBC_GW_ACT_OR_EST_CIQ" hidden="1">"c5016"</definedName>
    <definedName name="IQ_NI_SBC_GW_EST" hidden="1">"c4477"</definedName>
    <definedName name="IQ_NI_SBC_GW_GUIDANCE" hidden="1">"c4479"</definedName>
    <definedName name="IQ_NI_SBC_GW_HIGH_EST" hidden="1">"c4480"</definedName>
    <definedName name="IQ_NI_SBC_GW_HIGH_GUIDANCE" hidden="1">"c4187"</definedName>
    <definedName name="IQ_NI_SBC_GW_LOW_EST" hidden="1">"c4481"</definedName>
    <definedName name="IQ_NI_SBC_GW_LOW_GUIDANCE" hidden="1">"c4227"</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LOW_EST" hidden="1">"c4487"</definedName>
    <definedName name="IQ_NI_SBC_LOW_GUIDANCE" hidden="1">"c4226"</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REUT" hidden="1">"c5466"</definedName>
    <definedName name="IQ_OPER_INC_BR" hidden="1">"c850"</definedName>
    <definedName name="IQ_OPER_INC_EST" hidden="1">"c1688"</definedName>
    <definedName name="IQ_OPER_INC_EST_REUT" hidden="1">"c5340"</definedName>
    <definedName name="IQ_OPER_INC_FIN" hidden="1">"c851"</definedName>
    <definedName name="IQ_OPER_INC_HIGH_EST" hidden="1">"c1690"</definedName>
    <definedName name="IQ_OPER_INC_HIGH_EST_REUT" hidden="1">"c5342"</definedName>
    <definedName name="IQ_OPER_INC_INS" hidden="1">"c852"</definedName>
    <definedName name="IQ_OPER_INC_LOW_EST" hidden="1">"c1691"</definedName>
    <definedName name="IQ_OPER_INC_LOW_EST_REUT" hidden="1">"c5343"</definedName>
    <definedName name="IQ_OPER_INC_MARGIN" hidden="1">"c1448"</definedName>
    <definedName name="IQ_OPER_INC_MEDIAN_EST" hidden="1">"c1689"</definedName>
    <definedName name="IQ_OPER_INC_MEDIAN_EST_REUT" hidden="1">"c5341"</definedName>
    <definedName name="IQ_OPER_INC_NUM_EST" hidden="1">"c1692"</definedName>
    <definedName name="IQ_OPER_INC_NUM_EST_REUT" hidden="1">"c5344"</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CFPS_12MONTHS" hidden="1">"c1812"</definedName>
    <definedName name="IQ_PERCENT_CHANGE_EST_CFPS_12MONTHS_REUT" hidden="1">"c3924"</definedName>
    <definedName name="IQ_PERCENT_CHANGE_EST_CFPS_18MONTHS" hidden="1">"c1813"</definedName>
    <definedName name="IQ_PERCENT_CHANGE_EST_CFPS_18MONTHS_REUT" hidden="1">"c3925"</definedName>
    <definedName name="IQ_PERCENT_CHANGE_EST_CFPS_3MONTHS" hidden="1">"c1809"</definedName>
    <definedName name="IQ_PERCENT_CHANGE_EST_CFPS_3MONTHS_REUT" hidden="1">"c3921"</definedName>
    <definedName name="IQ_PERCENT_CHANGE_EST_CFPS_6MONTHS" hidden="1">"c1810"</definedName>
    <definedName name="IQ_PERCENT_CHANGE_EST_CFPS_6MONTHS_REUT" hidden="1">"c3922"</definedName>
    <definedName name="IQ_PERCENT_CHANGE_EST_CFPS_9MONTHS" hidden="1">"c1811"</definedName>
    <definedName name="IQ_PERCENT_CHANGE_EST_CFPS_9MONTHS_REUT" hidden="1">"c3923"</definedName>
    <definedName name="IQ_PERCENT_CHANGE_EST_CFPS_DAY" hidden="1">"c1806"</definedName>
    <definedName name="IQ_PERCENT_CHANGE_EST_CFPS_DAY_REUT" hidden="1">"c3919"</definedName>
    <definedName name="IQ_PERCENT_CHANGE_EST_CFPS_MONTH" hidden="1">"c1808"</definedName>
    <definedName name="IQ_PERCENT_CHANGE_EST_CFPS_MONTH_REUT" hidden="1">"c3920"</definedName>
    <definedName name="IQ_PERCENT_CHANGE_EST_CFPS_WEEK" hidden="1">"c1807"</definedName>
    <definedName name="IQ_PERCENT_CHANGE_EST_CFPS_WEEK_REUT" hidden="1">"c3962"</definedName>
    <definedName name="IQ_PERCENT_CHANGE_EST_DPS_12MONTHS" hidden="1">"c1820"</definedName>
    <definedName name="IQ_PERCENT_CHANGE_EST_DPS_12MONTHS_REUT" hidden="1">"c3931"</definedName>
    <definedName name="IQ_PERCENT_CHANGE_EST_DPS_18MONTHS" hidden="1">"c1821"</definedName>
    <definedName name="IQ_PERCENT_CHANGE_EST_DPS_18MONTHS_REUT" hidden="1">"c3932"</definedName>
    <definedName name="IQ_PERCENT_CHANGE_EST_DPS_3MONTHS" hidden="1">"c1817"</definedName>
    <definedName name="IQ_PERCENT_CHANGE_EST_DPS_3MONTHS_REUT" hidden="1">"c3928"</definedName>
    <definedName name="IQ_PERCENT_CHANGE_EST_DPS_6MONTHS" hidden="1">"c1818"</definedName>
    <definedName name="IQ_PERCENT_CHANGE_EST_DPS_6MONTHS_REUT" hidden="1">"c3929"</definedName>
    <definedName name="IQ_PERCENT_CHANGE_EST_DPS_9MONTHS" hidden="1">"c1819"</definedName>
    <definedName name="IQ_PERCENT_CHANGE_EST_DPS_9MONTHS_REUT" hidden="1">"c3930"</definedName>
    <definedName name="IQ_PERCENT_CHANGE_EST_DPS_DAY" hidden="1">"c1814"</definedName>
    <definedName name="IQ_PERCENT_CHANGE_EST_DPS_DAY_REUT" hidden="1">"c3926"</definedName>
    <definedName name="IQ_PERCENT_CHANGE_EST_DPS_MONTH" hidden="1">"c1816"</definedName>
    <definedName name="IQ_PERCENT_CHANGE_EST_DPS_MONTH_REUT" hidden="1">"c3927"</definedName>
    <definedName name="IQ_PERCENT_CHANGE_EST_DPS_WEEK" hidden="1">"c1815"</definedName>
    <definedName name="IQ_PERCENT_CHANGE_EST_DPS_WEEK_REUT" hidden="1">"c3963"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DAY" hidden="1">"c1782"</definedName>
    <definedName name="IQ_PERCENT_CHANGE_EST_EPS_DAY_CIQ" hidden="1">"c3727"</definedName>
    <definedName name="IQ_PERCENT_CHANGE_EST_EPS_DAY_REUT" hidden="1">"c3896"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WEEK" hidden="1">"c1783"</definedName>
    <definedName name="IQ_PERCENT_CHANGE_EST_EPS_WEEK_CIQ" hidden="1">"c3728"</definedName>
    <definedName name="IQ_PERCENT_CHANGE_EST_EPS_WEEK_REUT" hidden="1">"c3897"</definedName>
    <definedName name="IQ_PERCENT_CHANGE_EST_FFO_12MONTHS" hidden="1">"c1828"</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THOM" hidden="1">"c5248"</definedName>
    <definedName name="IQ_PERCENT_CHANGE_EST_FFO_SHARE_SHARE_18MONTHS" hidden="1">"c1829"</definedName>
    <definedName name="IQ_PERCENT_CHANGE_EST_FFO_SHARE_SHARE_18MONTHS_THOM" hidden="1">"c5249"</definedName>
    <definedName name="IQ_PERCENT_CHANGE_EST_FFO_SHARE_SHARE_3MONTHS" hidden="1">"c1825"</definedName>
    <definedName name="IQ_PERCENT_CHANGE_EST_FFO_SHARE_SHARE_3MONTHS_THOM" hidden="1">"c5245"</definedName>
    <definedName name="IQ_PERCENT_CHANGE_EST_FFO_SHARE_SHARE_6MONTHS" hidden="1">"c1826"</definedName>
    <definedName name="IQ_PERCENT_CHANGE_EST_FFO_SHARE_SHARE_6MONTHS_THOM" hidden="1">"c5246"</definedName>
    <definedName name="IQ_PERCENT_CHANGE_EST_FFO_SHARE_SHARE_9MONTHS" hidden="1">"c1827"</definedName>
    <definedName name="IQ_PERCENT_CHANGE_EST_FFO_SHARE_SHARE_9MONTHS_THOM" hidden="1">"c5247"</definedName>
    <definedName name="IQ_PERCENT_CHANGE_EST_FFO_SHARE_SHARE_DAY" hidden="1">"c1822"</definedName>
    <definedName name="IQ_PERCENT_CHANGE_EST_FFO_SHARE_SHARE_DAY_THOM" hidden="1">"c5243"</definedName>
    <definedName name="IQ_PERCENT_CHANGE_EST_FFO_SHARE_SHARE_MONTH" hidden="1">"c1824"</definedName>
    <definedName name="IQ_PERCENT_CHANGE_EST_FFO_SHARE_SHARE_MONTH_THOM" hidden="1">"c5244"</definedName>
    <definedName name="IQ_PERCENT_CHANGE_EST_FFO_SHARE_SHARE_WEEK" hidden="1">"c1823"</definedName>
    <definedName name="IQ_PERCENT_CHANGE_EST_FFO_SHARE_SHARE_WEEK_THOM" hidden="1">"c5274"</definedName>
    <definedName name="IQ_PERCENT_CHANGE_EST_FFO_WEEK" hidden="1">"c1823"</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DAY" hidden="1">"c1830"</definedName>
    <definedName name="IQ_PERCENT_CHANGE_EST_RECO_DAY_CIQ" hidden="1">"c3771"</definedName>
    <definedName name="IQ_PERCENT_CHANGE_EST_RECO_DAY_REUT" hidden="1">"c3940"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WEEK" hidden="1">"c1831"</definedName>
    <definedName name="IQ_PERCENT_CHANGE_EST_RECO_WEEK_CIQ" hidden="1">"c3796"</definedName>
    <definedName name="IQ_PERCENT_CHANGE_EST_RECO_WEEK_REUT" hidden="1">"c3966"</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DAY" hidden="1">"c1790"</definedName>
    <definedName name="IQ_PERCENT_CHANGE_EST_REV_DAY_CIQ" hidden="1">"c3735"</definedName>
    <definedName name="IQ_PERCENT_CHANGE_EST_REV_DAY_REUT" hidden="1">"c3904"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WEEK" hidden="1">"c1791"</definedName>
    <definedName name="IQ_PERCENT_CHANGE_EST_REV_WEEK_CIQ" hidden="1">"c3736"</definedName>
    <definedName name="IQ_PERCENT_CHANGE_EST_REV_WEEK_REUT" hidden="1">"c3905"</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REUT" hidden="1">"c3968"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REUT" hidden="1">"c5467"</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EST_REUT" hidden="1">"c5347"</definedName>
    <definedName name="IQ_PRETAX_INC_HIGH_EST" hidden="1">"c1697"</definedName>
    <definedName name="IQ_PRETAX_INC_HIGH_EST_REUT" hidden="1">"c5349"</definedName>
    <definedName name="IQ_PRETAX_INC_LOW_EST" hidden="1">"c1698"</definedName>
    <definedName name="IQ_PRETAX_INC_LOW_EST_REUT" hidden="1">"c5350"</definedName>
    <definedName name="IQ_PRETAX_INC_MEDIAN_EST" hidden="1">"c1696"</definedName>
    <definedName name="IQ_PRETAX_INC_MEDIAN_EST_REUT" hidden="1">"c5348"</definedName>
    <definedName name="IQ_PRETAX_INC_NUM_EST" hidden="1">"c1699"</definedName>
    <definedName name="IQ_PRETAX_INC_NUM_EST_REUT" hidden="1">"c5351"</definedName>
    <definedName name="IQ_PRETAX_INC_STDDEV_EST" hidden="1">"c1700"</definedName>
    <definedName name="IQ_PRETAX_INC_STDDEV_EST_REUT" hidden="1">"c5352"</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REUT" hidden="1">"c4053"</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REUT" hidden="1">"c5494"</definedName>
    <definedName name="IQ_PRICE_TARGET_CIQ" hidden="1">"c3613"</definedName>
    <definedName name="IQ_PRICE_TARGET_REUT" hidden="1">"c3631"</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REUT" hidden="1">"c5481"</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GUIDANCE" hidden="1">"c4500"</definedName>
    <definedName name="IQ_RECURRING_PROFIT_HIGH_EST" hidden="1">"c4501"</definedName>
    <definedName name="IQ_RECURRING_PROFIT_HIGH_GUIDANCE" hidden="1">"c4179"</definedName>
    <definedName name="IQ_RECURRING_PROFIT_LOW_EST" hidden="1">"c4502"</definedName>
    <definedName name="IQ_RECURRING_PROFIT_LOW_GUIDANCE" hidden="1">"c4219"</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GUIDANCE" hidden="1">"c4509"</definedName>
    <definedName name="IQ_RECURRING_PROFIT_SHARE_HIGH_EST" hidden="1">"c4510"</definedName>
    <definedName name="IQ_RECURRING_PROFIT_SHARE_HIGH_GUIDANCE" hidden="1">"c4200"</definedName>
    <definedName name="IQ_RECURRING_PROFIT_SHARE_LOW_EST" hidden="1">"c4511"</definedName>
    <definedName name="IQ_RECURRING_PROFIT_SHARE_LOW_GUIDANCE" hidden="1">"c4240"</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 hidden="1">"c3585"</definedName>
    <definedName name="IQ_RETURN_ASSETS_ACT_OR_EST_REUT" hidden="1">"c5475"</definedName>
    <definedName name="IQ_RETURN_ASSETS_BANK" hidden="1">"c1114"</definedName>
    <definedName name="IQ_RETURN_ASSETS_BROK" hidden="1">"c1115"</definedName>
    <definedName name="IQ_RETURN_ASSETS_EST" hidden="1">"c3529"</definedName>
    <definedName name="IQ_RETURN_ASSETS_EST_REUT" hidden="1">"c3990"</definedName>
    <definedName name="IQ_RETURN_ASSETS_FDIC" hidden="1">"c6730"</definedName>
    <definedName name="IQ_RETURN_ASSETS_FS" hidden="1">"c1116"</definedName>
    <definedName name="IQ_RETURN_ASSETS_GUIDANCE" hidden="1">"c4517"</definedName>
    <definedName name="IQ_RETURN_ASSETS_HIGH_EST" hidden="1">"c3530"</definedName>
    <definedName name="IQ_RETURN_ASSETS_HIGH_EST_REUT" hidden="1">"c3992"</definedName>
    <definedName name="IQ_RETURN_ASSETS_HIGH_GUIDANCE" hidden="1">"c4183"</definedName>
    <definedName name="IQ_RETURN_ASSETS_LOW_EST" hidden="1">"c3531"</definedName>
    <definedName name="IQ_RETURN_ASSETS_LOW_EST_REUT" hidden="1">"c3993"</definedName>
    <definedName name="IQ_RETURN_ASSETS_LOW_GUIDANCE" hidden="1">"c4223"</definedName>
    <definedName name="IQ_RETURN_ASSETS_MEDIAN_EST" hidden="1">"c3532"</definedName>
    <definedName name="IQ_RETURN_ASSETS_MEDIAN_EST_REUT" hidden="1">"c3991"</definedName>
    <definedName name="IQ_RETURN_ASSETS_NUM_EST" hidden="1">"c3527"</definedName>
    <definedName name="IQ_RETURN_ASSETS_NUM_EST_REUT" hidden="1">"c3994"</definedName>
    <definedName name="IQ_RETURN_ASSETS_STDDEV_EST" hidden="1">"c3528"</definedName>
    <definedName name="IQ_RETURN_ASSETS_STDDEV_EST_REUT" hidden="1">"c3995"</definedName>
    <definedName name="IQ_RETURN_CAPITAL" hidden="1">"c1117"</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BANK" hidden="1">"c1119"</definedName>
    <definedName name="IQ_RETURN_EQUITY_BROK" hidden="1">"c1120"</definedName>
    <definedName name="IQ_RETURN_EQUITY_EST" hidden="1">"c3535"</definedName>
    <definedName name="IQ_RETURN_EQUITY_EST_REUT" hidden="1">"c3983"</definedName>
    <definedName name="IQ_RETURN_EQUITY_FDIC" hidden="1">"c6732"</definedName>
    <definedName name="IQ_RETURN_EQUITY_FS" hidden="1">"c1121"</definedName>
    <definedName name="IQ_RETURN_EQUITY_GUIDANCE" hidden="1">"c4518"</definedName>
    <definedName name="IQ_RETURN_EQUITY_HIGH_EST" hidden="1">"c3536"</definedName>
    <definedName name="IQ_RETURN_EQUITY_HIGH_EST_REUT" hidden="1">"c3985"</definedName>
    <definedName name="IQ_RETURN_EQUITY_HIGH_GUIDANCE" hidden="1">"c4182"</definedName>
    <definedName name="IQ_RETURN_EQUITY_LOW_EST" hidden="1">"c3537"</definedName>
    <definedName name="IQ_RETURN_EQUITY_LOW_EST_REUT" hidden="1">"c3986"</definedName>
    <definedName name="IQ_RETURN_EQUITY_LOW_GUIDANCE" hidden="1">"c4222"</definedName>
    <definedName name="IQ_RETURN_EQUITY_MEDIAN_EST" hidden="1">"c3538"</definedName>
    <definedName name="IQ_RETURN_EQUITY_MEDIAN_EST_REUT" hidden="1">"c3984"</definedName>
    <definedName name="IQ_RETURN_EQUITY_NUM_EST" hidden="1">"c3533"</definedName>
    <definedName name="IQ_RETURN_EQUITY_NUM_EST_REUT" hidden="1">"c3987"</definedName>
    <definedName name="IQ_RETURN_EQUITY_STDDEV_EST" hidden="1">"c3534"</definedName>
    <definedName name="IQ_RETURN_EQUITY_STDDEV_EST_REUT" hidden="1">"c3988"</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ACT_OR_EST_REUT" hidden="1">"c5461"</definedName>
    <definedName name="IQ_REVENUE_EST" hidden="1">"c1126"</definedName>
    <definedName name="IQ_REVENUE_EST_1" hidden="1">"IQ_REVENUE_EST_1"</definedName>
    <definedName name="IQ_REVENUE_EST_BOTTOM_UP" hidden="1">"c5488"</definedName>
    <definedName name="IQ_REVENUE_EST_BOTTOM_UP_REUT" hidden="1">"c5496"</definedName>
    <definedName name="IQ_REVENUE_EST_CIQ" hidden="1">"c3616"</definedName>
    <definedName name="IQ_REVENUE_EST_REUT" hidden="1">"c3634"</definedName>
    <definedName name="IQ_REVENUE_GROWTH_1" hidden="1">"IQ_REVENUE_GROWTH_1"</definedName>
    <definedName name="IQ_REVENUE_GROWTH_2" hidden="1">"IQ_REVENUE_GROWTH_2"</definedName>
    <definedName name="IQ_REVENUE_GUIDANCE" hidden="1">"c4519"</definedName>
    <definedName name="IQ_REVENUE_HIGH_EST" hidden="1">"c1127"</definedName>
    <definedName name="IQ_REVENUE_HIGH_EST_CIQ" hidden="1">"c3618"</definedName>
    <definedName name="IQ_REVENUE_HIGH_EST_REUT" hidden="1">"c3636"</definedName>
    <definedName name="IQ_REVENUE_HIGH_GUIDANCE" hidden="1">"c4169"</definedName>
    <definedName name="IQ_REVENUE_LOW_EST" hidden="1">"c1128"</definedName>
    <definedName name="IQ_REVENUE_LOW_EST_CIQ" hidden="1">"c3619"</definedName>
    <definedName name="IQ_REVENUE_LOW_EST_REUT" hidden="1">"c3637"</definedName>
    <definedName name="IQ_REVENUE_LOW_GUIDANCE" hidden="1">"c4209"</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39482.4991550926</definedName>
    <definedName name="IQ_RISK_ADJ_BANK_ASSETS" hidden="1">"c2670"</definedName>
    <definedName name="IQ_RISK_WEIGHTED_ASSETS_FDIC" hidden="1">"c6370"</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REUT" hidden="1">"c4054"</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EST" hidden="1">"c4526"</definedName>
    <definedName name="IQ_TEV_HIGH_EST" hidden="1">"c4527"</definedName>
    <definedName name="IQ_TEV_LOW_EST" hidden="1">"c4528"</definedName>
    <definedName name="IQ_TEV_MEDIAN_EST" hidden="1">"c4529"</definedName>
    <definedName name="IQ_TEV_NUM_EST" hidden="1">"c4530"</definedName>
    <definedName name="IQ_TEV_STDDEV_EST" hidden="1">"c4531"</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HIGH_EST" hidden="1">"c4534"</definedName>
    <definedName name="IQ_TOTAL_DEBT_HIGH_GUIDANCE" hidden="1">"c4196"</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RWO4" hidden="1">#REF!</definedName>
    <definedName name="IS_Begin">#REF!</definedName>
    <definedName name="IS_END">#REF!</definedName>
    <definedName name="IS_Mo">#REF!</definedName>
    <definedName name="IS_Qtr">#REF!</definedName>
    <definedName name="IsColHidden" hidden="1">FALSE</definedName>
    <definedName name="ISFn">#REF!</definedName>
    <definedName name="ISFnDescr">#REF!</definedName>
    <definedName name="IsLTMColHidden" hidden="1">FALSE</definedName>
    <definedName name="ISMo">#REF!</definedName>
    <definedName name="ISYr">#REF!</definedName>
    <definedName name="ITCPTC1" hidden="1">#REF!</definedName>
    <definedName name="ITCPTC10" hidden="1">#REF!</definedName>
    <definedName name="ITCPTC12" hidden="1">#REF!</definedName>
    <definedName name="ITCPTC17" hidden="1">#REF!</definedName>
    <definedName name="iuyhg" hidden="1">{"sales",#N/A,FALSE,"Sales";"sales existing",#N/A,FALSE,"Sales";"sales rd1",#N/A,FALSE,"Sales";"sales rd2",#N/A,FALSE,"Sales"}</definedName>
    <definedName name="j"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Jacumba">#REF!</definedName>
    <definedName name="JAF">#REF!</definedName>
    <definedName name="JAN">#REF!</definedName>
    <definedName name="janetec">#REF!</definedName>
    <definedName name="JANUARYFACTOR">#REF!</definedName>
    <definedName name="JANUARYINTEREST">#REF!</definedName>
    <definedName name="JANUARYSURCHARGE">#REF!</definedName>
    <definedName name="JESUS" hidden="1">{#N/A,#N/A,TRUE,"Facility-Input";#N/A,#N/A,TRUE,"Graphs";#N/A,#N/A,TRUE,"TOTAL"}</definedName>
    <definedName name="jfdjk" hidden="1">{"Area1",#N/A,FALSE,"OREWACC";"Area2",#N/A,FALSE,"OREWACC"}</definedName>
    <definedName name="jj"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JUL">#REF!</definedName>
    <definedName name="July">#REF!</definedName>
    <definedName name="JULYFACTOR">#REF!</definedName>
    <definedName name="JULYINTEREST">#REF!</definedName>
    <definedName name="JULYSURCHARGE">#REF!</definedName>
    <definedName name="JULYSUSRCHARGE">#REF!</definedName>
    <definedName name="JUNEFACTOR">#REF!</definedName>
    <definedName name="JUNEINTEREST">#REF!</definedName>
    <definedName name="JUNESURCHARGE">#REF!</definedName>
    <definedName name="K2_WBEVMODE" hidden="1">-1</definedName>
    <definedName name="Katy">#REF!</definedName>
    <definedName name="kijh" hidden="1">{"FCB_ALL",#N/A,FALSE,"FCB";"GREY_ALL",#N/A,FALSE,"GREY"}</definedName>
    <definedName name="kjh" hidden="1">{"Area1",#N/A,FALSE,"OREWACC";"Area2",#N/A,FALSE,"OREWACC"}</definedName>
    <definedName name="KPCO_408">#REF!</definedName>
    <definedName name="KWCHG">#REF!</definedName>
    <definedName name="KWH1NOCMM">#REF!</definedName>
    <definedName name="KWH3NOCMM">#REF!</definedName>
    <definedName name="KWHCHG">#REF!</definedName>
    <definedName name="L"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l_PlantDetailBook_33987">#REF!</definedName>
    <definedName name="l_PlantDetailTax_4933742">#REF!</definedName>
    <definedName name="l_ScheduleMDefTaxAdj_5691662">#REF!</definedName>
    <definedName name="LABOR">#REF!</definedName>
    <definedName name="LABORXPV">#REF!</definedName>
    <definedName name="LABXAG">#REF!</definedName>
    <definedName name="LABXAGPV">#REF!</definedName>
    <definedName name="LandCost" hidden="1">#REF!</definedName>
    <definedName name="LandRoyaltyAdder" hidden="1">#REF!</definedName>
    <definedName name="LaSch">#REF!</definedName>
    <definedName name="last">#REF!</definedName>
    <definedName name="Last_Row">#N/A</definedName>
    <definedName name="LASTDAY">#REF!</definedName>
    <definedName name="LASTFUEL">#REF!</definedName>
    <definedName name="LASTMSRR">#REF!</definedName>
    <definedName name="LASTPFCC">#REF!</definedName>
    <definedName name="LastRangeName" hidden="1">#REF!</definedName>
    <definedName name="late3" hidden="1">#REF!</definedName>
    <definedName name="LDFCTR">#REF!</definedName>
    <definedName name="LEGAL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Leveraged_NPV_Check_Range" hidden="1">#REF!</definedName>
    <definedName name="LI">#N/A</definedName>
    <definedName name="LIABILITIES">#REF!</definedName>
    <definedName name="LiabOutput">#REF!</definedName>
    <definedName name="lighthouse">#REF!</definedName>
    <definedName name="limcount" hidden="1">1</definedName>
    <definedName name="Listing2018">#REF!</definedName>
    <definedName name="ListOffset" hidden="1">1</definedName>
    <definedName name="LOAD_ANAL">#REF!</definedName>
    <definedName name="LoadPerc2">#REF!</definedName>
    <definedName name="LoadPercent">#REF!</definedName>
    <definedName name="Loan_Amount">#REF!</definedName>
    <definedName name="Loan_Start">#REF!</definedName>
    <definedName name="Loan_Years">#REF!</definedName>
    <definedName name="Loc_Rev_Act">#REF!</definedName>
    <definedName name="Loc_Rev_Inact">#REF!</definedName>
    <definedName name="LOC_SRP">#REF!</definedName>
    <definedName name="Locations">#REF!</definedName>
    <definedName name="LocFund">#REF!</definedName>
    <definedName name="LOV_AdditionsDIDetailAssetPagePageDef_AllocateToFullyRsvFlag" hidden="1">#REF!</definedName>
    <definedName name="LOV_AdditionsDIDetailAssetPagePageDef_AmortizeFlag" hidden="1">#REF!</definedName>
    <definedName name="LOV_AdditionsDIDetailAssetPagePageDef_AssetType" hidden="1">#REF!</definedName>
    <definedName name="LOV_AdditionsDIDetailAssetPagePageDef_BonusRule" hidden="1">#REF!</definedName>
    <definedName name="LOV_AdditionsDIDetailAssetPagePageDef_CashGeneratingUnit" hidden="1">#REF!</definedName>
    <definedName name="LOV_AdditionsDIDetailAssetPagePageDef_DepreciateFlag" hidden="1">#REF!</definedName>
    <definedName name="LOV_AdditionsDIDetailAssetPagePageDef_DepreciationOption" hidden="1">#REF!</definedName>
    <definedName name="LOV_AdditionsDIDetailAssetPagePageDef_DeprnLimitType" hidden="1">#REF!</definedName>
    <definedName name="LOV_AdditionsDIDetailAssetPagePageDef_DistName" hidden="1">#REF!</definedName>
    <definedName name="LOV_AdditionsDIDetailAssetPagePageDef_ExcessAllocationOption" hidden="1">#REF!</definedName>
    <definedName name="LOV_AdditionsDIDetailAssetPagePageDef_InUseFlag" hidden="1">#REF!</definedName>
    <definedName name="LOV_AdditionsDIDetailAssetPagePageDef_Inventorial" hidden="1">#REF!</definedName>
    <definedName name="LOV_AdditionsDIDetailAssetPagePageDef_InvoiceLineType" hidden="1">#REF!</definedName>
    <definedName name="LOV_AdditionsDIDetailAssetPagePageDef_LimitProceedsFlag" hidden="1">#REF!</definedName>
    <definedName name="LOV_AdditionsDIDetailAssetPagePageDef_MemberRollupFlag" hidden="1">#REF!</definedName>
    <definedName name="LOV_AdditionsDIDetailAssetPagePageDef_NewUsed" hidden="1">#REF!</definedName>
    <definedName name="LOV_AdditionsDIDetailAssetPagePageDef_OverDepreciateOption" hidden="1">#REF!</definedName>
    <definedName name="LOV_AdditionsDIDetailAssetPagePageDef_OwnedLeased" hidden="1">#REF!</definedName>
    <definedName name="LOV_AdditionsDIDetailAssetPagePageDef_Property12451250Code" hidden="1">#REF!</definedName>
    <definedName name="LOV_AdditionsDIDetailAssetPagePageDef_PropertyTypeCode" hidden="1">#REF!</definedName>
    <definedName name="LOV_AdditionsDIDetailAssetPagePageDef_ProrateConventionCode" hidden="1">#REF!</definedName>
    <definedName name="LOV_AdditionsDIDetailAssetPagePageDef_QueueName" hidden="1">#REF!</definedName>
    <definedName name="LOV_AdditionsDIDetailAssetPagePageDef_RecaptureReserveFlag" hidden="1">#REF!</definedName>
    <definedName name="LOV_AdditionsDIDetailAssetPagePageDef_RecognizeGainLoss" hidden="1">#REF!</definedName>
    <definedName name="LOV_AdditionsDIDetailAssetPagePageDef_ReduceAdditionFlag" hidden="1">#REF!</definedName>
    <definedName name="LOV_AdditionsDIDetailAssetPagePageDef_ReduceAdjustmentFlag" hidden="1">#REF!</definedName>
    <definedName name="LOV_AdditionsDIDetailAssetPagePageDef_ReduceRetirementFlag" hidden="1">#REF!</definedName>
    <definedName name="LOV_AdditionsDIDetailAssetPagePageDef_SalvageType" hidden="1">#REF!</definedName>
    <definedName name="LOV_AdditionsDIDetailAssetPagePageDef_ShortFiscalYearFlag" hidden="1">#REF!</definedName>
    <definedName name="LOV_AdditionsDIDetailAssetPagePageDef_TerminalGainLoss" hidden="1">#REF!</definedName>
    <definedName name="LOV_AdditionsDIDetailAssetPagePageDef_TrackingMethod" hidden="1">#REF!</definedName>
    <definedName name="LOV_FinGlDesktopEntryPageDef_CurrencyCode" hidden="1">#REF!</definedName>
    <definedName name="LOV_FinGlDesktopEntryPageDef_HeaderAccountingPeriodList" hidden="1">#REF!</definedName>
    <definedName name="LOV_FinGlDesktopEntryPageDef_HeaderLedgerIdList" hidden="1">#REF!</definedName>
    <definedName name="LOV_FinGlDesktopEntryPageDef_HeaderReversalPeriodList" hidden="1">#REF!</definedName>
    <definedName name="LOV_FinGlDesktopEntryPageDef_HeaderSourceList" hidden="1">#REF!</definedName>
    <definedName name="LOV_FinGlDesktopEntryPageDef_UserCurrencyConversionType" hidden="1">#REF!</definedName>
    <definedName name="LOV_oracle_apps_financials_assets_retirements_desktopRetirements_di_MassRetirementsPageDef_PostingStatus" hidden="1">#REF!</definedName>
    <definedName name="LOV_oracle_apps_financials_assets_retirements_desktopRetirements_di_MassRetirementsPageDef_RetirementConvention" hidden="1">#REF!</definedName>
    <definedName name="LOV_oracle_apps_financials_assets_retirements_desktopRetirements_di_MassRetirementsPageDef_RetirementTypeCode" hidden="1">#REF!</definedName>
    <definedName name="LOV_oracle_apps_financials_generalLedger_journals_desktopEntry_di_FinGlDesktopBulkEntryPageDef_CurrencyCode" hidden="1">#REF!</definedName>
    <definedName name="LOV_oracle_apps_financials_generalLedger_journals_desktopEntry_di_FinGlDesktopBulkEntryPageDef_LedgerId" hidden="1">#REF!</definedName>
    <definedName name="LOV_oracle_apps_financials_generalLedger_journals_desktopEntry_di_FinGlDesktopBulkEntryPageDef_PeriodName" hidden="1">#REF!</definedName>
    <definedName name="LOV_oracle_apps_financials_generalLedger_journals_desktopEntry_di_FinGlDesktopBulkEntryPageDef_ReversalPeriodName" hidden="1">#REF!</definedName>
    <definedName name="LOV_oracle_apps_financials_generalLedger_journals_desktopEntry_di_FinGlDesktopBulkEntryPageDef_UserCurrencyConversionType" hidden="1">#REF!</definedName>
    <definedName name="LOV_oracle_apps_financials_generalLedger_journals_desktopEntry_di_FinGlDesktopBulkEntryPageDef_UserJeSourceName" hidden="1">#REF!</definedName>
    <definedName name="LOV_oracle_apps_financials_generalLedger_journals_desktopEntry_di_FinGlDesktopMultibatchEntryPageDef_CurrencyCode" hidden="1">#REF!</definedName>
    <definedName name="LOV_oracle_apps_financials_generalLedger_journals_desktopEntry_di_FinGlDesktopMultibatchEntryPageDef_LedgerId" hidden="1">#REF!</definedName>
    <definedName name="LOV_oracle_apps_financials_generalLedger_journals_desktopEntry_di_FinGlDesktopMultibatchEntryPageDef_PeriodName" hidden="1">#REF!</definedName>
    <definedName name="LOV_oracle_apps_financials_generalLedger_journals_desktopEntry_di_FinGlDesktopMultibatchEntryPageDef_ReversalPeriodName" hidden="1">#REF!</definedName>
    <definedName name="LOV_oracle_apps_financials_generalLedger_journals_desktopEntry_di_FinGlDesktopMultibatchEntryPageDef_UserCurrencyConversionType" hidden="1">#REF!</definedName>
    <definedName name="LOV_oracle_apps_financials_generalLedger_journals_desktopEntry_di_FinGlDesktopMultibatchEntryPageDef_UserJeSourceName" hidden="1">#REF!</definedName>
    <definedName name="LRCREDIT">#REF!</definedName>
    <definedName name="ltm_BalanceSheet" hidden="1">#REF!</definedName>
    <definedName name="ltm_IncomeStatement" hidden="1">#REF!</definedName>
    <definedName name="M_PlaceofPath" hidden="1">"F:\SPOULIOS\DATA\CHV\chv_vdf.xls"</definedName>
    <definedName name="MACC1">#REF!</definedName>
    <definedName name="MACC2">#REF!</definedName>
    <definedName name="MAIN">#REF!</definedName>
    <definedName name="MAINTHRSCRMO">#REF!</definedName>
    <definedName name="MAINTKWH">#REF!</definedName>
    <definedName name="Manual_Hide">#REF!</definedName>
    <definedName name="MAR">#REF!</definedName>
    <definedName name="MARCHFACTOR">#REF!</definedName>
    <definedName name="MARCHINTEREST">#REF!</definedName>
    <definedName name="MARCHSURCHARGE">#REF!</definedName>
    <definedName name="Marshall_Rate">#REF!</definedName>
    <definedName name="mason?" hidden="1">{#N/A,#N/A,FALSE,"Data &amp; Key Results";#N/A,#N/A,FALSE,"Summary Template";#N/A,#N/A,FALSE,"Budget";#N/A,#N/A,FALSE,"Present Value Comparison";#N/A,#N/A,FALSE,"Cashflow";#N/A,#N/A,FALSE,"Income";#N/A,#N/A,FALSE,"Inputs"}</definedName>
    <definedName name="mason2" hidden="1">{#N/A,#N/A,FALSE,"Data &amp; Key Results";#N/A,#N/A,FALSE,"Summary Template";#N/A,#N/A,FALSE,"Budget";#N/A,#N/A,FALSE,"Present Value Comparison";#N/A,#N/A,FALSE,"Cashflow";#N/A,#N/A,FALSE,"Income";#N/A,#N/A,FALSE,"Inputs"}</definedName>
    <definedName name="mason3" hidden="1">{#N/A,#N/A,FALSE,"Data &amp; Key Results";#N/A,#N/A,FALSE,"Summary Template";#N/A,#N/A,FALSE,"Budget";#N/A,#N/A,FALSE,"Present Value Comparison";#N/A,#N/A,FALSE,"Cashflow";#N/A,#N/A,FALSE,"Income";#N/A,#N/A,FALSE,"Inputs"}</definedName>
    <definedName name="mason4" hidden="1">{#N/A,#N/A,FALSE,"Data &amp; Key Results";#N/A,#N/A,FALSE,"Summary Template";#N/A,#N/A,FALSE,"Budget";#N/A,#N/A,FALSE,"Present Value Comparison";#N/A,#N/A,FALSE,"Cashflow";#N/A,#N/A,FALSE,"Income";#N/A,#N/A,FALSE,"Inputs"}</definedName>
    <definedName name="mason5" hidden="1">{#N/A,#N/A,FALSE,"Data &amp; Key Results";#N/A,#N/A,FALSE,"Summary Template";#N/A,#N/A,FALSE,"Budget";#N/A,#N/A,FALSE,"Present Value Comparison";#N/A,#N/A,FALSE,"Cashflow";#N/A,#N/A,FALSE,"Income";#N/A,#N/A,FALSE,"Inputs"}</definedName>
    <definedName name="masonII" hidden="1">{#N/A,#N/A,FALSE,"Data &amp; Key Results";#N/A,#N/A,FALSE,"Summary Template";#N/A,#N/A,FALSE,"Budget";#N/A,#N/A,FALSE,"Present Value Comparison";#N/A,#N/A,FALSE,"Cashflow";#N/A,#N/A,FALSE,"Income";#N/A,#N/A,FALSE,"Inputs"}</definedName>
    <definedName name="MATSUP">#REF!</definedName>
    <definedName name="MAYFACTOR">#REF!</definedName>
    <definedName name="MAYINTEREST">#REF!</definedName>
    <definedName name="MAYSURCHARGE">#REF!</definedName>
    <definedName name="MCLoggedValues1" hidden="1">#REF!</definedName>
    <definedName name="MCLoggedValues2" hidden="1">#REF!</definedName>
    <definedName name="MCLoggedValues3" hidden="1">#REF!</definedName>
    <definedName name="MCLoggedValues4" hidden="1">#REF!</definedName>
    <definedName name="Mdesc">#REF!</definedName>
    <definedName name="mercatus_raw">#REF!</definedName>
    <definedName name="MEWarning" hidden="1">1</definedName>
    <definedName name="mike" hidden="1">#REF!</definedName>
    <definedName name="MinBillDem">#REF!</definedName>
    <definedName name="MinBillDem2">#REF!</definedName>
    <definedName name="MinBillDmd">#REF!</definedName>
    <definedName name="MonthlyAdj">#REF!</definedName>
    <definedName name="movelines">"movelines"</definedName>
    <definedName name="MSRRBLD">#REF!</definedName>
    <definedName name="MSRRCHG">#REF!</definedName>
    <definedName name="MTD_EARNINGS">#REF!</definedName>
    <definedName name="MTD_EQUITY_EARNINGS">#REF!</definedName>
    <definedName name="MTD_EXPENSES">#REF!</definedName>
    <definedName name="MTD_GROSS_MARGIN">#REF!</definedName>
    <definedName name="MTD_INCOME_BEFORE">#REF!</definedName>
    <definedName name="MTD_INCOME_TAXES">#REF!</definedName>
    <definedName name="MTD_NET_INCOME">#REF!</definedName>
    <definedName name="MTD_OM">#REF!</definedName>
    <definedName name="MTD_REVENUE">#REF!</definedName>
    <definedName name="MTRMLTPLR1">#REF!</definedName>
    <definedName name="MTRMLTPLR2">#REF!</definedName>
    <definedName name="MUNICOOP">#REF!</definedName>
    <definedName name="name">#REF!</definedName>
    <definedName name="NC11Ref">#REF!</definedName>
    <definedName name="NETENERGYFORLOAD">#REF!</definedName>
    <definedName name="NETMRGCHG">#REF!</definedName>
    <definedName name="netntec">#REF!</definedName>
    <definedName name="NETPLANT">#REF!</definedName>
    <definedName name="nettexla">#REF!</definedName>
    <definedName name="new" hidden="1">{#N/A,#N/A,FALSE,"Page 1";#N/A,#N/A,FALSE,"Page 2";#N/A,#N/A,FALSE,"Page 3";#N/A,#N/A,FALSE,"Page 4";#N/A,#N/A,FALSE,"Page 5"}</definedName>
    <definedName name="NFREV">#REF!</definedName>
    <definedName name="Nicknames" hidden="1">#REF!</definedName>
    <definedName name="nk2nk" hidden="1">#REF!</definedName>
    <definedName name="NMTAX">#REF!</definedName>
    <definedName name="nn" hidden="1">38343.6211805556</definedName>
    <definedName name="NODAYSINPRD">#REF!</definedName>
    <definedName name="NODELPOINTS">#REF!</definedName>
    <definedName name="NONCURRENT_ASSETS">#REF!</definedName>
    <definedName name="NONCURRENT_LIABILITIES">#REF!</definedName>
    <definedName name="NonRegOffset">#REF!</definedName>
    <definedName name="Nonsample_Allocation">#REF!</definedName>
    <definedName name="Nope" hidden="1">{"'Bellville Acetylene'!$A$1:$L$99"}</definedName>
    <definedName name="NOTBALANCED">#REF!</definedName>
    <definedName name="nova" hidden="1">{#N/A,#N/A,FALSE,"Apar.Telef.";#N/A,#N/A,FALSE,"Software";#N/A,#N/A,FALSE,"Equip.Inform.";#N/A,#N/A,FALSE,"Moveis";#N/A,#N/A,FALSE,"Gravataí"}</definedName>
    <definedName name="NOVEMBERFACTOR">#REF!</definedName>
    <definedName name="NOVEMBERINTEREST">#REF!</definedName>
    <definedName name="NOVEMBERSURCHARGE">#REF!</definedName>
    <definedName name="NPVLev" hidden="1">#REF!</definedName>
    <definedName name="NRange7001" hidden="1">#REF!</definedName>
    <definedName name="NRange7002" hidden="1">#REF!</definedName>
    <definedName name="NRange7003" hidden="1">#REF!</definedName>
    <definedName name="NRange7004" hidden="1">#REF!</definedName>
    <definedName name="NRange7006" hidden="1">#REF!</definedName>
    <definedName name="NRange7007" hidden="1">#REF!</definedName>
    <definedName name="NRange7008" hidden="1">#REF!</definedName>
    <definedName name="NRange7023" hidden="1">#REF!</definedName>
    <definedName name="NRange7024" hidden="1">#REF!</definedName>
    <definedName name="NRange7025" hidden="1">#REF!</definedName>
    <definedName name="NRange7026" hidden="1">#REF!</definedName>
    <definedName name="NRange7027" hidden="1">#REF!</definedName>
    <definedName name="NRange7028" hidden="1">#REF!</definedName>
    <definedName name="NRange7040" hidden="1">#REF!</definedName>
    <definedName name="NRange7042" hidden="1">#REF!</definedName>
    <definedName name="NRange7043" hidden="1">#REF!</definedName>
    <definedName name="NRange7048" hidden="1">#REF!</definedName>
    <definedName name="NRange7119" hidden="1">#REF!</definedName>
    <definedName name="NRange7120" hidden="1">#REF!</definedName>
    <definedName name="NRange7121" hidden="1">#REF!</definedName>
    <definedName name="NRange7122" hidden="1">#REF!</definedName>
    <definedName name="NRange7123" hidden="1">#REF!</definedName>
    <definedName name="NRange7124" hidden="1">#REF!</definedName>
    <definedName name="NRange7125" hidden="1">#REF!</definedName>
    <definedName name="NRange7126" hidden="1">#REF!</definedName>
    <definedName name="NRange7127" hidden="1">#REF!</definedName>
    <definedName name="NRange7132" hidden="1">#REF!</definedName>
    <definedName name="NRange7133" hidden="1">#REF!</definedName>
    <definedName name="NRange7134N" hidden="1">#REF!</definedName>
    <definedName name="NRange7135N" hidden="1">#REF!</definedName>
    <definedName name="NRange7136N" hidden="1">#REF!</definedName>
    <definedName name="NRange7177" hidden="1">#REF!</definedName>
    <definedName name="NRange7189" hidden="1">#REF!</definedName>
    <definedName name="NRange7190" hidden="1">#REF!</definedName>
    <definedName name="NRange7191" hidden="1">#REF!</definedName>
    <definedName name="NRange7192" hidden="1">#REF!</definedName>
    <definedName name="NRange7193" hidden="1">#REF!</definedName>
    <definedName name="NRange7195" hidden="1">#REF!</definedName>
    <definedName name="NRange7196" hidden="1">#REF!</definedName>
    <definedName name="NRange7200" hidden="1">#REF!</definedName>
    <definedName name="NRange7201" hidden="1">#REF!</definedName>
    <definedName name="NRange7202" hidden="1">#REF!</definedName>
    <definedName name="NRange7203" hidden="1">#REF!</definedName>
    <definedName name="NRange7205" hidden="1">#REF!</definedName>
    <definedName name="NRange7223" hidden="1">#REF!</definedName>
    <definedName name="NRange7224" hidden="1">#REF!</definedName>
    <definedName name="NRange7225" hidden="1">#REF!</definedName>
    <definedName name="NRange7228" hidden="1">#REF!</definedName>
    <definedName name="NRange7229" hidden="1">#REF!</definedName>
    <definedName name="NRange7230" hidden="1">#REF!</definedName>
    <definedName name="NRange7232" hidden="1">#REF!</definedName>
    <definedName name="NRange7233" hidden="1">#REF!</definedName>
    <definedName name="NRange7234" hidden="1">#REF!</definedName>
    <definedName name="NRange7235" hidden="1">#REF!</definedName>
    <definedName name="NRange7236" hidden="1">#REF!</definedName>
    <definedName name="NRange7332" hidden="1">#REF!</definedName>
    <definedName name="NRange7333" hidden="1">#REF!</definedName>
    <definedName name="NRange7363" hidden="1">#REF!</definedName>
    <definedName name="NRange7379" hidden="1">#REF!</definedName>
    <definedName name="NRange7418" hidden="1">#REF!</definedName>
    <definedName name="NRange7420" hidden="1">#REF!</definedName>
    <definedName name="NRange7421" hidden="1">#REF!</definedName>
    <definedName name="NRange7422" hidden="1">#REF!</definedName>
    <definedName name="NRange7423" hidden="1">#REF!</definedName>
    <definedName name="NRange7424" hidden="1">#REF!</definedName>
    <definedName name="NRange7426" hidden="1">#REF!</definedName>
    <definedName name="NRange7428" hidden="1">#REF!</definedName>
    <definedName name="NRange7429" hidden="1">#REF!</definedName>
    <definedName name="NRange7431" hidden="1">#REF!</definedName>
    <definedName name="NRange7435" hidden="1">#REF!</definedName>
    <definedName name="NRange8115" hidden="1">#REF!</definedName>
    <definedName name="ntec">#REF!</definedName>
    <definedName name="NTPLTXPV">#REF!</definedName>
    <definedName name="NTurbs" hidden="1">#REF!</definedName>
    <definedName name="Num_Pmt_Per_Year">#REF!</definedName>
    <definedName name="Number_of_Payments">MATCH(0.01,End_Bal,-1)+1</definedName>
    <definedName name="NvsASD" localSheetId="7">"V2020-03-31"</definedName>
    <definedName name="NvsASD">"V2017-02-28"</definedName>
    <definedName name="NvsAutoDrillOk">"VN"</definedName>
    <definedName name="NvsElapsedTime" localSheetId="7">0.000439814815763384</definedName>
    <definedName name="NvsElapsedTime">0.00266203703358769</definedName>
    <definedName name="NvsEndTime" localSheetId="7">43936.7682407407</definedName>
    <definedName name="NvsEndTime">42803.6023263889</definedName>
    <definedName name="NvsInstanceHook">"""nvsMacro"""</definedName>
    <definedName name="NvsInstLang">"VENG"</definedName>
    <definedName name="NvsInstSpec">"%,FBUSINESS_UNIT,TGL_PRPT_CONS,NKYP_CORP_CONSOL"</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"%,X,RZF.ACCOUNT.,CNF.."</definedName>
    <definedName name="NvsPanelBusUnit">"V100"</definedName>
    <definedName name="NvsPanelEffdt">"V2099-01-01"</definedName>
    <definedName name="NvsPanelSetid">"VAEP"</definedName>
    <definedName name="NvsParentRef">"Sheet1!$$0"</definedName>
    <definedName name="NvsReqBU" localSheetId="7">"VX992"</definedName>
    <definedName name="NvsReqBU">"VX999"</definedName>
    <definedName name="NvsReqBUOnly">"VN"</definedName>
    <definedName name="NvsTransLed">"VN"</definedName>
    <definedName name="NvsTree.GL_PRPT_CONS">"NNNNN"</definedName>
    <definedName name="NvsTreeASD" localSheetId="7">"V2099-01-01"</definedName>
    <definedName name="NvsTreeASD">"V2017-02-28"</definedName>
    <definedName name="NvsValTbl.ACCOUNT">"GL_ACCOUNT_TBL"</definedName>
    <definedName name="NvsValTbl.AEP_COST_COMPONENT">"AEP_COSTC_TBL"</definedName>
    <definedName name="NvsValTbl.BUSINESS_UNIT">"BUS_UNIT_TBL_GL"</definedName>
    <definedName name="NvsValTbl.CURRENCY_CD">"CURRENCY_CD_TBL"</definedName>
    <definedName name="NvsValTbl.DEPTID">"DEPT_TBL"</definedName>
    <definedName name="oct">#REF!</definedName>
    <definedName name="OCTEXG">#REF!</definedName>
    <definedName name="OCTEXH">#REF!</definedName>
    <definedName name="OCTEXI">#REF!</definedName>
    <definedName name="OCTOBERFACTOR">#REF!</definedName>
    <definedName name="OCTOBERINTEREST">#REF!</definedName>
    <definedName name="OCTOBERSURCHARGE">#REF!</definedName>
    <definedName name="OFPCBLKW">#REF!</definedName>
    <definedName name="OFPKBILLKWH">#REF!</definedName>
    <definedName name="OFPKCGNKWH">#REF!</definedName>
    <definedName name="OFPKCNTRCTCPCT">#REF!</definedName>
    <definedName name="OFPKDMPKWH">#REF!</definedName>
    <definedName name="OFPKDSCRKWH">#REF!</definedName>
    <definedName name="OFPKDT">#REF!</definedName>
    <definedName name="OFPKEXCSKW">#REF!</definedName>
    <definedName name="OFPKINCRKWH">#REF!</definedName>
    <definedName name="OFPKKVADT">#REF!</definedName>
    <definedName name="OFPKKVATM">#REF!</definedName>
    <definedName name="OFPKKVW">#REF!</definedName>
    <definedName name="OFPKKW">#REF!</definedName>
    <definedName name="OFPKKWH1NOCMM">#REF!</definedName>
    <definedName name="OFPKKWH3NOCMM">#REF!</definedName>
    <definedName name="OFPKRCRDKWH">#REF!</definedName>
    <definedName name="OFPKTM">#REF!</definedName>
    <definedName name="OFPXCSKW">#REF!</definedName>
    <definedName name="OFPXCSKWDT">#REF!</definedName>
    <definedName name="OFPXCSKWH">#REF!</definedName>
    <definedName name="OFPXCSKWTM">#REF!</definedName>
    <definedName name="OIRN_RTPVar">#REF!</definedName>
    <definedName name="ompa">#REF!</definedName>
    <definedName name="ONPKBILLKWH">#REF!</definedName>
    <definedName name="ONPKCAPB">#REF!</definedName>
    <definedName name="ONPKCGNKWH">#REF!</definedName>
    <definedName name="ONPKCNTRCTCPCT">#REF!</definedName>
    <definedName name="ONPKDMPKWH">#REF!</definedName>
    <definedName name="ONPKDSCRKWH">#REF!</definedName>
    <definedName name="ONPKDT">#REF!</definedName>
    <definedName name="ONPKINCRKWH">#REF!</definedName>
    <definedName name="ONPKKVA">#REF!</definedName>
    <definedName name="ONPKKVADT">#REF!</definedName>
    <definedName name="ONPKKVATM">#REF!</definedName>
    <definedName name="ONPKKW">#REF!</definedName>
    <definedName name="ONPKKWH1NOCMM">#REF!</definedName>
    <definedName name="ONPKKWH3NOCMM">#REF!</definedName>
    <definedName name="ONPKRCRDKWH">#REF!</definedName>
    <definedName name="ONPKTM">#REF!</definedName>
    <definedName name="Onsite">#REF!</definedName>
    <definedName name="OOM_1" hidden="1">#REF!</definedName>
    <definedName name="OOM_2" hidden="1">#REF!</definedName>
    <definedName name="OOM_3" hidden="1">#REF!</definedName>
    <definedName name="OOM_4" hidden="1">#REF!</definedName>
    <definedName name="OPCBLKW">#REF!</definedName>
    <definedName name="OPCO">#REF!</definedName>
    <definedName name="OPR_ID" localSheetId="0">#REF!</definedName>
    <definedName name="OPR_ID" localSheetId="7">#REF!</definedName>
    <definedName name="OPR_ID" localSheetId="2">#REF!</definedName>
    <definedName name="OPR_ID">#REF!</definedName>
    <definedName name="OPXCSKW">#REF!</definedName>
    <definedName name="OPXCSKWDT">#REF!</definedName>
    <definedName name="OPXCSKWH">#REF!</definedName>
    <definedName name="OPXCSKWTM">#REF!</definedName>
    <definedName name="OriginalValuationResults">#REF!</definedName>
    <definedName name="other" hidden="1">#REF!</definedName>
    <definedName name="OtherEnergyAdder" hidden="1">#REF!</definedName>
    <definedName name="OtherEnergySalesAdder" hidden="1">#REF!</definedName>
    <definedName name="OtherOMAdder" hidden="1">#REF!</definedName>
    <definedName name="OTHRTRNSKWH">#REF!</definedName>
    <definedName name="Ownership" hidden="1">OFFSET(#REF!,1,0)</definedName>
    <definedName name="p.Covenants" hidden="1">#REF!</definedName>
    <definedName name="p.Covenants_Titles" hidden="1">#REF!</definedName>
    <definedName name="p.CreditStats" hidden="1">#REF!</definedName>
    <definedName name="p.DCF" hidden="1">#REF!</definedName>
    <definedName name="p.DCF_Titles" hidden="1">#REF!</definedName>
    <definedName name="p.DivisionA" hidden="1">#REF!</definedName>
    <definedName name="p.DivisionB" hidden="1">#REF!</definedName>
    <definedName name="p.DivisionC" hidden="1">#REF!</definedName>
    <definedName name="p.DivisionD" hidden="1">#REF!</definedName>
    <definedName name="p.DivisionE" hidden="1">#REF!</definedName>
    <definedName name="p.DivisionF" hidden="1">#REF!</definedName>
    <definedName name="p.DivisionG" hidden="1">#REF!</definedName>
    <definedName name="p.DivisionH" hidden="1">#REF!</definedName>
    <definedName name="p.IRR" hidden="1">#REF!</definedName>
    <definedName name="p.IRR_Titles" hidden="1">#REF!</definedName>
    <definedName name="p.LTM_BS" hidden="1">#REF!</definedName>
    <definedName name="p.LTM_IS" hidden="1">#REF!</definedName>
    <definedName name="p.SP" hidden="1">#REF!</definedName>
    <definedName name="p.Summary" hidden="1">#REF!</definedName>
    <definedName name="p.Summary_Titles" hidden="1">#REF!</definedName>
    <definedName name="P1PENPERC">#REF!</definedName>
    <definedName name="P2PENPERC">#REF!</definedName>
    <definedName name="PA">#REF!</definedName>
    <definedName name="PAGE1">#REF!</definedName>
    <definedName name="page10">#REF!</definedName>
    <definedName name="PAGE11">#REF!</definedName>
    <definedName name="PAGE12">#REF!</definedName>
    <definedName name="PAGE13">#REF!</definedName>
    <definedName name="PAGE14">#REF!</definedName>
    <definedName name="PAGE15">#REF!</definedName>
    <definedName name="PAGE16">#REF!</definedName>
    <definedName name="PAGE17">#REF!</definedName>
    <definedName name="PAGE18">#REF!</definedName>
    <definedName name="PAGE19">#REF!</definedName>
    <definedName name="page2">#REF!</definedName>
    <definedName name="PAGE20">#REF!</definedName>
    <definedName name="PAGE21">#REF!</definedName>
    <definedName name="PAGE22">#REF!</definedName>
    <definedName name="PAGE23">#REF!</definedName>
    <definedName name="PAGE24">#REF!</definedName>
    <definedName name="PAGE25">#REF!</definedName>
    <definedName name="PAGE26">#REF!</definedName>
    <definedName name="PAGE27">#REF!</definedName>
    <definedName name="PAGE28">#REF!</definedName>
    <definedName name="PAGE29">#REF!</definedName>
    <definedName name="PAGE3">#REF!</definedName>
    <definedName name="PAGE30">#REF!</definedName>
    <definedName name="PAGE31">#REF!</definedName>
    <definedName name="PAGE32">#REF!</definedName>
    <definedName name="PAGE33">#REF!</definedName>
    <definedName name="PAGE34">#REF!</definedName>
    <definedName name="PAGE35">#REF!</definedName>
    <definedName name="PAGE36">#REF!</definedName>
    <definedName name="PAGE37">#REF!</definedName>
    <definedName name="PAGE38">#REF!</definedName>
    <definedName name="PAGE39">#REF!</definedName>
    <definedName name="PAGE4">#REF!</definedName>
    <definedName name="PAGE40">#REF!</definedName>
    <definedName name="PAGE41">#REF!</definedName>
    <definedName name="PAGE42">#REF!</definedName>
    <definedName name="PAGE43">#REF!</definedName>
    <definedName name="PAGE44">#REF!</definedName>
    <definedName name="PAGE45">#REF!</definedName>
    <definedName name="PAGE46">#REF!</definedName>
    <definedName name="PAGE47">#REF!</definedName>
    <definedName name="PAGE48">#REF!</definedName>
    <definedName name="PAGE49">#REF!</definedName>
    <definedName name="page5">#REF!</definedName>
    <definedName name="PAGE50">#REF!</definedName>
    <definedName name="PAGE51">#REF!</definedName>
    <definedName name="PAGE52">#REF!</definedName>
    <definedName name="PAGE53">#REF!</definedName>
    <definedName name="PAGE54">#REF!</definedName>
    <definedName name="PAGE55">#REF!</definedName>
    <definedName name="PAGE56">#REF!</definedName>
    <definedName name="PAGE57">#REF!</definedName>
    <definedName name="PAGE6">#REF!</definedName>
    <definedName name="PAGE7">#REF!</definedName>
    <definedName name="page8">#REF!</definedName>
    <definedName name="page9">#REF!</definedName>
    <definedName name="PAGEA">#REF!</definedName>
    <definedName name="PAGEB">#REF!</definedName>
    <definedName name="PAGEC">#REF!</definedName>
    <definedName name="PAGED5">#REF!</definedName>
    <definedName name="PAGED6">#REF!</definedName>
    <definedName name="PAGEE2">#REF!</definedName>
    <definedName name="PAGEE3">#REF!</definedName>
    <definedName name="PAGEE4">#REF!</definedName>
    <definedName name="PAGEE5">#REF!</definedName>
    <definedName name="PAGEG1">#REF!</definedName>
    <definedName name="PAGEH1">#REF!</definedName>
    <definedName name="PAGEHEADERS">#REF!</definedName>
    <definedName name="PAGEI">#REF!</definedName>
    <definedName name="PAGEI1">#REF!</definedName>
    <definedName name="PAGEI2">#REF!</definedName>
    <definedName name="PAGEI3">#REF!</definedName>
    <definedName name="PAGEI4">#REF!</definedName>
    <definedName name="PAGEI5">#REF!</definedName>
    <definedName name="PAGEI6">#REF!</definedName>
    <definedName name="PAGEI7">#REF!</definedName>
    <definedName name="PAGEI8">#REF!</definedName>
    <definedName name="PAGEJ1">#REF!</definedName>
    <definedName name="PAGEK1">#REF!</definedName>
    <definedName name="PAGEL">#REF!</definedName>
    <definedName name="Pal_Workbook_GUID" hidden="1">"4SWFZD7W4XYR3NL7DEQRXHBJ"</definedName>
    <definedName name="panther_wrn.test1." hidden="1">{"Income Statement",#N/A,FALSE,"CFMODEL";"Balance Sheet",#N/A,FALSE,"CFMODEL"}</definedName>
    <definedName name="panther_wrn.test2." hidden="1">{"SourcesUses",#N/A,TRUE,"CFMODEL";"TransOverview",#N/A,TRUE,"CFMODEL"}</definedName>
    <definedName name="panther_wrn.test3." hidden="1">{"SourcesUses",#N/A,TRUE,#N/A;"TransOverview",#N/A,TRUE,"CFMODEL"}</definedName>
    <definedName name="panther_wrn.test4." hidden="1">{"SourcesUses",#N/A,TRUE,"FundsFlow";"TransOverview",#N/A,TRUE,"FundsFlow"}</definedName>
    <definedName name="Parameter1Name" hidden="1">#REF!</definedName>
    <definedName name="Parameter2Name" hidden="1">#REF!</definedName>
    <definedName name="Pay_Date">#REF!</definedName>
    <definedName name="Pay_Num">#REF!</definedName>
    <definedName name="payable2" hidden="1">#REF!</definedName>
    <definedName name="Payment_Date">DATE(YEAR(Loan_Start),MONTH(Loan_Start)+Payment_Number,DAY(Loan_Start))</definedName>
    <definedName name="PBO_SC_SRP">#REF!</definedName>
    <definedName name="PBO_SRP">#REF!</definedName>
    <definedName name="PC_Percent">#REF!</definedName>
    <definedName name="pea" hidden="1">{#N/A,#N/A,FALSE,"Assumptions";"Model",#N/A,FALSE,"MDU";#N/A,#N/A,FALSE,"Notes"}</definedName>
    <definedName name="PeakDemandChg">#REF!</definedName>
    <definedName name="PenaltyDays">#REF!</definedName>
    <definedName name="PenaltyPct">#REF!</definedName>
    <definedName name="PENDAYS">#REF!</definedName>
    <definedName name="PENDAYS2">#REF!</definedName>
    <definedName name="PenDR">#REF!</definedName>
    <definedName name="Percent">#REF!</definedName>
    <definedName name="Period">#REF!</definedName>
    <definedName name="Period1AAdder" hidden="1">#REF!</definedName>
    <definedName name="Period1BAdder" hidden="1">#REF!</definedName>
    <definedName name="Period2AAdder" hidden="1">#REF!</definedName>
    <definedName name="perpt" hidden="1">{#N/A,#N/A,FALSE,"TD 1";#N/A,#N/A,FALSE,"TD 2";#N/A,#N/A,FALSE,"TD 3";#N/A,#N/A,FALSE,"TD 4";#N/A,#N/A,FALSE,"TD 5A";#N/A,#N/A,FALSE,"TD 5B";#N/A,#N/A,FALSE,"TD 6A";#N/A,#N/A,FALSE,"TD 6B";#N/A,#N/A,FALSE,"TD 7";#N/A,#N/A,FALSE,"TD 8";#N/A,#N/A,FALSE,"TD 9A";#N/A,#N/A,FALSE,"TD 9B";#N/A,#N/A,FALSE,"TD 10";#N/A,#N/A,FALSE,"TD 11";#N/A,#N/A,FALSE,"TD 12";#N/A,#N/A,FALSE,"TD DEC"}</definedName>
    <definedName name="PFADJ">#REF!</definedName>
    <definedName name="PFCC">#REF!</definedName>
    <definedName name="PipelineacctNum">#REF!</definedName>
    <definedName name="PipelineMwh">#REF!</definedName>
    <definedName name="PKKVAR">#REF!</definedName>
    <definedName name="PKKVARDATE">#REF!</definedName>
    <definedName name="PKKVARTIME">#REF!</definedName>
    <definedName name="PLTXPV3CTR">#REF!</definedName>
    <definedName name="PLTXPVPROD">#REF!</definedName>
    <definedName name="PLVLKWH1">#REF!</definedName>
    <definedName name="PLVLKWH1A">#REF!</definedName>
    <definedName name="PLVLKWH2">#REF!</definedName>
    <definedName name="PLVLKWH23A">#REF!</definedName>
    <definedName name="PLVLKWH25">#REF!</definedName>
    <definedName name="PLVLKWH2A">#REF!</definedName>
    <definedName name="PLVLKWH3">#REF!</definedName>
    <definedName name="PLVLKWH3A">#REF!</definedName>
    <definedName name="PLVLKWH4">#REF!</definedName>
    <definedName name="PLVLKWH4A">#REF!</definedName>
    <definedName name="poso_wrn.test1." hidden="1">{"Income Statement",#N/A,FALSE,"CFMODEL";"Balance Sheet",#N/A,FALSE,"CFMODEL"}</definedName>
    <definedName name="poso_wrn.test2." hidden="1">{"SourcesUses",#N/A,TRUE,"CFMODEL";"TransOverview",#N/A,TRUE,"CFMODEL"}</definedName>
    <definedName name="poso_wrn.test3." hidden="1">{"SourcesUses",#N/A,TRUE,#N/A;"TransOverview",#N/A,TRUE,"CFMODEL"}</definedName>
    <definedName name="poso_wrn.test4." hidden="1">{"SourcesUses",#N/A,TRUE,"FundsFlow";"TransOverview",#N/A,TRUE,"FundsFlow"}</definedName>
    <definedName name="pp">#REF!</definedName>
    <definedName name="PP_Adj">#REF!</definedName>
    <definedName name="PP_Flip">#REF!</definedName>
    <definedName name="PPASelection" hidden="1">#REF!</definedName>
    <definedName name="PREPAY">#REF!</definedName>
    <definedName name="PRETAXINC">#REF!</definedName>
    <definedName name="PRICEDESIG">#REF!</definedName>
    <definedName name="PriMoAddr1">#REF!</definedName>
    <definedName name="PriMoAddr2">#REF!</definedName>
    <definedName name="PriMoBTDetail">#REF!</definedName>
    <definedName name="PriMoBuyThrgh_Sheet">#REF!</definedName>
    <definedName name="PriMoCityStZip">#REF!</definedName>
    <definedName name="PriMoCustName">#REF!</definedName>
    <definedName name="PriMoMtrMult">#REF!</definedName>
    <definedName name="Princ">#REF!</definedName>
    <definedName name="_xlnm.Print_Area" localSheetId="0">'P 1-2'!$A$1:$J$98</definedName>
    <definedName name="_xlnm.Print_Area" localSheetId="10">'P 14'!$A$1:$O$31</definedName>
    <definedName name="_xlnm.Print_Area" localSheetId="11">'P 15'!$A$1:$R$44</definedName>
    <definedName name="_xlnm.Print_Area" localSheetId="12">'P 16'!$A$1:$S$54</definedName>
    <definedName name="_xlnm.Print_Area" localSheetId="4">'P 6'!$A$1:$G$35</definedName>
    <definedName name="_xlnm.Print_Area" localSheetId="5">'P 7'!$A$1:$L$52</definedName>
    <definedName name="_xlnm.Print_Area" localSheetId="6">'P 8'!$A$1:$F$72</definedName>
    <definedName name="_xlnm.Print_Area" localSheetId="7">'P 9-11 CFIT Schedules'!$A$14:$O$187</definedName>
    <definedName name="_xlnm.Print_Area" localSheetId="1">'P3'!$A$1:$L$85</definedName>
    <definedName name="_xlnm.Print_Area" localSheetId="2">'P4'!$A$1:$L$65</definedName>
    <definedName name="_xlnm.Print_Area" hidden="1">#REF!</definedName>
    <definedName name="Print_Area_0">#REF!</definedName>
    <definedName name="Print_Area_1">#REF!</definedName>
    <definedName name="Print_Area_2">#REF!</definedName>
    <definedName name="Print_Area_3">#REF!</definedName>
    <definedName name="Print_Area_MI">#REF!</definedName>
    <definedName name="Print_Area_Reset">OFFSET(Full_Print,0,0,Last_Row)</definedName>
    <definedName name="_xlnm.Print_Titles" localSheetId="7">'P 9-11 CFIT Schedules'!$1:$13</definedName>
    <definedName name="_xlnm.Print_Titles" hidden="1">#REF!,#REF!</definedName>
    <definedName name="Print_Titles_MI">#REF!</definedName>
    <definedName name="PRINTJE1">#REF!</definedName>
    <definedName name="PRINTJE2">#REF!</definedName>
    <definedName name="prn.All." hidden="1">{#N/A,#N/A,FALSE,"Senstivity Input";#N/A,#N/A,FALSE,"Source &amp; Use";#N/A,#N/A,FALSE,"Permanent Financing1";#N/A,#N/A,FALSE,"Permanent Financing2";#N/A,#N/A,FALSE,"Construction Term";#N/A,#N/A,FALSE,"Construction Financing";#N/A,#N/A,FALSE,"Tax Credit Basis Change";#N/A,#N/A,FALSE,"Tax Credit Rate Decrease";#N/A,#N/A,FALSE,"Development Cost Overrun";#N/A,#N/A,FALSE,"NOI Shortfall"}</definedName>
    <definedName name="prn.Arcform3." hidden="1">{"Grant",#N/A,FALSE,"Grant";"GP Developer",#N/A,FALSE,"GP &amp; Dev Loans";"Operating Analysis",#N/A,FALSE,"Operations";"Tax Credit",#N/A,FALSE,"Tax Credits";"Tax Credit Analysis",#N/A,FALSE,"TC Analysis"}</definedName>
    <definedName name="prn.rollup." hidden="1">{"page1",#N/A,FALSE,"rollup"}</definedName>
    <definedName name="Prod_Factor">#REF!</definedName>
    <definedName name="PROD4CP">#REF!</definedName>
    <definedName name="PRODLABOR">#REF!</definedName>
    <definedName name="Production_Summary">#REF!</definedName>
    <definedName name="project">#REF!</definedName>
    <definedName name="project1">#REF!</definedName>
    <definedName name="ProjectName">{"Client Name or Project Name"}</definedName>
    <definedName name="PROPERTY">#REF!</definedName>
    <definedName name="PropTax">#REF!</definedName>
    <definedName name="PropTaxAdder" hidden="1">#REF!</definedName>
    <definedName name="PROREVXF">#REF!</definedName>
    <definedName name="PrRateYr1" hidden="1">#REF!</definedName>
    <definedName name="PRTWORK">#REF!</definedName>
    <definedName name="PRVCNT">#REF!</definedName>
    <definedName name="PRVDATE">#REF!</definedName>
    <definedName name="PRVFUEL">#REF!</definedName>
    <definedName name="PRVKW">#REF!</definedName>
    <definedName name="PRVKWH">#REF!</definedName>
    <definedName name="PRVMSRR">#REF!</definedName>
    <definedName name="PRVPFCC">#REF!</definedName>
    <definedName name="PSCChargeYearlyQP">#REF!</definedName>
    <definedName name="PSCChargeYearlySRP">#REF!</definedName>
    <definedName name="PTC">#REF!</definedName>
    <definedName name="PUB_FileID" hidden="1">"L10004026.xls"</definedName>
    <definedName name="PUB_UserID" hidden="1">"QUARKS"</definedName>
    <definedName name="PVCOMTR">#REF!</definedName>
    <definedName name="PVHIOFPCBL">#REF!</definedName>
    <definedName name="PVHIOPCBL">#REF!</definedName>
    <definedName name="PVLABOR">#REF!</definedName>
    <definedName name="PVPRODTR">#REF!</definedName>
    <definedName name="q">#REF!</definedName>
    <definedName name="Q1_Q3_Sample">#REF!</definedName>
    <definedName name="Q2_Estimate">#REF!</definedName>
    <definedName name="Q3_Estimate">#REF!</definedName>
    <definedName name="Q4_Estimate">#REF!</definedName>
    <definedName name="QP_location">#REF!</definedName>
    <definedName name="QP_pay">#REF!</definedName>
    <definedName name="QP_Status">#REF!</definedName>
    <definedName name="QP_Vested">#REF!</definedName>
    <definedName name="qqa" hidden="1">{"ARK_JURIS_FUEL",#N/A,FALSE,"Ark_Fuel&amp;Rev"}</definedName>
    <definedName name="qqq">"VN"</definedName>
    <definedName name="Query1">#REF!</definedName>
    <definedName name="r.BSAssets" hidden="1">#REF!</definedName>
    <definedName name="r.BSEquity" hidden="1">#REF!</definedName>
    <definedName name="r.BSLiabilities" hidden="1">#REF!</definedName>
    <definedName name="r.CashFlow" hidden="1">#REF!</definedName>
    <definedName name="r.ISGrossProfit" hidden="1">#REF!</definedName>
    <definedName name="r.ISInterest" hidden="1">#REF!</definedName>
    <definedName name="r.ISNetIncome" hidden="1">#REF!</definedName>
    <definedName name="r.Leverage" hidden="1">#REF!</definedName>
    <definedName name="r.Liquidity" hidden="1">#REF!</definedName>
    <definedName name="r.LTM" hidden="1">#REF!</definedName>
    <definedName name="r.LTMInterim" hidden="1">#REF!</definedName>
    <definedName name="r.Market" hidden="1">#REF!</definedName>
    <definedName name="r.Miscellaneous" hidden="1">#REF!</definedName>
    <definedName name="r.Profitability" hidden="1">#REF!</definedName>
    <definedName name="r.Summary" hidden="1">#REF!</definedName>
    <definedName name="Range_SFD">#REF!</definedName>
    <definedName name="Range_SFV">#REF!</definedName>
    <definedName name="RatchetFactor">#REF!</definedName>
    <definedName name="RATEBASE">#REF!</definedName>
    <definedName name="RATES">#REF!</definedName>
    <definedName name="RATESALL">#REF!</definedName>
    <definedName name="RCRDRID">#REF!</definedName>
    <definedName name="RCTVHRS">#REF!</definedName>
    <definedName name="RDRBLK1C">#REF!</definedName>
    <definedName name="RDRBLK1Q">#REF!</definedName>
    <definedName name="RDRBLK2C">#REF!</definedName>
    <definedName name="RDRBLK2Q">#REF!</definedName>
    <definedName name="RDRBLK3C">#REF!</definedName>
    <definedName name="RDRBLK3Q">#REF!</definedName>
    <definedName name="RDRBLKTC">#REF!</definedName>
    <definedName name="RDRBLKTC1">#REF!</definedName>
    <definedName name="RDRBLKTC10">#REF!</definedName>
    <definedName name="RDRBLKTC11">#REF!</definedName>
    <definedName name="RDRBLKTC12">#REF!</definedName>
    <definedName name="RDRBLKTC13">#REF!</definedName>
    <definedName name="RDRBLKTC14">#REF!</definedName>
    <definedName name="RDRBLKTC15">#REF!</definedName>
    <definedName name="RDRBLKTC16">#REF!</definedName>
    <definedName name="RDRBLKTC17">#REF!</definedName>
    <definedName name="RDRBLKTC18">#REF!</definedName>
    <definedName name="RDRBLKTC19">#REF!</definedName>
    <definedName name="RDRBLKTC2">#REF!</definedName>
    <definedName name="RDRBLKTC20">#REF!</definedName>
    <definedName name="RDRBLKTC3">#REF!</definedName>
    <definedName name="RDRBLKTC4">#REF!</definedName>
    <definedName name="RDRBLKTC5">#REF!</definedName>
    <definedName name="RDRBLKTC6">#REF!</definedName>
    <definedName name="RDRBLKTC7">#REF!</definedName>
    <definedName name="RDRBLKTC8">#REF!</definedName>
    <definedName name="RDRBLKTC9">#REF!</definedName>
    <definedName name="RDRBLKTQ">#REF!</definedName>
    <definedName name="RDRCODE">#REF!</definedName>
    <definedName name="RDRCYCLE">#REF!</definedName>
    <definedName name="RDRDATE">#REF!</definedName>
    <definedName name="RDRNAME">#REF!</definedName>
    <definedName name="RDRRATEB">#REF!</definedName>
    <definedName name="RDRRATEB1">#REF!</definedName>
    <definedName name="RDRRATEB10">#REF!</definedName>
    <definedName name="RDRRATEB11">#REF!</definedName>
    <definedName name="RDRRATEB12">#REF!</definedName>
    <definedName name="RDRRATEB13">#REF!</definedName>
    <definedName name="RDRRATEB14">#REF!</definedName>
    <definedName name="RDRRATEB15">#REF!</definedName>
    <definedName name="RDRRATEB16">#REF!</definedName>
    <definedName name="RDRRATEB17">#REF!</definedName>
    <definedName name="RDRRATEB18">#REF!</definedName>
    <definedName name="RDRRATEB19">#REF!</definedName>
    <definedName name="RDRRATEB2">#REF!</definedName>
    <definedName name="RDRRATEB20">#REF!</definedName>
    <definedName name="RDRRATEB3">#REF!</definedName>
    <definedName name="RDRRATEB4">#REF!</definedName>
    <definedName name="RDRRATEB5">#REF!</definedName>
    <definedName name="RDRRATEB6">#REF!</definedName>
    <definedName name="RDRRATEB7">#REF!</definedName>
    <definedName name="RDRRATEB8">#REF!</definedName>
    <definedName name="RDRRATEB9">#REF!</definedName>
    <definedName name="RDRRATED">#REF!</definedName>
    <definedName name="RDRRATED1">#REF!</definedName>
    <definedName name="RDRRATED10">#REF!</definedName>
    <definedName name="RDRRATED11">#REF!</definedName>
    <definedName name="RDRRATED12">#REF!</definedName>
    <definedName name="RDRRATED13">#REF!</definedName>
    <definedName name="RDRRATED14">#REF!</definedName>
    <definedName name="RDRRATED15">#REF!</definedName>
    <definedName name="RDRRATED16">#REF!</definedName>
    <definedName name="RDRRATED17">#REF!</definedName>
    <definedName name="RDRRATED18">#REF!</definedName>
    <definedName name="RDRRATED19">#REF!</definedName>
    <definedName name="RDRRATED2">#REF!</definedName>
    <definedName name="RDRRATED20">#REF!</definedName>
    <definedName name="RDRRATED3">#REF!</definedName>
    <definedName name="RDRRATED4">#REF!</definedName>
    <definedName name="RDRRATED5">#REF!</definedName>
    <definedName name="RDRRATED6">#REF!</definedName>
    <definedName name="RDRRATED7">#REF!</definedName>
    <definedName name="RDRRATED8">#REF!</definedName>
    <definedName name="RDRRATED9">#REF!</definedName>
    <definedName name="RDRRATEG">#REF!</definedName>
    <definedName name="RDRRATEG1">#REF!</definedName>
    <definedName name="RDRRATEG10">#REF!</definedName>
    <definedName name="RDRRATEG11">#REF!</definedName>
    <definedName name="RDRRATEG12">#REF!</definedName>
    <definedName name="RDRRATEG13">#REF!</definedName>
    <definedName name="RDRRATEG14">#REF!</definedName>
    <definedName name="RDRRATEG15">#REF!</definedName>
    <definedName name="RDRRATEG16">#REF!</definedName>
    <definedName name="RDRRATEG17">#REF!</definedName>
    <definedName name="RDRRATEG18">#REF!</definedName>
    <definedName name="RDRRATEG19">#REF!</definedName>
    <definedName name="RDRRATEG2">#REF!</definedName>
    <definedName name="RDRRATEG20">#REF!</definedName>
    <definedName name="RDRRATEG3">#REF!</definedName>
    <definedName name="RDRRATEG4">#REF!</definedName>
    <definedName name="RDRRATEG5">#REF!</definedName>
    <definedName name="RDRRATEG6">#REF!</definedName>
    <definedName name="RDRRATEG7">#REF!</definedName>
    <definedName name="RDRRATEG8">#REF!</definedName>
    <definedName name="RDRRATEG9">#REF!</definedName>
    <definedName name="RDRRATET">#REF!</definedName>
    <definedName name="RDRRATET1">#REF!</definedName>
    <definedName name="RDRRATET10">#REF!</definedName>
    <definedName name="RDRRATET11">#REF!</definedName>
    <definedName name="RDRRATET12">#REF!</definedName>
    <definedName name="RDRRATET13">#REF!</definedName>
    <definedName name="RDRRATET14">#REF!</definedName>
    <definedName name="RDRRATET15">#REF!</definedName>
    <definedName name="RDRRATET16">#REF!</definedName>
    <definedName name="RDRRATET17">#REF!</definedName>
    <definedName name="RDRRATET18">#REF!</definedName>
    <definedName name="RDRRATET19">#REF!</definedName>
    <definedName name="RDRRATET2">#REF!</definedName>
    <definedName name="RDRRATET20">#REF!</definedName>
    <definedName name="RDRRATET3">#REF!</definedName>
    <definedName name="RDRRATET4">#REF!</definedName>
    <definedName name="RDRRATET5">#REF!</definedName>
    <definedName name="RDRRATET6">#REF!</definedName>
    <definedName name="RDRRATET7">#REF!</definedName>
    <definedName name="RDRRATET8">#REF!</definedName>
    <definedName name="RDRRATET9">#REF!</definedName>
    <definedName name="RDRTYPE">#REF!</definedName>
    <definedName name="RDRUNITS">#REF!</definedName>
    <definedName name="reassign">#REF!</definedName>
    <definedName name="reassigntexla">#REF!</definedName>
    <definedName name="RECAP">#REF!</definedName>
    <definedName name="_xlnm.Recorder">#REF!</definedName>
    <definedName name="Refund">#REF!</definedName>
    <definedName name="Renewables">#REF!</definedName>
    <definedName name="Renewables_Consol">#REF!</definedName>
    <definedName name="RES">#REF!</definedName>
    <definedName name="ResBasic">#REF!</definedName>
    <definedName name="ResEconomy1">#REF!</definedName>
    <definedName name="ResEconomy2">#REF!</definedName>
    <definedName name="reserve1" hidden="1">#REF!</definedName>
    <definedName name="Reserved_Section">#REF!</definedName>
    <definedName name="ResSummary">#REF!</definedName>
    <definedName name="ResWaterHeating">#REF!</definedName>
    <definedName name="Retail">#REF!</definedName>
    <definedName name="Retained_Earnings">#REF!</definedName>
    <definedName name="Retire">#REF!</definedName>
    <definedName name="Rev_End" localSheetId="8">#REF!</definedName>
    <definedName name="Rev_End" localSheetId="0">#REF!</definedName>
    <definedName name="Rev_End" localSheetId="7">#REF!</definedName>
    <definedName name="Rev_End" localSheetId="2">#REF!</definedName>
    <definedName name="Rev_End">#REF!</definedName>
    <definedName name="RevExp">#REF!</definedName>
    <definedName name="RIDERS">#REF!</definedName>
    <definedName name="RiskAfterRecalcMacro" hidden="1">""</definedName>
    <definedName name="RiskAfterSimMacro" hidden="1">""</definedName>
    <definedName name="riskATSSboxGraph" hidden="1">FALSE</definedName>
    <definedName name="riskATSSincludeSimtables" hidden="1">TRUE</definedName>
    <definedName name="riskATSSinputsGraphs" hidden="1">FALSE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RKVAHRDNG">#REF!</definedName>
    <definedName name="RLEV1">#REF!</definedName>
    <definedName name="rlev135">#REF!</definedName>
    <definedName name="rngShowNames" hidden="1">#REF!</definedName>
    <definedName name="rngToggles" hidden="1">#REF!</definedName>
    <definedName name="rrrer" hidden="1">{"Header",#N/A,FALSE,"Assumptions";"Header",#N/A,FALSE,"Summary";"Header",#N/A,FALSE,"Credit Stats";"Header",#N/A,FALSE,"Pro Forma BS";"Header",#N/A,FALSE,"Pro Forma Financials";"Header",#N/A,FALSE,"Consol Balance Sheet";"Header",#N/A,FALSE,"Consol Income Statement";"Header",#N/A,FALSE,"Consol Cash Flow";"Header",#N/A,FALSE,"IRR-EBITDA"}</definedName>
    <definedName name="RTCHTCNTRCTCPCT">#REF!</definedName>
    <definedName name="RTCHTFCTR">#REF!</definedName>
    <definedName name="RTCHTFCTR2">#REF!</definedName>
    <definedName name="RTCHTHIPREVKW">#REF!</definedName>
    <definedName name="RTP">#REF!</definedName>
    <definedName name="RTP_Detail">#REF!</definedName>
    <definedName name="RTPLRKW">#REF!</definedName>
    <definedName name="s">#REF!</definedName>
    <definedName name="S_REC">#REF!</definedName>
    <definedName name="sa">#REF!</definedName>
    <definedName name="sad" hidden="1">{#N/A,#N/A,FALSE,"FY97";#N/A,#N/A,FALSE,"FY98";#N/A,#N/A,FALSE,"FY99";#N/A,#N/A,FALSE,"FY00";#N/A,#N/A,FALSE,"FY01"}</definedName>
    <definedName name="SALWWHL">#REF!</definedName>
    <definedName name="SALXWHL">#REF!</definedName>
    <definedName name="SAMPLE">#REF!</definedName>
    <definedName name="Sample_Detail">#REF!</definedName>
    <definedName name="SAMPLESIZE">#REF!</definedName>
    <definedName name="SAPBEXdnldView" hidden="1">"52CU5ARR48LAZIK4QCB98K91A"</definedName>
    <definedName name="SAPBEXhrIndnt" hidden="1">"Wide"</definedName>
    <definedName name="SAPBEXsysID" hidden="1">"GP1"</definedName>
    <definedName name="SAPsysID" hidden="1">"708C5W7SBKP804JT78WJ0JNKI"</definedName>
    <definedName name="SAPwbID" hidden="1">"ARS"</definedName>
    <definedName name="SC_Act">#REF!</definedName>
    <definedName name="SC_Inact">#REF!</definedName>
    <definedName name="sch">#REF!</definedName>
    <definedName name="SCH_B1">#REF!</definedName>
    <definedName name="SCH_B3">#REF!</definedName>
    <definedName name="SCH_C2">#REF!</definedName>
    <definedName name="SCH_D2">#REF!</definedName>
    <definedName name="SCH_H2">#REF!</definedName>
    <definedName name="Sched_Pay">#REF!</definedName>
    <definedName name="Scheduled_Extra_Payments">#REF!</definedName>
    <definedName name="Scheduled_Interest_Rate">#REF!</definedName>
    <definedName name="Scheduled_Monthly_Payment">#REF!</definedName>
    <definedName name="SchMdesc">#REF!</definedName>
    <definedName name="SDI">#REF!</definedName>
    <definedName name="sds" hidden="1">#REF!</definedName>
    <definedName name="search_directory_name">"R:\fcm90prd\nvision\rpts\Fin_Reports\"</definedName>
    <definedName name="SECT1">#REF!</definedName>
    <definedName name="SECT10">#REF!</definedName>
    <definedName name="SECT1A">#REF!</definedName>
    <definedName name="SECT1B">#REF!</definedName>
    <definedName name="SECT2">#REF!</definedName>
    <definedName name="SECT2A">#REF!</definedName>
    <definedName name="SECT2B">#REF!</definedName>
    <definedName name="SECT3">#REF!</definedName>
    <definedName name="SECT4">#REF!</definedName>
    <definedName name="SECT5">#REF!</definedName>
    <definedName name="SECT6">#REF!</definedName>
    <definedName name="SECT7">#REF!</definedName>
    <definedName name="SECT8">#REF!</definedName>
    <definedName name="SECT9">#REF!</definedName>
    <definedName name="SelectedPlot" hidden="1">#REF!</definedName>
    <definedName name="sencount" hidden="1">1</definedName>
    <definedName name="Sens0" hidden="1">#REF!</definedName>
    <definedName name="Sens175" hidden="1">#REF!</definedName>
    <definedName name="SensCheck416" hidden="1">#REF!</definedName>
    <definedName name="SEPTEMBERFACTOR">#REF!</definedName>
    <definedName name="SEPTEMBERINTEREST">#REF!</definedName>
    <definedName name="SEPTEMBERSURCHARGE">#REF!</definedName>
    <definedName name="SET_RANGE">#REF!</definedName>
    <definedName name="SHAREHOLDER_EQUITY">#REF!</definedName>
    <definedName name="SHLDRPKKW">#REF!</definedName>
    <definedName name="SHLDRPKKWDT">#REF!</definedName>
    <definedName name="SHLDRPKKWTM">#REF!</definedName>
    <definedName name="SHRDTRNSKWH">#REF!</definedName>
    <definedName name="SI">#REF!</definedName>
    <definedName name="Size_kW">#REF!</definedName>
    <definedName name="Solar">#REF!</definedName>
    <definedName name="solver_adj" hidden="1">#REF!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1</definedName>
    <definedName name="solver_nwt" hidden="1">1</definedName>
    <definedName name="solver_opt" hidden="1">#REF!</definedName>
    <definedName name="solver_pre" hidden="1">0.000001</definedName>
    <definedName name="solver_rel1" hidden="1">2</definedName>
    <definedName name="solver_rel5" hidden="1">1</definedName>
    <definedName name="solver_rel6" hidden="1">1</definedName>
    <definedName name="solver_rel7" hidden="1">1</definedName>
    <definedName name="solver_rel8" hidden="1">3</definedName>
    <definedName name="solver_rhs1" hidden="1">17</definedName>
    <definedName name="solver_scl" hidden="1">2</definedName>
    <definedName name="solver_sho" hidden="1">2</definedName>
    <definedName name="solver_tim" hidden="1">100</definedName>
    <definedName name="solver_tmp" hidden="1">0</definedName>
    <definedName name="solver_tol" hidden="1">0.05</definedName>
    <definedName name="solver_typ" hidden="1">1</definedName>
    <definedName name="solver_val" hidden="1">0</definedName>
    <definedName name="SpFor" hidden="1">#REF!</definedName>
    <definedName name="SpFor15" hidden="1">#REF!</definedName>
    <definedName name="SpFor22" hidden="1">#REF!</definedName>
    <definedName name="SPOT0">#REF!</definedName>
    <definedName name="SPOT10">#REF!</definedName>
    <definedName name="SPOT11">#REF!</definedName>
    <definedName name="SPOT12">#REF!</definedName>
    <definedName name="SPOT13">#REF!</definedName>
    <definedName name="SPOT14">#REF!</definedName>
    <definedName name="SPOT15">#REF!</definedName>
    <definedName name="SPOT16">#REF!</definedName>
    <definedName name="SPOT17">#REF!</definedName>
    <definedName name="SPOT18">#REF!</definedName>
    <definedName name="SPOT2">#REF!</definedName>
    <definedName name="SPOT3">#REF!</definedName>
    <definedName name="SPOT4">#REF!</definedName>
    <definedName name="SPOT5">#REF!</definedName>
    <definedName name="SPOT6">#REF!</definedName>
    <definedName name="SPOT7">#REF!</definedName>
    <definedName name="SPOT8">#REF!</definedName>
    <definedName name="SPOT9">#REF!</definedName>
    <definedName name="SPOTALLOC">#REF!</definedName>
    <definedName name="sppfee">#REF!</definedName>
    <definedName name="sppinvoice">#REF!</definedName>
    <definedName name="SREC_Price_1">#REF!</definedName>
    <definedName name="SREC_Price_2">#REF!</definedName>
    <definedName name="SREC_Price_3">#REF!</definedName>
    <definedName name="SREC_Price_4">#REF!</definedName>
    <definedName name="SREC_Term_1">#REF!</definedName>
    <definedName name="SREC_Term_2">#REF!</definedName>
    <definedName name="SREC_Term_3">#REF!</definedName>
    <definedName name="SREC_Term_4">#REF!</definedName>
    <definedName name="SREC_Year">#REF!</definedName>
    <definedName name="srg" hidden="1">{#N/A,#N/A,FALSE,"WP_B5";#N/A,#N/A,FALSE,"WP_B6";#N/A,#N/A,FALSE,"WP_B6.1";#N/A,#N/A,FALSE,"WP_B6.2";#N/A,#N/A,FALSE,"WP_B7";#N/A,#N/A,FALSE,"WP_B8";#N/A,#N/A,FALSE,"WP_B9";#N/A,#N/A,FALSE,"WP_C1";#N/A,#N/A,FALSE,"WP_C1.1";"WP_C1.2.1",#N/A,FALSE,"WP_C1.2";"WP_C1.2.2",#N/A,FALSE,"WP_C1.2";"WP_C1.2.3",#N/A,FALSE,"WP_C1.2";"WP_C1.2.4",#N/A,FALSE,"WP_C1.2";"WP_C1.2.5",#N/A,FALSE,"WP_C1.2";#N/A,#N/A,FALSE,"WP_C2";#N/A,#N/A,FALSE,"WP_C4";#N/A,#N/A,FALSE,"WP_C4a";#N/A,#N/A,FALSE,"WP_C4.1";#N/A,#N/A,FALSE,"WP_C4.2";#N/A,#N/A,FALSE,"WP_C4.3";#N/A,#N/A,FALSE,"WP_C5";#N/A,#N/A,FALSE,"WP_C6";#N/A,#N/A,FALSE,"WP_C7";#N/A,#N/A,FALSE,"WP_C8";#N/A,#N/A,FALSE,"WP_C9";#N/A,#N/A,FALSE,"WP_C10";#N/A,#N/A,FALSE,"WP_C11";#N/A,#N/A,FALSE,"WP_C12";#N/A,#N/A,FALSE,"WP_C13";#N/A,#N/A,FALSE,"WP_C14";"WP_D1.1",#N/A,FALSE,"WP_D1";"WP_D1.2",#N/A,FALSE,"WP_D1";"WP_D1.3",#N/A,FALSE,"WP_D1";"WP_D1.4",#N/A,FALSE,"WP_D1";"WP_D1.5",#N/A,FALSE,"WP_D1";#N/A,#N/A,FALSE,"WP_D2";#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SRPLSKWH">#REF!</definedName>
    <definedName name="SRPUnrecPSC">#REF!</definedName>
    <definedName name="ss1et">#REF!</definedName>
    <definedName name="ss1gb">#REF!</definedName>
    <definedName name="ss1lh">#REF!</definedName>
    <definedName name="ss1nt">#REF!</definedName>
    <definedName name="ss1op">#REF!</definedName>
    <definedName name="ss1tx">#REF!</definedName>
    <definedName name="ss1wf">#REF!</definedName>
    <definedName name="ss2et">#REF!</definedName>
    <definedName name="ss2gb">#REF!</definedName>
    <definedName name="ss2lh">#REF!</definedName>
    <definedName name="ss2nt">#REF!</definedName>
    <definedName name="ss2op">#REF!</definedName>
    <definedName name="ss2tx">#REF!</definedName>
    <definedName name="ss2wf">#REF!</definedName>
    <definedName name="ss3et">#REF!</definedName>
    <definedName name="ss3gb">#REF!</definedName>
    <definedName name="ss3lh">#REF!</definedName>
    <definedName name="ss3nt">#REF!</definedName>
    <definedName name="ss3op">#REF!</definedName>
    <definedName name="ss3tx">#REF!</definedName>
    <definedName name="ss3wf">#REF!</definedName>
    <definedName name="ss5et">#REF!</definedName>
    <definedName name="ss5gb">#REF!</definedName>
    <definedName name="ss5lh">#REF!</definedName>
    <definedName name="ss5nt">#REF!</definedName>
    <definedName name="ss5op">#REF!</definedName>
    <definedName name="ss5tx">#REF!</definedName>
    <definedName name="ss5wf">#REF!</definedName>
    <definedName name="ss6et">#REF!</definedName>
    <definedName name="ss6gb">#REF!</definedName>
    <definedName name="ss6lh">#REF!</definedName>
    <definedName name="ss6nt">#REF!</definedName>
    <definedName name="ss6op">#REF!</definedName>
    <definedName name="ss6tx">#REF!</definedName>
    <definedName name="ss6wf">#REF!</definedName>
    <definedName name="STARTDTM">#REF!</definedName>
    <definedName name="StartMonth" hidden="1">#REF!</definedName>
    <definedName name="State">#REF!</definedName>
    <definedName name="State_Tax_Accts">#REF!</definedName>
    <definedName name="State_tax_rate">#REF!</definedName>
    <definedName name="StateBR">#REF!</definedName>
    <definedName name="STDKW">#REF!</definedName>
    <definedName name="STDKWDT">#REF!</definedName>
    <definedName name="STDKWTM">#REF!</definedName>
    <definedName name="STOCK">#REF!</definedName>
    <definedName name="STRTTIME">#REF!</definedName>
    <definedName name="Stuff">#REF!</definedName>
    <definedName name="SubRateYr1" hidden="1">#REF!</definedName>
    <definedName name="SubResult">#REF!</definedName>
    <definedName name="SUMMARY">#REF!</definedName>
    <definedName name="SUMSTAT">#REF!</definedName>
    <definedName name="SWEPCO_Exhibits_Print_Area" hidden="1">#REF!</definedName>
    <definedName name="SYSPKKW">#REF!</definedName>
    <definedName name="SYSPKKWDT">#REF!</definedName>
    <definedName name="SYSPKKWTM">#REF!</definedName>
    <definedName name="T_Prod">#REF!</definedName>
    <definedName name="T1PPA2" hidden="1">#REF!</definedName>
    <definedName name="T1PPA3" hidden="1">#REF!</definedName>
    <definedName name="T1WindEnergyPrice" hidden="1">#REF!</definedName>
    <definedName name="T3_Special" hidden="1">#REF!</definedName>
    <definedName name="Table1Start" hidden="1">#REF!</definedName>
    <definedName name="TARIFF1">#REF!</definedName>
    <definedName name="TARIFF2">#REF!</definedName>
    <definedName name="TariffCode">#REF!</definedName>
    <definedName name="TariffLongName">#REF!</definedName>
    <definedName name="TariffShortName">#REF!</definedName>
    <definedName name="Tax_Deferral">#REF!</definedName>
    <definedName name="Tax_Incentive">#REF!</definedName>
    <definedName name="TAXDATE">#REF!</definedName>
    <definedName name="TAXES">#REF!</definedName>
    <definedName name="TAXNAME">#REF!</definedName>
    <definedName name="TAXRATE">#REF!</definedName>
    <definedName name="TAXRATES">#REF!</definedName>
    <definedName name="TAXTYPE">#REF!</definedName>
    <definedName name="TClos_And_Const" hidden="1">#REF!</definedName>
    <definedName name="TCst">#REF!</definedName>
    <definedName name="TCst1">#REF!</definedName>
    <definedName name="TCValues">#REF!</definedName>
    <definedName name="Temp" hidden="1">{"ARK_JURIS_FUEL",#N/A,FALSE,"Ark_Fuel&amp;Rev"}</definedName>
    <definedName name="test" hidden="1">{#N/A,#N/A,TRUE,"Facility-Input";#N/A,#N/A,TRUE,"Graphs";#N/A,#N/A,TRUE,"TOTAL"}</definedName>
    <definedName name="test1">#REF!</definedName>
    <definedName name="TESTYEAR">#REF!</definedName>
    <definedName name="texla">#REF!</definedName>
    <definedName name="TextRefCopyRangeCount" hidden="1">5</definedName>
    <definedName name="ThisYr_ASBHrsPerFTE">#REF!</definedName>
    <definedName name="ThisYr_Backlog">#REF!</definedName>
    <definedName name="ThisYr_CrewProductivity">#REF!</definedName>
    <definedName name="ThisYr_DesignAccuracy">#REF!</definedName>
    <definedName name="ThisYr_DistLaborCostPerASBHour">#REF!</definedName>
    <definedName name="ThisYr_EngineeringProductivity">#REF!</definedName>
    <definedName name="ThisYr_IncidentRate">#REF!</definedName>
    <definedName name="ThisYr_JobsiteAvailability">#REF!</definedName>
    <definedName name="ThisYr_JobsiteEfficiency">#REF!</definedName>
    <definedName name="ThisYr_MROCostPerOrder">#REF!</definedName>
    <definedName name="ThisYr_MROProductivity">#REF!</definedName>
    <definedName name="ThisYr_OTDistLine">#REF!</definedName>
    <definedName name="ThisYr_OTEng">#REF!</definedName>
    <definedName name="ThisYr_OTMRO">#REF!</definedName>
    <definedName name="ThisYr_OverheadContractorLabor">#REF!</definedName>
    <definedName name="ThisYr_SeverityRate">#REF!</definedName>
    <definedName name="ThisYr_TotalDistCostPerASBHour">#REF!</definedName>
    <definedName name="tim">#REF!</definedName>
    <definedName name="timr">0.000115740745968651</definedName>
    <definedName name="TIRPCCHG">#REF!</definedName>
    <definedName name="TIRPDCHG1">#REF!</definedName>
    <definedName name="TIRPDCHG2">#REF!</definedName>
    <definedName name="TIRPECHG1">#REF!</definedName>
    <definedName name="TIRPECHGB1">#REF!</definedName>
    <definedName name="TIRPECHGB2">#REF!</definedName>
    <definedName name="TIRPECHGB3">#REF!</definedName>
    <definedName name="TIRPMECHG1">#REF!</definedName>
    <definedName name="TIRPMINDC">#REF!</definedName>
    <definedName name="TIRPMINEC">#REF!</definedName>
    <definedName name="TIRPOFKVA">#REF!</definedName>
    <definedName name="TIRPOFKW">#REF!</definedName>
    <definedName name="TIRPOFKWH">#REF!</definedName>
    <definedName name="TIRPOPKWH">#REF!</definedName>
    <definedName name="TIRPP1EC">#REF!</definedName>
    <definedName name="TIRPP2EC">#REF!</definedName>
    <definedName name="TIRPP3EC">#REF!</definedName>
    <definedName name="TIRPP4EC">#REF!</definedName>
    <definedName name="TIRPP5EC">#REF!</definedName>
    <definedName name="TIRPRCHG">#REF!</definedName>
    <definedName name="TIRRLev" hidden="1">#REF!</definedName>
    <definedName name="TIRRUnLev" hidden="1">#REF!</definedName>
    <definedName name="TLsFctr">#REF!</definedName>
    <definedName name="TNPVLev" hidden="1">#REF!</definedName>
    <definedName name="TNPVUnlev" hidden="1">#REF!</definedName>
    <definedName name="Total">#REF!</definedName>
    <definedName name="Total_119">#REF!</definedName>
    <definedName name="Total_166">#REF!</definedName>
    <definedName name="Total_169">#REF!</definedName>
    <definedName name="Total_192">#REF!</definedName>
    <definedName name="Total_211">#REF!</definedName>
    <definedName name="Total_Capital">#REF!</definedName>
    <definedName name="Total_Interest">#REF!</definedName>
    <definedName name="Total_Pay">#REF!</definedName>
    <definedName name="Total_Payment">Scheduled_Payment+Extra_Payment</definedName>
    <definedName name="TotProjPct" hidden="1">#REF!</definedName>
    <definedName name="TOTREVXF">#REF!</definedName>
    <definedName name="TP_Footer_User" hidden="1">"Bryan Haslett"</definedName>
    <definedName name="TP_Footer_Version" hidden="1">"v4.00"</definedName>
    <definedName name="tran" hidden="1">{#N/A,#N/A,FALSE,"SCH_B1";#N/A,#N/A,FALSE,"SCH_B2";#N/A,#N/A,FALSE,"SCH_B2.1";#N/A,#N/A,FALSE,"SCH_B2.2";#N/A,#N/A,FALSE,"SCH_B2.3";#N/A,#N/A,FALSE,"SCH_B3";#N/A,#N/A,FALSE,"SCH_B3.1";#N/A,#N/A,FALSE,"SCH_C1-a";#N/A,#N/A,FALSE,"SCH_C2";#N/A,#N/A,FALSE,"SCH_C2.1";#N/A,#N/A,FALSE,"SCH_D1A";#N/A,#N/A,FALSE,"SCH_D2";#N/A,#N/A,FALSE,"SCH_D2.1";#N/A,#N/A,FALSE,"SCH_E1";#N/A,#N/A,FALSE,"SCH_E1.1";#N/A,#N/A,FALSE,"SCH_F1";#N/A,#N/A,FALSE,"SCH_H1";#N/A,#N/A,FALSE,"SCH_H2";#N/A,#N/A,FALSE,"SCH_H2.1";#N/A,#N/A,FALSE,"SCH_I1";#N/A,#N/A,FALSE,"SCH_I1a";#N/A,#N/A,FALSE,"SCH_J1"}</definedName>
    <definedName name="Transmission_Summary">#REF!</definedName>
    <definedName name="TRCRDKWH">#REF!</definedName>
    <definedName name="TRCRDKWH2P">#REF!</definedName>
    <definedName name="Trent">#REF!</definedName>
    <definedName name="treretre" hidden="1">{#N/A,#N/A,TRUE,"Income Statement";#N/A,#N/A,TRUE,"Balance Sheet";#N/A,#N/A,TRUE,"Cash Flows";#N/A,#N/A,TRUE,"Ratios";#N/A,#N/A,TRUE,"Revenues";#N/A,#N/A,TRUE,"Asset Calcs";#N/A,#N/A,TRUE,"Assumptions";#N/A,#N/A,TRUE,"Valuation"}</definedName>
    <definedName name="TRFDATE1">#REF!</definedName>
    <definedName name="TRFDATE2">#REF!</definedName>
    <definedName name="TRFNAME1">#REF!</definedName>
    <definedName name="TRFNAME2">#REF!</definedName>
    <definedName name="TRFSHORTNM1">#REF!</definedName>
    <definedName name="TRFSHORTNM2">#REF!</definedName>
    <definedName name="Trial_Begin">#REF!</definedName>
    <definedName name="Trial_End">#REF!</definedName>
    <definedName name="TrnBlkKwhChg1">#REF!</definedName>
    <definedName name="TrnBlkKwhChg2">#REF!</definedName>
    <definedName name="TrnBlkKwhChg3">#REF!</definedName>
    <definedName name="TrnBlkKwhChgT">#REF!</definedName>
    <definedName name="TRNCCHG">#REF!</definedName>
    <definedName name="TrnCustChg">#REF!</definedName>
    <definedName name="TRNDCHG1">#REF!</definedName>
    <definedName name="TRNDCHG2">#REF!</definedName>
    <definedName name="TrnDmdChg1">#REF!</definedName>
    <definedName name="TrnDmdChg2">#REF!</definedName>
    <definedName name="TRNECHG1">#REF!</definedName>
    <definedName name="TRNECHGB1">#REF!</definedName>
    <definedName name="TRNECHGB2">#REF!</definedName>
    <definedName name="TRNECHGB3">#REF!</definedName>
    <definedName name="TrnMEChg">#REF!</definedName>
    <definedName name="TRNMECHG1">#REF!</definedName>
    <definedName name="TRNMINDC">#REF!</definedName>
    <definedName name="TrnMinDChg">#REF!</definedName>
    <definedName name="TRNMINEC">#REF!</definedName>
    <definedName name="TrnMinEChg">#REF!</definedName>
    <definedName name="TrnOffPkKwh">#REF!</definedName>
    <definedName name="TRNOFKWH">#REF!</definedName>
    <definedName name="TrnOnPkKwh">#REF!</definedName>
    <definedName name="TRNOPKWH">#REF!</definedName>
    <definedName name="TRNP1EC">#REF!</definedName>
    <definedName name="TRNP2EC">#REF!</definedName>
    <definedName name="TRNP3EC">#REF!</definedName>
    <definedName name="TRNP4EC">#REF!</definedName>
    <definedName name="TRNP5EC">#REF!</definedName>
    <definedName name="TrnPL1Chg">#REF!</definedName>
    <definedName name="TrnPL2Chg">#REF!</definedName>
    <definedName name="TrnPL3Chg">#REF!</definedName>
    <definedName name="TrnPL4Chg">#REF!</definedName>
    <definedName name="TrnPL5Chg">#REF!</definedName>
    <definedName name="TRNRCHG">#REF!</definedName>
    <definedName name="TrnReactiveChg">#REF!</definedName>
    <definedName name="TRNSKWTOFPK">#REF!</definedName>
    <definedName name="TRNSKWTONPK">#REF!</definedName>
    <definedName name="TRNXOFKVA">#REF!</definedName>
    <definedName name="TRNXOFKW">#REF!</definedName>
    <definedName name="TrnXOfpKvaChg">#REF!</definedName>
    <definedName name="TrnXOfpKwChg">#REF!</definedName>
    <definedName name="TRPLT">#REF!</definedName>
    <definedName name="TTLBSRATETTL">#REF!</definedName>
    <definedName name="TTLCOGENKWH">#REF!</definedName>
    <definedName name="ttrttr" hidden="1">{#N/A,#N/A,FALSE,"FY97";#N/A,#N/A,FALSE,"FY98";#N/A,#N/A,FALSE,"FY99";#N/A,#N/A,FALSE,"FY00";#N/A,#N/A,FALSE,"FY01"}</definedName>
    <definedName name="U" hidden="1">#REF!</definedName>
    <definedName name="UI_Entity_Groups">#REF!</definedName>
    <definedName name="UI_Reports">#REF!</definedName>
    <definedName name="UI_Scenarios">#REF!</definedName>
    <definedName name="UNBUNDIND">#REF!</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leveraged_NPV_Check_Range" hidden="1">#REF!</definedName>
    <definedName name="UnrecPSCQP">#REF!</definedName>
    <definedName name="UnrecPSCSRP">#REF!</definedName>
    <definedName name="USDollar" hidden="1">#REF!</definedName>
    <definedName name="valgrp35">#REF!</definedName>
    <definedName name="Valuation_Running" hidden="1">#REF!</definedName>
    <definedName name="ValuationResults">#REF!</definedName>
    <definedName name="VALUE">#REF!</definedName>
    <definedName name="value35">#REF!</definedName>
    <definedName name="ValueFund">#REF!</definedName>
    <definedName name="Values_Entered">IF(Loan_Amount*Interest_Rate*Loan_Years*Loan_Start&gt;0,1,0)</definedName>
    <definedName name="VALYEAR">#REF!</definedName>
    <definedName name="ValYearByLocInfo">#REF!</definedName>
    <definedName name="VarOM1Adder" hidden="1">#REF!</definedName>
    <definedName name="w">#REF!</definedName>
    <definedName name="Wage1">#REF!</definedName>
    <definedName name="Wage1_1">#REF!</definedName>
    <definedName name="WDpkw" hidden="1">#REF!</definedName>
    <definedName name="West">#REF!</definedName>
    <definedName name="WestPSC1">#REF!</definedName>
    <definedName name="WestPSC2">#REF!</definedName>
    <definedName name="WestPSC3">#REF!</definedName>
    <definedName name="WestPSC4">#REF!</definedName>
    <definedName name="WestPSC5">#REF!</definedName>
    <definedName name="WestPSC6">#REF!</definedName>
    <definedName name="WestSRPpsc1">#REF!</definedName>
    <definedName name="WestSRPpsc2">#REF!</definedName>
    <definedName name="WestSRPpsc3">#REF!</definedName>
    <definedName name="WestSRPpsc4">#REF!</definedName>
    <definedName name="what" hidden="1">#REF!</definedName>
    <definedName name="Wind_Dev">#REF!</definedName>
    <definedName name="workorder">#REF!</definedName>
    <definedName name="WORKSHEET">#REF!</definedName>
    <definedName name="WP_B9a">#REF!</definedName>
    <definedName name="WP_B9b">#REF!</definedName>
    <definedName name="WP_G6">#REF!</definedName>
    <definedName name="wrn.3._.Scenarios." hidden="1">{"full model","100% Stock",FALSE,"PROFORMA";"full model","50/50",FALSE,"PROFORMA";"full model","100% Cash",FALSE,"PROFORMA"}</definedName>
    <definedName name="wrn.Aging._.and._.Trend._.Analysis." hidden="1">{#N/A,#N/A,FALSE,"Aging Summary";#N/A,#N/A,FALSE,"Ratio Analysis";#N/A,#N/A,FALSE,"Test 120 Day Accts";#N/A,#N/A,FALSE,"Tickmarks"}</definedName>
    <definedName name="wrn.airrpt." hidden="1">{#N/A,#N/A,FALSE,"TD1";#N/A,#N/A,FALSE,"TD2";#N/A,#N/A,FALSE,"TD 3";#N/A,#N/A,FALSE,"TD 4";#N/A,#N/A,FALSE,"TD 5";#N/A,#N/A,FALSE,"TD 6";#N/A,#N/A,FALSE,"TD 7";#N/A,#N/A,FALSE,"TD 8";#N/A,#N/A,FALSE,"TD 9";#N/A,#N/A,FALSE,"TD 10";#N/A,#N/A,FALSE,"TD 11";#N/A,#N/A,FALSE,"TD 12";#N/A,#N/A,FALSE,"TD 13";#N/A,#N/A,FALSE,"TD 14";#N/A,#N/A,FALSE,"TD 15";#N/A,#N/A,FALSE,"TD 16";#N/A,#N/A,FALSE,"TD 16";#N/A,#N/A,FALSE,"TD DEC"}</definedName>
    <definedName name="wrn.All." hidden="1">{#N/A,#N/A,TRUE,"Facility-Input";#N/A,#N/A,TRUE,"Graphs";#N/A,#N/A,TRUE,"TOTAL";#N/A,#N/A,TRUE,"Total Pipes";#N/A,#N/A,TRUE,"Segment 1";#N/A,#N/A,TRUE,"Segment 2";#N/A,#N/A,TRUE,"Segment 3";#N/A,#N/A,TRUE,"Segment 4";#N/A,#N/A,TRUE,"Segment 5";#N/A,#N/A,TRUE,"NGL-Input";#N/A,#N/A,TRUE,"Assums."}</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MONTHS." hidden="1">{#N/A,#N/A,FALSE,"JAN99";#N/A,#N/A,FALSE,"FEB99";#N/A,#N/A,FALSE,"MARCH99";#N/A,#N/A,FALSE,"APRIL99";#N/A,#N/A,FALSE,"MAY99";#N/A,#N/A,FALSE,"JUNE99";#N/A,#N/A,FALSE,"JULY99";#N/A,#N/A,FALSE,"AUG99";#N/A,#N/A,FALSE,"SEPT99";#N/A,#N/A,FALSE,"OCT99";#N/A,#N/A,FALSE,"NOV99";#N/A,#N/A,FALSE,"DEC99"}</definedName>
    <definedName name="wrn.ALL._.SHEET." hidden="1">{#N/A,#N/A,FALSE,"SUMMARY";#N/A,#N/A,FALSE,"3110";#N/A,#N/A,FALSE,"3190";#N/A,#N/A,FALSE,"3210"}</definedName>
    <definedName name="wrn.ALL._.SHEETS." hidden="1">{#N/A,#N/A,FALSE,"GPR";#N/A,#N/A,FALSE,"Vacancy";#N/A,#N/A,FALSE,"MGTFEE";#N/A,#N/A,FALSE,"Bookkeeping Fees";#N/A,#N/A,FALSE,"Interest Income"}</definedName>
    <definedName name="wrn.ALL._.STATEMENTS." hidden="1">{"BALANCE SHEET",#N/A,FALSE,"Balance Sheet";"INCOME STATEMENT",#N/A,FALSE,"Income Statement";"STMT OF CASH FLOWS",#N/A,FALSE,"Cash Flows Indirect";"PARTNERS CAPITAL STMT",#N/A,FALSE,"Partners Capital"}</definedName>
    <definedName name="wrn.All._.Worksheets."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merican._.risk._.97." hidden="1">{#N/A,#N/A,FALSE,"capa";#N/A,#N/A,FALSE,"capa 2";#N/A,#N/A,FALSE,"BS";#N/A,#N/A,FALSE,"P &amp; L";#N/A,#N/A,FALSE,"DMPL";#N/A,#N/A,FALSE,"Doar";#N/A,#N/A,FALSE,"Translation";#N/A,#N/A,FALSE,"R$";#N/A,#N/A,FALSE,"US$"}</definedName>
    <definedName name="wrn.american.risk.971" hidden="1">{#N/A,#N/A,FALSE,"capa";#N/A,#N/A,FALSE,"capa 2";#N/A,#N/A,FALSE,"BS";#N/A,#N/A,FALSE,"P &amp; L";#N/A,#N/A,FALSE,"DMPL";#N/A,#N/A,FALSE,"Doar";#N/A,#N/A,FALSE,"Translation";#N/A,#N/A,FALSE,"R$";#N/A,#N/A,FALSE,"US$"}</definedName>
    <definedName name="wrn.Annual._.Cashflows." hidden="1">{"Revenues",#N/A,FALSE,"MDU";"Depreciation",#N/A,FALSE,"MDU";"Debt",#N/A,FALSE,"MDU";"Financials",#N/A,FALSE,"MDU";"Accounts",#N/A,FALSE,"MDU"}</definedName>
    <definedName name="wrn.Annual._.Cashflows2." hidden="1">{"Revenues",#N/A,FALSE,"MDU";"Depreciation",#N/A,FALSE,"MDU";"Debt",#N/A,FALSE,"MDU";"Financials",#N/A,FALSE,"MDU";"Accounts",#N/A,FALSE,"MDU"}</definedName>
    <definedName name="wrn.Arcform1." hidden="1">{"One",#N/A,FALSE,"Property";"Rent Analysis",#N/A,FALSE,"Rent &amp; Income";"Market",#N/A,FALSE,"Market";"Environmental",#N/A,FALSE,"Environmental"}</definedName>
    <definedName name="wrn.Arcform2." hidden="1">{"Development Team",#N/A,FALSE,"Team";"Environmental",#N/A,FALSE,"Environmental";"Permanent",#N/A,FALSE,"Perm Mtg";"Soft",#N/A,FALSE,"Soft Mtg"}</definedName>
    <definedName name="wrn.Arcform3." hidden="1">{"Grant",#N/A,FALSE,"Grant";"GP Developer",#N/A,FALSE,"GP &amp; Dev Loans";"Operating Analysis",#N/A,FALSE,"Operations";"Tax Credit",#N/A,FALSE,"Tax Credits";"Tax Credit Analysis",#N/A,FALSE,"TC Analysis"}</definedName>
    <definedName name="wrn.Arcform4." hidden="1">{"Construction Analysis",#N/A,FALSE,"Constr Analysis";"Construction Financing",#N/A,FALSE,"Constr Finan";"Guarantees and Reserves",#N/A,FALSE,"Guar &amp; Reserves"}</definedName>
    <definedName name="wrn.ARK._.JURIS._.FAC._.CALC." hidden="1">{"ARK_JURIS_FAC",#N/A,FALSE,"Ark_Fuel&amp;Rev"}</definedName>
    <definedName name="wrn.ARK._.JURIS._.FUEL._.COST." hidden="1">{"ARK_JURIS_FUEL",#N/A,FALSE,"Ark_Fuel&amp;Rev"}</definedName>
    <definedName name="wrn.ATOKA._.FAC._.CALC." hidden="1">{"ATOKA_FAC",#N/A,FALSE,"Atoka"}</definedName>
    <definedName name="wrn.Auto._.Comp." hidden="1">{#N/A,#N/A,FALSE,"Sheet1"}</definedName>
    <definedName name="wrn.BALANCE._.SHEET." hidden="1">{"BALANCE SHEET",#N/A,FALSE,"Balance Sheet"}</definedName>
    <definedName name="wrn.bargeform." hidden="1">{#N/A,#N/A,FALSE,"TD1";#N/A,#N/A,FALSE,"TD2";#N/A,#N/A,FALSE,"TD 3";#N/A,#N/A,FALSE,"TD  4";#N/A,#N/A,FALSE,"TD 5";#N/A,#N/A,FALSE,"TD 6";#N/A,#N/A,FALSE,"TD 7";#N/A,#N/A,FALSE,"TD DEC"}</definedName>
    <definedName name="wrn.BidCo." hidden="1">{#N/A,#N/A,FALSE,"BidCo Assumptions";#N/A,#N/A,FALSE,"Credit Stats";#N/A,#N/A,FALSE,"Bidco Summary";#N/A,#N/A,FALSE,"BIDCO Consolidated"}</definedName>
    <definedName name="wrn.Brafs97." hidden="1">{#N/A,#N/A,FALSE,"Capas";#N/A,#N/A,FALSE,"BS";#N/A,#N/A,FALSE,"P &amp; L";#N/A,#N/A,FALSE,"DMPL";#N/A,#N/A,FALSE,"Doar";#N/A,#N/A,FALSE,"Translation";#N/A,#N/A,FALSE,"R$";#N/A,#N/A,FALSE,"US$";#N/A,#N/A,FALSE,"Marketable"}</definedName>
    <definedName name="wrn.Bridge."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udget._.Section._.III." hidden="1">{#N/A,#N/A,FALSE,"Chemicals&amp;Reagents";#N/A,#N/A,FALSE,"Professional Technical";#N/A,#N/A,FALSE,"ENVTEST";#N/A,#N/A,FALSE,"COMMRELAT";#N/A,#N/A,FALSE,"Contrib Hist";#N/A,#N/A,FALSE,"OTHOPER";#N/A,#N/A,FALSE,"OTHADMIN"}</definedName>
    <definedName name="wrn.Budget._.section._.III._.Income._.Statements." hidden="1">{#N/A,#N/A,FALSE,"IS comparative";#N/A,#N/A,FALSE,"IS quarterly";#N/A,#N/A,FALSE,"IS PEOPLESOFT"}</definedName>
    <definedName name="wrn.Budget._.Section._.IV.._.Personnel." hidden="1">{#N/A,#N/A,FALSE,"Manpower Sum";#N/A,#N/A,FALSE,"S&amp;F Sum";#N/A,#N/A,FALSE,"OT Analysis"}</definedName>
    <definedName name="wrn.Budget._.sections._.I.._.part._.III.._.part._.IX." hidden="1">{#N/A,#N/A,FALSE,"Op Stats Comparative";#N/A,#N/A,FALSE,"Pressure Part Failures";#N/A,#N/A,FALSE,"Op Stats Historical";#N/A,#N/A,FALSE,"OPSTATCALC";#N/A,#N/A,FALSE,"TG Conversion Rate"}</definedName>
    <definedName name="wrn.Budget._.X.._.Supplemental._.Schedules." hidden="1">{#N/A,#N/A,FALSE,"INSURANCE";#N/A,#N/A,FALSE,"Insurance Comparative";#N/A,#N/A,FALSE,"INTERESTEXP";#N/A,#N/A,FALSE,"INTERESTINC";#N/A,#N/A,FALSE,"DEPRECIATION";#N/A,#N/A,FALSE,"MGMTALLOC";#N/A,#N/A,FALSE,"INCTAXES";#N/A,#N/A,FALSE,"IRGdetail";#N/A,#N/A,FALSE,"TRIAL BAL"}</definedName>
    <definedName name="wrn.calc_all."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sh._.Flow._.Statement." hidden="1">{"CashPrintArea",#N/A,FALSE,"Cash (c)"}</definedName>
    <definedName name="wrn.CC._.Summary." hidden="1">{#N/A,#N/A,FALSE,"CC SUMMARY.XLS";#N/A,#N/A,FALSE,"COSTINP.XLS";#N/A,#N/A,FALSE,"CCMAINT.XLS";#N/A,#N/A,FALSE,"MAT_LAB.XLS";#N/A,#N/A,FALSE,"14000LMH.XLS";#N/A,#N/A,FALSE,"20500LMH.XLS";#N/A,#N/A,FALSE,"36000LMH.XLS"}</definedName>
    <definedName name="wrn.cellform." hidden="1">{#N/A,#N/A,FALSE,"TD 1";#N/A,#N/A,FALSE,"TD 2";#N/A,#N/A,FALSE,"TD 3";#N/A,#N/A,FALSE,"TD 4";#N/A,#N/A,FALSE,"TD 5";#N/A,#N/A,FALSE,"TD 6";#N/A,#N/A,FALSE,"TD 7";#N/A,#N/A,FALSE,"TD 8";#N/A,#N/A,FALSE,"TD 9";#N/A,#N/A,FALSE,"TD 10A";#N/A,#N/A,FALSE,"TD 10B";#N/A,#N/A,FALSE,"TD 11";#N/A,#N/A,FALSE,"TD 13";#N/A,#N/A,FALSE,"TD 12";#N/A,#N/A,FALSE,"TD DEC"}</definedName>
    <definedName name="wrn.CF._.Statement." hidden="1">{"CashPrintArea",#N/A,FALSE,"Cash (c)"}</definedName>
    <definedName name="wrn.CF._.Statement._.Base._.Case." hidden="1">{"CashPrintArea",#N/A,FALSE,"Cash (c)"}</definedName>
    <definedName name="wrn.CONOCO._.FAC." hidden="1">{"CONOCO_FAC",#N/A,FALSE,"Conoco FAC"}</definedName>
    <definedName name="wrn.DATABASE." hidden="1">{"DBINPUT1",#N/A,FALSE,"Database";"DBINPUT2",#N/A,FALSE,"Database"}</definedName>
    <definedName name="wrn.dcf." hidden="1">{"mgmt forecast",#N/A,FALSE,"Mgmt Forecast";"dcf table",#N/A,FALSE,"Mgmt Forecast";"sensitivity",#N/A,FALSE,"Mgmt Forecast";"table inputs",#N/A,FALSE,"Mgmt Forecast";"calculations",#N/A,FALSE,"Mgmt Forecast"}</definedName>
    <definedName name="wrn.DCF._.Valuation." hidden="1">{"value box",#N/A,TRUE,"DPL Inc. Fin Statements";"unlevered free cash flows",#N/A,TRUE,"DPL Inc. Fin Statements"}</definedName>
    <definedName name="wrn.Debt." hidden="1">{"debt summary",#N/A,FALSE,"Debt";"loan details",#N/A,FALSE,"Debt"}</definedName>
    <definedName name="wrn.detail."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Thru2007."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15."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eleccoopform." hidden="1">{#N/A,#N/A,FALSE,"TD-EC-1";#N/A,#N/A,FALSE,"TD-EC-2";#N/A,#N/A,FALSE,"TD-EC-3";#N/A,#N/A,FALSE,"TD-EC-4";#N/A,#N/A,FALSE,"EC-TD-5";#N/A,#N/A,FALSE,"TD-EC-6";#N/A,#N/A,FALSE,"TD DEC"}</definedName>
    <definedName name="wrn.FAC._.SUMMARY." hidden="1">{"FAC_SUMMARY",#N/A,FALSE,"Summaries"}</definedName>
    <definedName name="wrn.FCB." hidden="1">{"FCB_ALL",#N/A,FALSE,"FCB"}</definedName>
    <definedName name="wrn.fcb2" hidden="1">{"FCB_ALL",#N/A,FALSE,"FCB"}</definedName>
    <definedName name="wrn.FERC._.FAC._.CALC." hidden="1">{"FERC_FAC",#N/A,FALSE,"FERC_Fuel&amp;Rev"}</definedName>
    <definedName name="wrn.FERC._.WEATHER._.and._.JURIS._.FUEL." hidden="1">{"FERC_WEATHER_AND_FUEL",#N/A,FALSE,"FERC_Fuel&amp;Rev"}</definedName>
    <definedName name="wrn.Financials." hidden="1">{#N/A,#N/A,TRUE,"Income Statement";#N/A,#N/A,TRUE,"Balance Sheet";#N/A,#N/A,TRUE,"Cash Flow"}</definedName>
    <definedName name="wrn.FORECAST._.ONLY."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S1198." hidden="1">{#N/A,#N/A,FALSE,"COVER";#N/A,#N/A,FALSE,"SHEET";#N/A,#N/A,FALSE,"R$";#N/A,#N/A,FALSE,"US$";#N/A,#N/A,FALSE,"SCQE";#N/A,#N/A,FALSE,"SFP";#N/A,#N/A,FALSE,"G&amp;L";#N/A,#N/A,FALSE,"BS";#N/A,#N/A,FALSE,"US$1";#N/A,#N/A,FALSE,"US$DETAILS"}</definedName>
    <definedName name="wrn.Fuel._.Cycle." hidden="1">{#N/A,#N/A,FALSE,"AltFuel"}</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Fincls." hidden="1">{#N/A,#N/A,TRUE,"Income Statement";#N/A,#N/A,TRUE,"Balance Sheet";#N/A,#N/A,TRUE,"Cash Flows";#N/A,#N/A,TRUE,"Ratios";#N/A,#N/A,TRUE,"Revenues";#N/A,#N/A,TRUE,"Asset Calcs";#N/A,#N/A,TRUE,"Value"}</definedName>
    <definedName name="wrn.FY97SBP." hidden="1">{#N/A,#N/A,FALSE,"FY97";#N/A,#N/A,FALSE,"FY98";#N/A,#N/A,FALSE,"FY99";#N/A,#N/A,FALSE,"FY00";#N/A,#N/A,FALSE,"FY01"}</definedName>
    <definedName name="wrn.gasform." hidden="1">{#N/A,#N/A,FALSE,"TD 1";#N/A,#N/A,FALSE,"TD 2";#N/A,#N/A,FALSE,"TD 3";#N/A,#N/A,FALSE,"TD 4";#N/A,#N/A,FALSE,"TD 5A";#N/A,#N/A,FALSE,"TD 5B";#N/A,#N/A,FALSE,"TD 6A";#N/A,#N/A,FALSE,"TD 6B";#N/A,#N/A,FALSE,"TD 7";#N/A,#N/A,FALSE,"TD 8";#N/A,#N/A,FALSE,"TD 9A";#N/A,#N/A,FALSE,"TD 9B";#N/A,#N/A,FALSE,"TD 10";#N/A,#N/A,FALSE,"TD 11";#N/A,#N/A,FALSE,"TD 12";#N/A,#N/A,FALSE,"TD DEC"}</definedName>
    <definedName name="wrn.General._.Information." hidden="1">{#N/A,#N/A,FALSE,"Input 2 - Sources of Funds"}</definedName>
    <definedName name="wrn.go." hidden="1">{"wp_h4.2",#N/A,FALSE,"WP_H4.2";"wp_h4.3",#N/A,FALSE,"WP_H4.3"}</definedName>
    <definedName name="wrn.Ilijan._.Print."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mobil98." hidden="1">{#N/A,#N/A,FALSE,"Apar.Telef.";#N/A,#N/A,FALSE,"Software";#N/A,#N/A,FALSE,"Equip.Inform.";#N/A,#N/A,FALSE,"Moveis";#N/A,#N/A,FALSE,"Gravataí"}</definedName>
    <definedName name="wrn.INCOME._.STATEMENT." hidden="1">{"INCOME STATEMENT",#N/A,FALSE,"Income Statement"}</definedName>
    <definedName name="wrn.Incr.._.CF._.Statement." hidden="1">{"IncrCashPrintArea",#N/A,FALSE,"Incr_CF"}</definedName>
    <definedName name="wrn.Incr.._.Profitability._.Indicators." hidden="1">{"IncrProfPrintArea",#N/A,FALSE,"Incr_Prof"}</definedName>
    <definedName name="wrn.IncStatement._.15._.years." hidden="1">{#N/A,#N/A,FALSE,"FinStateUS"}</definedName>
    <definedName name="wrn.IncStatement._.6._.years." hidden="1">{"IncStatement 6 years",#N/A,FALSE,"FinStateUS"}</definedName>
    <definedName name="wrn.INPUT._.INFO." hidden="1">{"Input",#N/A,FALSE,"INPUT"}</definedName>
    <definedName name="wrn.Inputs." hidden="1">{"Inputs 1","Base",FALSE,"INPUTS";"Inputs 2","Base",FALSE,"INPUTS";"Inputs 3","Base",FALSE,"INPUTS";"Inputs 4","Base",FALSE,"INPUTS";"Inputs 5","Base",FALSE,"INPUTS"}</definedName>
    <definedName name="wrn.IRR." hidden="1">{"IRR Benefits",#N/A,FALSE,"IRR";"Tax Credits",#N/A,FALSE,"IRR"}</definedName>
    <definedName name="wrn.IRR._.CORP._.7." hidden="1">{"IRR",#N/A,FALSE,"Corp 7 IRR";"Input",#N/A,FALSE,"Corp 7 IRR"}</definedName>
    <definedName name="wrn.Mason._.Deliverables." hidden="1">{#N/A,#N/A,FALSE,"Data &amp; Key Results";#N/A,#N/A,FALSE,"Summary Template";#N/A,#N/A,FALSE,"Budget";#N/A,#N/A,FALSE,"Present Value Comparison";#N/A,#N/A,FALSE,"Cashflow";#N/A,#N/A,FALSE,"Income";#N/A,#N/A,FALSE,"Inputs"}</definedName>
    <definedName name="wrn.MFR." hidden="1">{#N/A,#N/A,FALSE,"SCH_B1";#N/A,#N/A,FALSE,"SCH_B2";#N/A,#N/A,FALSE,"SCH_B2.1";#N/A,#N/A,FALSE,"SCH_B2.2";#N/A,#N/A,FALSE,"SCH_B2.3";#N/A,#N/A,FALSE,"SCH_B3";#N/A,#N/A,FALSE,"SCH_B3.1";#N/A,#N/A,FALSE,"SCH_C1-a";#N/A,#N/A,FALSE,"SCH_C2";#N/A,#N/A,FALSE,"SCH_C2.1";#N/A,#N/A,FALSE,"SCH_D1A";#N/A,#N/A,FALSE,"SCH_D2";#N/A,#N/A,FALSE,"SCH_D2.1";#N/A,#N/A,FALSE,"SCH_E1";#N/A,#N/A,FALSE,"SCH_E1.1";#N/A,#N/A,FALSE,"SCH_F1";#N/A,#N/A,FALSE,"SCH_H1";#N/A,#N/A,FALSE,"SCH_H2";#N/A,#N/A,FALSE,"SCH_H2.1";#N/A,#N/A,FALSE,"SCH_I1";#N/A,#N/A,FALSE,"SCH_I1a";#N/A,#N/A,FALSE,"SCH_J1"}</definedName>
    <definedName name="wrn.mfr_QTR1." hidden="1">{#N/A,#N/A,TRUE,"Cover";#N/A,#N/A,TRUE,"Index";#N/A,#N/A,TRUE,"Highlights";#N/A,#N/A,TRUE,"Energy Con";"1qtr_Ener_Trad",#N/A,TRUE,"Energy Trading";"1qtr_StatGas",#N/A,TRUE,"Trade&amp;Stat1";"1qtr_StatCoal",#N/A,TRUE,"Trade&amp;Stat2";"1QTR_Pgen",#N/A,TRUE,"Power Gen";"1qtr_Pgencontd",#N/A,TRUE,"Power Gen (Cont'd)";"1qtr_Canada",#N/A,TRUE,"Canada";"1qtr_Europe",#N/A,TRUE,"Europe";#N/A,#N/A,TRUE,"Appendix";#N/A,#N/A,TRUE,"G&amp;A";#N/A,#N/A,TRUE,"DMT YOY"}</definedName>
    <definedName name="wrn.MiniSum." hidden="1">{#N/A,#N/A,TRUE,"Facility-Input";#N/A,#N/A,TRUE,"Graphs";#N/A,#N/A,TRUE,"TOTAL"}</definedName>
    <definedName name="wrn.NRC._.Statements." hidden="1">{#N/A,#N/A,FALSE,"NRC Inc Stmnt";#N/A,#N/A,FALSE,"NRC Cash Flows"}</definedName>
    <definedName name="wrn.OK._.FUEL._.COMPARISON." hidden="1">{"OK_FUEL_COMPARISON",#N/A,FALSE,"Ok_Fuel&amp;Rev"}</definedName>
    <definedName name="wrn.OK._.JURIS._.FAC._.CALCULATION." hidden="1">{"OK_JURIS_FAC",#N/A,FALSE,"Ok_Fuel&amp;Rev"}</definedName>
    <definedName name="wrn.OK._.JURIS._.FUEL._.COST." hidden="1">{"OK_JURIS_FUEL",#N/A,FALSE,"Ok_Fuel&amp;Rev"}</definedName>
    <definedName name="wrn.OKLA._.PRO._.FORMA._.FUEL." hidden="1">{"OK_PRO_FORMA_FUEL",#N/A,FALSE,"Ok_Fuel&amp;Rev"}</definedName>
    <definedName name="wrn.OMPA._.FAC." hidden="1">{"OMPA_FAC",#N/A,FALSE,"OMPA FAC"}</definedName>
    <definedName name="wrn.ops._.costs." hidden="1">{"page1",#N/A,FALSE,"APCI Operations Detail  ";"page2",#N/A,FALSE,"APCI Operations Detail  ";"page3",#N/A,FALSE,"APCI Operations Detail  ";"page4",#N/A,FALSE,"APCI Operations Detail  "}</definedName>
    <definedName name="wrn.OTHER._.DATA." hidden="1">{"OTHER_DATA",#N/A,FALSE,"Ok_Fuel&amp;Rev"}</definedName>
    <definedName name="wrn.Output." hidden="1">{"calspreads",#N/A,FALSE,"Sheet1";"curves",#N/A,FALSE,"Sheet1";"libor",#N/A,FALSE,"Sheet1"}</definedName>
    <definedName name="wrn.PartialFncls." hidden="1">{#N/A,#N/A,FALSE,"Income Statement";#N/A,#N/A,FALSE,"Balance Sheet";#N/A,#N/A,FALSE,"Cash Flows";#N/A,#N/A,FALSE,"Ratios"}</definedName>
    <definedName name="wrn.PARTNERS._.CAPITAL._.STMT." hidden="1">{"PARTNERS CAPITAL STMT",#N/A,FALSE,"Partners Capital"}</definedName>
    <definedName name="wrn.pl." hidden="1">{#N/A,#N/A,FALSE,"Exhibits 5-7"}</definedName>
    <definedName name="wrn.pl2." hidden="1">{#N/A,#N/A,FALSE,"Exhibits 5-7"}</definedName>
    <definedName name="wrn.PRES_OUT." hidden="1">{"page1",#N/A,FALSE,"PRESENTATION";"page2",#N/A,FALSE,"PRESENTATION";#N/A,#N/A,FALSE,"Valuation Summary"}</definedName>
    <definedName name="wrn.print" hidden="1">{"page1",#N/A,FALSE,"PROFORMA";"page2",#N/A,FALSE,"PROFORMA";"page3",#N/A,FALSE,"PROFORMA";"page4",#N/A,FALSE,"PROFORMA";"page5",#N/A,FALSE,"PROFORMA";"page6",#N/A,FALSE,"PROFORMA";"page7",#N/A,FALSE,"PROFORMA";"page8",#N/A,FALSE,"PROFORMA"}</definedName>
    <definedName name="wrn.Print." hidden="1">{#N/A,#N/A,TRUE,"Inputs";#N/A,#N/A,TRUE,"Cashflow Statement";#N/A,#N/A,TRUE,"Summary";#N/A,#N/A,TRUE,"Construction";#N/A,#N/A,TRUE,"RevAss";#N/A,#N/A,TRUE,"Debt";#N/A,#N/A,TRUE,"Inc";#N/A,#N/A,TRUE,"Depr"}</definedName>
    <definedName name="wrn.Print._.Full._.Format." hidden="1">{#N/A,#N/A,FALSE,"Assumptions";"Model",#N/A,FALSE,"MDU";#N/A,#N/A,FALSE,"Notes"}</definedName>
    <definedName name="wrn.print._.graphs." hidden="1">{"cap_structure",#N/A,FALSE,"Graph-Mkt Cap";"price",#N/A,FALSE,"Graph-Price";"ebit",#N/A,FALSE,"Graph-EBITDA";"ebitda",#N/A,FALSE,"Graph-EBITDA"}</definedName>
    <definedName name="wrn.Print._.Pages." hidden="1">{#N/A,#N/A,FALSE,"Page 1";#N/A,#N/A,FALSE,"Page 2";#N/A,#N/A,FALSE,"Page 3";#N/A,#N/A,FALSE,"Page 4";#N/A,#N/A,FALSE,"Page 5"}</definedName>
    <definedName name="wrn.Print._.PNL._.Download." hidden="1">{"PNLProjDL",#N/A,FALSE,"PROJCO";"PNLParDL",#N/A,FALSE,"Parent"}</definedName>
    <definedName name="wrn.print._.raw._.data._.entry." hidden="1">{"inputs raw data",#N/A,TRUE,"INPUT"}</definedName>
    <definedName name="wrn.print._.summary._.sheets." hidden="1">{"summary1",#N/A,TRUE,"Comps";"summary2",#N/A,TRUE,"Comps";"summary3",#N/A,TRUE,"Comps"}</definedName>
    <definedName name="wrn.Print_Buyer." hidden="1">{#N/A,"DR",FALSE,"increm pf";#N/A,"MAMSI",FALSE,"increm pf";#N/A,"MAXI",FALSE,"increm pf";#N/A,"PCAM",FALSE,"increm pf";#N/A,"PHSV",FALSE,"increm pf";#N/A,"SIE",FALSE,"increm pf"}</definedName>
    <definedName name="wrn.Print_Earnings_template." hidden="1">{"by_month",#N/A,TRUE,"template";"destec_month",#N/A,TRUE,"template";"by_quarter",#N/A,TRUE,"template";"destec_quarter",#N/A,TRUE,"template";"by_year",#N/A,TRUE,"template";"destec_annual",#N/A,TRUE,"template"}</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Var_page." hidden="1">{"var_page",#N/A,FALSE,"template"}</definedName>
    <definedName name="wrn.print_variance." hidden="1">{"var_report",#N/A,FALSE,"template"}</definedName>
    <definedName name="wrn.Print_Variance_Page." hidden="1">{"variance_page",#N/A,FALSE,"template"}</definedName>
    <definedName name="wrn.PrintAll." hidden="1">{"PA1",#N/A,TRUE,"BORDMW";"pa2",#N/A,TRUE,"BORDMW";"PA3",#N/A,TRUE,"BORDMW";"PA4",#N/A,TRUE,"BORDMW"}</definedName>
    <definedName name="wrn.Printout."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vatelecform." hidden="1">{#N/A,#N/A,FALSE,"TD 1";#N/A,#N/A,FALSE,"TD 2";#N/A,#N/A,FALSE,"TD 3";#N/A,#N/A,FALSE,"TD 4";#N/A,#N/A,FALSE,"TD 5A";#N/A,#N/A,FALSE,"TD 5B";#N/A,#N/A,FALSE,"TD 6A";#N/A,#N/A,FALSE,"TD 6B";#N/A,#N/A,FALSE,"TD 7";#N/A,#N/A,FALSE,"TD 8";#N/A,#N/A,FALSE,"TD 9A";#N/A,#N/A,FALSE,"TD 9B";#N/A,#N/A,FALSE,"TD 10";#N/A,#N/A,FALSE,"TD 11";#N/A,#N/A,FALSE,"TD 12";#N/A,#N/A,FALSE,"TD DEC"}</definedName>
    <definedName name="wrn.Prod._.And._.Trans." hidden="1">{"Prod Summary",#N/A,FALSE,"Summary";"Trans Summary",#N/A,FALSE,"Summary";"All Input",#N/A,FALSE,"Input";"Prod 12 CP",#N/A,FALSE,"Prod 12 CP";"Prod 4 CP",#N/A,FALSE,"Prod 4 CP";"Prod 1 CP",#N/A,FALSE,"Prod 1 CP";"Prod 4 CP A_E",#N/A,FALSE,"Prod 4 CP A&amp;E";"Prod 4 CP_Avg",#N/A,FALSE,"Prod 4 CP&amp;Avg";"Prod 4 CP Jur 4 CP Avg Retail",#N/A,FALSE,"Prod 4CP Jurisd-4CP&amp;Avg Retail";"Trans 12 CP",#N/A,FALSE,"Trans 12 CP";"Trans 4 CP",#N/A,FALSE,"Trans 4 CP";"Trans 1 CP",#N/A,FALSE,"Trans 1 CP";"Trans 4 CP A_E",#N/A,FALSE,"Trans 4 CP A&amp;E";"Trans 4 CP_Avg",#N/A,FALSE,"Trans 4 CP &amp; Avg";"Trans 4 CP Jur 4 CP_Avg Retail",#N/A,FALSE,"Trans 4 CP Jur 4 CP_Avg Retail"}</definedName>
    <definedName name="wrn.Production." hidden="1">{"Prod Summary",#N/A,FALSE,"Summary";"Prod 12 CP",#N/A,FALSE,"Prod 12 CP";"Prod 4 CP",#N/A,FALSE,"Prod 4 CP";"Prod 1 CP",#N/A,FALSE,"Prod 1 CP";"Prod 4 CP A_E",#N/A,FALSE,"Prod 4 CP A&amp;E";"Prod 4 CP_Avg",#N/A,FALSE,"Prod 4 CP&amp;Avg";"Prod 4 CP Jur 4 CP Avg Retail",#N/A,FALSE,"Prod 4CP Jurisd-4CP&amp;Avg Retail";"Prod Input",#N/A,FALSE,"Input"}</definedName>
    <definedName name="wrn.Profitability._.Indicators." hidden="1">{"ProfPrintArea",#N/A,FALSE,"Prof (c)"}</definedName>
    <definedName name="wrn.Profitability._.Indicators._.Base._.Case." hidden="1">{"ProfPrintArea",#N/A,FALSE,"Prof (c)"}</definedName>
    <definedName name="wrn.Project._.A." hidden="1">{"Proj Econ Summary",#N/A,FALSE,"Project A";"Income Statement",#N/A,FALSE,"Project A";"Cash Flow Statement",#N/A,FALSE,"Project A";"Balance Sheet",#N/A,FALSE,"Project A";"Scenario Summary (Proj A)",#N/A,FALSE,"Scenario Summary"}</definedName>
    <definedName name="wrn.Project._.Summary." hidden="1">{"Summary",#N/A,FALSE,"MICMULT";"Income Statement",#N/A,FALSE,"MICMULT";"Cash Flows",#N/A,FALSE,"MICMULT"}</definedName>
    <definedName name="wrn.QUICK."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red_take." hidden="1">{"red_take_pg1",#N/A,FALSE,"reduced_take";"red_take_pg2",#N/A,FALSE,"reduced_take";"red_take_pg3",#N/A,FALSE,"reduced_take";"red_take_pg4",#N/A,FALSE,"reduced_take";"red_take_pg5",#N/A,FALSE,"reduced_take";"red_take_pg6",#N/A,FALSE,"reduced_take"}</definedName>
    <definedName name="wrn.REPORT._.FOR._.CCA." hidden="1">{"CCA",#N/A,FALSE,"INPUT";"Pricing","CCA",FALSE,"Pricing";"Rent","CCA",FALSE,"Rent,Exp";"Fund Flow",#N/A,FALSE,"Fund Flow"}</definedName>
    <definedName name="wrn.REPORT._.FOR._.FA." hidden="1">{"Report for FA","FA",FALSE,"Benefits"}</definedName>
    <definedName name="wrn.REPORT._.FOR._.LUS." hidden="1">{#N/A,#N/A,FALSE,"LeaseData";"Rent",#N/A,FALSE,"Rent,Exp"}</definedName>
    <definedName name="wrn.Report1." hidden="1">{#N/A,#N/A,FALSE,"IS";#N/A,#N/A,FALSE,"BS";#N/A,#N/A,FALSE,"CF";#N/A,#N/A,FALSE,"CE";#N/A,#N/A,FALSE,"Depr";#N/A,#N/A,FALSE,"APAL"}</definedName>
    <definedName name="wrn.Risk._.Reserves." hidden="1">{#N/A,#N/A,TRUE,"Reserves";#N/A,#N/A,TRUE,"Graphs"}</definedName>
    <definedName name="wrn.RollDetail." hidden="1">{"BookBal",#N/A,FALSE,"Roll-1";"DailyChange",#N/A,FALSE,"Roll-1";"Schedules",#N/A,FALSE,"Roll-1"}</definedName>
    <definedName name="wrn.rolldetail2" hidden="1">{"BookBal",#N/A,FALSE,"Roll-1";"DailyChange",#N/A,FALSE,"Roll-1";"Schedules",#N/A,FALSE,"Roll-1"}</definedName>
    <definedName name="WRN.ROLLDETAIL3." hidden="1">{"BookBal",#N/A,FALSE,"Roll-1";"DailyChange",#N/A,FALSE,"Roll-1";"Schedules",#N/A,FALSE,"Roll-1"}</definedName>
    <definedName name="wrn.rollup." hidden="1">{"page1",#N/A,FALSE,"rollup"}</definedName>
    <definedName name="wrn.rollup2." hidden="1">{"page1",#N/A,FALSE,"rollup"}</definedName>
    <definedName name="wrn.sa" hidden="1">{"sales",#N/A,FALSE,"Sales";"sales existing",#N/A,FALSE,"Sales";"sales rd1",#N/A,FALSE,"Sales";"sales rd2",#N/A,FALSE,"Sales"}</definedName>
    <definedName name="wrn.sales." hidden="1">{"sales",#N/A,FALSE,"Sales";"sales existing",#N/A,FALSE,"Sales";"sales rd1",#N/A,FALSE,"Sales";"sales rd2",#N/A,FALSE,"Sales"}</definedName>
    <definedName name="wrn.Schedules." hidden="1">{#N/A,#N/A,FALSE,"Sch. 1";#N/A,#N/A,FALSE,"Sch. 2";#N/A,#N/A,FALSE,"Sch. 3";#N/A,#N/A,FALSE,"Sch. 4";#N/A,#N/A,FALSE,"Sch. 5";#N/A,#N/A,FALSE,"Sch 6.";#N/A,#N/A,FALSE,"Sch. 7";#N/A,#N/A,FALSE,"Sch. 8";#N/A,#N/A,FALSE,"Sch. 9";#N/A,#N/A,FALSE,"Sch. 10";#N/A,#N/A,FALSE,"Sch. 13"}</definedName>
    <definedName name="wrn.Segment._.1." hidden="1">{#N/A,#N/A,TRUE,"Segment 1"}</definedName>
    <definedName name="wrn.Segment._.2." hidden="1">{#N/A,#N/A,TRUE,"Segment 2"}</definedName>
    <definedName name="wrn.Segment._.3." hidden="1">{#N/A,#N/A,TRUE,"Segment 3"}</definedName>
    <definedName name="wrn.Segment._.4." hidden="1">{#N/A,#N/A,TRUE,"Segment 4"}</definedName>
    <definedName name="wrn.Segment._.5." hidden="1">{#N/A,#N/A,TRUE,"Segment 5"}</definedName>
    <definedName name="wrn.Snapshot." hidden="1">{#N/A,#N/A,TRUE,"Facility-Input";#N/A,#N/A,TRUE,"Graphs"}</definedName>
    <definedName name="wrn.SPA._.FAC." hidden="1">{"SPA_FAC",#N/A,FALSE,"OMPA SPA FAC"}</definedName>
    <definedName name="wrn.STAND_ALONE_BOTH." hidden="1">{"FCB_ALL",#N/A,FALSE,"FCB";"GREY_ALL",#N/A,FALSE,"GREY"}</definedName>
    <definedName name="wrn.Statements." hidden="1">{#N/A,#N/A,FALSE,"Co_BalSht";#N/A,#N/A,FALSE,"Co_IncStmt";#N/A,#N/A,FALSE,"Cons_BalSht";#N/A,#N/A,FALSE,"Cons_IncStmt";#N/A,#N/A,FALSE,"Cashflow"}</definedName>
    <definedName name="wrn.STMT._.OF._.CASH._.FLOWS." hidden="1">{"STMT OF CASH FLOWS",#N/A,FALSE,"Cash Flows Indirect"}</definedName>
    <definedName name="wrn.SumIncBalRat." hidden="1">{#N/A,#N/A,FALSE,"Summary";#N/A,#N/A,FALSE,"Income Statement";#N/A,#N/A,FALSE,"Balance Sheet";#N/A,#N/A,FALSE,"Ratios"}</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hidden="1">{"BS",#N/A,FALSE,"USA"}</definedName>
    <definedName name="wrn.SUP." hidden="1">{#N/A,#N/A,FALSE,"WP_B5";#N/A,#N/A,FALSE,"WP_B6";#N/A,#N/A,FALSE,"WP_B6.1";#N/A,#N/A,FALSE,"WP_B6.2";#N/A,#N/A,FALSE,"WP_B7";#N/A,#N/A,FALSE,"WP_B8";#N/A,#N/A,FALSE,"WP_B9";#N/A,#N/A,FALSE,"WP_C1";#N/A,#N/A,FALSE,"WP_C1.1";"WP_C1.2.1",#N/A,FALSE,"WP_C1.2";"WP_C1.2.2",#N/A,FALSE,"WP_C1.2";"WP_C1.2.3",#N/A,FALSE,"WP_C1.2";"WP_C1.2.4",#N/A,FALSE,"WP_C1.2";"WP_C1.2.5",#N/A,FALSE,"WP_C1.2";#N/A,#N/A,FALSE,"WP_C2";#N/A,#N/A,FALSE,"WP_C4";#N/A,#N/A,FALSE,"WP_C4a";#N/A,#N/A,FALSE,"WP_C4.1";#N/A,#N/A,FALSE,"WP_C4.2";#N/A,#N/A,FALSE,"WP_C4.3";#N/A,#N/A,FALSE,"WP_C5";#N/A,#N/A,FALSE,"WP_C6";#N/A,#N/A,FALSE,"WP_C7";#N/A,#N/A,FALSE,"WP_C8";#N/A,#N/A,FALSE,"WP_C9";#N/A,#N/A,FALSE,"WP_C10";#N/A,#N/A,FALSE,"WP_C11";#N/A,#N/A,FALSE,"WP_C12";#N/A,#N/A,FALSE,"WP_C13";#N/A,#N/A,FALSE,"WP_C14";"WP_D1.1",#N/A,FALSE,"WP_D1";"WP_D1.2",#N/A,FALSE,"WP_D1";"WP_D1.3",#N/A,FALSE,"WP_D1";"WP_D1.4",#N/A,FALSE,"WP_D1";"WP_D1.5",#N/A,FALSE,"WP_D1";#N/A,#N/A,FALSE,"WP_D2";#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2."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TB._.ALL._.ACCTS." hidden="1">{"BALANCE SHEET ACCTS",#N/A,TRUE,"Working Trial Balance";"INCOME STMT ACCTS",#N/A,TRUE,"Working Trial Balance"}</definedName>
    <definedName name="wrn.TB._.BALANCE._.SHEET." hidden="1">{"BALANCE SHEET ACCTS",#N/A,FALSE,"Working Trial Balance"}</definedName>
    <definedName name="wrn.TB._.EXPLANATIONS." hidden="1">{"EXPLANATIONS",#N/A,FALSE,"Working Trial Balance"}</definedName>
    <definedName name="wrn.TB._.INCOME._.STMT." hidden="1">{"INCOME STMT ACCTS",#N/A,FALSE,"Working Trial Balance"}</definedName>
    <definedName name="wrn.TEST." hidden="1">{"acc1",#N/A,TRUE,"Accrual";"ACC2",#N/A,TRUE,"Accrual"}</definedName>
    <definedName name="wrn.test1." hidden="1">{"Income Statement",#N/A,FALSE,"CFMODEL";"Balance Sheet",#N/A,FALSE,"CFMODEL"}</definedName>
    <definedName name="wrn.test2." hidden="1">{"SourcesUses",#N/A,TRUE,"CFMODEL";"TransOverview",#N/A,TRUE,"CFMODEL"}</definedName>
    <definedName name="wrn.test3." hidden="1">{"SourcesUses",#N/A,TRUE,#N/A;"TransOverview",#N/A,TRUE,"CFMODEL"}</definedName>
    <definedName name="wrn.test4." hidden="1">{"SourcesUses",#N/A,TRUE,"FundsFlow";"TransOverview",#N/A,TRUE,"FundsFlow"}</definedName>
    <definedName name="wrn.Total._.Report." hidden="1">{"Fuel by Type",#N/A,FALSE,"00whfuel";"Fuel by Account",#N/A,FALSE,"00whfuel";"NTEC",#N/A,FALSE,"00whfuel";"Hope",#N/A,FALSE,"00whfuel";"Net Energy Load",#N/A,FALSE,"00whfuel";"Purchased Power",#N/A,FALSE,"00whfuel"}</definedName>
    <definedName name="wrn.Totals." hidden="1">{#N/A,#N/A,TRUE,"TOTAL";#N/A,#N/A,TRUE,"Total Pipes"}</definedName>
    <definedName name="wrn.Transmission." hidden="1">{"Trans Summary",#N/A,FALSE,"Summary";"Trans 12 CP",#N/A,FALSE,"Trans 12 CP";"Trans 4 CP",#N/A,FALSE,"Trans 4 CP";"Trans 1 CP",#N/A,FALSE,"Trans 1 CP";"Trans 4 CP A_E",#N/A,FALSE,"Trans 4 CP A&amp;E";"Trans 4 CP_Avg",#N/A,FALSE,"Trans 4 CP &amp; Avg";"Trans 4 CP Jur 4 CP_Avg Retail",#N/A,FALSE,"Trans 4 CP Jur 4 CP_Avg Retail";"Trans Input",#N/A,FALSE,"Input"}</definedName>
    <definedName name="wrn.Wacc." hidden="1">{"Area1",#N/A,FALSE,"OREWACC";"Area2",#N/A,FALSE,"OREWACC"}</definedName>
    <definedName name="wrn.waterfrm" hidden="1">{#N/A,#N/A,FALSE,"TD 1";#N/A,#N/A,FALSE,"TD 2";#N/A,#N/A,FALSE,"TD 3";#N/A,#N/A,FALSE,"TD 4";#N/A,#N/A,FALSE,"TD 5";#N/A,#N/A,FALSE,"TD 6";#N/A,#N/A,FALSE,"TD 7";#N/A,#N/A,FALSE,"TD 8";#N/A,#N/A,FALSE,"TD 9";#N/A,#N/A,FALSE,"TD 10A";#N/A,#N/A,FALSE,"TD 10B";#N/A,#N/A,FALSE,"TD 11";#N/A,#N/A,FALSE,"TD 13";#N/A,#N/A,FALSE,"TD 12";#N/A,#N/A,FALSE,"TD DEC"}</definedName>
    <definedName name="wrn.WEATHER._.AND._.YR._.END._.CUST._.ADJ." hidden="1">{"WEATHER_CUSTOMERS",#N/A,FALSE,"Ok_Fuel&amp;Rev"}</definedName>
    <definedName name="ws">#REF!</definedName>
    <definedName name="WT1Salv" hidden="1">#REF!</definedName>
    <definedName name="WT1WorkingCap" hidden="1">#REF!</definedName>
    <definedName name="WTCDRATE" hidden="1">#REF!</definedName>
    <definedName name="WTDEBTRES" hidden="1">#REF!</definedName>
    <definedName name="WTDEVCOSTS" hidden="1">#REF!</definedName>
    <definedName name="WTENERGYCPKH" hidden="1">#REF!</definedName>
    <definedName name="WTENERGYCPKH2" hidden="1">#REF!</definedName>
    <definedName name="WTENERGYCPKH2b" hidden="1">#REF!</definedName>
    <definedName name="WTENERGYCPKH3" hidden="1">#REF!</definedName>
    <definedName name="WTENERGYCPKH3b" hidden="1">#REF!</definedName>
    <definedName name="WTENERGYCPKH4" hidden="1">#REF!</definedName>
    <definedName name="WTENERGYCPKH4b" hidden="1">#REF!</definedName>
    <definedName name="WTENERGYCPKHa" hidden="1">#REF!</definedName>
    <definedName name="WTENERGYCPKHA2" hidden="1">#REF!</definedName>
    <definedName name="WTENERGYCPKHA3" hidden="1">#REF!</definedName>
    <definedName name="WTENERGYCPKHA4" hidden="1">#REF!</definedName>
    <definedName name="WTENERGYCPKHb" hidden="1">#REF!</definedName>
    <definedName name="WTEQUITY" hidden="1">#REF!</definedName>
    <definedName name="WTPCTSUBDEBT" hidden="1">#REF!</definedName>
    <definedName name="WTPRIDEBTBAL" hidden="1">#REF!</definedName>
    <definedName name="WTSTUPDATE" hidden="1">#REF!</definedName>
    <definedName name="WTSUBDEBTBAL" hidden="1">#REF!</definedName>
    <definedName name="WTTOTALASSPENT" hidden="1">#REF!</definedName>
    <definedName name="WV_List">#REF!</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ee" hidden="1">{"value box",#N/A,TRUE,"DPL Inc. Fin Statements";"unlevered free cash flows",#N/A,TRUE,"DPL Inc. Fin Statements"}</definedName>
    <definedName name="x" hidden="1">#REF!</definedName>
    <definedName name="X__GCF1" hidden="1">#REF!</definedName>
    <definedName name="X__GCF2" hidden="1">#REF!</definedName>
    <definedName name="X__GCF3" hidden="1">#REF!</definedName>
    <definedName name="X__GCF4" hidden="1">#REF!</definedName>
    <definedName name="X__GCF5" hidden="1">#REF!</definedName>
    <definedName name="X__GCF6" hidden="1">#REF!</definedName>
    <definedName name="x5x" hidden="1">#REF!</definedName>
    <definedName name="XRefColumnsCount" hidden="1">4</definedName>
    <definedName name="XRefCopyRangeCount" hidden="1">5</definedName>
    <definedName name="XRefPasteRangeCount" hidden="1">1</definedName>
    <definedName name="xx"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xxx"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yea" hidden="1">{#N/A,#N/A,FALSE,"Assumptions";"Model",#N/A,FALSE,"MDU";#N/A,#N/A,FALSE,"Notes"}</definedName>
    <definedName name="Yeah8" hidden="1">#REF!</definedName>
    <definedName name="year">#REF!</definedName>
    <definedName name="YTD_EARNINGS">#REF!</definedName>
    <definedName name="YTD_EQUITY_EARNINGS">#REF!</definedName>
    <definedName name="YTD_EXPENSES">#REF!</definedName>
    <definedName name="YTD_GROSS_MARGIN">#REF!</definedName>
    <definedName name="YTD_INCOME_BEFORE">#REF!</definedName>
    <definedName name="YTD_INCOME_TAXES">#REF!</definedName>
    <definedName name="YTD_NET_INCOME">#REF!</definedName>
    <definedName name="YTD_OM">#REF!</definedName>
    <definedName name="YTD_REVENUE">#REF!</definedName>
    <definedName name="yuuuiuy" hidden="1">{#N/A,#N/A,FALSE,"Income Statement";#N/A,#N/A,FALSE,"Balance Sheet";#N/A,#N/A,FALSE,"Cash Flows";#N/A,#N/A,FALSE,"Ratios"}</definedName>
    <definedName name="Zi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27" l="1"/>
  <c r="H16" i="27"/>
  <c r="J13" i="27"/>
  <c r="F21" i="30" l="1"/>
  <c r="H21" i="30" s="1"/>
  <c r="J167" i="36" l="1"/>
  <c r="D167" i="36"/>
  <c r="E167" i="36" s="1"/>
  <c r="G167" i="36" s="1"/>
  <c r="I167" i="36" s="1"/>
  <c r="J166" i="36"/>
  <c r="C166" i="36"/>
  <c r="D166" i="36" s="1"/>
  <c r="E166" i="36" s="1"/>
  <c r="G166" i="36" s="1"/>
  <c r="I166" i="36" s="1"/>
  <c r="O165" i="36"/>
  <c r="C165" i="36"/>
  <c r="D165" i="36" s="1"/>
  <c r="E165" i="36" s="1"/>
  <c r="G165" i="36" s="1"/>
  <c r="I165" i="36" s="1"/>
  <c r="O164" i="36"/>
  <c r="C164" i="36"/>
  <c r="O163" i="36"/>
  <c r="C163" i="36"/>
  <c r="O162" i="36"/>
  <c r="D162" i="36"/>
  <c r="E162" i="36" s="1"/>
  <c r="G162" i="36" s="1"/>
  <c r="I162" i="36" s="1"/>
  <c r="O161" i="36"/>
  <c r="D161" i="36"/>
  <c r="E161" i="36" s="1"/>
  <c r="G161" i="36" s="1"/>
  <c r="I161" i="36" s="1"/>
  <c r="O160" i="36"/>
  <c r="C160" i="36"/>
  <c r="D160" i="36" s="1"/>
  <c r="E160" i="36" s="1"/>
  <c r="G160" i="36" s="1"/>
  <c r="I160" i="36" s="1"/>
  <c r="N150" i="36"/>
  <c r="H150" i="36"/>
  <c r="F150" i="36"/>
  <c r="D150" i="36"/>
  <c r="C150" i="36"/>
  <c r="J149" i="36"/>
  <c r="E149" i="36"/>
  <c r="G149" i="36" s="1"/>
  <c r="I149" i="36" s="1"/>
  <c r="J148" i="36"/>
  <c r="E148" i="36"/>
  <c r="G148" i="36" s="1"/>
  <c r="I148" i="36" s="1"/>
  <c r="J147" i="36"/>
  <c r="E147" i="36"/>
  <c r="G147" i="36" s="1"/>
  <c r="I147" i="36" s="1"/>
  <c r="J146" i="36"/>
  <c r="E146" i="36"/>
  <c r="G146" i="36" s="1"/>
  <c r="I146" i="36" s="1"/>
  <c r="J145" i="36"/>
  <c r="E145" i="36"/>
  <c r="G145" i="36" s="1"/>
  <c r="I145" i="36" s="1"/>
  <c r="J144" i="36"/>
  <c r="E144" i="36"/>
  <c r="G144" i="36" s="1"/>
  <c r="I144" i="36" s="1"/>
  <c r="J143" i="36"/>
  <c r="E143" i="36"/>
  <c r="G143" i="36" s="1"/>
  <c r="J142" i="36"/>
  <c r="E142" i="36"/>
  <c r="G142" i="36" s="1"/>
  <c r="I142" i="36" s="1"/>
  <c r="N138" i="36"/>
  <c r="H138" i="36"/>
  <c r="F138" i="36"/>
  <c r="D138" i="36"/>
  <c r="C138" i="36"/>
  <c r="J137" i="36"/>
  <c r="E137" i="36"/>
  <c r="G137" i="36" s="1"/>
  <c r="I137" i="36" s="1"/>
  <c r="J136" i="36"/>
  <c r="E136" i="36"/>
  <c r="G136" i="36" s="1"/>
  <c r="I136" i="36" s="1"/>
  <c r="J135" i="36"/>
  <c r="E135" i="36"/>
  <c r="G135" i="36" s="1"/>
  <c r="I135" i="36" s="1"/>
  <c r="J134" i="36"/>
  <c r="E134" i="36"/>
  <c r="N130" i="36"/>
  <c r="H130" i="36"/>
  <c r="F130" i="36"/>
  <c r="D130" i="36"/>
  <c r="C130" i="36"/>
  <c r="J129" i="36"/>
  <c r="E129" i="36"/>
  <c r="G129" i="36" s="1"/>
  <c r="I129" i="36" s="1"/>
  <c r="J128" i="36"/>
  <c r="E128" i="36"/>
  <c r="G128" i="36" s="1"/>
  <c r="I128" i="36" s="1"/>
  <c r="J127" i="36"/>
  <c r="E127" i="36"/>
  <c r="G127" i="36" s="1"/>
  <c r="I127" i="36" s="1"/>
  <c r="J126" i="36"/>
  <c r="E126" i="36"/>
  <c r="G126" i="36" s="1"/>
  <c r="I126" i="36" s="1"/>
  <c r="J125" i="36"/>
  <c r="E125" i="36"/>
  <c r="G125" i="36" s="1"/>
  <c r="I125" i="36" s="1"/>
  <c r="J124" i="36"/>
  <c r="E124" i="36"/>
  <c r="G124" i="36" s="1"/>
  <c r="I124" i="36" s="1"/>
  <c r="J123" i="36"/>
  <c r="E123" i="36"/>
  <c r="G123" i="36" s="1"/>
  <c r="I123" i="36" s="1"/>
  <c r="J122" i="36"/>
  <c r="E122" i="36"/>
  <c r="G122" i="36" s="1"/>
  <c r="I122" i="36" s="1"/>
  <c r="J121" i="36"/>
  <c r="E121" i="36"/>
  <c r="G121" i="36" s="1"/>
  <c r="I121" i="36" s="1"/>
  <c r="J120" i="36"/>
  <c r="E120" i="36"/>
  <c r="G120" i="36" s="1"/>
  <c r="I120" i="36" s="1"/>
  <c r="J119" i="36"/>
  <c r="E119" i="36"/>
  <c r="G119" i="36" s="1"/>
  <c r="I119" i="36" s="1"/>
  <c r="J118" i="36"/>
  <c r="E118" i="36"/>
  <c r="G118" i="36" s="1"/>
  <c r="I118" i="36" s="1"/>
  <c r="J117" i="36"/>
  <c r="E117" i="36"/>
  <c r="G117" i="36" s="1"/>
  <c r="I117" i="36" s="1"/>
  <c r="J116" i="36"/>
  <c r="E116" i="36"/>
  <c r="G116" i="36" s="1"/>
  <c r="I116" i="36" s="1"/>
  <c r="J115" i="36"/>
  <c r="E115" i="36"/>
  <c r="G115" i="36" s="1"/>
  <c r="I115" i="36" s="1"/>
  <c r="J114" i="36"/>
  <c r="E114" i="36"/>
  <c r="G114" i="36" s="1"/>
  <c r="I114" i="36" s="1"/>
  <c r="J113" i="36"/>
  <c r="E113" i="36"/>
  <c r="G113" i="36" s="1"/>
  <c r="I113" i="36" s="1"/>
  <c r="J112" i="36"/>
  <c r="E112" i="36"/>
  <c r="G112" i="36" s="1"/>
  <c r="I112" i="36" s="1"/>
  <c r="J111" i="36"/>
  <c r="E111" i="36"/>
  <c r="G111" i="36" s="1"/>
  <c r="I111" i="36" s="1"/>
  <c r="J110" i="36"/>
  <c r="E110" i="36"/>
  <c r="G110" i="36" s="1"/>
  <c r="I110" i="36" s="1"/>
  <c r="J109" i="36"/>
  <c r="E109" i="36"/>
  <c r="G109" i="36" s="1"/>
  <c r="I109" i="36" s="1"/>
  <c r="J108" i="36"/>
  <c r="E108" i="36"/>
  <c r="G108" i="36" s="1"/>
  <c r="I108" i="36" s="1"/>
  <c r="J107" i="36"/>
  <c r="E107" i="36"/>
  <c r="G107" i="36" s="1"/>
  <c r="I107" i="36" s="1"/>
  <c r="J106" i="36"/>
  <c r="E106" i="36"/>
  <c r="G106" i="36" s="1"/>
  <c r="I106" i="36" s="1"/>
  <c r="J105" i="36"/>
  <c r="E105" i="36"/>
  <c r="G105" i="36" s="1"/>
  <c r="I105" i="36" s="1"/>
  <c r="J104" i="36"/>
  <c r="E104" i="36"/>
  <c r="G104" i="36" s="1"/>
  <c r="I104" i="36" s="1"/>
  <c r="J103" i="36"/>
  <c r="E103" i="36"/>
  <c r="G103" i="36" s="1"/>
  <c r="I103" i="36" s="1"/>
  <c r="J102" i="36"/>
  <c r="E102" i="36"/>
  <c r="G102" i="36" s="1"/>
  <c r="I102" i="36" s="1"/>
  <c r="J101" i="36"/>
  <c r="E101" i="36"/>
  <c r="G101" i="36" s="1"/>
  <c r="I101" i="36" s="1"/>
  <c r="J100" i="36"/>
  <c r="E100" i="36"/>
  <c r="G100" i="36" s="1"/>
  <c r="I100" i="36" s="1"/>
  <c r="J99" i="36"/>
  <c r="E99" i="36"/>
  <c r="G99" i="36" s="1"/>
  <c r="I99" i="36" s="1"/>
  <c r="J98" i="36"/>
  <c r="E98" i="36"/>
  <c r="G98" i="36" s="1"/>
  <c r="I98" i="36" s="1"/>
  <c r="J97" i="36"/>
  <c r="E97" i="36"/>
  <c r="G97" i="36" s="1"/>
  <c r="I97" i="36" s="1"/>
  <c r="J96" i="36"/>
  <c r="E96" i="36"/>
  <c r="G96" i="36" s="1"/>
  <c r="I96" i="36" s="1"/>
  <c r="J95" i="36"/>
  <c r="E95" i="36"/>
  <c r="G95" i="36" s="1"/>
  <c r="I95" i="36" s="1"/>
  <c r="J94" i="36"/>
  <c r="E94" i="36"/>
  <c r="G94" i="36" s="1"/>
  <c r="I94" i="36" s="1"/>
  <c r="J93" i="36"/>
  <c r="E93" i="36"/>
  <c r="G93" i="36" s="1"/>
  <c r="I93" i="36" s="1"/>
  <c r="J92" i="36"/>
  <c r="E92" i="36"/>
  <c r="G92" i="36" s="1"/>
  <c r="I92" i="36" s="1"/>
  <c r="J91" i="36"/>
  <c r="E91" i="36"/>
  <c r="G91" i="36" s="1"/>
  <c r="I91" i="36" s="1"/>
  <c r="J90" i="36"/>
  <c r="E90" i="36"/>
  <c r="G90" i="36" s="1"/>
  <c r="I90" i="36" s="1"/>
  <c r="J89" i="36"/>
  <c r="E89" i="36"/>
  <c r="G89" i="36" s="1"/>
  <c r="I89" i="36" s="1"/>
  <c r="J88" i="36"/>
  <c r="E88" i="36"/>
  <c r="G88" i="36" s="1"/>
  <c r="I88" i="36" s="1"/>
  <c r="J87" i="36"/>
  <c r="E87" i="36"/>
  <c r="G87" i="36" s="1"/>
  <c r="I87" i="36" s="1"/>
  <c r="J86" i="36"/>
  <c r="E86" i="36"/>
  <c r="G86" i="36" s="1"/>
  <c r="I86" i="36" s="1"/>
  <c r="J85" i="36"/>
  <c r="E85" i="36"/>
  <c r="G85" i="36" s="1"/>
  <c r="I85" i="36" s="1"/>
  <c r="J84" i="36"/>
  <c r="E84" i="36"/>
  <c r="G84" i="36" s="1"/>
  <c r="I84" i="36" s="1"/>
  <c r="J83" i="36"/>
  <c r="E83" i="36"/>
  <c r="G83" i="36" s="1"/>
  <c r="I83" i="36" s="1"/>
  <c r="J82" i="36"/>
  <c r="E82" i="36"/>
  <c r="G82" i="36" s="1"/>
  <c r="I82" i="36" s="1"/>
  <c r="J81" i="36"/>
  <c r="E81" i="36"/>
  <c r="G81" i="36" s="1"/>
  <c r="I81" i="36" s="1"/>
  <c r="J80" i="36"/>
  <c r="E80" i="36"/>
  <c r="G80" i="36" s="1"/>
  <c r="I80" i="36" s="1"/>
  <c r="J79" i="36"/>
  <c r="E79" i="36"/>
  <c r="G79" i="36" s="1"/>
  <c r="I79" i="36" s="1"/>
  <c r="J78" i="36"/>
  <c r="E78" i="36"/>
  <c r="G78" i="36" s="1"/>
  <c r="I78" i="36" s="1"/>
  <c r="J77" i="36"/>
  <c r="E77" i="36"/>
  <c r="G77" i="36" s="1"/>
  <c r="I77" i="36" s="1"/>
  <c r="J76" i="36"/>
  <c r="E76" i="36"/>
  <c r="G76" i="36" s="1"/>
  <c r="I76" i="36" s="1"/>
  <c r="J75" i="36"/>
  <c r="E75" i="36"/>
  <c r="G75" i="36" s="1"/>
  <c r="I75" i="36" s="1"/>
  <c r="J74" i="36"/>
  <c r="E74" i="36"/>
  <c r="G74" i="36" s="1"/>
  <c r="I74" i="36" s="1"/>
  <c r="J73" i="36"/>
  <c r="E73" i="36"/>
  <c r="G73" i="36" s="1"/>
  <c r="I73" i="36" s="1"/>
  <c r="J72" i="36"/>
  <c r="E72" i="36"/>
  <c r="G72" i="36" s="1"/>
  <c r="I72" i="36" s="1"/>
  <c r="J71" i="36"/>
  <c r="E71" i="36"/>
  <c r="G71" i="36" s="1"/>
  <c r="I71" i="36" s="1"/>
  <c r="J70" i="36"/>
  <c r="E70" i="36"/>
  <c r="G70" i="36" s="1"/>
  <c r="I70" i="36" s="1"/>
  <c r="J69" i="36"/>
  <c r="E69" i="36"/>
  <c r="G69" i="36" s="1"/>
  <c r="I69" i="36" s="1"/>
  <c r="J68" i="36"/>
  <c r="E68" i="36"/>
  <c r="G68" i="36" s="1"/>
  <c r="I68" i="36" s="1"/>
  <c r="J67" i="36"/>
  <c r="E67" i="36"/>
  <c r="G67" i="36" s="1"/>
  <c r="I67" i="36" s="1"/>
  <c r="J66" i="36"/>
  <c r="E66" i="36"/>
  <c r="G66" i="36" s="1"/>
  <c r="I66" i="36" s="1"/>
  <c r="J65" i="36"/>
  <c r="E65" i="36"/>
  <c r="G65" i="36" s="1"/>
  <c r="I65" i="36" s="1"/>
  <c r="J64" i="36"/>
  <c r="E64" i="36"/>
  <c r="G64" i="36" s="1"/>
  <c r="I64" i="36" s="1"/>
  <c r="J63" i="36"/>
  <c r="E63" i="36"/>
  <c r="G63" i="36" s="1"/>
  <c r="I63" i="36" s="1"/>
  <c r="J62" i="36"/>
  <c r="E62" i="36"/>
  <c r="G62" i="36" s="1"/>
  <c r="I62" i="36" s="1"/>
  <c r="J61" i="36"/>
  <c r="E61" i="36"/>
  <c r="G61" i="36" s="1"/>
  <c r="I61" i="36" s="1"/>
  <c r="J60" i="36"/>
  <c r="E60" i="36"/>
  <c r="G60" i="36" s="1"/>
  <c r="I60" i="36" s="1"/>
  <c r="J59" i="36"/>
  <c r="E59" i="36"/>
  <c r="G59" i="36" s="1"/>
  <c r="I59" i="36" s="1"/>
  <c r="J58" i="36"/>
  <c r="E58" i="36"/>
  <c r="G58" i="36" s="1"/>
  <c r="I58" i="36" s="1"/>
  <c r="J57" i="36"/>
  <c r="E57" i="36"/>
  <c r="G57" i="36" s="1"/>
  <c r="I57" i="36" s="1"/>
  <c r="J56" i="36"/>
  <c r="E56" i="36"/>
  <c r="G56" i="36" s="1"/>
  <c r="I56" i="36" s="1"/>
  <c r="J55" i="36"/>
  <c r="E55" i="36"/>
  <c r="G55" i="36" s="1"/>
  <c r="N51" i="36"/>
  <c r="H51" i="36"/>
  <c r="F51" i="36"/>
  <c r="D51" i="36"/>
  <c r="C51" i="36"/>
  <c r="J50" i="36"/>
  <c r="E50" i="36"/>
  <c r="H46" i="36"/>
  <c r="F46" i="36"/>
  <c r="D46" i="36"/>
  <c r="C46" i="36"/>
  <c r="J45" i="36"/>
  <c r="E45" i="36"/>
  <c r="G45" i="36" s="1"/>
  <c r="I45" i="36" s="1"/>
  <c r="J44" i="36"/>
  <c r="E44" i="36"/>
  <c r="G44" i="36" s="1"/>
  <c r="I44" i="36" s="1"/>
  <c r="J43" i="36"/>
  <c r="E43" i="36"/>
  <c r="G43" i="36" s="1"/>
  <c r="I43" i="36" s="1"/>
  <c r="J42" i="36"/>
  <c r="E42" i="36"/>
  <c r="G42" i="36" s="1"/>
  <c r="I42" i="36" s="1"/>
  <c r="J41" i="36"/>
  <c r="E41" i="36"/>
  <c r="G41" i="36" s="1"/>
  <c r="I41" i="36" s="1"/>
  <c r="J40" i="36"/>
  <c r="E40" i="36"/>
  <c r="G40" i="36" s="1"/>
  <c r="I40" i="36" s="1"/>
  <c r="J39" i="36"/>
  <c r="E39" i="36"/>
  <c r="G39" i="36" s="1"/>
  <c r="I39" i="36" s="1"/>
  <c r="J38" i="36"/>
  <c r="E38" i="36"/>
  <c r="G38" i="36" s="1"/>
  <c r="I38" i="36" s="1"/>
  <c r="J37" i="36"/>
  <c r="E37" i="36"/>
  <c r="G37" i="36" s="1"/>
  <c r="I37" i="36" s="1"/>
  <c r="J36" i="36"/>
  <c r="E36" i="36"/>
  <c r="G36" i="36" s="1"/>
  <c r="I36" i="36" s="1"/>
  <c r="J35" i="36"/>
  <c r="E35" i="36"/>
  <c r="J34" i="36"/>
  <c r="E34" i="36"/>
  <c r="G34" i="36" s="1"/>
  <c r="I34" i="36" s="1"/>
  <c r="N33" i="36"/>
  <c r="N46" i="36" s="1"/>
  <c r="J33" i="36"/>
  <c r="E33" i="36"/>
  <c r="G33" i="36" s="1"/>
  <c r="N29" i="36"/>
  <c r="H29" i="36"/>
  <c r="F29" i="36"/>
  <c r="D29" i="36"/>
  <c r="C29" i="36"/>
  <c r="J28" i="36"/>
  <c r="E28" i="36"/>
  <c r="G28" i="36" s="1"/>
  <c r="I28" i="36" s="1"/>
  <c r="J27" i="36"/>
  <c r="E27" i="36"/>
  <c r="G27" i="36" s="1"/>
  <c r="I27" i="36" s="1"/>
  <c r="J26" i="36"/>
  <c r="E26" i="36"/>
  <c r="G26" i="36" s="1"/>
  <c r="I26" i="36" s="1"/>
  <c r="J25" i="36"/>
  <c r="E25" i="36"/>
  <c r="G25" i="36" s="1"/>
  <c r="I25" i="36" s="1"/>
  <c r="J24" i="36"/>
  <c r="E24" i="36"/>
  <c r="J23" i="36"/>
  <c r="E23" i="36"/>
  <c r="G23" i="36" s="1"/>
  <c r="I23" i="36" s="1"/>
  <c r="E19" i="36"/>
  <c r="G19" i="36" s="1"/>
  <c r="I19" i="36" s="1"/>
  <c r="N18" i="36"/>
  <c r="N20" i="36" s="1"/>
  <c r="H18" i="36"/>
  <c r="H20" i="36" s="1"/>
  <c r="F18" i="36"/>
  <c r="F20" i="36" s="1"/>
  <c r="C18" i="36"/>
  <c r="C20" i="36" s="1"/>
  <c r="O17" i="36"/>
  <c r="D17" i="36"/>
  <c r="J16" i="36"/>
  <c r="E16" i="36"/>
  <c r="G16" i="36" s="1"/>
  <c r="I16" i="36" s="1"/>
  <c r="J15" i="36"/>
  <c r="E15" i="36"/>
  <c r="G15" i="36" s="1"/>
  <c r="I15" i="36" s="1"/>
  <c r="A15" i="36"/>
  <c r="A16" i="36" s="1"/>
  <c r="A17" i="36" s="1"/>
  <c r="A18" i="36" s="1"/>
  <c r="A19" i="36" s="1"/>
  <c r="A20" i="36" s="1"/>
  <c r="A21" i="36" s="1"/>
  <c r="A22" i="36" s="1"/>
  <c r="A23" i="36" s="1"/>
  <c r="A24" i="36" s="1"/>
  <c r="A25" i="36" s="1"/>
  <c r="A26" i="36" s="1"/>
  <c r="A27" i="36" s="1"/>
  <c r="A28" i="36" s="1"/>
  <c r="A29" i="36" s="1"/>
  <c r="A30" i="36" s="1"/>
  <c r="A31" i="36" s="1"/>
  <c r="A32" i="36" s="1"/>
  <c r="A33" i="36" s="1"/>
  <c r="A34" i="36" s="1"/>
  <c r="A35" i="36" s="1"/>
  <c r="A36" i="36" s="1"/>
  <c r="A37" i="36" s="1"/>
  <c r="A38" i="36" s="1"/>
  <c r="A39" i="36" s="1"/>
  <c r="A40" i="36" s="1"/>
  <c r="A41" i="36" s="1"/>
  <c r="A42" i="36" s="1"/>
  <c r="A43" i="36" s="1"/>
  <c r="A44" i="36" s="1"/>
  <c r="A45" i="36" s="1"/>
  <c r="E14" i="36"/>
  <c r="G14" i="36" s="1"/>
  <c r="I13" i="36"/>
  <c r="K93" i="36" l="1"/>
  <c r="O93" i="36" s="1"/>
  <c r="K99" i="36"/>
  <c r="O99" i="36" s="1"/>
  <c r="K57" i="36"/>
  <c r="O57" i="36" s="1"/>
  <c r="K117" i="36"/>
  <c r="O117" i="36" s="1"/>
  <c r="K123" i="36"/>
  <c r="O123" i="36" s="1"/>
  <c r="K129" i="36"/>
  <c r="O129" i="36" s="1"/>
  <c r="K98" i="36"/>
  <c r="O98" i="36" s="1"/>
  <c r="K72" i="36"/>
  <c r="O72" i="36" s="1"/>
  <c r="K78" i="36"/>
  <c r="O78" i="36" s="1"/>
  <c r="K84" i="36"/>
  <c r="O84" i="36" s="1"/>
  <c r="K126" i="36"/>
  <c r="O126" i="36" s="1"/>
  <c r="K27" i="36"/>
  <c r="O27" i="36" s="1"/>
  <c r="K42" i="36"/>
  <c r="M42" i="36" s="1"/>
  <c r="O42" i="36" s="1"/>
  <c r="K137" i="36"/>
  <c r="M137" i="36" s="1"/>
  <c r="O137" i="36" s="1"/>
  <c r="K37" i="36"/>
  <c r="M37" i="36" s="1"/>
  <c r="O37" i="36" s="1"/>
  <c r="K25" i="36"/>
  <c r="O25" i="36" s="1"/>
  <c r="K64" i="36"/>
  <c r="O64" i="36" s="1"/>
  <c r="K70" i="36"/>
  <c r="O70" i="36" s="1"/>
  <c r="K106" i="36"/>
  <c r="O106" i="36" s="1"/>
  <c r="K118" i="36"/>
  <c r="O118" i="36" s="1"/>
  <c r="K124" i="36"/>
  <c r="O124" i="36" s="1"/>
  <c r="K59" i="36"/>
  <c r="M59" i="36" s="1"/>
  <c r="O59" i="36" s="1"/>
  <c r="K65" i="36"/>
  <c r="O65" i="36" s="1"/>
  <c r="K83" i="36"/>
  <c r="O83" i="36" s="1"/>
  <c r="K95" i="36"/>
  <c r="O95" i="36" s="1"/>
  <c r="K101" i="36"/>
  <c r="O101" i="36" s="1"/>
  <c r="K107" i="36"/>
  <c r="O107" i="36" s="1"/>
  <c r="K119" i="36"/>
  <c r="O119" i="36" s="1"/>
  <c r="K146" i="36"/>
  <c r="O146" i="36" s="1"/>
  <c r="K26" i="36"/>
  <c r="O26" i="36" s="1"/>
  <c r="K88" i="36"/>
  <c r="O88" i="36" s="1"/>
  <c r="K34" i="36"/>
  <c r="O34" i="36" s="1"/>
  <c r="K90" i="36"/>
  <c r="O90" i="36" s="1"/>
  <c r="K96" i="36"/>
  <c r="O96" i="36" s="1"/>
  <c r="K108" i="36"/>
  <c r="O108" i="36" s="1"/>
  <c r="K61" i="36"/>
  <c r="O61" i="36" s="1"/>
  <c r="K73" i="36"/>
  <c r="O73" i="36" s="1"/>
  <c r="K79" i="36"/>
  <c r="O79" i="36" s="1"/>
  <c r="K85" i="36"/>
  <c r="O85" i="36" s="1"/>
  <c r="K91" i="36"/>
  <c r="O91" i="36" s="1"/>
  <c r="K97" i="36"/>
  <c r="O97" i="36" s="1"/>
  <c r="K109" i="36"/>
  <c r="O109" i="36" s="1"/>
  <c r="K41" i="36"/>
  <c r="K68" i="36"/>
  <c r="O68" i="36" s="1"/>
  <c r="K74" i="36"/>
  <c r="O74" i="36" s="1"/>
  <c r="K80" i="36"/>
  <c r="O80" i="36" s="1"/>
  <c r="K39" i="36"/>
  <c r="M39" i="36" s="1"/>
  <c r="O39" i="36" s="1"/>
  <c r="K75" i="36"/>
  <c r="O75" i="36" s="1"/>
  <c r="K86" i="36"/>
  <c r="O86" i="36" s="1"/>
  <c r="K103" i="36"/>
  <c r="O103" i="36" s="1"/>
  <c r="K114" i="36"/>
  <c r="O114" i="36" s="1"/>
  <c r="K87" i="36"/>
  <c r="O87" i="36" s="1"/>
  <c r="K104" i="36"/>
  <c r="O104" i="36" s="1"/>
  <c r="K121" i="36"/>
  <c r="O121" i="36" s="1"/>
  <c r="K166" i="36"/>
  <c r="O166" i="36" s="1"/>
  <c r="K71" i="36"/>
  <c r="O71" i="36" s="1"/>
  <c r="K116" i="36"/>
  <c r="O116" i="36" s="1"/>
  <c r="K16" i="36"/>
  <c r="M16" i="36" s="1"/>
  <c r="O16" i="36" s="1"/>
  <c r="K66" i="36"/>
  <c r="O66" i="36" s="1"/>
  <c r="K94" i="36"/>
  <c r="O94" i="36" s="1"/>
  <c r="K100" i="36"/>
  <c r="O100" i="36" s="1"/>
  <c r="K111" i="36"/>
  <c r="O111" i="36" s="1"/>
  <c r="K122" i="36"/>
  <c r="O122" i="36" s="1"/>
  <c r="K128" i="36"/>
  <c r="O128" i="36" s="1"/>
  <c r="K60" i="36"/>
  <c r="M60" i="36" s="1"/>
  <c r="O60" i="36" s="1"/>
  <c r="K76" i="36"/>
  <c r="M76" i="36" s="1"/>
  <c r="K142" i="36"/>
  <c r="M142" i="36" s="1"/>
  <c r="K105" i="36"/>
  <c r="O105" i="36" s="1"/>
  <c r="K110" i="36"/>
  <c r="M110" i="36" s="1"/>
  <c r="O110" i="36" s="1"/>
  <c r="K125" i="36"/>
  <c r="O125" i="36" s="1"/>
  <c r="K147" i="36"/>
  <c r="O147" i="36" s="1"/>
  <c r="D163" i="36"/>
  <c r="E163" i="36" s="1"/>
  <c r="G163" i="36" s="1"/>
  <c r="I163" i="36" s="1"/>
  <c r="N152" i="36"/>
  <c r="N157" i="36" s="1"/>
  <c r="N159" i="36" s="1"/>
  <c r="N168" i="36" s="1"/>
  <c r="K58" i="36"/>
  <c r="O58" i="36" s="1"/>
  <c r="K115" i="36"/>
  <c r="O115" i="36" s="1"/>
  <c r="E46" i="36"/>
  <c r="E29" i="36"/>
  <c r="K127" i="36"/>
  <c r="O127" i="36" s="1"/>
  <c r="K149" i="36"/>
  <c r="O149" i="36" s="1"/>
  <c r="K167" i="36"/>
  <c r="O167" i="36" s="1"/>
  <c r="K63" i="36"/>
  <c r="O63" i="36" s="1"/>
  <c r="K67" i="36"/>
  <c r="O67" i="36" s="1"/>
  <c r="K92" i="36"/>
  <c r="O92" i="36" s="1"/>
  <c r="K102" i="36"/>
  <c r="O102" i="36" s="1"/>
  <c r="A46" i="36"/>
  <c r="A47" i="36" s="1"/>
  <c r="A48" i="36"/>
  <c r="A49" i="36" s="1"/>
  <c r="A50" i="36" s="1"/>
  <c r="K113" i="36"/>
  <c r="M113" i="36" s="1"/>
  <c r="K69" i="36"/>
  <c r="K77" i="36"/>
  <c r="M77" i="36" s="1"/>
  <c r="G35" i="36"/>
  <c r="I35" i="36" s="1"/>
  <c r="K38" i="36"/>
  <c r="M38" i="36" s="1"/>
  <c r="K82" i="36"/>
  <c r="K89" i="36"/>
  <c r="M89" i="36" s="1"/>
  <c r="G134" i="36"/>
  <c r="E138" i="36"/>
  <c r="G150" i="36"/>
  <c r="K56" i="36"/>
  <c r="I143" i="36"/>
  <c r="K44" i="36"/>
  <c r="M44" i="36" s="1"/>
  <c r="I33" i="36"/>
  <c r="K62" i="36"/>
  <c r="M62" i="36" s="1"/>
  <c r="K135" i="36"/>
  <c r="M135" i="36" s="1"/>
  <c r="G24" i="36"/>
  <c r="K28" i="36"/>
  <c r="M28" i="36" s="1"/>
  <c r="K15" i="36"/>
  <c r="M15" i="36" s="1"/>
  <c r="K81" i="36"/>
  <c r="M81" i="36" s="1"/>
  <c r="K40" i="36"/>
  <c r="M40" i="36" s="1"/>
  <c r="K43" i="36"/>
  <c r="D164" i="36"/>
  <c r="E164" i="36" s="1"/>
  <c r="G164" i="36" s="1"/>
  <c r="I164" i="36" s="1"/>
  <c r="C152" i="36"/>
  <c r="C157" i="36" s="1"/>
  <c r="C159" i="36" s="1"/>
  <c r="C168" i="36" s="1"/>
  <c r="K144" i="36"/>
  <c r="M144" i="36" s="1"/>
  <c r="E17" i="36"/>
  <c r="G17" i="36" s="1"/>
  <c r="I17" i="36" s="1"/>
  <c r="M17" i="36" s="1"/>
  <c r="D18" i="36"/>
  <c r="D20" i="36" s="1"/>
  <c r="G50" i="36"/>
  <c r="E51" i="36"/>
  <c r="F152" i="36"/>
  <c r="F157" i="36" s="1"/>
  <c r="F159" i="36" s="1"/>
  <c r="F168" i="36" s="1"/>
  <c r="K23" i="36"/>
  <c r="K36" i="36"/>
  <c r="K120" i="36"/>
  <c r="K45" i="36"/>
  <c r="K136" i="36"/>
  <c r="H152" i="36"/>
  <c r="H157" i="36" s="1"/>
  <c r="H159" i="36" s="1"/>
  <c r="H168" i="36" s="1"/>
  <c r="K112" i="36"/>
  <c r="M112" i="36" s="1"/>
  <c r="K145" i="36"/>
  <c r="E150" i="36"/>
  <c r="I14" i="36"/>
  <c r="E130" i="36"/>
  <c r="G130" i="36"/>
  <c r="I55" i="36"/>
  <c r="D152" i="36"/>
  <c r="K148" i="36"/>
  <c r="O148" i="36" s="1"/>
  <c r="M41" i="36" l="1"/>
  <c r="O41" i="36" s="1"/>
  <c r="O142" i="36"/>
  <c r="O76" i="36"/>
  <c r="I46" i="36"/>
  <c r="K33" i="36"/>
  <c r="O89" i="36"/>
  <c r="M43" i="36"/>
  <c r="O43" i="36" s="1"/>
  <c r="I24" i="36"/>
  <c r="G29" i="36"/>
  <c r="K55" i="36"/>
  <c r="I130" i="36"/>
  <c r="G51" i="36"/>
  <c r="I50" i="36"/>
  <c r="M69" i="36"/>
  <c r="O69" i="36" s="1"/>
  <c r="O144" i="36"/>
  <c r="K35" i="36"/>
  <c r="M35" i="36" s="1"/>
  <c r="O81" i="36"/>
  <c r="E152" i="36"/>
  <c r="O15" i="36"/>
  <c r="K18" i="36"/>
  <c r="K20" i="36" s="1"/>
  <c r="O112" i="36"/>
  <c r="D157" i="36"/>
  <c r="D159" i="36" s="1"/>
  <c r="D168" i="36" s="1"/>
  <c r="K143" i="36"/>
  <c r="M143" i="36" s="1"/>
  <c r="I150" i="36"/>
  <c r="O113" i="36"/>
  <c r="O62" i="36"/>
  <c r="M82" i="36"/>
  <c r="O82" i="36" s="1"/>
  <c r="A53" i="36"/>
  <c r="A54" i="36" s="1"/>
  <c r="A55" i="36" s="1"/>
  <c r="A56" i="36" s="1"/>
  <c r="A51" i="36"/>
  <c r="A52" i="36" s="1"/>
  <c r="O77" i="36"/>
  <c r="O44" i="36"/>
  <c r="M23" i="36"/>
  <c r="O40" i="36"/>
  <c r="M36" i="36"/>
  <c r="O36" i="36" s="1"/>
  <c r="M136" i="36"/>
  <c r="O136" i="36" s="1"/>
  <c r="O38" i="36"/>
  <c r="E18" i="36"/>
  <c r="E20" i="36" s="1"/>
  <c r="O135" i="36"/>
  <c r="M56" i="36"/>
  <c r="O56" i="36" s="1"/>
  <c r="I18" i="36"/>
  <c r="I20" i="36" s="1"/>
  <c r="M14" i="36"/>
  <c r="M45" i="36"/>
  <c r="O45" i="36" s="1"/>
  <c r="M145" i="36"/>
  <c r="O145" i="36" s="1"/>
  <c r="M120" i="36"/>
  <c r="O120" i="36" s="1"/>
  <c r="G18" i="36"/>
  <c r="G20" i="36" s="1"/>
  <c r="O28" i="36"/>
  <c r="G46" i="36"/>
  <c r="G138" i="36"/>
  <c r="I134" i="36"/>
  <c r="G152" i="36" l="1"/>
  <c r="G157" i="36" s="1"/>
  <c r="G159" i="36" s="1"/>
  <c r="G168" i="36" s="1"/>
  <c r="M150" i="36"/>
  <c r="O143" i="36"/>
  <c r="O150" i="36" s="1"/>
  <c r="K150" i="36"/>
  <c r="K134" i="36"/>
  <c r="M134" i="36" s="1"/>
  <c r="M138" i="36" s="1"/>
  <c r="I138" i="36"/>
  <c r="A59" i="36"/>
  <c r="A60" i="36" s="1"/>
  <c r="A61" i="36" s="1"/>
  <c r="A62" i="36" s="1"/>
  <c r="A57" i="36"/>
  <c r="A58" i="36" s="1"/>
  <c r="K50" i="36"/>
  <c r="M50" i="36" s="1"/>
  <c r="M51" i="36" s="1"/>
  <c r="I51" i="36"/>
  <c r="E157" i="36"/>
  <c r="E159" i="36" s="1"/>
  <c r="E168" i="36" s="1"/>
  <c r="K130" i="36"/>
  <c r="M18" i="36"/>
  <c r="M20" i="36" s="1"/>
  <c r="O14" i="36"/>
  <c r="O18" i="36" s="1"/>
  <c r="O20" i="36" s="1"/>
  <c r="K46" i="36"/>
  <c r="K24" i="36"/>
  <c r="M24" i="36" s="1"/>
  <c r="M29" i="36" s="1"/>
  <c r="I29" i="36"/>
  <c r="O23" i="36"/>
  <c r="M55" i="36"/>
  <c r="M130" i="36" s="1"/>
  <c r="M33" i="36"/>
  <c r="M46" i="36" s="1"/>
  <c r="O35" i="36"/>
  <c r="I152" i="36" l="1"/>
  <c r="I157" i="36" s="1"/>
  <c r="I159" i="36" s="1"/>
  <c r="I168" i="36" s="1"/>
  <c r="O33" i="36"/>
  <c r="O46" i="36" s="1"/>
  <c r="M152" i="36"/>
  <c r="M157" i="36" s="1"/>
  <c r="M159" i="36" s="1"/>
  <c r="M168" i="36" s="1"/>
  <c r="A65" i="36"/>
  <c r="A66" i="36" s="1"/>
  <c r="A67" i="36" s="1"/>
  <c r="A68" i="36" s="1"/>
  <c r="A63" i="36"/>
  <c r="A64" i="36" s="1"/>
  <c r="O55" i="36"/>
  <c r="O130" i="36" s="1"/>
  <c r="K51" i="36"/>
  <c r="O50" i="36"/>
  <c r="O51" i="36" s="1"/>
  <c r="O24" i="36"/>
  <c r="O29" i="36" s="1"/>
  <c r="K29" i="36"/>
  <c r="O134" i="36"/>
  <c r="O138" i="36" s="1"/>
  <c r="K138" i="36"/>
  <c r="K152" i="36" l="1"/>
  <c r="K157" i="36" s="1"/>
  <c r="K159" i="36" s="1"/>
  <c r="K168" i="36" s="1"/>
  <c r="O152" i="36"/>
  <c r="A69" i="36"/>
  <c r="A70" i="36" s="1"/>
  <c r="A71" i="36"/>
  <c r="A72" i="36" s="1"/>
  <c r="A73" i="36" s="1"/>
  <c r="A74" i="36" s="1"/>
  <c r="A77" i="36" l="1"/>
  <c r="A78" i="36" s="1"/>
  <c r="A79" i="36" s="1"/>
  <c r="A80" i="36" s="1"/>
  <c r="A75" i="36"/>
  <c r="A76" i="36" s="1"/>
  <c r="O153" i="36"/>
  <c r="O157" i="36"/>
  <c r="O159" i="36" s="1"/>
  <c r="O168" i="36" s="1"/>
  <c r="A81" i="36" l="1"/>
  <c r="A82" i="36" s="1"/>
  <c r="A83" i="36"/>
  <c r="A84" i="36" s="1"/>
  <c r="A85" i="36" s="1"/>
  <c r="A86" i="36" s="1"/>
  <c r="A89" i="36" l="1"/>
  <c r="A90" i="36" s="1"/>
  <c r="A91" i="36" s="1"/>
  <c r="A92" i="36" s="1"/>
  <c r="A87" i="36"/>
  <c r="A88" i="36" s="1"/>
  <c r="A95" i="36" l="1"/>
  <c r="A96" i="36" s="1"/>
  <c r="A97" i="36" s="1"/>
  <c r="A98" i="36" s="1"/>
  <c r="A93" i="36"/>
  <c r="A94" i="36" s="1"/>
  <c r="A101" i="36" l="1"/>
  <c r="A102" i="36" s="1"/>
  <c r="A103" i="36" s="1"/>
  <c r="A104" i="36" s="1"/>
  <c r="A99" i="36"/>
  <c r="A100" i="36" s="1"/>
  <c r="A107" i="36" l="1"/>
  <c r="A108" i="36" s="1"/>
  <c r="A109" i="36" s="1"/>
  <c r="A110" i="36" s="1"/>
  <c r="A105" i="36"/>
  <c r="A106" i="36" s="1"/>
  <c r="A113" i="36" l="1"/>
  <c r="A114" i="36" s="1"/>
  <c r="A115" i="36" s="1"/>
  <c r="A116" i="36" s="1"/>
  <c r="A111" i="36"/>
  <c r="A112" i="36" s="1"/>
  <c r="A119" i="36" l="1"/>
  <c r="A120" i="36" s="1"/>
  <c r="A121" i="36" s="1"/>
  <c r="A122" i="36" s="1"/>
  <c r="A117" i="36"/>
  <c r="A118" i="36" s="1"/>
  <c r="A123" i="36" l="1"/>
  <c r="A124" i="36" s="1"/>
  <c r="A125" i="36"/>
  <c r="A126" i="36" s="1"/>
  <c r="A127" i="36" s="1"/>
  <c r="A128" i="36" s="1"/>
  <c r="A129" i="36" s="1"/>
  <c r="A132" i="36" l="1"/>
  <c r="A133" i="36" s="1"/>
  <c r="A134" i="36" s="1"/>
  <c r="A135" i="36" s="1"/>
  <c r="A136" i="36" s="1"/>
  <c r="A130" i="36"/>
  <c r="A131" i="36" s="1"/>
  <c r="A137" i="36" l="1"/>
  <c r="A138" i="36" s="1"/>
  <c r="A139" i="36"/>
  <c r="A140" i="36" s="1"/>
  <c r="A141" i="36" l="1"/>
  <c r="A142" i="36" s="1"/>
  <c r="A143" i="36"/>
  <c r="A144" i="36" s="1"/>
  <c r="A147" i="36" l="1"/>
  <c r="A145" i="36"/>
  <c r="A146" i="36" s="1"/>
  <c r="A150" i="36" l="1"/>
  <c r="A151" i="36" s="1"/>
  <c r="A148" i="36"/>
  <c r="A149" i="36" s="1"/>
  <c r="A154" i="36" l="1"/>
  <c r="A152" i="36"/>
  <c r="A153" i="36" s="1"/>
  <c r="A157" i="36" l="1"/>
  <c r="A158" i="36" s="1"/>
  <c r="A155" i="36"/>
  <c r="A156" i="36" s="1"/>
  <c r="A161" i="36" l="1"/>
  <c r="A159" i="36"/>
  <c r="A160" i="36" s="1"/>
  <c r="A162" i="36" l="1"/>
  <c r="A163" i="36" s="1"/>
  <c r="A164" i="36"/>
  <c r="A165" i="36" s="1"/>
  <c r="A166" i="36" l="1"/>
  <c r="A167" i="36" s="1"/>
  <c r="A168" i="36"/>
  <c r="G21" i="35" l="1"/>
  <c r="I21" i="35" s="1"/>
  <c r="J21" i="35" s="1"/>
  <c r="G20" i="35"/>
  <c r="I20" i="35" s="1"/>
  <c r="J20" i="35" s="1"/>
  <c r="F15" i="35"/>
  <c r="F23" i="35" s="1"/>
  <c r="E15" i="35"/>
  <c r="E23" i="35" s="1"/>
  <c r="D15" i="35"/>
  <c r="D23" i="35" s="1"/>
  <c r="C15" i="35"/>
  <c r="C23" i="35" s="1"/>
  <c r="G13" i="35"/>
  <c r="I13" i="35" s="1"/>
  <c r="J13" i="35" s="1"/>
  <c r="G12" i="35"/>
  <c r="I12" i="35" s="1"/>
  <c r="J12" i="35" s="1"/>
  <c r="G11" i="35"/>
  <c r="I11" i="35" s="1"/>
  <c r="J11" i="35" s="1"/>
  <c r="G10" i="35"/>
  <c r="I10" i="35" s="1"/>
  <c r="J10" i="35" s="1"/>
  <c r="G9" i="35"/>
  <c r="I9" i="35" s="1"/>
  <c r="J9" i="35" s="1"/>
  <c r="G8" i="35"/>
  <c r="I8" i="35" s="1"/>
  <c r="J8" i="35" s="1"/>
  <c r="O8" i="34"/>
  <c r="N8" i="34"/>
  <c r="M8" i="34"/>
  <c r="L8" i="34"/>
  <c r="K8" i="34"/>
  <c r="J8" i="34"/>
  <c r="I8" i="34"/>
  <c r="H8" i="34"/>
  <c r="G8" i="34"/>
  <c r="F8" i="34"/>
  <c r="E8" i="34"/>
  <c r="D8" i="34"/>
  <c r="C8" i="34"/>
  <c r="N27" i="33"/>
  <c r="N29" i="33" s="1"/>
  <c r="M27" i="33"/>
  <c r="M29" i="33" s="1"/>
  <c r="L27" i="33"/>
  <c r="L29" i="33" s="1"/>
  <c r="K27" i="33"/>
  <c r="K29" i="33" s="1"/>
  <c r="J27" i="33"/>
  <c r="J29" i="33" s="1"/>
  <c r="I27" i="33"/>
  <c r="I29" i="33" s="1"/>
  <c r="H27" i="33"/>
  <c r="H29" i="33" s="1"/>
  <c r="G27" i="33"/>
  <c r="G29" i="33" s="1"/>
  <c r="F27" i="33"/>
  <c r="F29" i="33" s="1"/>
  <c r="E27" i="33"/>
  <c r="E29" i="33" s="1"/>
  <c r="D27" i="33"/>
  <c r="D29" i="33" s="1"/>
  <c r="C27" i="33"/>
  <c r="C29" i="33" s="1"/>
  <c r="B27" i="33"/>
  <c r="B29" i="33" s="1"/>
  <c r="N18" i="33"/>
  <c r="M18" i="33"/>
  <c r="L18" i="33"/>
  <c r="K18" i="33"/>
  <c r="J18" i="33"/>
  <c r="I18" i="33"/>
  <c r="H18" i="33"/>
  <c r="G18" i="33"/>
  <c r="F18" i="33"/>
  <c r="E18" i="33"/>
  <c r="D18" i="33"/>
  <c r="C18" i="33"/>
  <c r="B18" i="33"/>
  <c r="O82" i="32"/>
  <c r="N82" i="32"/>
  <c r="M82" i="32"/>
  <c r="L82" i="32"/>
  <c r="K82" i="32"/>
  <c r="J82" i="32"/>
  <c r="I82" i="32"/>
  <c r="H82" i="32"/>
  <c r="G82" i="32"/>
  <c r="F82" i="32"/>
  <c r="E82" i="32"/>
  <c r="D82" i="32"/>
  <c r="C82" i="32"/>
  <c r="O63" i="32"/>
  <c r="N63" i="32"/>
  <c r="M63" i="32"/>
  <c r="L63" i="32"/>
  <c r="K63" i="32"/>
  <c r="J63" i="32"/>
  <c r="I63" i="32"/>
  <c r="H63" i="32"/>
  <c r="G63" i="32"/>
  <c r="F63" i="32"/>
  <c r="E63" i="32"/>
  <c r="D63" i="32"/>
  <c r="C63" i="32"/>
  <c r="O43" i="32"/>
  <c r="N43" i="32"/>
  <c r="M43" i="32"/>
  <c r="L43" i="32"/>
  <c r="K43" i="32"/>
  <c r="J43" i="32"/>
  <c r="I43" i="32"/>
  <c r="H43" i="32"/>
  <c r="G43" i="32"/>
  <c r="F43" i="32"/>
  <c r="E43" i="32"/>
  <c r="D43" i="32"/>
  <c r="C43" i="32"/>
  <c r="O26" i="32"/>
  <c r="N26" i="32"/>
  <c r="M26" i="32"/>
  <c r="L26" i="32"/>
  <c r="K26" i="32"/>
  <c r="J26" i="32"/>
  <c r="I26" i="32"/>
  <c r="H26" i="32"/>
  <c r="G26" i="32"/>
  <c r="F26" i="32"/>
  <c r="E26" i="32"/>
  <c r="D26" i="32"/>
  <c r="C26" i="32"/>
  <c r="A23" i="32"/>
  <c r="A24" i="32" s="1"/>
  <c r="A25" i="32" s="1"/>
  <c r="A26" i="32" s="1"/>
  <c r="A29" i="32" s="1"/>
  <c r="A30" i="32" s="1"/>
  <c r="A31" i="32" s="1"/>
  <c r="A32" i="32" s="1"/>
  <c r="A33" i="32" s="1"/>
  <c r="A34" i="32" s="1"/>
  <c r="A35" i="32" s="1"/>
  <c r="A36" i="32" s="1"/>
  <c r="A37" i="32" s="1"/>
  <c r="A38" i="32" s="1"/>
  <c r="A39" i="32" s="1"/>
  <c r="A40" i="32" s="1"/>
  <c r="A41" i="32" s="1"/>
  <c r="A42" i="32" s="1"/>
  <c r="A43" i="32" s="1"/>
  <c r="A46" i="32" s="1"/>
  <c r="A47" i="32" s="1"/>
  <c r="A48" i="32" s="1"/>
  <c r="A49" i="32" s="1"/>
  <c r="A50" i="32" s="1"/>
  <c r="A51" i="32" s="1"/>
  <c r="A52" i="32" s="1"/>
  <c r="A53" i="32" s="1"/>
  <c r="A54" i="32" s="1"/>
  <c r="A55" i="32" s="1"/>
  <c r="A56" i="32" s="1"/>
  <c r="A57" i="32" s="1"/>
  <c r="A58" i="32" s="1"/>
  <c r="A59" i="32" s="1"/>
  <c r="A60" i="32" s="1"/>
  <c r="A61" i="32" s="1"/>
  <c r="A62" i="32" s="1"/>
  <c r="A63" i="32" s="1"/>
  <c r="A66" i="32" s="1"/>
  <c r="A67" i="32" s="1"/>
  <c r="A68" i="32" s="1"/>
  <c r="A69" i="32" s="1"/>
  <c r="A70" i="32" s="1"/>
  <c r="A71" i="32" s="1"/>
  <c r="A72" i="32" s="1"/>
  <c r="A73" i="32" s="1"/>
  <c r="A74" i="32" s="1"/>
  <c r="A75" i="32" s="1"/>
  <c r="A76" i="32" s="1"/>
  <c r="A77" i="32" s="1"/>
  <c r="A78" i="32" s="1"/>
  <c r="A79" i="32" s="1"/>
  <c r="A80" i="32" s="1"/>
  <c r="A81" i="32" s="1"/>
  <c r="A82" i="32" s="1"/>
  <c r="O14" i="32"/>
  <c r="N14" i="32"/>
  <c r="M14" i="32"/>
  <c r="L14" i="32"/>
  <c r="K14" i="32"/>
  <c r="J14" i="32"/>
  <c r="I14" i="32"/>
  <c r="H14" i="32"/>
  <c r="G14" i="32"/>
  <c r="F14" i="32"/>
  <c r="E14" i="32"/>
  <c r="D14" i="32"/>
  <c r="C14" i="32"/>
  <c r="O9" i="32"/>
  <c r="N9" i="32"/>
  <c r="M9" i="32"/>
  <c r="L9" i="32"/>
  <c r="K9" i="32"/>
  <c r="J9" i="32"/>
  <c r="I9" i="32"/>
  <c r="H9" i="32"/>
  <c r="G9" i="32"/>
  <c r="F9" i="32"/>
  <c r="E9" i="32"/>
  <c r="D9" i="32"/>
  <c r="C9" i="32"/>
  <c r="H31" i="33" l="1"/>
  <c r="B31" i="33"/>
  <c r="N31" i="33"/>
  <c r="J31" i="33"/>
  <c r="M84" i="32"/>
  <c r="K84" i="32"/>
  <c r="E31" i="33"/>
  <c r="G31" i="33"/>
  <c r="K31" i="33"/>
  <c r="L31" i="33"/>
  <c r="E84" i="32"/>
  <c r="G84" i="32"/>
  <c r="D31" i="33"/>
  <c r="C84" i="32"/>
  <c r="O84" i="32"/>
  <c r="C31" i="33"/>
  <c r="I84" i="32"/>
  <c r="H84" i="32"/>
  <c r="F84" i="32"/>
  <c r="F31" i="33"/>
  <c r="D84" i="32"/>
  <c r="J84" i="32"/>
  <c r="M31" i="33"/>
  <c r="N84" i="32"/>
  <c r="L84" i="32"/>
  <c r="I31" i="33"/>
  <c r="G15" i="35"/>
  <c r="G23" i="35" l="1"/>
  <c r="I15" i="35"/>
  <c r="I23" i="35" l="1"/>
  <c r="J23" i="35" s="1"/>
  <c r="J15" i="35"/>
  <c r="F92" i="31" l="1"/>
  <c r="F91" i="31"/>
  <c r="F90" i="31"/>
  <c r="F89" i="31"/>
  <c r="F88" i="31"/>
  <c r="G49" i="31"/>
  <c r="G46" i="31"/>
  <c r="G45" i="31"/>
  <c r="G44" i="31"/>
  <c r="G43" i="31"/>
  <c r="G42" i="31"/>
  <c r="G41" i="31"/>
  <c r="G40" i="31"/>
  <c r="G39" i="31"/>
  <c r="G38" i="31"/>
  <c r="H33" i="22" l="1"/>
  <c r="L42" i="30" l="1"/>
  <c r="H19" i="22" l="1"/>
  <c r="F66" i="28" l="1"/>
  <c r="F52" i="28" l="1"/>
  <c r="H40" i="30" l="1"/>
  <c r="H51" i="22" l="1"/>
  <c r="H50" i="22"/>
  <c r="J14" i="22"/>
  <c r="H11" i="22"/>
  <c r="R43" i="29" l="1"/>
  <c r="Q49" i="3"/>
  <c r="F31" i="28"/>
  <c r="J36" i="30" l="1"/>
  <c r="H31" i="30"/>
  <c r="L31" i="30" s="1"/>
  <c r="H64" i="22" l="1"/>
  <c r="H57" i="30" l="1"/>
  <c r="F68" i="22"/>
  <c r="E19" i="3" l="1"/>
  <c r="H66" i="22"/>
  <c r="F54" i="22" l="1"/>
  <c r="F36" i="22"/>
  <c r="H16" i="22"/>
  <c r="J16" i="22" l="1"/>
  <c r="H13" i="30" l="1"/>
  <c r="J23" i="30" l="1"/>
  <c r="F23" i="30"/>
  <c r="H26" i="8" l="1"/>
  <c r="F14" i="30" s="1"/>
  <c r="E46" i="29" l="1"/>
  <c r="M46" i="29" l="1"/>
  <c r="F20" i="29" l="1"/>
  <c r="G20" i="29"/>
  <c r="H20" i="29"/>
  <c r="I20" i="29"/>
  <c r="J20" i="29"/>
  <c r="K20" i="29"/>
  <c r="L20" i="29"/>
  <c r="M20" i="29"/>
  <c r="N20" i="29"/>
  <c r="O20" i="29"/>
  <c r="P20" i="29"/>
  <c r="E20" i="29"/>
  <c r="H47" i="30" l="1"/>
  <c r="J50" i="30"/>
  <c r="F50" i="30"/>
  <c r="F36" i="30"/>
  <c r="Q48" i="3" l="1"/>
  <c r="Q41" i="3" l="1"/>
  <c r="S95" i="29"/>
  <c r="S96" i="29"/>
  <c r="S97" i="29"/>
  <c r="S98" i="29"/>
  <c r="S99" i="29"/>
  <c r="S100" i="29"/>
  <c r="S101" i="29"/>
  <c r="S102" i="29"/>
  <c r="S103" i="29"/>
  <c r="S104" i="29"/>
  <c r="S105" i="29"/>
  <c r="S106" i="29"/>
  <c r="S107" i="29"/>
  <c r="S108" i="29"/>
  <c r="S109" i="29"/>
  <c r="S110" i="29"/>
  <c r="S111" i="29"/>
  <c r="S112" i="29"/>
  <c r="S113" i="29"/>
  <c r="S114" i="29"/>
  <c r="S115" i="29"/>
  <c r="S116" i="29"/>
  <c r="S117" i="29"/>
  <c r="S118" i="29"/>
  <c r="S119" i="29"/>
  <c r="S120" i="29"/>
  <c r="S121" i="29"/>
  <c r="S122" i="29"/>
  <c r="S123" i="29"/>
  <c r="S124" i="29"/>
  <c r="S125" i="29"/>
  <c r="S126" i="29"/>
  <c r="S127" i="29"/>
  <c r="S128" i="29"/>
  <c r="S129" i="29"/>
  <c r="S130" i="29"/>
  <c r="S131" i="29"/>
  <c r="S132" i="29"/>
  <c r="S133" i="29"/>
  <c r="S134" i="29"/>
  <c r="G33" i="10" l="1"/>
  <c r="R44" i="29"/>
  <c r="R42" i="29"/>
  <c r="R41" i="29"/>
  <c r="R40" i="29"/>
  <c r="R39" i="29"/>
  <c r="R38" i="29"/>
  <c r="R37" i="29"/>
  <c r="R36" i="29"/>
  <c r="R33" i="29"/>
  <c r="R29" i="29"/>
  <c r="R28" i="29"/>
  <c r="R27" i="29"/>
  <c r="R26" i="29"/>
  <c r="F23" i="27" s="1"/>
  <c r="R25" i="29"/>
  <c r="R22" i="29"/>
  <c r="R18" i="29"/>
  <c r="R17" i="29"/>
  <c r="R12" i="29"/>
  <c r="R11" i="29"/>
  <c r="F10" i="27" s="1"/>
  <c r="R10" i="29"/>
  <c r="F47" i="22"/>
  <c r="F61" i="22" s="1"/>
  <c r="F16" i="22"/>
  <c r="F24" i="22" s="1"/>
  <c r="F24" i="27" l="1"/>
  <c r="H14" i="30"/>
  <c r="H15" i="30" s="1"/>
  <c r="H23" i="30"/>
  <c r="F71" i="22"/>
  <c r="H22" i="22" l="1"/>
  <c r="L22" i="22" s="1"/>
  <c r="L23" i="27"/>
  <c r="L24" i="27"/>
  <c r="F41" i="3" l="1"/>
  <c r="G41" i="3"/>
  <c r="H41" i="3"/>
  <c r="I41" i="3"/>
  <c r="J41" i="3"/>
  <c r="K41" i="3"/>
  <c r="L41" i="3"/>
  <c r="M41" i="3"/>
  <c r="N41" i="3"/>
  <c r="O41" i="3"/>
  <c r="P41" i="3"/>
  <c r="E41" i="3"/>
  <c r="F34" i="3"/>
  <c r="G34" i="3"/>
  <c r="H34" i="3"/>
  <c r="I34" i="3"/>
  <c r="J34" i="3"/>
  <c r="K34" i="3"/>
  <c r="L34" i="3"/>
  <c r="M34" i="3"/>
  <c r="N34" i="3"/>
  <c r="O34" i="3"/>
  <c r="P34" i="3"/>
  <c r="Q34" i="3"/>
  <c r="Q47" i="3" s="1"/>
  <c r="E34" i="3"/>
  <c r="F19" i="3"/>
  <c r="G19" i="3"/>
  <c r="H19" i="3"/>
  <c r="I19" i="3"/>
  <c r="J19" i="3"/>
  <c r="K19" i="3"/>
  <c r="L19" i="3"/>
  <c r="M19" i="3"/>
  <c r="N19" i="3"/>
  <c r="O19" i="3"/>
  <c r="P19" i="3"/>
  <c r="Q19" i="3"/>
  <c r="Q46" i="3" s="1"/>
  <c r="F59" i="30" l="1"/>
  <c r="H65" i="22"/>
  <c r="H59" i="22"/>
  <c r="H58" i="22"/>
  <c r="H57" i="22"/>
  <c r="L57" i="30" l="1"/>
  <c r="L57" i="22"/>
  <c r="L58" i="22"/>
  <c r="L59" i="22"/>
  <c r="L56" i="22"/>
  <c r="L12" i="22" l="1"/>
  <c r="L13" i="22"/>
  <c r="L14" i="22"/>
  <c r="H24" i="22"/>
  <c r="L19" i="22"/>
  <c r="H55" i="30" l="1"/>
  <c r="L55" i="30" s="1"/>
  <c r="H56" i="30"/>
  <c r="L56" i="30" s="1"/>
  <c r="H54" i="30"/>
  <c r="L53" i="30"/>
  <c r="H41" i="30"/>
  <c r="L41" i="30" s="1"/>
  <c r="L40" i="30"/>
  <c r="L54" i="30" l="1"/>
  <c r="L59" i="30" s="1"/>
  <c r="H59" i="30"/>
  <c r="H34" i="30"/>
  <c r="L34" i="30" s="1"/>
  <c r="H32" i="30"/>
  <c r="H33" i="30"/>
  <c r="G17" i="10" l="1"/>
  <c r="G21" i="10" s="1"/>
  <c r="G25" i="10" s="1"/>
  <c r="F46" i="29"/>
  <c r="G46" i="29"/>
  <c r="H46" i="29"/>
  <c r="I46" i="29"/>
  <c r="J46" i="29"/>
  <c r="K46" i="29"/>
  <c r="L46" i="29"/>
  <c r="N46" i="29"/>
  <c r="O46" i="29"/>
  <c r="P46" i="29"/>
  <c r="F31" i="29"/>
  <c r="G31" i="29"/>
  <c r="H31" i="29"/>
  <c r="I31" i="29"/>
  <c r="J31" i="29"/>
  <c r="K31" i="29"/>
  <c r="L31" i="29"/>
  <c r="M31" i="29"/>
  <c r="N31" i="29"/>
  <c r="O31" i="29"/>
  <c r="P31" i="29"/>
  <c r="E31" i="29"/>
  <c r="F14" i="29"/>
  <c r="G14" i="29"/>
  <c r="H14" i="29"/>
  <c r="I14" i="29"/>
  <c r="J14" i="29"/>
  <c r="K14" i="29"/>
  <c r="L14" i="29"/>
  <c r="M14" i="29"/>
  <c r="N14" i="29"/>
  <c r="O14" i="29"/>
  <c r="P14" i="29"/>
  <c r="E14" i="29"/>
  <c r="A12" i="22" l="1"/>
  <c r="A13" i="22" s="1"/>
  <c r="A14" i="22" s="1"/>
  <c r="A16" i="22" l="1"/>
  <c r="A18" i="22" s="1"/>
  <c r="A19" i="22" s="1"/>
  <c r="A20" i="22" s="1"/>
  <c r="A21" i="22" s="1"/>
  <c r="L21" i="22"/>
  <c r="L11" i="22"/>
  <c r="L16" i="22" s="1"/>
  <c r="L24" i="22" l="1"/>
  <c r="A22" i="22"/>
  <c r="A24" i="22" s="1"/>
  <c r="A28" i="22" s="1"/>
  <c r="A29" i="22" s="1"/>
  <c r="J54" i="22"/>
  <c r="J24" i="22"/>
  <c r="A30" i="22" l="1"/>
  <c r="A31" i="22" s="1"/>
  <c r="A32" i="22" s="1"/>
  <c r="A33" i="22" s="1"/>
  <c r="A34" i="22" s="1"/>
  <c r="A36" i="22" s="1"/>
  <c r="A39" i="22" s="1"/>
  <c r="A40" i="22" s="1"/>
  <c r="A41" i="22" s="1"/>
  <c r="A42" i="22" s="1"/>
  <c r="A43" i="22" s="1"/>
  <c r="A44" i="22" s="1"/>
  <c r="A45" i="22" s="1"/>
  <c r="A47" i="22" s="1"/>
  <c r="A50" i="22" s="1"/>
  <c r="A51" i="22" s="1"/>
  <c r="A52" i="22" s="1"/>
  <c r="A54" i="22" s="1"/>
  <c r="A56" i="22" s="1"/>
  <c r="A57" i="22" s="1"/>
  <c r="A58" i="22" s="1"/>
  <c r="A59" i="22" s="1"/>
  <c r="A61" i="22" s="1"/>
  <c r="A64" i="22" s="1"/>
  <c r="A65" i="22" s="1"/>
  <c r="A66" i="22" s="1"/>
  <c r="A68" i="22" s="1"/>
  <c r="A71" i="22" s="1"/>
  <c r="A76" i="22" s="1"/>
  <c r="J59" i="30"/>
  <c r="H48" i="30"/>
  <c r="H45" i="30"/>
  <c r="L45" i="30" s="1"/>
  <c r="H44" i="30"/>
  <c r="L44" i="30" s="1"/>
  <c r="H43" i="30"/>
  <c r="L43" i="30" s="1"/>
  <c r="L81" i="22"/>
  <c r="H39" i="30"/>
  <c r="L33" i="30"/>
  <c r="L32" i="30"/>
  <c r="H30" i="30"/>
  <c r="H36" i="30" s="1"/>
  <c r="L21" i="30"/>
  <c r="L20" i="30"/>
  <c r="A12" i="30"/>
  <c r="A13" i="30" s="1"/>
  <c r="A14" i="30" s="1"/>
  <c r="A15" i="30" s="1"/>
  <c r="A17" i="30" s="1"/>
  <c r="A20" i="30" s="1"/>
  <c r="A21" i="30" s="1"/>
  <c r="D7" i="30"/>
  <c r="F7" i="30" s="1"/>
  <c r="H7" i="30" s="1"/>
  <c r="J7" i="30" s="1"/>
  <c r="L7" i="30" s="1"/>
  <c r="L23" i="30" l="1"/>
  <c r="A23" i="30"/>
  <c r="A26" i="30" s="1"/>
  <c r="A30" i="30" s="1"/>
  <c r="L39" i="30"/>
  <c r="L30" i="30"/>
  <c r="L36" i="30" s="1"/>
  <c r="H46" i="30"/>
  <c r="H50" i="30" s="1"/>
  <c r="L48" i="30"/>
  <c r="A31" i="30" l="1"/>
  <c r="A32" i="30" s="1"/>
  <c r="A33" i="30" s="1"/>
  <c r="A34" i="30" s="1"/>
  <c r="A36" i="30" s="1"/>
  <c r="A39" i="30" s="1"/>
  <c r="A40" i="30" s="1"/>
  <c r="A41" i="30" s="1"/>
  <c r="A42" i="30" s="1"/>
  <c r="A43" i="30" s="1"/>
  <c r="A44" i="30" s="1"/>
  <c r="A45" i="30" s="1"/>
  <c r="A46" i="30" s="1"/>
  <c r="A77" i="22"/>
  <c r="A78" i="22" s="1"/>
  <c r="A80" i="22" s="1"/>
  <c r="A81" i="22" s="1"/>
  <c r="A82" i="22" s="1"/>
  <c r="A84" i="22" s="1"/>
  <c r="L46" i="30"/>
  <c r="L50" i="30" s="1"/>
  <c r="A47" i="30" l="1"/>
  <c r="A48" i="30" s="1"/>
  <c r="A50" i="30" s="1"/>
  <c r="A53" i="30" s="1"/>
  <c r="A54" i="30" s="1"/>
  <c r="A55" i="30" s="1"/>
  <c r="A56" i="30" s="1"/>
  <c r="A57" i="30" l="1"/>
  <c r="A59" i="30" s="1"/>
  <c r="A62" i="30" s="1"/>
  <c r="H45" i="22" l="1"/>
  <c r="H44" i="22"/>
  <c r="H43" i="22"/>
  <c r="H42" i="22"/>
  <c r="H30" i="22" l="1"/>
  <c r="H31" i="22"/>
  <c r="H32" i="22"/>
  <c r="H34" i="22"/>
  <c r="H28" i="22"/>
  <c r="L28" i="22" s="1"/>
  <c r="Q46" i="29" l="1"/>
  <c r="F25" i="27"/>
  <c r="F75" i="28" s="1"/>
  <c r="Q31" i="29"/>
  <c r="R31" i="29"/>
  <c r="F21" i="27"/>
  <c r="L21" i="27" s="1"/>
  <c r="F17" i="27"/>
  <c r="F11" i="27"/>
  <c r="H11" i="27" s="1"/>
  <c r="H9" i="27" s="1"/>
  <c r="H13" i="27" s="1"/>
  <c r="A10" i="29"/>
  <c r="A11" i="29" s="1"/>
  <c r="A12" i="29" s="1"/>
  <c r="A14" i="29" s="1"/>
  <c r="A16" i="29" s="1"/>
  <c r="A17" i="29" s="1"/>
  <c r="A18" i="29" s="1"/>
  <c r="A20" i="29" s="1"/>
  <c r="A22" i="29" s="1"/>
  <c r="A24" i="29" s="1"/>
  <c r="A25" i="29" s="1"/>
  <c r="A26" i="29" s="1"/>
  <c r="A27" i="29" s="1"/>
  <c r="A28" i="29" s="1"/>
  <c r="A29" i="29" s="1"/>
  <c r="A31" i="29" s="1"/>
  <c r="A33" i="29" s="1"/>
  <c r="A35" i="29" s="1"/>
  <c r="A36" i="29" s="1"/>
  <c r="A37" i="29" s="1"/>
  <c r="A38" i="29" s="1"/>
  <c r="A39" i="29" s="1"/>
  <c r="A40" i="29" s="1"/>
  <c r="A41" i="29" s="1"/>
  <c r="A42" i="29" s="1"/>
  <c r="F67" i="28"/>
  <c r="F41" i="28"/>
  <c r="F36" i="28"/>
  <c r="F32" i="28"/>
  <c r="F27" i="28"/>
  <c r="F21" i="28"/>
  <c r="F24" i="28" s="1"/>
  <c r="F13" i="28"/>
  <c r="A12" i="28"/>
  <c r="A13" i="28" s="1"/>
  <c r="A14" i="28" s="1"/>
  <c r="A15" i="28" s="1"/>
  <c r="A19" i="28" s="1"/>
  <c r="A20" i="28" s="1"/>
  <c r="A21" i="28" s="1"/>
  <c r="A22" i="28" s="1"/>
  <c r="A23" i="28" s="1"/>
  <c r="A24" i="28" s="1"/>
  <c r="A26" i="28" s="1"/>
  <c r="A27" i="28" s="1"/>
  <c r="A28" i="28" s="1"/>
  <c r="A30" i="28" s="1"/>
  <c r="A31" i="28" s="1"/>
  <c r="A32" i="28" s="1"/>
  <c r="A34" i="28" s="1"/>
  <c r="A35" i="28" s="1"/>
  <c r="A36" i="28" s="1"/>
  <c r="A39" i="28" s="1"/>
  <c r="A40" i="28" s="1"/>
  <c r="A41" i="28" s="1"/>
  <c r="A43" i="28" s="1"/>
  <c r="A45" i="28" s="1"/>
  <c r="A47" i="28" s="1"/>
  <c r="A49" i="28" s="1"/>
  <c r="A50" i="28" s="1"/>
  <c r="A52" i="28" s="1"/>
  <c r="A54" i="28" s="1"/>
  <c r="A56" i="28" s="1"/>
  <c r="A58" i="28" s="1"/>
  <c r="A59" i="28" s="1"/>
  <c r="A60" i="28" s="1"/>
  <c r="A61" i="28" s="1"/>
  <c r="A62" i="28" s="1"/>
  <c r="A63" i="28" s="1"/>
  <c r="A64" i="28" s="1"/>
  <c r="J36" i="27"/>
  <c r="H34" i="27"/>
  <c r="L34" i="27" s="1"/>
  <c r="H33" i="27"/>
  <c r="L33" i="27" s="1"/>
  <c r="J19" i="27"/>
  <c r="J28" i="27" s="1"/>
  <c r="A10" i="27"/>
  <c r="A11" i="27" s="1"/>
  <c r="D6" i="27"/>
  <c r="F6" i="27" s="1"/>
  <c r="H6" i="27" s="1"/>
  <c r="J6" i="27" s="1"/>
  <c r="L6" i="27" s="1"/>
  <c r="A13" i="27" l="1"/>
  <c r="A16" i="27" s="1"/>
  <c r="A17" i="27" s="1"/>
  <c r="A19" i="27" s="1"/>
  <c r="A21" i="27" s="1"/>
  <c r="A22" i="27" s="1"/>
  <c r="A23" i="27" s="1"/>
  <c r="A24" i="27" s="1"/>
  <c r="A25" i="27" s="1"/>
  <c r="A26" i="27" s="1"/>
  <c r="A28" i="27" s="1"/>
  <c r="A30" i="27" s="1"/>
  <c r="A33" i="27" s="1"/>
  <c r="A34" i="27" s="1"/>
  <c r="A36" i="27" s="1"/>
  <c r="A39" i="27" s="1"/>
  <c r="F74" i="28"/>
  <c r="F15" i="28"/>
  <c r="F26" i="28"/>
  <c r="A43" i="29"/>
  <c r="A44" i="29" s="1"/>
  <c r="A46" i="29" s="1"/>
  <c r="A48" i="29" s="1"/>
  <c r="A50" i="29" s="1"/>
  <c r="A65" i="28"/>
  <c r="A66" i="28" s="1"/>
  <c r="A67" i="28" s="1"/>
  <c r="A70" i="28" s="1"/>
  <c r="G38" i="10"/>
  <c r="R14" i="29"/>
  <c r="F48" i="29"/>
  <c r="F50" i="29" s="1"/>
  <c r="J48" i="29"/>
  <c r="J50" i="29" s="1"/>
  <c r="N48" i="29"/>
  <c r="N50" i="29" s="1"/>
  <c r="R20" i="29"/>
  <c r="G48" i="29"/>
  <c r="G50" i="29" s="1"/>
  <c r="K48" i="29"/>
  <c r="K50" i="29" s="1"/>
  <c r="O48" i="29"/>
  <c r="O50" i="29" s="1"/>
  <c r="F16" i="27"/>
  <c r="H48" i="29"/>
  <c r="H50" i="29" s="1"/>
  <c r="L48" i="29"/>
  <c r="L50" i="29" s="1"/>
  <c r="P48" i="29"/>
  <c r="P50" i="29" s="1"/>
  <c r="R46" i="29"/>
  <c r="F26" i="27" s="1"/>
  <c r="L26" i="27" s="1"/>
  <c r="F36" i="27"/>
  <c r="F9" i="27"/>
  <c r="F13" i="27" s="1"/>
  <c r="L17" i="27"/>
  <c r="L10" i="27"/>
  <c r="F22" i="27"/>
  <c r="L22" i="27" s="1"/>
  <c r="L36" i="27"/>
  <c r="H36" i="27"/>
  <c r="E48" i="29"/>
  <c r="E50" i="29" s="1"/>
  <c r="I48" i="29"/>
  <c r="I50" i="29" s="1"/>
  <c r="M48" i="29"/>
  <c r="M50" i="29" s="1"/>
  <c r="L25" i="27"/>
  <c r="F73" i="28" l="1"/>
  <c r="F76" i="28"/>
  <c r="F19" i="27"/>
  <c r="F28" i="27" s="1"/>
  <c r="R48" i="29"/>
  <c r="R50" i="29" s="1"/>
  <c r="L9" i="27"/>
  <c r="L11" i="27"/>
  <c r="F28" i="28"/>
  <c r="A42" i="27"/>
  <c r="A44" i="27" s="1"/>
  <c r="A46" i="27" s="1"/>
  <c r="A48" i="27" s="1"/>
  <c r="A50" i="27" s="1"/>
  <c r="G37" i="10"/>
  <c r="J30" i="27"/>
  <c r="J39" i="27" s="1"/>
  <c r="L32" i="22"/>
  <c r="L13" i="27" l="1"/>
  <c r="F54" i="28"/>
  <c r="F70" i="28" s="1"/>
  <c r="F30" i="27"/>
  <c r="H19" i="27"/>
  <c r="H28" i="27" s="1"/>
  <c r="L16" i="27"/>
  <c r="L19" i="27" s="1"/>
  <c r="L28" i="27" s="1"/>
  <c r="H39" i="22"/>
  <c r="H30" i="27" l="1"/>
  <c r="H39" i="27" s="1"/>
  <c r="F39" i="27"/>
  <c r="F44" i="27" s="1"/>
  <c r="L30" i="27"/>
  <c r="L51" i="22"/>
  <c r="L39" i="27" l="1"/>
  <c r="L54" i="27"/>
  <c r="F46" i="27"/>
  <c r="F50" i="27" s="1"/>
  <c r="H10" i="8"/>
  <c r="H12" i="8" s="1"/>
  <c r="H18" i="8" s="1"/>
  <c r="L52" i="22"/>
  <c r="J68" i="22" l="1"/>
  <c r="H68" i="22"/>
  <c r="L64" i="22"/>
  <c r="J47" i="22"/>
  <c r="J61" i="22" s="1"/>
  <c r="H47" i="22"/>
  <c r="L45" i="22"/>
  <c r="L44" i="22"/>
  <c r="L43" i="22"/>
  <c r="L42" i="22"/>
  <c r="L40" i="22"/>
  <c r="L39" i="22"/>
  <c r="J36" i="22"/>
  <c r="H36" i="22"/>
  <c r="L34" i="22"/>
  <c r="L33" i="22"/>
  <c r="L31" i="22"/>
  <c r="L30" i="22"/>
  <c r="D7" i="22"/>
  <c r="F7" i="22" s="1"/>
  <c r="H7" i="22" s="1"/>
  <c r="J71" i="22" l="1"/>
  <c r="L47" i="22"/>
  <c r="L68" i="22"/>
  <c r="J7" i="22"/>
  <c r="L7" i="22"/>
  <c r="L36" i="22"/>
  <c r="A12" i="3" l="1"/>
  <c r="A13" i="3" s="1"/>
  <c r="A10" i="8"/>
  <c r="A12" i="8" s="1"/>
  <c r="A15" i="8" s="1"/>
  <c r="A18" i="8" s="1"/>
  <c r="A23" i="8" s="1"/>
  <c r="A24" i="8" s="1"/>
  <c r="A26" i="8" s="1"/>
  <c r="A17" i="10"/>
  <c r="A19" i="10" s="1"/>
  <c r="A21" i="10" s="1"/>
  <c r="A23" i="10" s="1"/>
  <c r="A25" i="10" s="1"/>
  <c r="A28" i="10" s="1"/>
  <c r="A14" i="3" l="1"/>
  <c r="A15" i="3" s="1"/>
  <c r="A29" i="10"/>
  <c r="A30" i="10" s="1"/>
  <c r="A31" i="10" s="1"/>
  <c r="A33" i="10" s="1"/>
  <c r="A16" i="3" l="1"/>
  <c r="A17" i="3" s="1"/>
  <c r="A19" i="3" s="1"/>
  <c r="A23" i="3" s="1"/>
  <c r="A29" i="3" s="1"/>
  <c r="A30" i="3" s="1"/>
  <c r="A31" i="3" s="1"/>
  <c r="A32" i="3" s="1"/>
  <c r="A34" i="3" s="1"/>
  <c r="A36" i="3" s="1"/>
  <c r="A37" i="3" s="1"/>
  <c r="L50" i="22"/>
  <c r="L54" i="22" s="1"/>
  <c r="L61" i="22" s="1"/>
  <c r="L71" i="22" s="1"/>
  <c r="L76" i="22" s="1"/>
  <c r="L84" i="22" s="1"/>
  <c r="A38" i="3" l="1"/>
  <c r="A39" i="3" s="1"/>
  <c r="A41" i="3" s="1"/>
  <c r="F15" i="30"/>
  <c r="F17" i="30" l="1"/>
  <c r="J14" i="30" s="1"/>
  <c r="H17" i="30"/>
  <c r="H26" i="30" s="1"/>
  <c r="H62" i="30" s="1"/>
  <c r="H54" i="22"/>
  <c r="J15" i="30" l="1"/>
  <c r="L15" i="30" s="1"/>
  <c r="J13" i="30"/>
  <c r="L13" i="30" s="1"/>
  <c r="L14" i="30"/>
  <c r="F26" i="30"/>
  <c r="F62" i="30" s="1"/>
  <c r="H61" i="22"/>
  <c r="H71" i="22" s="1"/>
  <c r="L17" i="30" l="1"/>
  <c r="L26" i="30" s="1"/>
  <c r="L62" i="30" s="1"/>
  <c r="J17" i="30"/>
  <c r="J26" i="30" s="1"/>
  <c r="J62"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tc={D30544BE-1FA4-4106-B6BC-361AF49F0857}</author>
    <author>tc={F1822997-DFF8-4991-AC0D-C3BBDAD78AA9}</author>
    <author>tc={DAAF2D48-D908-467A-89B4-B658BDBBABDE}</author>
    <author>tc={E55BEE46-47B6-42CD-8423-63A6A7EA4216}</author>
    <author>tc={17186DF0-5B90-443A-A131-D3ABB065B727}</author>
    <author>tc={0AF4352A-0A1E-44EA-AFBB-46AE61875946}</author>
    <author>tc={6FC57DF4-6789-406C-8F7B-FF119B7869BC}</author>
    <author>tc={5CBBAEE2-58AA-4977-830C-2774E979CC42}</author>
    <author>tc={79234691-1BDD-4CCF-8018-DC3BB8714844}</author>
    <author>tc={D30B9D5A-9F79-4D59-A237-F64CE2610D9A}</author>
  </authors>
  <commentList>
    <comment ref="N16" authorId="0" shapeId="0" xr:uid="{D30544BE-1FA4-4106-B6BC-361AF49F0857}">
      <text>
        <t>[Threaded comment]
Your version of Excel allows you to read this threaded comment; however, any edits to it will get removed if the file is opened in a newer version of Excel. Learn more: https://go.microsoft.com/fwlink/?linkid=870924
Comment:
    Double check rate that is pulling through on W34 subject to change which would update this number
Reply:
    Updated with the latest calculation that is linked to Franz's percentage. Now any update should pull automatically and update the calculaton/pull in the correct amount</t>
      </text>
    </comment>
    <comment ref="N35" authorId="1" shapeId="0" xr:uid="{F1822997-DFF8-4991-AC0D-C3BBDAD78AA9}">
      <text>
        <t>[Threaded comment]
Your version of Excel allows you to read this threaded comment; however, any edits to it will get removed if the file is opened in a newer version of Excel. Learn more: https://go.microsoft.com/fwlink/?linkid=870924
Comment:
    W31 ARO Depreciation Expense</t>
      </text>
    </comment>
    <comment ref="N39" authorId="2" shapeId="0" xr:uid="{DAAF2D48-D908-467A-89B4-B658BDBBABDE}">
      <text>
        <t>[Threaded comment]
Your version of Excel allows you to read this threaded comment; however, any edits to it will get removed if the file is opened in a newer version of Excel. Learn more: https://go.microsoft.com/fwlink/?linkid=870924
Comment:
    W30 Depr Annualization Adj Electric Plant in Service plus W67 and W68 adj at New rate base</t>
      </text>
    </comment>
    <comment ref="N40" authorId="3" shapeId="0" xr:uid="{E55BEE46-47B6-42CD-8423-63A6A7EA4216}">
      <text>
        <t>[Threaded comment]
Your version of Excel allows you to read this threaded comment; however, any edits to it will get removed if the file is opened in a newer version of Excel. Learn more: https://go.microsoft.com/fwlink/?linkid=870924
Comment:
    W30 Depr Annualization Adj Electric Plant in Service plus W67 and W68 adj at New rate base</t>
      </text>
    </comment>
    <comment ref="N62" authorId="4" shapeId="0" xr:uid="{17186DF0-5B90-443A-A131-D3ABB065B727}">
      <text>
        <t>[Threaded comment]
Your version of Excel allows you to read this threaded comment; however, any edits to it will get removed if the file is opened in a newer version of Excel. Learn more: https://go.microsoft.com/fwlink/?linkid=870924
Comment:
    W19 Pension and OPEB</t>
      </text>
    </comment>
    <comment ref="L112" authorId="5" shapeId="0" xr:uid="{0AF4352A-0A1E-44EA-AFBB-46AE61875946}">
      <text>
        <t>[Threaded comment]
Your version of Excel allows you to read this threaded comment; however, any edits to it will get removed if the file is opened in a newer version of Excel. Learn more: https://go.microsoft.com/fwlink/?linkid=870924
Comment:
    Also known as "GP-Tran"</t>
      </text>
    </comment>
    <comment ref="L113" authorId="6" shapeId="0" xr:uid="{6FC57DF4-6789-406C-8F7B-FF119B7869BC}">
      <text>
        <t>[Threaded comment]
Your version of Excel allows you to read this threaded comment; however, any edits to it will get removed if the file is opened in a newer version of Excel. Learn more: https://go.microsoft.com/fwlink/?linkid=870924
Comment:
    Also known as "GP-Tran"</t>
      </text>
    </comment>
    <comment ref="N120" authorId="7" shapeId="0" xr:uid="{5CBBAEE2-58AA-4977-830C-2774E979CC42}">
      <text>
        <t>[Threaded comment]
Your version of Excel allows you to read this threaded comment; however, any edits to it will get removed if the file is opened in a newer version of Excel. Learn more: https://go.microsoft.com/fwlink/?linkid=870924
Comment:
    W19 Pension and OPEB</t>
      </text>
    </comment>
    <comment ref="N152" authorId="8" shapeId="0" xr:uid="{79234691-1BDD-4CCF-8018-DC3BB8714844}">
      <text>
        <t>[Threaded comment]
Your version of Excel allows you to read this threaded comment; however, any edits to it will get removed if the file is opened in a newer version of Excel. Learn more: https://go.microsoft.com/fwlink/?linkid=870924
Comment:
    Ties to Sec V Sch 5 Excel line C512</t>
      </text>
    </comment>
    <comment ref="C167" authorId="9" shapeId="0" xr:uid="{D30B9D5A-9F79-4D59-A237-F64CE2610D9A}">
      <text>
        <t>[Threaded comment]
Your version of Excel allows you to read this threaded comment; however, any edits to it will get removed if the file is opened in a newer version of Excel. Learn more: https://go.microsoft.com/fwlink/?linkid=870924
Comment:
    120K plug to tie to financials</t>
      </text>
    </comment>
  </commentList>
</comments>
</file>

<file path=xl/sharedStrings.xml><?xml version="1.0" encoding="utf-8"?>
<sst xmlns="http://schemas.openxmlformats.org/spreadsheetml/2006/main" count="1248" uniqueCount="689">
  <si>
    <t>Line       No.</t>
  </si>
  <si>
    <t>--------------------</t>
  </si>
  <si>
    <t>KENTUCKY POWER COMPANY</t>
  </si>
  <si>
    <t>Utility Operating Income - Electric</t>
  </si>
  <si>
    <t>1</t>
  </si>
  <si>
    <t>Operating Expenses - Electric</t>
  </si>
  <si>
    <t>Operating Expense</t>
  </si>
  <si>
    <t>Maintenance Expense</t>
  </si>
  <si>
    <t>Total Operation &amp; Maintenance</t>
  </si>
  <si>
    <t>Taxes Other Than Income Taxes</t>
  </si>
  <si>
    <t>State Income Taxes</t>
  </si>
  <si>
    <t>==========</t>
  </si>
  <si>
    <t>Depreciation and Amortization</t>
  </si>
  <si>
    <t>Total Current Federal Income Tax</t>
  </si>
  <si>
    <t>Total Deferred Federal Income Tax</t>
  </si>
  <si>
    <t>Total Deferred Investment Tax Credits</t>
  </si>
  <si>
    <t>Net Electric Operating Income</t>
  </si>
  <si>
    <t>Total Electric Operating Expenses</t>
  </si>
  <si>
    <t>Insurance</t>
  </si>
  <si>
    <t>------------------</t>
  </si>
  <si>
    <t>Prepayments</t>
  </si>
  <si>
    <t>Total Prepayments</t>
  </si>
  <si>
    <t>Retirement Work In Progress</t>
  </si>
  <si>
    <t>Material and Supplies</t>
  </si>
  <si>
    <t>Fuel Stock - Coal</t>
  </si>
  <si>
    <t>Fuel Stock - Oil</t>
  </si>
  <si>
    <t>Undistributed Expenses</t>
  </si>
  <si>
    <t>Total Fuel</t>
  </si>
  <si>
    <t>Other Expenses</t>
  </si>
  <si>
    <t>Other - Materials and Supplies</t>
  </si>
  <si>
    <t>SO2 Emission Allowance Inventory</t>
  </si>
  <si>
    <t>ELECTRIC UTILITY PLANT:</t>
  </si>
  <si>
    <t>------------------------</t>
  </si>
  <si>
    <t xml:space="preserve">Accumulated Provision for Depreciation of </t>
  </si>
  <si>
    <t xml:space="preserve">       Electric Utility Plant In Service</t>
  </si>
  <si>
    <t xml:space="preserve">Accumulated Provision for Amortization of </t>
  </si>
  <si>
    <t>Electric Plant Held for Future Use</t>
  </si>
  <si>
    <t>Construction Not Classified</t>
  </si>
  <si>
    <t>Construction Work In Progress</t>
  </si>
  <si>
    <t>NET ELECTRIC UTILITY PLANT</t>
  </si>
  <si>
    <t>Non-Utility Property</t>
  </si>
  <si>
    <t>Accumulated Provision for Depreciation</t>
  </si>
  <si>
    <t xml:space="preserve">       and Amortization</t>
  </si>
  <si>
    <t>Other Investments</t>
  </si>
  <si>
    <t>TOTAL OTHER PROPERTY AND INVESTMENTS</t>
  </si>
  <si>
    <t>CURRENT AND ACCRUED ASSETS:</t>
  </si>
  <si>
    <t>OTHER PROPERTY AND INVESTMENTS:</t>
  </si>
  <si>
    <t>Cash and Cash Equivalents</t>
  </si>
  <si>
    <t xml:space="preserve">       Customers</t>
  </si>
  <si>
    <t>Accounts Receivable:</t>
  </si>
  <si>
    <t xml:space="preserve">       Accounts Receivable - Net</t>
  </si>
  <si>
    <t>Materials and Supplies:</t>
  </si>
  <si>
    <t xml:space="preserve">       Fuel</t>
  </si>
  <si>
    <t xml:space="preserve">       Miscellaneous</t>
  </si>
  <si>
    <t xml:space="preserve">       Uncollectible Accounts</t>
  </si>
  <si>
    <t xml:space="preserve">       Associated Companies</t>
  </si>
  <si>
    <t xml:space="preserve">       Total Material and Supplies</t>
  </si>
  <si>
    <t>Accrued Utility Revenues</t>
  </si>
  <si>
    <t>TOTAL CURRENT AND ACCRUED ASSETS</t>
  </si>
  <si>
    <t>Regulatory Assets</t>
  </si>
  <si>
    <t>Deferred Charges</t>
  </si>
  <si>
    <t>TOTAL REGULATORY ASSETS AND                                 DEFERRED CHARGES</t>
  </si>
  <si>
    <t>TOTAL ASSETS AND OTHER DEBITS</t>
  </si>
  <si>
    <t>============</t>
  </si>
  <si>
    <t>CAPITALIZATION AND LONG TERM DEBT</t>
  </si>
  <si>
    <t>Common Stock - Par Value $50</t>
  </si>
  <si>
    <t xml:space="preserve">       Outstanding: 1,009,000 Shares</t>
  </si>
  <si>
    <t>Paid-In Capital</t>
  </si>
  <si>
    <t>Retained Earnings</t>
  </si>
  <si>
    <t xml:space="preserve">       Common Shareowners Equity</t>
  </si>
  <si>
    <t>Advances from Associated Companies</t>
  </si>
  <si>
    <t>Senior Unsecured Notes</t>
  </si>
  <si>
    <t xml:space="preserve">       Long Term Debt</t>
  </si>
  <si>
    <t>TOTAL CAPITALIZATION AND LONG TERM DEBT</t>
  </si>
  <si>
    <t>OTHER NONCURRENT LIABILITIES</t>
  </si>
  <si>
    <t>Accumulated Provisions - Miscellaneous</t>
  </si>
  <si>
    <t>RETAINED EARNINGS:</t>
  </si>
  <si>
    <t>BALANCE TRANSFERRED FROM (NET) INCOME</t>
  </si>
  <si>
    <t xml:space="preserve">       TOTAL</t>
  </si>
  <si>
    <t>STATEMENT OF RETAINED EARNINGS</t>
  </si>
  <si>
    <t>AND OTHER PAID-IN CAPITAL</t>
  </si>
  <si>
    <t>CASH DIVIDENDS DECLARED ON COMMON STOCK</t>
  </si>
  <si>
    <t>OTHER PAID-IN CAPITAL:</t>
  </si>
  <si>
    <t>DONATIONS RECEIVED FROM SHAREHOLDERS</t>
  </si>
  <si>
    <t>TOTAL OTHER PAID-IN CAPITAL</t>
  </si>
  <si>
    <t>STATEMENT OF INCOME</t>
  </si>
  <si>
    <t>OPERATING REVENUE - ELECTRIC</t>
  </si>
  <si>
    <t>Total Operating Revenues</t>
  </si>
  <si>
    <t xml:space="preserve">       TOTAL OPERATING REVENUES</t>
  </si>
  <si>
    <t>OPERATING EXPENSES - ELECTRIC</t>
  </si>
  <si>
    <t xml:space="preserve">       TOTAL OPERATION &amp; MAINTENANCE</t>
  </si>
  <si>
    <t xml:space="preserve">       TOTAL OPERATING EXPENSES</t>
  </si>
  <si>
    <t xml:space="preserve">       NET OPERATING INCOME</t>
  </si>
  <si>
    <t>OTHER INCOME AND DEDUCTIONS</t>
  </si>
  <si>
    <t>Taxes Applicable to Other Income &amp; Deductions</t>
  </si>
  <si>
    <t xml:space="preserve">       TOTAL OTHER INCOME AND DEDUCTIONS</t>
  </si>
  <si>
    <t>INCOME BEFORE INTEREST CHARGES</t>
  </si>
  <si>
    <t>INTEREST CHARGES</t>
  </si>
  <si>
    <t>(Net of Allowance for Borrowed Funds Used During Construction)</t>
  </si>
  <si>
    <t xml:space="preserve">       NET INCOME</t>
  </si>
  <si>
    <t>EARNINGS FOR COMMON STOCK</t>
  </si>
  <si>
    <t>DIVIDENDS DECLARED ON COMMON STOCK</t>
  </si>
  <si>
    <t>UNDISTRIBUTED NET INCOME</t>
  </si>
  <si>
    <t>OPERATING REVENUES BY REVENUE CLASS</t>
  </si>
  <si>
    <t>Sales of Electricity</t>
  </si>
  <si>
    <t>FERC Account No.</t>
  </si>
  <si>
    <t>Title</t>
  </si>
  <si>
    <t>Residential Sales</t>
  </si>
  <si>
    <t>Commercial &amp; Industrial Sales:</t>
  </si>
  <si>
    <t xml:space="preserve">       Commercial</t>
  </si>
  <si>
    <t xml:space="preserve">       Industrial</t>
  </si>
  <si>
    <t>Public Street &amp; Highway Lighting</t>
  </si>
  <si>
    <t>Other Sales to Public Authorities</t>
  </si>
  <si>
    <t>Subtotal - Total Sales - Ultimate Customers</t>
  </si>
  <si>
    <t>Sales for Resale</t>
  </si>
  <si>
    <t>Total Sales of Electricity</t>
  </si>
  <si>
    <t>Other Operating Revenues</t>
  </si>
  <si>
    <t>Forfeited Discounts</t>
  </si>
  <si>
    <t>Miscellaneous Service Revenues</t>
  </si>
  <si>
    <t>Rent form Electric Property</t>
  </si>
  <si>
    <t>Other Electric Revenues</t>
  </si>
  <si>
    <t>Total Other Operating Revenues</t>
  </si>
  <si>
    <t>OPERATING EXPENSES - FUNCTIONAL DETAILS</t>
  </si>
  <si>
    <t>OPERATING EXPENSES</t>
  </si>
  <si>
    <t>(OPERATION &amp; MAINTENANCE)</t>
  </si>
  <si>
    <t>POWER PRODUCTION EXPENSES</t>
  </si>
  <si>
    <t>Operation - Fuel</t>
  </si>
  <si>
    <t>Operation - Other</t>
  </si>
  <si>
    <t xml:space="preserve">       Total Operation       </t>
  </si>
  <si>
    <t>Maintenance</t>
  </si>
  <si>
    <t xml:space="preserve">       TOTAL STEAM POWER GENERATION</t>
  </si>
  <si>
    <t>TOTAL OTHER POWER GENERATION</t>
  </si>
  <si>
    <t>OTHER POWER SUPPLY EXPENSES:</t>
  </si>
  <si>
    <t>Purchase Power Expense</t>
  </si>
  <si>
    <t xml:space="preserve">       Total - Purchased Power</t>
  </si>
  <si>
    <t xml:space="preserve">       TOTAL OTHER POWER SUPPLY EXPENSES</t>
  </si>
  <si>
    <t xml:space="preserve">               TOTAL POWER PRODUCTION - OPERATION</t>
  </si>
  <si>
    <t xml:space="preserve">               TOTAL POWER PRODUCTION - MAINTENANCE</t>
  </si>
  <si>
    <t xml:space="preserve">       TOTAL POWER PRODUCTION EXPENSES</t>
  </si>
  <si>
    <t>TRANSMISSION - Operation</t>
  </si>
  <si>
    <t xml:space="preserve">                          - Maintenance</t>
  </si>
  <si>
    <t xml:space="preserve">       TOTAL TRANSMISSION EXPENSES</t>
  </si>
  <si>
    <t>DISTRIBUTION - Operation</t>
  </si>
  <si>
    <t xml:space="preserve">       TOTAL DISTRIBUTION EXPENSES</t>
  </si>
  <si>
    <t>CUSTOMER ACCOUNTS EXPENSE - OPERATION</t>
  </si>
  <si>
    <t>CUSTOMER SERVICE &amp; INFORMATION EXPENSES - OPERATION</t>
  </si>
  <si>
    <t>SALES EXPENSES - OPERATION</t>
  </si>
  <si>
    <t>ADMINISTRATIVE &amp; GENERAL EXPENSES - Operation</t>
  </si>
  <si>
    <t xml:space="preserve">       TOTAL ADMINISTRATIVE &amp; GENERAL EXPENSES</t>
  </si>
  <si>
    <t xml:space="preserve">       TOTAL OPERATION &amp; MAINTENANCE EXPENSES</t>
  </si>
  <si>
    <t>Obligations Under Capital Lease</t>
  </si>
  <si>
    <t>Accounts Payable</t>
  </si>
  <si>
    <t>Accounts Payable to Associated Companies</t>
  </si>
  <si>
    <t>Customer Deposits</t>
  </si>
  <si>
    <t>Taxes Accrued</t>
  </si>
  <si>
    <t>Interest Accrued</t>
  </si>
  <si>
    <t>Risk Management Liabilities</t>
  </si>
  <si>
    <t>Customer Advances for Construction</t>
  </si>
  <si>
    <t>Other Deferred Credits</t>
  </si>
  <si>
    <t>Accumulated Deferred Income Taxes</t>
  </si>
  <si>
    <t>DEFERRED CREDITS AND OPERATING RESERVES</t>
  </si>
  <si>
    <t>TOTAL LIABILITIES AND OTHER CREDITS</t>
  </si>
  <si>
    <t>CURRENT AND ACCRUED LIABILITIES</t>
  </si>
  <si>
    <t xml:space="preserve">       TOTAL OTHER NONCURRENT LIABILITIES</t>
  </si>
  <si>
    <t xml:space="preserve">       TOTAL CURRENT AND ACCRUED LIABILITIES</t>
  </si>
  <si>
    <t xml:space="preserve">       TOTAL DEFERRED CREDITS AND OPERATING RESERVES</t>
  </si>
  <si>
    <t>Other</t>
  </si>
  <si>
    <t>=============</t>
  </si>
  <si>
    <t>===========</t>
  </si>
  <si>
    <t>Total Materials &amp; Supplies</t>
  </si>
  <si>
    <t>Line</t>
  </si>
  <si>
    <t>No.</t>
  </si>
  <si>
    <t xml:space="preserve">       SUBTOTAL OPERATION &amp; MAINTENANCE EXPENSES</t>
  </si>
  <si>
    <t>Employee Benefits - Pension</t>
  </si>
  <si>
    <t>Taxes</t>
  </si>
  <si>
    <t>Carry Costs - Factored A/R</t>
  </si>
  <si>
    <t>Sales / Use Taxes</t>
  </si>
  <si>
    <t>Provision for Rate Refund</t>
  </si>
  <si>
    <t>REGIONAL MARKET EXPENSES</t>
  </si>
  <si>
    <t>Regional Market Operation Expenses</t>
  </si>
  <si>
    <t>TOTAL REGIONAL MARKET EXPENSES</t>
  </si>
  <si>
    <t>Subtotal Sales of Electricity</t>
  </si>
  <si>
    <t xml:space="preserve">       Authorized: 2,000,000 Shares</t>
  </si>
  <si>
    <t>Operating Revenue - Sales To Affiliates</t>
  </si>
  <si>
    <t>Operating Revenue - Sales To Non Affiliates</t>
  </si>
  <si>
    <t xml:space="preserve"> </t>
  </si>
  <si>
    <t>Asset Retirement Obligations</t>
  </si>
  <si>
    <t>Less:</t>
  </si>
  <si>
    <t>JURISDICTIONAL ASSETS</t>
  </si>
  <si>
    <t>Description</t>
  </si>
  <si>
    <t>Jurisdictional                                Rate Case                                    Adjustments                                                      (Schedule 4)</t>
  </si>
  <si>
    <t>(C3 + C4 + C5)</t>
  </si>
  <si>
    <t>---------------------</t>
  </si>
  <si>
    <t>TOTAL ELECTRIC UTILITY PLANT</t>
  </si>
  <si>
    <t>Reconcile:</t>
  </si>
  <si>
    <t>Add:</t>
  </si>
  <si>
    <t>JURISDICTIONAL CAPITALIZATION, LONG-TERM DEBT AND LIABILITIES</t>
  </si>
  <si>
    <t>-------------------</t>
  </si>
  <si>
    <t>BALANCE SHEET</t>
  </si>
  <si>
    <t>April</t>
  </si>
  <si>
    <t>March</t>
  </si>
  <si>
    <t>May</t>
  </si>
  <si>
    <t>June</t>
  </si>
  <si>
    <t>July</t>
  </si>
  <si>
    <t>August</t>
  </si>
  <si>
    <t>September</t>
  </si>
  <si>
    <t>October</t>
  </si>
  <si>
    <t>November</t>
  </si>
  <si>
    <t>December</t>
  </si>
  <si>
    <t>January</t>
  </si>
  <si>
    <t>Prepaid Lease</t>
  </si>
  <si>
    <t>CSAPR Current SO2 Inv</t>
  </si>
  <si>
    <t>Federal Income Taxes - Current and Deferred</t>
  </si>
  <si>
    <t>System Control &amp; Load Dispatch</t>
  </si>
  <si>
    <t>Other Special Funds</t>
  </si>
  <si>
    <t>Other Prepayments</t>
  </si>
  <si>
    <t xml:space="preserve">February </t>
  </si>
  <si>
    <t>Jurisdictional
Rate Case
Adjustments
(Schedule 4)</t>
  </si>
  <si>
    <t>Interest from Customer Deposits</t>
  </si>
  <si>
    <t>INTEREST ON CUSTOMER DEPOSITS</t>
  </si>
  <si>
    <t>OTHER</t>
  </si>
  <si>
    <t>12 Months</t>
  </si>
  <si>
    <t>Ended</t>
  </si>
  <si>
    <t>Operating Revenue - Sales To Non Affil</t>
  </si>
  <si>
    <t>Net Taxes</t>
  </si>
  <si>
    <t>Total Net Taxes</t>
  </si>
  <si>
    <t>Interest on Customer Deposits</t>
  </si>
  <si>
    <t>(Gain)/Loss on Disp. of Utility Plant</t>
  </si>
  <si>
    <t>(Gain)/Loss on Disp. of Allowances</t>
  </si>
  <si>
    <t>Accretion</t>
  </si>
  <si>
    <t>Factored Cust Accounts Rec Exp</t>
  </si>
  <si>
    <t>Factored Cust Acts Rec - Bad Debts</t>
  </si>
  <si>
    <t>Interest Income - CBP</t>
  </si>
  <si>
    <t>Interest Expense - CBP</t>
  </si>
  <si>
    <t>Lines Of Credit</t>
  </si>
  <si>
    <t>Total Other</t>
  </si>
  <si>
    <t xml:space="preserve">Section V, Schedule 4, Column 6, Line 43 - Cash Working Capital </t>
  </si>
  <si>
    <t>Section V, Schedule 4, Column 6, Line 45 - Customer Advances &amp; Deposits</t>
  </si>
  <si>
    <t xml:space="preserve">Section V, Schedule 4, Column 6, Line 46 - Accumulated Deferred Income Taxes </t>
  </si>
  <si>
    <t>Section V, Schedule 4, Column 6, Line 47 - Total Rate Base (Ln 40 + Ln 41 - Ln 42 - Ln 43 - Ln 44)</t>
  </si>
  <si>
    <t>Non-Jurisdictional Adjustments</t>
  </si>
  <si>
    <t>*</t>
  </si>
  <si>
    <t>In Service (Including Property Under Capital Leases)</t>
  </si>
  <si>
    <t>*Impact on capitalization of other asset adjustments</t>
  </si>
  <si>
    <t>MONTHLY STATEMENTS OF ELECTRIC OPERATING INCOME</t>
  </si>
  <si>
    <t xml:space="preserve">Power Purchased for Storage Operations </t>
  </si>
  <si>
    <t xml:space="preserve">                         - Maintenance</t>
  </si>
  <si>
    <t xml:space="preserve">                                                                  - Maintenance</t>
  </si>
  <si>
    <t xml:space="preserve">Accretion </t>
  </si>
  <si>
    <t>Other Income and Deductions
(Includes Allowance for Funds Used During Construction)</t>
  </si>
  <si>
    <t>Rate Case Adjustments (Schedules 3 &amp; 4)</t>
  </si>
  <si>
    <t>Notes Payable to Associated Companies</t>
  </si>
  <si>
    <t>Miscellaneous Current and Accrued Liabilities</t>
  </si>
  <si>
    <t>Tax Collections Payable</t>
  </si>
  <si>
    <t>Other Regulatory Liabilities</t>
  </si>
  <si>
    <t>Accumulated Deferred Investment Tax Credits</t>
  </si>
  <si>
    <t>Noncurrent Portion of Allowances</t>
  </si>
  <si>
    <t>Long Term Derivative Instrument Assets</t>
  </si>
  <si>
    <t xml:space="preserve">       Plant Materials and Operating Supplies</t>
  </si>
  <si>
    <t>Rents Receivable</t>
  </si>
  <si>
    <t>Current Derivative Instrument Assets</t>
  </si>
  <si>
    <t>Special Deposits</t>
  </si>
  <si>
    <t>Fuel Stock - Gas</t>
  </si>
  <si>
    <t>Verification: Line 15 = Section V, Schedule 4, Page 1, Line 33</t>
  </si>
  <si>
    <t>Accumulated Deferred Income Tax</t>
  </si>
  <si>
    <t>ARO Removal Deprec - Accretion</t>
  </si>
  <si>
    <t>Check - P3 Prepayments</t>
  </si>
  <si>
    <t>Check - P3 Fuel</t>
  </si>
  <si>
    <t>Check - P3 Plant Materials and Operating Supplies</t>
  </si>
  <si>
    <t>Check - P3 SO2 Allowance Inventory - Current and Noncurrent Portion of Allowances</t>
  </si>
  <si>
    <t>Check - P7 Total Operating Revenues</t>
  </si>
  <si>
    <t>Check - P7 Provision for Rate Refund</t>
  </si>
  <si>
    <t>Check - P7 Operating Expense</t>
  </si>
  <si>
    <t>Check - P7 Maintenance Expense</t>
  </si>
  <si>
    <t>Check - P7 Interest from Customer Deposits</t>
  </si>
  <si>
    <t>Check - P7 Other Expense</t>
  </si>
  <si>
    <t>Per Jurisdictional Balance Sheet - Assets</t>
  </si>
  <si>
    <t>Accumulated Provision for Rate Refunds</t>
  </si>
  <si>
    <t>MONTHLY ENDING BALANCES OF CERTAIN OTHER ACCOUNTS</t>
  </si>
  <si>
    <t>MAY 31, 2025</t>
  </si>
  <si>
    <t>Per Books as of May 31, 2025</t>
  </si>
  <si>
    <t xml:space="preserve">       Allowance Inventory - Current       </t>
  </si>
  <si>
    <t>Adjusted as of May 31, 2025 (Schedule 4)</t>
  </si>
  <si>
    <t>Adjusted as of May 31, 2025</t>
  </si>
  <si>
    <t xml:space="preserve">BALANCE SHEET  </t>
  </si>
  <si>
    <t>Derivative Instrument Liabilities</t>
  </si>
  <si>
    <t>FOR THE TWELVE MONTHS ENDED MAY 31, 2025</t>
  </si>
  <si>
    <t>BALANCE AT MAY 31, 2025</t>
  </si>
  <si>
    <t>BALANCE AT JUNE 1, 2024</t>
  </si>
  <si>
    <t>For the Twelve Months Ended May 31, 2025</t>
  </si>
  <si>
    <t>Per Books
as of
May 31, 2025</t>
  </si>
  <si>
    <t>Adjusted as of
May 31, 2025
(Schedule 4)</t>
  </si>
  <si>
    <t>Interest Expense - Non-CBP</t>
  </si>
  <si>
    <t>FOR THE TEST YEAR ENDED MAY 31, 2025</t>
  </si>
  <si>
    <t>Nox Allowance Inventory</t>
  </si>
  <si>
    <t>Section V, Schedule 4, Column 6, Line 232 - Prepaid Pension &amp; OPEB Benefit</t>
  </si>
  <si>
    <t>807 KAR 5:001 SECTION 12</t>
  </si>
  <si>
    <t>FINANCIAL EXHIBIT</t>
  </si>
  <si>
    <t>1.</t>
  </si>
  <si>
    <t>Amounts and kinds of stock authorized.</t>
  </si>
  <si>
    <t>2,000,000 Shares of Common Stock, $50 par value.</t>
  </si>
  <si>
    <t>2.</t>
  </si>
  <si>
    <t>Amounts and kinds of stock issued and outstanding.</t>
  </si>
  <si>
    <t>1,009,000 Shares of Common Stock, $50 par value, recorded at $50,450,000.</t>
  </si>
  <si>
    <t>3.</t>
  </si>
  <si>
    <t>Terms of preference of preferred stock whether cumulative or participating, or on</t>
  </si>
  <si>
    <t>dividends or assets or otherwise.</t>
  </si>
  <si>
    <t>The Company has no preferred stock authorized or outstanding.</t>
  </si>
  <si>
    <t>4.</t>
  </si>
  <si>
    <t>Brief description of each mortgage on property of applicant, giving date of execution,</t>
  </si>
  <si>
    <t>name of mortgagor, name of mortgagee, or trustee, amount of indebtedness authorized to</t>
  </si>
  <si>
    <t>be secured thereby, and the amount of indebtedness actually secured, together with any</t>
  </si>
  <si>
    <t>sinking funds provisions.</t>
  </si>
  <si>
    <t>There are none.</t>
  </si>
  <si>
    <t>5.</t>
  </si>
  <si>
    <t>Amount of bonds authorized, and amount issued, describing each class separately, and</t>
  </si>
  <si>
    <t>giving date of issue, face value, rate of interest, date of maturity and how secured,</t>
  </si>
  <si>
    <t>together with the amount of interest paid thereon during the last fiscal year.</t>
  </si>
  <si>
    <t>See response to item 6 below.</t>
  </si>
  <si>
    <t>6.</t>
  </si>
  <si>
    <t>Each note outstanding, giving date of issue, amount, date of maturity, rate of interest, in</t>
  </si>
  <si>
    <t>whose favor, together with amount of interest paid thereon during the twelve months</t>
  </si>
  <si>
    <t>ending May 31, 2025.</t>
  </si>
  <si>
    <t>Date of                      Issue</t>
  </si>
  <si>
    <t>Date of                                  Maturity</t>
  </si>
  <si>
    <t>Rate of                                   Interest</t>
  </si>
  <si>
    <t>Principal                                Amount                                      as of                                                     May 31,            2025</t>
  </si>
  <si>
    <t>Interest Expense                    12 Months                                         Ending                                    May 31,                            2025</t>
  </si>
  <si>
    <t>Senior Unsercured Notes</t>
  </si>
  <si>
    <t>06/13/2003</t>
  </si>
  <si>
    <t>12/01/2032</t>
  </si>
  <si>
    <t>06/18/2009</t>
  </si>
  <si>
    <t>06/18/2029</t>
  </si>
  <si>
    <t>06/18/2039</t>
  </si>
  <si>
    <t>9/30/2014</t>
  </si>
  <si>
    <t>9/30/2026</t>
  </si>
  <si>
    <t>12/30/2014</t>
  </si>
  <si>
    <t>12/30/2026</t>
  </si>
  <si>
    <t>9/12/2017</t>
  </si>
  <si>
    <t>9/12/2027</t>
  </si>
  <si>
    <t>9/12/2029</t>
  </si>
  <si>
    <t>9/12/2047</t>
  </si>
  <si>
    <t>Pollution Control Bonds</t>
  </si>
  <si>
    <t>Term Loans</t>
  </si>
  <si>
    <t>Variable</t>
  </si>
  <si>
    <t>Short Term Borrowings</t>
  </si>
  <si>
    <t>The Company participates in the AEP System Corporate Borrowing Program.</t>
  </si>
  <si>
    <t>As of May 31, 2025, the Company had $85,199,814 of Short Term Debt.  The average balance for the 12 months ending May 31, 2025 was $89,676,046.  Interest expense for the 12 months ending May 31, 2025 was $4,932,777 resulting in a weighted average interest rate of 5.500%.</t>
  </si>
  <si>
    <t xml:space="preserve">Notes:   </t>
  </si>
  <si>
    <t>Except for one series that was issued as a publicly registered note when Kentucky Power was an SEC registrant, Senior Notes were purchased and held primarily by insurance companies. On June 20, 2023, the Pollution Control Bonds were publicly remarketed and are now held by various asset managers. Term Loans were advanced by and are owed to a combination of banks including CIBC, PNC, CoBank, and USBank. The Senior Notes in 2003 were issued in public offerings. The Senior Notes in 2009, 2014 and 2017 were issued in private offerings to qualified institutional investors.</t>
  </si>
  <si>
    <t>On June 26, 2024, Kentucky Power amended and extended a $150M term loan set to mature on June 30, 2024 extending it to June 25, 2025.  Lenders were CIBC, PNC and CoBank.</t>
  </si>
  <si>
    <t>On January 2, 2025, Kentucky Power issued a new $150M term loan with USBank as the lender.</t>
  </si>
  <si>
    <t>May 31, 2025</t>
  </si>
  <si>
    <t>7.</t>
  </si>
  <si>
    <t>Other indebtedness, giving same by classes and describing security, if any, with a brief</t>
  </si>
  <si>
    <t>statement of the devolution of assumption of any portion of such indebtedness upon or by</t>
  </si>
  <si>
    <t>person or corporation if the original liability has been transferred, together with amount</t>
  </si>
  <si>
    <t>of interest paid thereon during the twelve months ending May 31, 2025.</t>
  </si>
  <si>
    <t>The Company has no other indebtedness.</t>
  </si>
  <si>
    <t>8.</t>
  </si>
  <si>
    <t xml:space="preserve">Rate and amount of dividends paid during the five previous calendar years, and the </t>
  </si>
  <si>
    <t>amount of capital stock on which dividends were paid each year:</t>
  </si>
  <si>
    <t>Year</t>
  </si>
  <si>
    <t>Common                               Dividend                                Amount</t>
  </si>
  <si>
    <t>Common                    Shares                               Outstanding</t>
  </si>
  <si>
    <t>Dividend per                                          Common                                            Share</t>
  </si>
  <si>
    <t>9.</t>
  </si>
  <si>
    <t>Detailed income statement and balance sheet (see pages 3, 4, and 7).</t>
  </si>
  <si>
    <t>MONTHLY BEGINNING AND ENDING BALANCES OF ELECTRIC PLANT IN SERVICE</t>
  </si>
  <si>
    <t>FOR 12 MONTHS ENDED May 31, 2025</t>
  </si>
  <si>
    <t xml:space="preserve">Line </t>
  </si>
  <si>
    <t>31700 - ARO Steam Production Plant</t>
  </si>
  <si>
    <t>39919 - ARO General Plant</t>
  </si>
  <si>
    <t>Total Asset Retirement Obligations</t>
  </si>
  <si>
    <t>Intangible Plant</t>
  </si>
  <si>
    <t>30200 - Franchises and Consents</t>
  </si>
  <si>
    <t>30300 - Intangible Property</t>
  </si>
  <si>
    <t>Total Intangible Plant</t>
  </si>
  <si>
    <t>Steam Generation Plant</t>
  </si>
  <si>
    <t>31000 - Land - Coal Fired</t>
  </si>
  <si>
    <t>31010 - Land Rights - Coal Fired</t>
  </si>
  <si>
    <t>31100 - Structures, Improvement-Coal</t>
  </si>
  <si>
    <t>31200 - Boiler Plant Equip-Coal</t>
  </si>
  <si>
    <t>31400 - Turbo generator Units-Coal</t>
  </si>
  <si>
    <t>31500 - Accessory Elect Equip-Coal</t>
  </si>
  <si>
    <t>31510 - Computer Hardware Coal</t>
  </si>
  <si>
    <t>31531 - Comm Equipment Coal</t>
  </si>
  <si>
    <t>31600 - Misc Pwr Plant Equip-Coal</t>
  </si>
  <si>
    <t>Total Steam Generation Plant</t>
  </si>
  <si>
    <t>Transmission Plant</t>
  </si>
  <si>
    <t>35000 - Land</t>
  </si>
  <si>
    <t>35010 - Land Rights</t>
  </si>
  <si>
    <t>35120 - Computer Software</t>
  </si>
  <si>
    <t>35130 - Communication Equipment</t>
  </si>
  <si>
    <t>35200 - Structures and Improvements</t>
  </si>
  <si>
    <t>35300 - Station Equipment</t>
  </si>
  <si>
    <t>35316 - Station Equipment-SmartGrid</t>
  </si>
  <si>
    <t>35400 - Towers and Fixtures</t>
  </si>
  <si>
    <t>35500 - Poles and Fixtures</t>
  </si>
  <si>
    <t>35600 - Overhead Conductors, Device</t>
  </si>
  <si>
    <t>35616 - OVH Cond-Dev-Smart Grid</t>
  </si>
  <si>
    <t>35700 - Underground Conduit</t>
  </si>
  <si>
    <t>35800 - Undergrnd Conductors Device</t>
  </si>
  <si>
    <t>35816 - Ug Cond-Dev-Smart Grid</t>
  </si>
  <si>
    <t>Total Transmission Plant</t>
  </si>
  <si>
    <t xml:space="preserve">Distribution Plant </t>
  </si>
  <si>
    <t>36000 - Land</t>
  </si>
  <si>
    <t>36010 - Land Rights</t>
  </si>
  <si>
    <t>36100 - Structures and Improvements</t>
  </si>
  <si>
    <t>36200 - Station Equipment</t>
  </si>
  <si>
    <t>36216 - Station Equipment-SmartGrid</t>
  </si>
  <si>
    <t>36320 - Computer Software</t>
  </si>
  <si>
    <t>36330 - Communication Equipment</t>
  </si>
  <si>
    <t>36336 - AMI Communication Equipment</t>
  </si>
  <si>
    <t>36400 - Poles, Towers and Fixtures</t>
  </si>
  <si>
    <t>36500 - Overhead Conductors, Device</t>
  </si>
  <si>
    <t>36600 - Underground Conduit</t>
  </si>
  <si>
    <t>36700 - Undergrnd Conductors, Device</t>
  </si>
  <si>
    <t>36800 - Line Transformers</t>
  </si>
  <si>
    <t>36900 - Services</t>
  </si>
  <si>
    <t>37000 - Meters</t>
  </si>
  <si>
    <t>37100 - Installs Customer Premises</t>
  </si>
  <si>
    <t>37300 - Street Lghtng &amp; Signal Sys</t>
  </si>
  <si>
    <t xml:space="preserve">Total Distribution Plant </t>
  </si>
  <si>
    <t>General Plant</t>
  </si>
  <si>
    <t>38900 - Land</t>
  </si>
  <si>
    <t>38910 - Land Rights</t>
  </si>
  <si>
    <t>39000 - Structures and Improvements</t>
  </si>
  <si>
    <t>39100 - Office Furniture, Equipment</t>
  </si>
  <si>
    <t>39111 - Office Equip - Computers</t>
  </si>
  <si>
    <t>39200 - Transportation Equipment</t>
  </si>
  <si>
    <t>39300 - Stores Equipment</t>
  </si>
  <si>
    <t>39400 - Tools</t>
  </si>
  <si>
    <t>39500 - Laboratory Equipment</t>
  </si>
  <si>
    <t>39600 - Power Operated Equipment</t>
  </si>
  <si>
    <t>39700 - Communication Equipment</t>
  </si>
  <si>
    <t>39716 - AMI Communication Equipment</t>
  </si>
  <si>
    <t>39710 - Computer Hardware</t>
  </si>
  <si>
    <t>39721 - Computer Software</t>
  </si>
  <si>
    <t>39730 - Communication Equipment</t>
  </si>
  <si>
    <t>39800 - Miscellaneous Equipment</t>
  </si>
  <si>
    <t>Total General Plant</t>
  </si>
  <si>
    <t>TOTAL ELECTRIC PLANT</t>
  </si>
  <si>
    <r>
      <t xml:space="preserve">NOTE: </t>
    </r>
    <r>
      <rPr>
        <sz val="10"/>
        <rFont val="Arial"/>
        <family val="2"/>
      </rPr>
      <t>Columns may not foot due to rounding</t>
    </r>
  </si>
  <si>
    <r>
      <rPr>
        <b/>
        <sz val="10"/>
        <rFont val="Arial"/>
        <family val="2"/>
      </rPr>
      <t>Source</t>
    </r>
    <r>
      <rPr>
        <sz val="10"/>
        <rFont val="Arial"/>
        <family val="2"/>
      </rPr>
      <t>: Asset Report 1000c</t>
    </r>
  </si>
  <si>
    <t>MONTHLY BEGINNING AND ENDING BALANCES OF THE RESERVE FOR DEPRECIATION OF UTILITY PLANT IN SERVICE FOR THE 12 MONTHS ENDING MAY 31, 2025</t>
  </si>
  <si>
    <t>Depreciation of Electric Utility Plant in Service</t>
  </si>
  <si>
    <t>Transmission Plant - Electric</t>
  </si>
  <si>
    <t>Distribution Plant - Electric</t>
  </si>
  <si>
    <t>Asset Retirement Obligation Removal Depreciation &amp; Accretion</t>
  </si>
  <si>
    <t>Retirement Work in Progress</t>
  </si>
  <si>
    <t>Total Accumulated Provision for Depreciation</t>
  </si>
  <si>
    <t>Accumulated Provision for Amortization of Electric Plant in Service</t>
  </si>
  <si>
    <t>Franchises</t>
  </si>
  <si>
    <t>Capitalized Software</t>
  </si>
  <si>
    <t>SCR Catalyst</t>
  </si>
  <si>
    <t>Total Electric Utility Plant</t>
  </si>
  <si>
    <t>Accumulated Provision for Amortization of Electric Plant &amp; Leased Property</t>
  </si>
  <si>
    <t>Total Accum Provision for Depr., Depl., and Amort. Of Electric Utility Plant - Net</t>
  </si>
  <si>
    <t>Source:</t>
  </si>
  <si>
    <t>Depreciation Ledger and Financial Page 18</t>
  </si>
  <si>
    <t>MONTHLY BEGINNING AND ENDING BALANCES OF CONSTRUCTION WORK IN PROGRESS FOR 12 MONTHS ENDED  MAY 31, 2025</t>
  </si>
  <si>
    <t>Regular Construction</t>
  </si>
  <si>
    <t>TOTAL CWIP</t>
  </si>
  <si>
    <t>SOURCE:</t>
  </si>
  <si>
    <t>Financial Page 16</t>
  </si>
  <si>
    <t>TOTAL OWNED ELECTRIC PLANT</t>
  </si>
  <si>
    <t>12 MONTHS ENDED MAY 31, 2025</t>
  </si>
  <si>
    <t>Increase</t>
  </si>
  <si>
    <t>Owned Electric Plant In Service</t>
  </si>
  <si>
    <t>Balance</t>
  </si>
  <si>
    <t>Additions</t>
  </si>
  <si>
    <t>Retirements</t>
  </si>
  <si>
    <t>Transfers</t>
  </si>
  <si>
    <t>May 2025 over June 2024</t>
  </si>
  <si>
    <t>Amount</t>
  </si>
  <si>
    <t>Percent</t>
  </si>
  <si>
    <t>Asset Retirement Obligation</t>
  </si>
  <si>
    <t>Distribution Plant</t>
  </si>
  <si>
    <t>Total Owned Electric Plant In Service</t>
  </si>
  <si>
    <t>Other Electric Plant</t>
  </si>
  <si>
    <t>Held For Future Use</t>
  </si>
  <si>
    <t>CWIP</t>
  </si>
  <si>
    <t>Total Owned Electric Plant</t>
  </si>
  <si>
    <t xml:space="preserve">Source: </t>
  </si>
  <si>
    <t>PowerPlant Asset Report 1000c</t>
  </si>
  <si>
    <t>General Ledger CWIP Query</t>
  </si>
  <si>
    <t>Kentucky Power Company</t>
  </si>
  <si>
    <t>Computation of Adjusted</t>
  </si>
  <si>
    <t>Current Federal Income Tax Expense</t>
  </si>
  <si>
    <t>Historical Test Year - As Adjusted</t>
  </si>
  <si>
    <t>Twelve Months Ended May 31, 2025</t>
  </si>
  <si>
    <t>(1)</t>
  </si>
  <si>
    <t>(2)</t>
  </si>
  <si>
    <t>(3)</t>
  </si>
  <si>
    <t>(4)</t>
  </si>
  <si>
    <t>(5)</t>
  </si>
  <si>
    <t>(6)</t>
  </si>
  <si>
    <t>(7)</t>
  </si>
  <si>
    <t>(8)</t>
  </si>
  <si>
    <t>(9)</t>
  </si>
  <si>
    <t>(10)</t>
  </si>
  <si>
    <t>(11)</t>
  </si>
  <si>
    <t>(12)</t>
  </si>
  <si>
    <t>(13)</t>
  </si>
  <si>
    <t>Total Company</t>
  </si>
  <si>
    <t>Total Co Electric</t>
  </si>
  <si>
    <t>Less</t>
  </si>
  <si>
    <t>Electric Utility</t>
  </si>
  <si>
    <t>Utility After Rate</t>
  </si>
  <si>
    <t>KY Jurisdictional</t>
  </si>
  <si>
    <t>Kentucky</t>
  </si>
  <si>
    <t>Per Books</t>
  </si>
  <si>
    <t>Non-Utility/</t>
  </si>
  <si>
    <t>Before Rate Case</t>
  </si>
  <si>
    <t>Elimination</t>
  </si>
  <si>
    <t>After Rate Case</t>
  </si>
  <si>
    <t>Rate Case</t>
  </si>
  <si>
    <t>Adjustments</t>
  </si>
  <si>
    <t>Allocation</t>
  </si>
  <si>
    <t>Allocated</t>
  </si>
  <si>
    <t xml:space="preserve">Allocation Wholesale </t>
  </si>
  <si>
    <t>Jurisdictional</t>
  </si>
  <si>
    <t>Adjusted</t>
  </si>
  <si>
    <t>Line No.</t>
  </si>
  <si>
    <t>Item Description</t>
  </si>
  <si>
    <t>12 Mo. 05/31/25</t>
  </si>
  <si>
    <t>Non-Applicable</t>
  </si>
  <si>
    <t>Factor</t>
  </si>
  <si>
    <t>Basis</t>
  </si>
  <si>
    <t>NET ELECTRIC OPERATING INCOME BEFORE INCOME TAX</t>
  </si>
  <si>
    <t>SPECIFIC</t>
  </si>
  <si>
    <t>Interest Expense Synchronized</t>
  </si>
  <si>
    <t>GROSS PLT</t>
  </si>
  <si>
    <t>Allowance for Borrowed Funds Used During Construction</t>
  </si>
  <si>
    <t>Other Income &amp; Deductions   (Before Income Tax)</t>
  </si>
  <si>
    <t>NON-UTIL</t>
  </si>
  <si>
    <t>PRE-TAX BOOK INCOME BEFORE STATE INCOME TAX</t>
  </si>
  <si>
    <t>Current State Income Tax Expense</t>
  </si>
  <si>
    <t>SIT CALC</t>
  </si>
  <si>
    <t>CALCULATED</t>
  </si>
  <si>
    <t>PRE-TAX BOOK INCOME BEFORE FEDERAL INCOME TAX</t>
  </si>
  <si>
    <t>PERMANENT SCHEDULE M's</t>
  </si>
  <si>
    <t>5004 - STOCK BASED COMP-CAREER SHARES-PERM</t>
  </si>
  <si>
    <t>5016 - NON-DEDUCT MEALS AND T&amp;E</t>
  </si>
  <si>
    <t>LABOR</t>
  </si>
  <si>
    <t>5017 - NON-DEDUCT FINES&amp;PENALTIES</t>
  </si>
  <si>
    <t>NON-APPLIC</t>
  </si>
  <si>
    <t>5022 - NON-DEDUCT LOBBYING</t>
  </si>
  <si>
    <t>5024 - NON-DEDUCTIBLE PARKING EXPENSE</t>
  </si>
  <si>
    <t>5028 - RESTRICTED STOCK PLAN - TAX DEDUCTION</t>
  </si>
  <si>
    <t>Total PERMANENT SCHEDULE M's</t>
  </si>
  <si>
    <t>========================================</t>
  </si>
  <si>
    <t>Property - PT</t>
  </si>
  <si>
    <t>6002 - PT AFUDC Debt - NORM</t>
  </si>
  <si>
    <t>6003 - PT AFUDC Equity - FT</t>
  </si>
  <si>
    <t>6004 - PT ARO - NORM</t>
  </si>
  <si>
    <t>PROD PLT</t>
  </si>
  <si>
    <t>6007 - PT CIAC - NORM</t>
  </si>
  <si>
    <t>DIST PLT</t>
  </si>
  <si>
    <t>6009 - PT COR - NORM</t>
  </si>
  <si>
    <t>6011 - PT CPI - NORM</t>
  </si>
  <si>
    <t>6017 - PT Method/Life - FT</t>
  </si>
  <si>
    <t>6018 - PT Method/Life - NORM</t>
  </si>
  <si>
    <t>6019 - PT Plant Acquisition Adj - NORM</t>
  </si>
  <si>
    <t>6020 - PT Pollution Control - NORM</t>
  </si>
  <si>
    <t>6022 - PT Relocation Cost - NORM</t>
  </si>
  <si>
    <t>6024 - PT Repairs UOP - NORM</t>
  </si>
  <si>
    <t>6026 - PT Software - NORM</t>
  </si>
  <si>
    <t>Total Property - PT</t>
  </si>
  <si>
    <t>Property - Non-PT</t>
  </si>
  <si>
    <t>6503 - 2021 280H 481(a)</t>
  </si>
  <si>
    <t>Total Property - Non-PT</t>
  </si>
  <si>
    <t>Extracts</t>
  </si>
  <si>
    <t>7002 - CUST ADV for Construction</t>
  </si>
  <si>
    <t>7003 - DEFD FUEL EXP-CUR DEFL SET UP</t>
  </si>
  <si>
    <t>7012 - UNDERRECOV FUEL COST</t>
  </si>
  <si>
    <t>7021 - PROVS POSS REV REFDS-A/L</t>
  </si>
  <si>
    <t>7026 - MTM BK GAIN-A/L-TAX DEFL</t>
  </si>
  <si>
    <t>ENERGY</t>
  </si>
  <si>
    <t>7027 - INSURANCE PREMIUMS ACCRUED</t>
  </si>
  <si>
    <t>7029 - PROV WORKER'S COMP</t>
  </si>
  <si>
    <t>7032 - ACCRUED BK PENSION EXPENSE</t>
  </si>
  <si>
    <t>7033 - ACCRUED BK PENSION COSTS - SFAS 158</t>
  </si>
  <si>
    <t>7034 - SUPPLEMENTAL EXECUTIVE RETIREMENT PLAN</t>
  </si>
  <si>
    <t>7035 - ACCRD SUP EXEC RETIR PLAN COSTS-SFAS 158</t>
  </si>
  <si>
    <t>7036 - ACCRD BK SUP. SAVINGS PLAN EXP</t>
  </si>
  <si>
    <t>7039 - ACCRD LEASED ASSET BK RENT EXP</t>
  </si>
  <si>
    <t>7040 - BK PROV UNCOLL ACCTS - ST</t>
  </si>
  <si>
    <t>7046 - PROVISION FOR LITIGATION</t>
  </si>
  <si>
    <t>7048 - ACCRD COMPANYWIDE INCENTV PLAN</t>
  </si>
  <si>
    <t>7052 - ACCRUED BOOK VACATION PAY</t>
  </si>
  <si>
    <t>7054 - BOOK LEASES DEFERRED</t>
  </si>
  <si>
    <t>7055 - (ICDP)-INCENTIVE COMP DEFERRAL PLAN</t>
  </si>
  <si>
    <t>7059 - BK ACCRL- COOK CT RENT HOLIDAY</t>
  </si>
  <si>
    <t>7062 - ECONOMIC DEVEL FUND - CURRENT</t>
  </si>
  <si>
    <t>7081 - DEFD EXPS (A/C 186)</t>
  </si>
  <si>
    <t>7083 - Litigation Accrual</t>
  </si>
  <si>
    <t>REVENUE</t>
  </si>
  <si>
    <t>7086 - RATE CASE DEFD CHGS</t>
  </si>
  <si>
    <t>7099 - BK DEFL-DEMAND SIDE MNGMT EXP</t>
  </si>
  <si>
    <t>7100 - DEFD REV - SAN ANGELO SETTLEMENT</t>
  </si>
  <si>
    <t>7103 - BOOK &gt; TAX BASIS - EMA-A/C 283</t>
  </si>
  <si>
    <t>7104 - ADVANCE RENTAL INC (CUR MO)</t>
  </si>
  <si>
    <t>7108 - DEFD REV-BONUS LEASE SHORT-TERM</t>
  </si>
  <si>
    <t>7110 - REG LIAB-UNREAL MTM GAIN-DEFL</t>
  </si>
  <si>
    <t>7137 - REG ASSET-SFAS 158 - PENSIONS</t>
  </si>
  <si>
    <t>7138 - REG ASSET-SFAS 158 - SERP</t>
  </si>
  <si>
    <t>7139 - REG ASSET-SFAS 158 - OPEB</t>
  </si>
  <si>
    <t>7140 - Other Regulatory Assets</t>
  </si>
  <si>
    <t>7151 - REG ASSET-OSS MARGIN SHARING</t>
  </si>
  <si>
    <t>7192 - REG ASSET-NET CCS FEED STUDY COSTS</t>
  </si>
  <si>
    <t>7269 - REG ASSET-IGCC PRE-CONSTRUCTION COSTS</t>
  </si>
  <si>
    <t>7278 - REG ASSET-ENERGY EFFICIENCY RECOVERY</t>
  </si>
  <si>
    <t>7326 - REG ASSET-BIG SANDY RETIRE COSTS RECOV</t>
  </si>
  <si>
    <t>7327 - REG ASSET-BIG SANDY RETIRE RIDER U2 O&amp;M</t>
  </si>
  <si>
    <t>7329 - REG ASSET-UNDER RECOVERY-ENVIRONMENTAL</t>
  </si>
  <si>
    <t>7351 - REG ASSET-BIG SANDY U1 OR-UNREC EQUITY CC</t>
  </si>
  <si>
    <t>7352 - REG ASSET-BIG SANDY U1 OR-UNDER RECOV CC</t>
  </si>
  <si>
    <t>7357 - REG ASSET-NERC COMPL/CYBER CC-UNREC EQ</t>
  </si>
  <si>
    <t>7358 - REG ASSET-NERC COMPL/CYBER SEC-CAR CST</t>
  </si>
  <si>
    <t>7359 - REG ASSET-NERC COMPL/CYBER SEC-DEF DEPR</t>
  </si>
  <si>
    <t>7376 - REG ASSET-DEFD PROP TAX-BIG SANDY U1 GAS</t>
  </si>
  <si>
    <t>7397 - REG ASSET-ROCKPORT CAPACITY DEF-EQ CC</t>
  </si>
  <si>
    <t>7398 - REG ASSET-ROCKPORT CAPACITY CC DEFERRAL</t>
  </si>
  <si>
    <t>7399 - REG ASSET-ROCKPORT CAPACITY DEFERRAL</t>
  </si>
  <si>
    <t>7400 - REG ASSET-KENTUCKY UNDER RECOV-PPA RIDER</t>
  </si>
  <si>
    <t>7423 - REG ASSET-FERC Formula Rates Under Recvr</t>
  </si>
  <si>
    <t>7488 - REG ASSET-NOLC Regulatory Asset</t>
  </si>
  <si>
    <t>7489 - REG ASSET-NOLC Reg Asset-Equity Carrying</t>
  </si>
  <si>
    <t>7503 - REG ASSET-KY ELG Deferral</t>
  </si>
  <si>
    <t>7526 - Prepaid Regulatory Fees</t>
  </si>
  <si>
    <t>7536 - REG ASSET-KY Deferred Securitization Exp</t>
  </si>
  <si>
    <t>7545 - REG ASSET-HRJ 765kV Post Service AFUDC</t>
  </si>
  <si>
    <t>TRAN PLT</t>
  </si>
  <si>
    <t>7546 - REG ASSET-HRJ 765jV Depreciation Expense</t>
  </si>
  <si>
    <t>7553 - REG ASSET-Tariff DR CC Deferral</t>
  </si>
  <si>
    <t>7554 - REG ASSET-Tariff DR Deferred Equity CC</t>
  </si>
  <si>
    <t>7556 - REG ASSET-REMOVAL COSTS-AMORT-BIG SANDY</t>
  </si>
  <si>
    <t>7557 - REG ASSET-SPENT ARO-BIG SANDY</t>
  </si>
  <si>
    <t>7559 - REG ASSET-NBV-ARO-RETIRED PLANTS</t>
  </si>
  <si>
    <t>7571 - LOSS ON REACQUIRED DEBT</t>
  </si>
  <si>
    <t>7575 - ACCRD SFAS 106 PST RETIRE EXP</t>
  </si>
  <si>
    <t>7577 - ACCRD OPEB COSTS - SFAS 158</t>
  </si>
  <si>
    <t>7580 - ACCRD SFAS 112 PST EMPLOY BEN</t>
  </si>
  <si>
    <t>7581 - ACCRD BOOK ARO EXPENSE - SFAS 143</t>
  </si>
  <si>
    <t>7583 - SFAS 106 - MEDICARE SUBSIDY - (PPACA)-REG ASSET</t>
  </si>
  <si>
    <t>7584 - BOOK OPERATING LEASE - LIAB</t>
  </si>
  <si>
    <t>7585 - BOOK OPERATING LEASE - ASSET</t>
  </si>
  <si>
    <t>7593 - REG ASSET-ACCRUED SFAS 112</t>
  </si>
  <si>
    <t>7609 - REG ASSET-KY 2024 STORM DEFERRAL</t>
  </si>
  <si>
    <t>7632 - KY 2025 STORM DEFERRAL</t>
  </si>
  <si>
    <t>Total EXTRACTS</t>
  </si>
  <si>
    <t>Other Temps</t>
  </si>
  <si>
    <t>8012 - MARK &amp; SPREAD-DEFL-283-A/L</t>
  </si>
  <si>
    <t>8016 - STOCK BASED COMP-CAREER SHARES</t>
  </si>
  <si>
    <t>8018 - PROV-FAS 157 - A/L</t>
  </si>
  <si>
    <t>8062 - RESTRICTED STOCK PLAN</t>
  </si>
  <si>
    <t>Total Other Temps</t>
  </si>
  <si>
    <t>2009 - EXCESS ADFIT 281 - PROTECTED. - KY</t>
  </si>
  <si>
    <t>2010 - EXCESS ADFIT 282 - PROTECTED. - KY</t>
  </si>
  <si>
    <t>2011 - EXCESS ADFIT 282 - UNPROTECTED. - KY</t>
  </si>
  <si>
    <t>2012 - EXCESS ADFIT 283 - UNPROTECTED. - KY</t>
  </si>
  <si>
    <t>2009 - EXCESS ADFIT 281 - PROTECTED.</t>
  </si>
  <si>
    <t>2010 - EXCESS ADFIT 282 - PROTECTED.</t>
  </si>
  <si>
    <t>2011 - EXCESS ADFIT 282 - UNPROTECTED.</t>
  </si>
  <si>
    <t>2012 - EXCESS ADFIT 283 - UNPROTECTED.</t>
  </si>
  <si>
    <t>Total OTHER MISCELLANEOUS</t>
  </si>
  <si>
    <t>Total Book/Tax Income Differences</t>
  </si>
  <si>
    <t>State Income Tax Return Adjustment</t>
  </si>
  <si>
    <t>Taxable Income</t>
  </si>
  <si>
    <t>Statutory Rate</t>
  </si>
  <si>
    <t>Tax Before Credits</t>
  </si>
  <si>
    <t>Tax Return Adjustments</t>
  </si>
  <si>
    <t>Tax Credit C/F(OLD)</t>
  </si>
  <si>
    <t>NOL Reclass</t>
  </si>
  <si>
    <t>R&amp;D Credit - Current</t>
  </si>
  <si>
    <t>TAX CREDIT C/F W DEF TAX</t>
  </si>
  <si>
    <t>CAMT Credit C/F W Def Tax</t>
  </si>
  <si>
    <t>ALT MIN Tax (OLD)</t>
  </si>
  <si>
    <t>NON-UTILITY</t>
  </si>
  <si>
    <t>ETR Adjustment</t>
  </si>
  <si>
    <t>Current Tax</t>
  </si>
  <si>
    <t>ALLOCATION FACTORS:</t>
  </si>
  <si>
    <t>NET PLANT</t>
  </si>
  <si>
    <t>T&amp;D PLT</t>
  </si>
  <si>
    <t>O&amp;M EXP</t>
  </si>
  <si>
    <t>REVENUE-OTH</t>
  </si>
  <si>
    <t>DEMAND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</si>
</sst>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5" formatCode="&quot;$&quot;#,##0_);\(&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_(* #,##0.0_);_(* \(#,##0.0\);&quot;&quot;;_(@_)"/>
    <numFmt numFmtId="166" formatCode="[Blue]#,##0,_);[Red]\(#,##0,\)"/>
    <numFmt numFmtId="167" formatCode="&quot;$&quot;#,##0.000_);\(&quot;$&quot;#,##0.000\)"/>
    <numFmt numFmtId="168" formatCode="_(&quot;$&quot;* #,##0_);_(&quot;$&quot;* \(#,##0\);_(&quot;$&quot;* &quot;-&quot;??_);_(@_)"/>
    <numFmt numFmtId="169" formatCode="_(* #,##0.0_);_(* \(#,##0.0\);_(* &quot;-&quot;??_);_(@_)"/>
    <numFmt numFmtId="170" formatCode="&quot;$&quot;#,##0.0000_);\(&quot;$&quot;#,##0.0000\)"/>
    <numFmt numFmtId="171" formatCode="#,##0.0000_);\(#,##0.0000\)"/>
    <numFmt numFmtId="172" formatCode="&quot;$&quot;#,##0;\(&quot;$&quot;#,##0\)"/>
    <numFmt numFmtId="173" formatCode="mm/dd/yyyy"/>
    <numFmt numFmtId="174" formatCode="0.000%"/>
    <numFmt numFmtId="175" formatCode="&quot;$&quot;#,##0"/>
    <numFmt numFmtId="176" formatCode="&quot;$&quot;#,##0.00;\(&quot;$&quot;#,##0.00\)"/>
    <numFmt numFmtId="177" formatCode="[$-409]mmm\-yy;@"/>
    <numFmt numFmtId="178" formatCode="&quot;$&quot;#,##0.00"/>
    <numFmt numFmtId="179" formatCode="[$-409]mmmm\-yy;@"/>
    <numFmt numFmtId="180" formatCode="0.0%"/>
    <numFmt numFmtId="181" formatCode="0.000000"/>
    <numFmt numFmtId="182" formatCode="0.0000000"/>
  </numFmts>
  <fonts count="9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MS Sans Serif"/>
      <family val="2"/>
    </font>
    <font>
      <u/>
      <sz val="10"/>
      <name val="Arial"/>
      <family val="2"/>
    </font>
    <font>
      <b/>
      <sz val="10"/>
      <name val="Arial"/>
      <family val="2"/>
    </font>
    <font>
      <sz val="10"/>
      <color theme="1"/>
      <name val="Arial"/>
      <family val="2"/>
    </font>
    <font>
      <sz val="10"/>
      <name val="Arial"/>
      <family val="2"/>
    </font>
    <font>
      <sz val="10"/>
      <color indexed="8"/>
      <name val="Arial"/>
      <family val="2"/>
    </font>
    <font>
      <b/>
      <sz val="10"/>
      <color indexed="8"/>
      <name val="Arial"/>
      <family val="2"/>
    </font>
    <font>
      <sz val="10"/>
      <color indexed="10"/>
      <name val="Arial"/>
      <family val="2"/>
    </font>
    <font>
      <b/>
      <sz val="10"/>
      <name val="MS Sans Serif"/>
      <family val="2"/>
    </font>
    <font>
      <sz val="10"/>
      <name val="Arial Unicode MS"/>
      <family val="2"/>
    </font>
    <font>
      <sz val="12"/>
      <name val="Arial MT"/>
    </font>
    <font>
      <sz val="11"/>
      <color indexed="8"/>
      <name val="Calibri"/>
      <family val="2"/>
    </font>
    <font>
      <sz val="10"/>
      <color indexed="8"/>
      <name val="Tahoma"/>
      <family val="2"/>
    </font>
    <font>
      <sz val="11"/>
      <color indexed="9"/>
      <name val="Calibri"/>
      <family val="2"/>
    </font>
    <font>
      <sz val="10"/>
      <color indexed="9"/>
      <name val="Arial"/>
      <family val="2"/>
    </font>
    <font>
      <sz val="10"/>
      <color indexed="9"/>
      <name val="Tahoma"/>
      <family val="2"/>
    </font>
    <font>
      <sz val="11"/>
      <color indexed="20"/>
      <name val="Calibri"/>
      <family val="2"/>
    </font>
    <font>
      <sz val="10"/>
      <color indexed="20"/>
      <name val="Arial"/>
      <family val="2"/>
    </font>
    <font>
      <sz val="10"/>
      <color indexed="20"/>
      <name val="Tahoma"/>
      <family val="2"/>
    </font>
    <font>
      <b/>
      <sz val="11"/>
      <color indexed="52"/>
      <name val="Calibri"/>
      <family val="2"/>
    </font>
    <font>
      <b/>
      <sz val="10"/>
      <color indexed="52"/>
      <name val="Arial"/>
      <family val="2"/>
    </font>
    <font>
      <b/>
      <sz val="10"/>
      <color indexed="52"/>
      <name val="Tahoma"/>
      <family val="2"/>
    </font>
    <font>
      <b/>
      <sz val="11"/>
      <color indexed="9"/>
      <name val="Calibri"/>
      <family val="2"/>
    </font>
    <font>
      <b/>
      <sz val="10"/>
      <color indexed="9"/>
      <name val="Arial"/>
      <family val="2"/>
    </font>
    <font>
      <b/>
      <sz val="10"/>
      <color indexed="9"/>
      <name val="Tahoma"/>
      <family val="2"/>
    </font>
    <font>
      <b/>
      <sz val="10"/>
      <name val="Arial Unicode MS"/>
      <family val="2"/>
    </font>
    <font>
      <i/>
      <sz val="11"/>
      <color indexed="23"/>
      <name val="Calibri"/>
      <family val="2"/>
    </font>
    <font>
      <i/>
      <sz val="10"/>
      <color indexed="23"/>
      <name val="Arial"/>
      <family val="2"/>
    </font>
    <font>
      <i/>
      <sz val="10"/>
      <color indexed="23"/>
      <name val="Tahoma"/>
      <family val="2"/>
    </font>
    <font>
      <sz val="11"/>
      <color indexed="17"/>
      <name val="Calibri"/>
      <family val="2"/>
    </font>
    <font>
      <sz val="10"/>
      <color indexed="17"/>
      <name val="Arial"/>
      <family val="2"/>
    </font>
    <font>
      <sz val="10"/>
      <color indexed="17"/>
      <name val="Tahoma"/>
      <family val="2"/>
    </font>
    <font>
      <b/>
      <sz val="15"/>
      <color indexed="62"/>
      <name val="Calibri"/>
      <family val="2"/>
    </font>
    <font>
      <b/>
      <sz val="15"/>
      <color indexed="62"/>
      <name val="Arial"/>
      <family val="2"/>
    </font>
    <font>
      <b/>
      <sz val="15"/>
      <color indexed="56"/>
      <name val="Tahoma"/>
      <family val="2"/>
    </font>
    <font>
      <b/>
      <sz val="15"/>
      <color indexed="56"/>
      <name val="Arial"/>
      <family val="2"/>
    </font>
    <font>
      <b/>
      <sz val="15"/>
      <color indexed="56"/>
      <name val="Calibri"/>
      <family val="2"/>
    </font>
    <font>
      <b/>
      <sz val="13"/>
      <color indexed="62"/>
      <name val="Calibri"/>
      <family val="2"/>
    </font>
    <font>
      <b/>
      <sz val="13"/>
      <color indexed="62"/>
      <name val="Arial"/>
      <family val="2"/>
    </font>
    <font>
      <b/>
      <sz val="13"/>
      <color indexed="56"/>
      <name val="Tahoma"/>
      <family val="2"/>
    </font>
    <font>
      <b/>
      <sz val="13"/>
      <color indexed="56"/>
      <name val="Arial"/>
      <family val="2"/>
    </font>
    <font>
      <b/>
      <sz val="13"/>
      <color indexed="56"/>
      <name val="Calibri"/>
      <family val="2"/>
    </font>
    <font>
      <b/>
      <sz val="11"/>
      <color indexed="62"/>
      <name val="Calibri"/>
      <family val="2"/>
    </font>
    <font>
      <b/>
      <sz val="11"/>
      <color indexed="62"/>
      <name val="Arial"/>
      <family val="2"/>
    </font>
    <font>
      <b/>
      <sz val="11"/>
      <color indexed="56"/>
      <name val="Tahoma"/>
      <family val="2"/>
    </font>
    <font>
      <b/>
      <sz val="11"/>
      <color indexed="56"/>
      <name val="Arial"/>
      <family val="2"/>
    </font>
    <font>
      <b/>
      <sz val="11"/>
      <color indexed="56"/>
      <name val="Calibri"/>
      <family val="2"/>
    </font>
    <font>
      <sz val="11"/>
      <color indexed="62"/>
      <name val="Calibri"/>
      <family val="2"/>
    </font>
    <font>
      <sz val="10"/>
      <color indexed="62"/>
      <name val="Arial"/>
      <family val="2"/>
    </font>
    <font>
      <sz val="10"/>
      <color indexed="62"/>
      <name val="Tahoma"/>
      <family val="2"/>
    </font>
    <font>
      <b/>
      <sz val="12"/>
      <color indexed="12"/>
      <name val="Arial"/>
      <family val="2"/>
    </font>
    <font>
      <sz val="11"/>
      <color indexed="52"/>
      <name val="Calibri"/>
      <family val="2"/>
    </font>
    <font>
      <sz val="10"/>
      <color indexed="52"/>
      <name val="Arial"/>
      <family val="2"/>
    </font>
    <font>
      <sz val="10"/>
      <color indexed="52"/>
      <name val="Tahoma"/>
      <family val="2"/>
    </font>
    <font>
      <sz val="11"/>
      <color indexed="60"/>
      <name val="Calibri"/>
      <family val="2"/>
    </font>
    <font>
      <sz val="10"/>
      <color indexed="60"/>
      <name val="Arial"/>
      <family val="2"/>
    </font>
    <font>
      <sz val="10"/>
      <color indexed="60"/>
      <name val="Tahoma"/>
      <family val="2"/>
    </font>
    <font>
      <sz val="10"/>
      <color indexed="64"/>
      <name val="Arial"/>
      <family val="2"/>
    </font>
    <font>
      <sz val="8"/>
      <color indexed="48"/>
      <name val="Arial"/>
      <family val="2"/>
    </font>
    <font>
      <b/>
      <sz val="11"/>
      <color indexed="63"/>
      <name val="Calibri"/>
      <family val="2"/>
    </font>
    <font>
      <b/>
      <sz val="10"/>
      <color indexed="63"/>
      <name val="Arial"/>
      <family val="2"/>
    </font>
    <font>
      <b/>
      <sz val="10"/>
      <color indexed="63"/>
      <name val="Tahoma"/>
      <family val="2"/>
    </font>
    <font>
      <b/>
      <sz val="18"/>
      <color indexed="62"/>
      <name val="Cambria"/>
      <family val="2"/>
    </font>
    <font>
      <b/>
      <sz val="18"/>
      <color indexed="56"/>
      <name val="Cambria"/>
      <family val="2"/>
    </font>
    <font>
      <b/>
      <sz val="11"/>
      <color indexed="8"/>
      <name val="Calibri"/>
      <family val="2"/>
    </font>
    <font>
      <b/>
      <sz val="10"/>
      <color indexed="8"/>
      <name val="Tahoma"/>
      <family val="2"/>
    </font>
    <font>
      <sz val="11"/>
      <color indexed="10"/>
      <name val="Calibri"/>
      <family val="2"/>
    </font>
    <font>
      <sz val="10"/>
      <color indexed="10"/>
      <name val="Tahoma"/>
      <family val="2"/>
    </font>
    <font>
      <b/>
      <sz val="10"/>
      <color rgb="FFFF0000"/>
      <name val="Arial"/>
      <family val="2"/>
    </font>
    <font>
      <sz val="10"/>
      <name val="Arial"/>
      <family val="2"/>
    </font>
    <font>
      <sz val="10"/>
      <name val="MS Sans Serif"/>
      <family val="2"/>
    </font>
    <font>
      <b/>
      <sz val="10"/>
      <name val="MS Sans Serif"/>
      <family val="2"/>
    </font>
    <font>
      <sz val="8"/>
      <name val="Arial"/>
      <family val="2"/>
    </font>
    <font>
      <sz val="10"/>
      <name val="Arial"/>
      <family val="2"/>
    </font>
    <font>
      <sz val="10"/>
      <name val="MS Sans Serif"/>
    </font>
    <font>
      <b/>
      <sz val="10"/>
      <name val="MS Sans Serif"/>
    </font>
    <font>
      <b/>
      <sz val="11"/>
      <color theme="1"/>
      <name val="Calibri"/>
      <family val="2"/>
      <scheme val="minor"/>
    </font>
    <font>
      <i/>
      <u/>
      <sz val="10"/>
      <name val="Arial"/>
      <family val="2"/>
    </font>
    <font>
      <sz val="10"/>
      <color rgb="FFFF0000"/>
      <name val="Arial"/>
      <family val="2"/>
    </font>
    <font>
      <u val="singleAccounting"/>
      <sz val="10"/>
      <name val="Arial"/>
      <family val="2"/>
    </font>
    <font>
      <sz val="10"/>
      <color indexed="18"/>
      <name val="Arial"/>
      <family val="2"/>
    </font>
    <font>
      <sz val="10"/>
      <color rgb="FF00B0F0"/>
      <name val="Arial"/>
      <family val="2"/>
    </font>
    <font>
      <b/>
      <sz val="10"/>
      <color theme="1"/>
      <name val="Arial"/>
      <family val="2"/>
    </font>
    <font>
      <u/>
      <sz val="10"/>
      <color theme="1"/>
      <name val="Arial"/>
      <family val="2"/>
    </font>
    <font>
      <sz val="10"/>
      <name val="Times New Roman"/>
      <family val="1"/>
    </font>
  </fonts>
  <fills count="32">
    <fill>
      <patternFill patternType="none"/>
    </fill>
    <fill>
      <patternFill patternType="gray125"/>
    </fill>
    <fill>
      <patternFill patternType="mediumGray">
        <fgColor indexed="22"/>
      </patternFill>
    </fill>
    <fill>
      <patternFill patternType="solid">
        <fgColor indexed="22"/>
      </patternFill>
    </fill>
    <fill>
      <patternFill patternType="solid">
        <fgColor indexed="31"/>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3"/>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14"/>
      </patternFill>
    </fill>
    <fill>
      <patternFill patternType="solid">
        <fgColor indexed="55"/>
      </patternFill>
    </fill>
    <fill>
      <patternFill patternType="solid">
        <fgColor theme="4" tint="0.79998168889431442"/>
        <bgColor indexed="64"/>
      </patternFill>
    </fill>
    <fill>
      <patternFill patternType="solid">
        <fgColor indexed="22"/>
        <bgColor indexed="64"/>
      </patternFill>
    </fill>
    <fill>
      <patternFill patternType="solid">
        <fgColor rgb="FFFFFF00"/>
        <bgColor indexed="64"/>
      </patternFill>
    </fill>
    <fill>
      <patternFill patternType="solid">
        <fgColor rgb="FF00B0F0"/>
        <bgColor indexed="64"/>
      </patternFill>
    </fill>
  </fills>
  <borders count="29">
    <border>
      <left/>
      <right/>
      <top/>
      <bottom/>
      <diagonal/>
    </border>
    <border>
      <left/>
      <right/>
      <top/>
      <bottom style="thin">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3"/>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style="thin">
        <color indexed="64"/>
      </top>
      <bottom/>
      <diagonal/>
    </border>
    <border>
      <left/>
      <right/>
      <top style="thin">
        <color theme="4" tint="0.3999755851924192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s>
  <cellStyleXfs count="4950">
    <xf numFmtId="0" fontId="0" fillId="0" borderId="0"/>
    <xf numFmtId="43" fontId="11"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xf numFmtId="4" fontId="12" fillId="0" borderId="0" applyFont="0" applyFill="0" applyBorder="0" applyAlignment="0" applyProtection="0"/>
    <xf numFmtId="0" fontId="11"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0" fontId="15" fillId="0" borderId="0"/>
    <xf numFmtId="43" fontId="15"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44" fontId="16"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2" fillId="0" borderId="0" applyNumberFormat="0" applyFont="0" applyFill="0" applyBorder="0" applyAlignment="0" applyProtection="0">
      <alignment horizontal="left"/>
    </xf>
    <xf numFmtId="40" fontId="12" fillId="0" borderId="0" applyFont="0" applyFill="0" applyBorder="0" applyAlignment="0" applyProtection="0"/>
    <xf numFmtId="43" fontId="11" fillId="0" borderId="0" applyFont="0" applyFill="0" applyBorder="0" applyAlignment="0" applyProtection="0"/>
    <xf numFmtId="43" fontId="8" fillId="0" borderId="0" applyFont="0" applyFill="0" applyBorder="0" applyAlignment="0" applyProtection="0"/>
    <xf numFmtId="43" fontId="11" fillId="0" borderId="0" applyFont="0" applyFill="0" applyBorder="0" applyAlignment="0" applyProtection="0"/>
    <xf numFmtId="44" fontId="1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2" fillId="0" borderId="0"/>
    <xf numFmtId="0" fontId="12" fillId="0" borderId="0"/>
    <xf numFmtId="0" fontId="12" fillId="0" borderId="0"/>
    <xf numFmtId="0" fontId="12" fillId="0" borderId="0"/>
    <xf numFmtId="0" fontId="8" fillId="0" borderId="0"/>
    <xf numFmtId="9" fontId="12" fillId="0" borderId="0" applyFont="0" applyFill="0" applyBorder="0" applyAlignment="0" applyProtection="0"/>
    <xf numFmtId="0" fontId="12" fillId="0" borderId="0" applyNumberFormat="0" applyFont="0" applyFill="0" applyBorder="0" applyAlignment="0" applyProtection="0">
      <alignment horizontal="left"/>
    </xf>
    <xf numFmtId="15" fontId="12" fillId="0" borderId="0" applyFont="0" applyFill="0" applyBorder="0" applyAlignment="0" applyProtection="0"/>
    <xf numFmtId="4" fontId="12" fillId="0" borderId="0" applyFont="0" applyFill="0" applyBorder="0" applyAlignment="0" applyProtection="0"/>
    <xf numFmtId="0" fontId="20" fillId="0" borderId="2">
      <alignment horizontal="center"/>
    </xf>
    <xf numFmtId="0" fontId="20" fillId="0" borderId="2">
      <alignment horizontal="center"/>
    </xf>
    <xf numFmtId="3" fontId="12" fillId="0" borderId="0" applyFont="0" applyFill="0" applyBorder="0" applyAlignment="0" applyProtection="0"/>
    <xf numFmtId="0" fontId="12" fillId="2" borderId="0" applyNumberFormat="0" applyFont="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3" fillId="3" borderId="0" applyNumberFormat="0" applyBorder="0" applyAlignment="0" applyProtection="0"/>
    <xf numFmtId="0" fontId="23"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24" fillId="4" borderId="0" applyNumberFormat="0" applyBorder="0" applyAlignment="0" applyProtection="0"/>
    <xf numFmtId="0" fontId="17" fillId="4"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24" fillId="5"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24" fillId="7" borderId="0" applyNumberFormat="0" applyBorder="0" applyAlignment="0" applyProtection="0"/>
    <xf numFmtId="0" fontId="17" fillId="7" borderId="0" applyNumberFormat="0" applyBorder="0" applyAlignment="0" applyProtection="0"/>
    <xf numFmtId="0" fontId="23" fillId="7"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24" fillId="8" borderId="0" applyNumberFormat="0" applyBorder="0" applyAlignment="0" applyProtection="0"/>
    <xf numFmtId="0" fontId="17" fillId="8"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24" fillId="9"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24" fillId="10"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24" fillId="12" borderId="0" applyNumberFormat="0" applyBorder="0" applyAlignment="0" applyProtection="0"/>
    <xf numFmtId="0" fontId="17" fillId="12"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24" fillId="13"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24" fillId="15" borderId="0" applyNumberFormat="0" applyBorder="0" applyAlignment="0" applyProtection="0"/>
    <xf numFmtId="0" fontId="17" fillId="15" borderId="0" applyNumberFormat="0" applyBorder="0" applyAlignment="0" applyProtection="0"/>
    <xf numFmtId="0" fontId="23" fillId="15"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24" fillId="8" borderId="0" applyNumberFormat="0" applyBorder="0" applyAlignment="0" applyProtection="0"/>
    <xf numFmtId="0" fontId="17" fillId="8" borderId="0" applyNumberFormat="0" applyBorder="0" applyAlignment="0" applyProtection="0"/>
    <xf numFmtId="0" fontId="23" fillId="8"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24" fillId="12"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24" fillId="16" borderId="0" applyNumberFormat="0" applyBorder="0" applyAlignment="0" applyProtection="0"/>
    <xf numFmtId="0" fontId="17" fillId="16" borderId="0" applyNumberFormat="0" applyBorder="0" applyAlignment="0" applyProtection="0"/>
    <xf numFmtId="0" fontId="23" fillId="16" borderId="0" applyNumberFormat="0" applyBorder="0" applyAlignment="0" applyProtection="0"/>
    <xf numFmtId="0" fontId="25"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7" fillId="18" borderId="0" applyNumberFormat="0" applyBorder="0" applyAlignment="0" applyProtection="0"/>
    <xf numFmtId="0" fontId="26" fillId="18"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7" fillId="13" borderId="0" applyNumberFormat="0" applyBorder="0" applyAlignment="0" applyProtection="0"/>
    <xf numFmtId="0" fontId="25"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7" fillId="15" borderId="0" applyNumberFormat="0" applyBorder="0" applyAlignment="0" applyProtection="0"/>
    <xf numFmtId="0" fontId="26" fillId="15" borderId="0" applyNumberFormat="0" applyBorder="0" applyAlignment="0" applyProtection="0"/>
    <xf numFmtId="0" fontId="25" fillId="15" borderId="0" applyNumberFormat="0" applyBorder="0" applyAlignment="0" applyProtection="0"/>
    <xf numFmtId="0" fontId="25"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7" fillId="19" borderId="0" applyNumberFormat="0" applyBorder="0" applyAlignment="0" applyProtection="0"/>
    <xf numFmtId="0" fontId="26" fillId="19" borderId="0" applyNumberFormat="0" applyBorder="0" applyAlignment="0" applyProtection="0"/>
    <xf numFmtId="0" fontId="25" fillId="19" borderId="0" applyNumberFormat="0" applyBorder="0" applyAlignment="0" applyProtection="0"/>
    <xf numFmtId="0" fontId="25"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7" fillId="17" borderId="0" applyNumberFormat="0" applyBorder="0" applyAlignment="0" applyProtection="0"/>
    <xf numFmtId="0" fontId="25"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7" fillId="20" borderId="0" applyNumberFormat="0" applyBorder="0" applyAlignment="0" applyProtection="0"/>
    <xf numFmtId="0" fontId="26" fillId="20" borderId="0" applyNumberFormat="0" applyBorder="0" applyAlignment="0" applyProtection="0"/>
    <xf numFmtId="0" fontId="25" fillId="20" borderId="0" applyNumberFormat="0" applyBorder="0" applyAlignment="0" applyProtection="0"/>
    <xf numFmtId="0" fontId="25"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7" fillId="21" borderId="0" applyNumberFormat="0" applyBorder="0" applyAlignment="0" applyProtection="0"/>
    <xf numFmtId="0" fontId="26" fillId="21"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7" fillId="22" borderId="0" applyNumberFormat="0" applyBorder="0" applyAlignment="0" applyProtection="0"/>
    <xf numFmtId="0" fontId="25"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7" fillId="23" borderId="0" applyNumberFormat="0" applyBorder="0" applyAlignment="0" applyProtection="0"/>
    <xf numFmtId="0" fontId="25"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7" fillId="19" borderId="0" applyNumberFormat="0" applyBorder="0" applyAlignment="0" applyProtection="0"/>
    <xf numFmtId="0" fontId="26" fillId="19" borderId="0" applyNumberFormat="0" applyBorder="0" applyAlignment="0" applyProtection="0"/>
    <xf numFmtId="0" fontId="25" fillId="19" borderId="0" applyNumberFormat="0" applyBorder="0" applyAlignment="0" applyProtection="0"/>
    <xf numFmtId="0" fontId="25"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7" fillId="17" borderId="0" applyNumberFormat="0" applyBorder="0" applyAlignment="0" applyProtection="0"/>
    <xf numFmtId="0" fontId="25"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7" fillId="25" borderId="0" applyNumberFormat="0" applyBorder="0" applyAlignment="0" applyProtection="0"/>
    <xf numFmtId="0" fontId="28"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30" fillId="5" borderId="0" applyNumberFormat="0" applyBorder="0" applyAlignment="0" applyProtection="0"/>
    <xf numFmtId="0" fontId="29" fillId="5" borderId="0" applyNumberFormat="0" applyBorder="0" applyAlignment="0" applyProtection="0"/>
    <xf numFmtId="0" fontId="28" fillId="5" borderId="0" applyNumberFormat="0" applyBorder="0" applyAlignment="0" applyProtection="0"/>
    <xf numFmtId="0" fontId="31" fillId="3" borderId="3" applyNumberFormat="0" applyAlignment="0" applyProtection="0"/>
    <xf numFmtId="0" fontId="32" fillId="3" borderId="3" applyNumberFormat="0" applyAlignment="0" applyProtection="0"/>
    <xf numFmtId="0" fontId="32" fillId="3" borderId="3" applyNumberFormat="0" applyAlignment="0" applyProtection="0"/>
    <xf numFmtId="0" fontId="32" fillId="3" borderId="3" applyNumberFormat="0" applyAlignment="0" applyProtection="0"/>
    <xf numFmtId="0" fontId="33" fillId="3" borderId="3" applyNumberFormat="0" applyAlignment="0" applyProtection="0"/>
    <xf numFmtId="0" fontId="34" fillId="11" borderId="4" applyNumberFormat="0" applyAlignment="0" applyProtection="0"/>
    <xf numFmtId="0" fontId="35" fillId="11" borderId="4" applyNumberFormat="0" applyAlignment="0" applyProtection="0"/>
    <xf numFmtId="0" fontId="35" fillId="11" borderId="4" applyNumberFormat="0" applyAlignment="0" applyProtection="0"/>
    <xf numFmtId="0" fontId="35" fillId="11" borderId="4" applyNumberFormat="0" applyAlignment="0" applyProtection="0"/>
    <xf numFmtId="0" fontId="36" fillId="27" borderId="4" applyNumberFormat="0" applyAlignment="0" applyProtection="0"/>
    <xf numFmtId="0" fontId="35" fillId="27" borderId="4" applyNumberFormat="0" applyAlignment="0" applyProtection="0"/>
    <xf numFmtId="0" fontId="34" fillId="27" borderId="4" applyNumberFormat="0" applyAlignment="0" applyProtection="0"/>
    <xf numFmtId="43" fontId="11" fillId="0" borderId="0" applyFont="0" applyFill="0" applyBorder="0" applyAlignment="0" applyProtection="0"/>
    <xf numFmtId="43" fontId="17"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7" fillId="0" borderId="0" applyFont="0" applyFill="0" applyBorder="0" applyAlignment="0" applyProtection="0"/>
    <xf numFmtId="40" fontId="12" fillId="0" borderId="0" applyFont="0" applyFill="0" applyBorder="0" applyAlignment="0" applyProtection="0"/>
    <xf numFmtId="43" fontId="8" fillId="0" borderId="0" applyFont="0" applyFill="0" applyBorder="0" applyAlignment="0" applyProtection="0"/>
    <xf numFmtId="43" fontId="11" fillId="0" borderId="0" applyFont="0" applyFill="0" applyBorder="0" applyAlignment="0" applyProtection="0"/>
    <xf numFmtId="40" fontId="12" fillId="0" borderId="0" applyFont="0" applyFill="0" applyBorder="0" applyAlignment="0" applyProtection="0"/>
    <xf numFmtId="40" fontId="12" fillId="0" borderId="0" applyFont="0" applyFill="0" applyBorder="0" applyAlignment="0" applyProtection="0"/>
    <xf numFmtId="43" fontId="11" fillId="0" borderId="0" applyFont="0" applyFill="0" applyBorder="0" applyAlignment="0" applyProtection="0"/>
    <xf numFmtId="43" fontId="8"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7"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4" fontId="8" fillId="0" borderId="0" applyFont="0" applyFill="0" applyBorder="0" applyAlignment="0" applyProtection="0"/>
    <xf numFmtId="44" fontId="2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8" fontId="12" fillId="0" borderId="0" applyFont="0" applyFill="0" applyBorder="0" applyAlignment="0" applyProtection="0"/>
    <xf numFmtId="8" fontId="12" fillId="0" borderId="0" applyFont="0" applyFill="0" applyBorder="0" applyAlignment="0" applyProtection="0"/>
    <xf numFmtId="44" fontId="11" fillId="0" borderId="0" applyFon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7" borderId="0" applyNumberFormat="0" applyBorder="0" applyAlignment="0" applyProtection="0"/>
    <xf numFmtId="0" fontId="42" fillId="7" borderId="0" applyNumberFormat="0" applyBorder="0" applyAlignment="0" applyProtection="0"/>
    <xf numFmtId="0" fontId="42" fillId="7" borderId="0" applyNumberFormat="0" applyBorder="0" applyAlignment="0" applyProtection="0"/>
    <xf numFmtId="0" fontId="42" fillId="7" borderId="0" applyNumberFormat="0" applyBorder="0" applyAlignment="0" applyProtection="0"/>
    <xf numFmtId="0" fontId="43" fillId="7" borderId="0" applyNumberFormat="0" applyBorder="0" applyAlignment="0" applyProtection="0"/>
    <xf numFmtId="0" fontId="44" fillId="0" borderId="5" applyNumberFormat="0" applyFill="0" applyAlignment="0" applyProtection="0"/>
    <xf numFmtId="0" fontId="45" fillId="0" borderId="5" applyNumberFormat="0" applyFill="0" applyAlignment="0" applyProtection="0"/>
    <xf numFmtId="0" fontId="45" fillId="0" borderId="5" applyNumberFormat="0" applyFill="0" applyAlignment="0" applyProtection="0"/>
    <xf numFmtId="0" fontId="45" fillId="0" borderId="5" applyNumberFormat="0" applyFill="0" applyAlignment="0" applyProtection="0"/>
    <xf numFmtId="0" fontId="46" fillId="0" borderId="6" applyNumberFormat="0" applyFill="0" applyAlignment="0" applyProtection="0"/>
    <xf numFmtId="0" fontId="47" fillId="0" borderId="6" applyNumberFormat="0" applyFill="0" applyAlignment="0" applyProtection="0"/>
    <xf numFmtId="0" fontId="48" fillId="0" borderId="6" applyNumberFormat="0" applyFill="0" applyAlignment="0" applyProtection="0"/>
    <xf numFmtId="0" fontId="49" fillId="0" borderId="7" applyNumberFormat="0" applyFill="0" applyAlignment="0" applyProtection="0"/>
    <xf numFmtId="0" fontId="50" fillId="0" borderId="7" applyNumberFormat="0" applyFill="0" applyAlignment="0" applyProtection="0"/>
    <xf numFmtId="0" fontId="50" fillId="0" borderId="7" applyNumberFormat="0" applyFill="0" applyAlignment="0" applyProtection="0"/>
    <xf numFmtId="0" fontId="50" fillId="0" borderId="7" applyNumberFormat="0" applyFill="0" applyAlignment="0" applyProtection="0"/>
    <xf numFmtId="0" fontId="51" fillId="0" borderId="8" applyNumberFormat="0" applyFill="0" applyAlignment="0" applyProtection="0"/>
    <xf numFmtId="0" fontId="52" fillId="0" borderId="8" applyNumberFormat="0" applyFill="0" applyAlignment="0" applyProtection="0"/>
    <xf numFmtId="0" fontId="53" fillId="0" borderId="8" applyNumberFormat="0" applyFill="0" applyAlignment="0" applyProtection="0"/>
    <xf numFmtId="0" fontId="54" fillId="0" borderId="9" applyNumberFormat="0" applyFill="0" applyAlignment="0" applyProtection="0"/>
    <xf numFmtId="0" fontId="55" fillId="0" borderId="9" applyNumberFormat="0" applyFill="0" applyAlignment="0" applyProtection="0"/>
    <xf numFmtId="0" fontId="55" fillId="0" borderId="9" applyNumberFormat="0" applyFill="0" applyAlignment="0" applyProtection="0"/>
    <xf numFmtId="0" fontId="55" fillId="0" borderId="9" applyNumberFormat="0" applyFill="0" applyAlignment="0" applyProtection="0"/>
    <xf numFmtId="0" fontId="56" fillId="0" borderId="10" applyNumberFormat="0" applyFill="0" applyAlignment="0" applyProtection="0"/>
    <xf numFmtId="0" fontId="57" fillId="0" borderId="10" applyNumberFormat="0" applyFill="0" applyAlignment="0" applyProtection="0"/>
    <xf numFmtId="0" fontId="58" fillId="0" borderId="10" applyNumberFormat="0" applyFill="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10" borderId="3" applyNumberFormat="0" applyAlignment="0" applyProtection="0"/>
    <xf numFmtId="0" fontId="60" fillId="10" borderId="3" applyNumberFormat="0" applyAlignment="0" applyProtection="0"/>
    <xf numFmtId="0" fontId="60" fillId="10" borderId="3" applyNumberFormat="0" applyAlignment="0" applyProtection="0"/>
    <xf numFmtId="0" fontId="60" fillId="10" borderId="3" applyNumberFormat="0" applyAlignment="0" applyProtection="0"/>
    <xf numFmtId="0" fontId="61" fillId="10" borderId="3" applyNumberFormat="0" applyAlignment="0" applyProtection="0"/>
    <xf numFmtId="41" fontId="62" fillId="0" borderId="0">
      <alignment horizontal="left"/>
    </xf>
    <xf numFmtId="0" fontId="63" fillId="0" borderId="11" applyNumberFormat="0" applyFill="0" applyAlignment="0" applyProtection="0"/>
    <xf numFmtId="0" fontId="64" fillId="0" borderId="11" applyNumberFormat="0" applyFill="0" applyAlignment="0" applyProtection="0"/>
    <xf numFmtId="0" fontId="64" fillId="0" borderId="11" applyNumberFormat="0" applyFill="0" applyAlignment="0" applyProtection="0"/>
    <xf numFmtId="0" fontId="64" fillId="0" borderId="11" applyNumberFormat="0" applyFill="0" applyAlignment="0" applyProtection="0"/>
    <xf numFmtId="0" fontId="65" fillId="0" borderId="11" applyNumberFormat="0" applyFill="0" applyAlignment="0" applyProtection="0"/>
    <xf numFmtId="0" fontId="66" fillId="14" borderId="0" applyNumberFormat="0" applyBorder="0" applyAlignment="0" applyProtection="0"/>
    <xf numFmtId="0" fontId="67" fillId="14" borderId="0" applyNumberFormat="0" applyBorder="0" applyAlignment="0" applyProtection="0"/>
    <xf numFmtId="0" fontId="67" fillId="14" borderId="0" applyNumberFormat="0" applyBorder="0" applyAlignment="0" applyProtection="0"/>
    <xf numFmtId="0" fontId="67" fillId="14" borderId="0" applyNumberFormat="0" applyBorder="0" applyAlignment="0" applyProtection="0"/>
    <xf numFmtId="0" fontId="68" fillId="14" borderId="0" applyNumberFormat="0" applyBorder="0" applyAlignment="0" applyProtection="0"/>
    <xf numFmtId="0" fontId="15" fillId="0" borderId="0"/>
    <xf numFmtId="0" fontId="21" fillId="0" borderId="0"/>
    <xf numFmtId="37" fontId="22" fillId="0" borderId="0"/>
    <xf numFmtId="0" fontId="22" fillId="0" borderId="0"/>
    <xf numFmtId="0" fontId="12" fillId="0" borderId="0"/>
    <xf numFmtId="0" fontId="8" fillId="0" borderId="0"/>
    <xf numFmtId="38" fontId="11" fillId="0" borderId="0"/>
    <xf numFmtId="38" fontId="11" fillId="0" borderId="0"/>
    <xf numFmtId="38" fontId="11" fillId="0" borderId="0"/>
    <xf numFmtId="38" fontId="11" fillId="0" borderId="0"/>
    <xf numFmtId="0" fontId="12" fillId="0" borderId="0"/>
    <xf numFmtId="0" fontId="12" fillId="0" borderId="0"/>
    <xf numFmtId="38" fontId="11" fillId="0" borderId="0"/>
    <xf numFmtId="38" fontId="11" fillId="0" borderId="0"/>
    <xf numFmtId="38" fontId="11" fillId="0" borderId="0"/>
    <xf numFmtId="38" fontId="11" fillId="0" borderId="0"/>
    <xf numFmtId="38" fontId="11" fillId="0" borderId="0"/>
    <xf numFmtId="38" fontId="11" fillId="0" borderId="0"/>
    <xf numFmtId="38" fontId="11" fillId="0" borderId="0"/>
    <xf numFmtId="38" fontId="11" fillId="0" borderId="0"/>
    <xf numFmtId="38" fontId="11" fillId="0" borderId="0"/>
    <xf numFmtId="38" fontId="11" fillId="0" borderId="0"/>
    <xf numFmtId="0" fontId="21" fillId="0" borderId="0"/>
    <xf numFmtId="0" fontId="69" fillId="0" borderId="0"/>
    <xf numFmtId="0" fontId="69" fillId="0" borderId="0"/>
    <xf numFmtId="0" fontId="21" fillId="0" borderId="0"/>
    <xf numFmtId="0" fontId="69" fillId="0" borderId="0"/>
    <xf numFmtId="38" fontId="11" fillId="0" borderId="0"/>
    <xf numFmtId="38" fontId="11" fillId="0" borderId="0"/>
    <xf numFmtId="38" fontId="11" fillId="0" borderId="0"/>
    <xf numFmtId="38" fontId="11" fillId="0" borderId="0"/>
    <xf numFmtId="38" fontId="11" fillId="0" borderId="0"/>
    <xf numFmtId="0" fontId="8" fillId="0" borderId="0"/>
    <xf numFmtId="0" fontId="21" fillId="0" borderId="0"/>
    <xf numFmtId="0" fontId="11" fillId="0" borderId="0"/>
    <xf numFmtId="0" fontId="11" fillId="0" borderId="0"/>
    <xf numFmtId="0" fontId="15" fillId="0" borderId="0"/>
    <xf numFmtId="0" fontId="15" fillId="0" borderId="0"/>
    <xf numFmtId="0" fontId="15" fillId="0" borderId="0"/>
    <xf numFmtId="0" fontId="11" fillId="6" borderId="12" applyNumberFormat="0" applyFont="0" applyAlignment="0" applyProtection="0"/>
    <xf numFmtId="0" fontId="11" fillId="6" borderId="3" applyNumberFormat="0" applyFont="0" applyAlignment="0" applyProtection="0"/>
    <xf numFmtId="0" fontId="11" fillId="6" borderId="3" applyNumberFormat="0" applyFont="0" applyAlignment="0" applyProtection="0"/>
    <xf numFmtId="0" fontId="11" fillId="6" borderId="3" applyNumberFormat="0" applyFont="0" applyAlignment="0" applyProtection="0"/>
    <xf numFmtId="0" fontId="11" fillId="6" borderId="3" applyNumberFormat="0" applyFont="0" applyAlignment="0" applyProtection="0"/>
    <xf numFmtId="0" fontId="11" fillId="6" borderId="3" applyNumberFormat="0" applyFont="0" applyAlignment="0" applyProtection="0"/>
    <xf numFmtId="0" fontId="11" fillId="6" borderId="3" applyNumberFormat="0" applyFont="0" applyAlignment="0" applyProtection="0"/>
    <xf numFmtId="0" fontId="11" fillId="6" borderId="3" applyNumberFormat="0" applyFont="0" applyAlignment="0" applyProtection="0"/>
    <xf numFmtId="0" fontId="11" fillId="6" borderId="3" applyNumberFormat="0" applyFont="0" applyAlignment="0" applyProtection="0"/>
    <xf numFmtId="0" fontId="11" fillId="6" borderId="3" applyNumberFormat="0" applyFont="0" applyAlignment="0" applyProtection="0"/>
    <xf numFmtId="0" fontId="11" fillId="6" borderId="3" applyNumberFormat="0" applyFont="0" applyAlignment="0" applyProtection="0"/>
    <xf numFmtId="0" fontId="11" fillId="6" borderId="3" applyNumberFormat="0" applyFont="0" applyAlignment="0" applyProtection="0"/>
    <xf numFmtId="0" fontId="11" fillId="6" borderId="3" applyNumberFormat="0" applyFont="0" applyAlignment="0" applyProtection="0"/>
    <xf numFmtId="0" fontId="11" fillId="6" borderId="3" applyNumberFormat="0" applyFont="0" applyAlignment="0" applyProtection="0"/>
    <xf numFmtId="0" fontId="11" fillId="6" borderId="3" applyNumberFormat="0" applyFont="0" applyAlignment="0" applyProtection="0"/>
    <xf numFmtId="0" fontId="11" fillId="6" borderId="3" applyNumberFormat="0" applyFont="0" applyAlignment="0" applyProtection="0"/>
    <xf numFmtId="0" fontId="11" fillId="6" borderId="3" applyNumberFormat="0" applyFont="0" applyAlignment="0" applyProtection="0"/>
    <xf numFmtId="0" fontId="11" fillId="6" borderId="3" applyNumberFormat="0" applyFont="0" applyAlignment="0" applyProtection="0"/>
    <xf numFmtId="0" fontId="11" fillId="6" borderId="3" applyNumberFormat="0" applyFont="0" applyAlignment="0" applyProtection="0"/>
    <xf numFmtId="0" fontId="11" fillId="6" borderId="3" applyNumberFormat="0" applyFont="0" applyAlignment="0" applyProtection="0"/>
    <xf numFmtId="43" fontId="60" fillId="0" borderId="0"/>
    <xf numFmtId="166" fontId="70" fillId="0" borderId="0"/>
    <xf numFmtId="0" fontId="71" fillId="3" borderId="13" applyNumberFormat="0" applyAlignment="0" applyProtection="0"/>
    <xf numFmtId="0" fontId="72" fillId="3" borderId="13" applyNumberFormat="0" applyAlignment="0" applyProtection="0"/>
    <xf numFmtId="0" fontId="72" fillId="3" borderId="13" applyNumberFormat="0" applyAlignment="0" applyProtection="0"/>
    <xf numFmtId="0" fontId="72" fillId="3" borderId="13" applyNumberFormat="0" applyAlignment="0" applyProtection="0"/>
    <xf numFmtId="0" fontId="73" fillId="3" borderId="13" applyNumberFormat="0" applyAlignment="0" applyProtection="0"/>
    <xf numFmtId="9" fontId="1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7"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7"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2" fillId="0" borderId="0" applyNumberFormat="0" applyFont="0" applyFill="0" applyBorder="0" applyAlignment="0" applyProtection="0">
      <alignment horizontal="left"/>
    </xf>
    <xf numFmtId="0" fontId="12" fillId="0" borderId="0" applyNumberFormat="0" applyFont="0" applyFill="0" applyBorder="0" applyAlignment="0" applyProtection="0">
      <alignment horizontal="left"/>
    </xf>
    <xf numFmtId="0" fontId="12" fillId="0" borderId="0" applyNumberFormat="0" applyFont="0" applyFill="0" applyBorder="0" applyAlignment="0" applyProtection="0">
      <alignment horizontal="left"/>
    </xf>
    <xf numFmtId="0" fontId="12" fillId="0" borderId="0" applyNumberFormat="0" applyFont="0" applyFill="0" applyBorder="0" applyAlignment="0" applyProtection="0">
      <alignment horizontal="left"/>
    </xf>
    <xf numFmtId="0" fontId="12" fillId="0" borderId="0" applyNumberFormat="0" applyFont="0" applyFill="0" applyBorder="0" applyAlignment="0" applyProtection="0">
      <alignment horizontal="left"/>
    </xf>
    <xf numFmtId="0" fontId="12" fillId="0" borderId="0" applyNumberFormat="0" applyFont="0" applyFill="0" applyBorder="0" applyAlignment="0" applyProtection="0">
      <alignment horizontal="left"/>
    </xf>
    <xf numFmtId="0" fontId="12" fillId="0" borderId="0" applyNumberFormat="0" applyFont="0" applyFill="0" applyBorder="0" applyAlignment="0" applyProtection="0">
      <alignment horizontal="left"/>
    </xf>
    <xf numFmtId="15" fontId="12" fillId="0" borderId="0" applyFont="0" applyFill="0" applyBorder="0" applyAlignment="0" applyProtection="0"/>
    <xf numFmtId="15" fontId="12" fillId="0" borderId="0" applyFont="0" applyFill="0" applyBorder="0" applyAlignment="0" applyProtection="0"/>
    <xf numFmtId="15" fontId="12" fillId="0" borderId="0" applyFont="0" applyFill="0" applyBorder="0" applyAlignment="0" applyProtection="0"/>
    <xf numFmtId="15" fontId="12" fillId="0" borderId="0" applyFont="0" applyFill="0" applyBorder="0" applyAlignment="0" applyProtection="0"/>
    <xf numFmtId="15" fontId="12" fillId="0" borderId="0" applyFont="0" applyFill="0" applyBorder="0" applyAlignment="0" applyProtection="0"/>
    <xf numFmtId="15" fontId="12" fillId="0" borderId="0" applyFont="0" applyFill="0" applyBorder="0" applyAlignment="0" applyProtection="0"/>
    <xf numFmtId="15" fontId="12" fillId="0" borderId="0" applyFont="0" applyFill="0" applyBorder="0" applyAlignment="0" applyProtection="0"/>
    <xf numFmtId="15" fontId="12" fillId="0" borderId="0" applyFont="0" applyFill="0" applyBorder="0" applyAlignment="0" applyProtection="0"/>
    <xf numFmtId="4" fontId="12" fillId="0" borderId="0" applyFont="0" applyFill="0" applyBorder="0" applyAlignment="0" applyProtection="0"/>
    <xf numFmtId="4" fontId="12" fillId="0" borderId="0" applyFont="0" applyFill="0" applyBorder="0" applyAlignment="0" applyProtection="0"/>
    <xf numFmtId="4" fontId="12" fillId="0" borderId="0" applyFont="0" applyFill="0" applyBorder="0" applyAlignment="0" applyProtection="0"/>
    <xf numFmtId="4" fontId="12" fillId="0" borderId="0" applyFont="0" applyFill="0" applyBorder="0" applyAlignment="0" applyProtection="0"/>
    <xf numFmtId="4" fontId="12" fillId="0" borderId="0" applyFont="0" applyFill="0" applyBorder="0" applyAlignment="0" applyProtection="0"/>
    <xf numFmtId="4" fontId="12" fillId="0" borderId="0" applyFont="0" applyFill="0" applyBorder="0" applyAlignment="0" applyProtection="0"/>
    <xf numFmtId="4" fontId="12" fillId="0" borderId="0" applyFont="0" applyFill="0" applyBorder="0" applyAlignment="0" applyProtection="0"/>
    <xf numFmtId="0" fontId="20" fillId="0" borderId="2">
      <alignment horizontal="center"/>
    </xf>
    <xf numFmtId="0" fontId="20" fillId="0" borderId="2">
      <alignment horizontal="center"/>
    </xf>
    <xf numFmtId="0" fontId="20" fillId="0" borderId="2">
      <alignment horizontal="center"/>
    </xf>
    <xf numFmtId="0" fontId="20" fillId="0" borderId="2">
      <alignment horizontal="center"/>
    </xf>
    <xf numFmtId="0" fontId="20" fillId="0" borderId="2">
      <alignment horizontal="center"/>
    </xf>
    <xf numFmtId="0" fontId="20" fillId="0" borderId="2">
      <alignment horizontal="center"/>
    </xf>
    <xf numFmtId="0" fontId="20" fillId="0" borderId="2">
      <alignment horizontal="center"/>
    </xf>
    <xf numFmtId="0" fontId="20" fillId="0" borderId="2">
      <alignment horizontal="center"/>
    </xf>
    <xf numFmtId="0" fontId="20" fillId="0" borderId="2">
      <alignment horizontal="center"/>
    </xf>
    <xf numFmtId="0" fontId="20" fillId="0" borderId="2">
      <alignment horizontal="center"/>
    </xf>
    <xf numFmtId="0" fontId="20" fillId="0" borderId="2">
      <alignment horizontal="center"/>
    </xf>
    <xf numFmtId="0" fontId="20" fillId="0" borderId="2">
      <alignment horizontal="center"/>
    </xf>
    <xf numFmtId="0" fontId="20" fillId="0" borderId="2">
      <alignment horizontal="center"/>
    </xf>
    <xf numFmtId="0" fontId="20" fillId="0" borderId="2">
      <alignment horizontal="center"/>
    </xf>
    <xf numFmtId="0" fontId="20" fillId="0" borderId="2">
      <alignment horizontal="center"/>
    </xf>
    <xf numFmtId="3" fontId="12" fillId="0" borderId="0" applyFont="0" applyFill="0" applyBorder="0" applyAlignment="0" applyProtection="0"/>
    <xf numFmtId="3" fontId="12" fillId="0" borderId="0" applyFont="0" applyFill="0" applyBorder="0" applyAlignment="0" applyProtection="0"/>
    <xf numFmtId="3" fontId="12" fillId="0" borderId="0" applyFont="0" applyFill="0" applyBorder="0" applyAlignment="0" applyProtection="0"/>
    <xf numFmtId="3" fontId="12" fillId="0" borderId="0" applyFont="0" applyFill="0" applyBorder="0" applyAlignment="0" applyProtection="0"/>
    <xf numFmtId="3" fontId="12" fillId="0" borderId="0" applyFont="0" applyFill="0" applyBorder="0" applyAlignment="0" applyProtection="0"/>
    <xf numFmtId="3" fontId="12" fillId="0" borderId="0" applyFont="0" applyFill="0" applyBorder="0" applyAlignment="0" applyProtection="0"/>
    <xf numFmtId="3" fontId="12" fillId="0" borderId="0" applyFont="0" applyFill="0" applyBorder="0" applyAlignment="0" applyProtection="0"/>
    <xf numFmtId="3" fontId="12" fillId="0" borderId="0" applyFont="0" applyFill="0" applyBorder="0" applyAlignment="0" applyProtection="0"/>
    <xf numFmtId="0" fontId="12" fillId="2" borderId="0" applyNumberFormat="0" applyFont="0" applyBorder="0" applyAlignment="0" applyProtection="0"/>
    <xf numFmtId="0" fontId="12" fillId="2" borderId="0" applyNumberFormat="0" applyFont="0" applyBorder="0" applyAlignment="0" applyProtection="0"/>
    <xf numFmtId="0" fontId="12" fillId="2" borderId="0" applyNumberFormat="0" applyFont="0" applyBorder="0" applyAlignment="0" applyProtection="0"/>
    <xf numFmtId="0" fontId="12" fillId="2" borderId="0" applyNumberFormat="0" applyFont="0" applyBorder="0" applyAlignment="0" applyProtection="0"/>
    <xf numFmtId="0" fontId="12" fillId="2" borderId="0" applyNumberFormat="0" applyFont="0" applyBorder="0" applyAlignment="0" applyProtection="0"/>
    <xf numFmtId="0" fontId="12" fillId="2" borderId="0" applyNumberFormat="0" applyFont="0" applyBorder="0" applyAlignment="0" applyProtection="0"/>
    <xf numFmtId="0" fontId="12" fillId="2" borderId="0" applyNumberFormat="0" applyFont="0" applyBorder="0" applyAlignment="0" applyProtection="0"/>
    <xf numFmtId="0" fontId="12" fillId="2" borderId="0" applyNumberFormat="0" applyFont="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76"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77" fillId="0" borderId="15" applyNumberFormat="0" applyFill="0" applyAlignment="0" applyProtection="0"/>
    <xf numFmtId="0" fontId="18" fillId="0" borderId="15" applyNumberFormat="0" applyFill="0" applyAlignment="0" applyProtection="0"/>
    <xf numFmtId="0" fontId="76" fillId="0" borderId="15" applyNumberFormat="0" applyFill="0" applyAlignment="0" applyProtection="0"/>
    <xf numFmtId="0" fontId="78"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79" fillId="0" borderId="0" applyNumberFormat="0" applyFill="0" applyBorder="0" applyAlignment="0" applyProtection="0"/>
    <xf numFmtId="0" fontId="12" fillId="0" borderId="0"/>
    <xf numFmtId="44" fontId="12" fillId="0" borderId="0" applyFont="0" applyFill="0" applyBorder="0" applyAlignment="0" applyProtection="0"/>
    <xf numFmtId="43" fontId="11" fillId="0" borderId="0" applyFont="0" applyFill="0" applyBorder="0" applyAlignment="0" applyProtection="0"/>
    <xf numFmtId="43" fontId="8"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9" fontId="81" fillId="0" borderId="0" applyFont="0" applyFill="0" applyBorder="0" applyAlignment="0" applyProtection="0"/>
    <xf numFmtId="0" fontId="82" fillId="0" borderId="0" applyNumberFormat="0" applyFont="0" applyFill="0" applyBorder="0" applyAlignment="0" applyProtection="0">
      <alignment horizontal="left"/>
    </xf>
    <xf numFmtId="15" fontId="82" fillId="0" borderId="0" applyFont="0" applyFill="0" applyBorder="0" applyAlignment="0" applyProtection="0"/>
    <xf numFmtId="4" fontId="82" fillId="0" borderId="0" applyFont="0" applyFill="0" applyBorder="0" applyAlignment="0" applyProtection="0"/>
    <xf numFmtId="0" fontId="83" fillId="0" borderId="2">
      <alignment horizontal="center"/>
    </xf>
    <xf numFmtId="3" fontId="82" fillId="0" borderId="0" applyFont="0" applyFill="0" applyBorder="0" applyAlignment="0" applyProtection="0"/>
    <xf numFmtId="0" fontId="82" fillId="2" borderId="0" applyNumberFormat="0" applyFont="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84" fillId="29" borderId="0"/>
    <xf numFmtId="0" fontId="11" fillId="0" borderId="0"/>
    <xf numFmtId="0" fontId="11"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43" fontId="81"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85" fillId="0" borderId="0" applyFont="0" applyFill="0" applyBorder="0" applyAlignment="0" applyProtection="0"/>
    <xf numFmtId="0" fontId="86" fillId="0" borderId="0" applyNumberFormat="0" applyFont="0" applyFill="0" applyBorder="0" applyAlignment="0" applyProtection="0">
      <alignment horizontal="left"/>
    </xf>
    <xf numFmtId="15" fontId="86" fillId="0" borderId="0" applyFont="0" applyFill="0" applyBorder="0" applyAlignment="0" applyProtection="0"/>
    <xf numFmtId="4" fontId="86" fillId="0" borderId="0" applyFont="0" applyFill="0" applyBorder="0" applyAlignment="0" applyProtection="0"/>
    <xf numFmtId="0" fontId="87" fillId="0" borderId="2">
      <alignment horizontal="center"/>
    </xf>
    <xf numFmtId="3" fontId="86" fillId="0" borderId="0" applyFont="0" applyFill="0" applyBorder="0" applyAlignment="0" applyProtection="0"/>
    <xf numFmtId="0" fontId="86" fillId="2" borderId="0" applyNumberFormat="0" applyFont="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11" fillId="0" borderId="0" applyFont="0" applyFill="0" applyBorder="0" applyAlignment="0" applyProtection="0"/>
    <xf numFmtId="0" fontId="12" fillId="0" borderId="0" applyNumberFormat="0" applyFont="0" applyFill="0" applyBorder="0" applyAlignment="0" applyProtection="0">
      <alignment horizontal="left"/>
    </xf>
    <xf numFmtId="15" fontId="12" fillId="0" borderId="0" applyFont="0" applyFill="0" applyBorder="0" applyAlignment="0" applyProtection="0"/>
    <xf numFmtId="4" fontId="12" fillId="0" borderId="0" applyFont="0" applyFill="0" applyBorder="0" applyAlignment="0" applyProtection="0"/>
    <xf numFmtId="0" fontId="20" fillId="0" borderId="2">
      <alignment horizontal="center"/>
    </xf>
    <xf numFmtId="3" fontId="12" fillId="0" borderId="0" applyFont="0" applyFill="0" applyBorder="0" applyAlignment="0" applyProtection="0"/>
    <xf numFmtId="0" fontId="12" fillId="2" borderId="0" applyNumberFormat="0" applyFont="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43" fontId="11"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43" fontId="2" fillId="0" borderId="0" applyFont="0" applyFill="0" applyBorder="0" applyAlignment="0" applyProtection="0"/>
    <xf numFmtId="44" fontId="15" fillId="0" borderId="0" applyFont="0" applyFill="0" applyBorder="0" applyAlignment="0" applyProtection="0"/>
    <xf numFmtId="0" fontId="11" fillId="0" borderId="0"/>
    <xf numFmtId="0" fontId="11"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07">
    <xf numFmtId="0" fontId="0" fillId="0" borderId="0" xfId="0"/>
    <xf numFmtId="49" fontId="13" fillId="0" borderId="0" xfId="0" applyNumberFormat="1" applyFont="1"/>
    <xf numFmtId="0" fontId="13" fillId="0" borderId="0" xfId="0" applyFont="1"/>
    <xf numFmtId="0" fontId="11" fillId="0" borderId="0" xfId="0" applyFont="1"/>
    <xf numFmtId="49" fontId="11" fillId="0" borderId="0" xfId="5" applyNumberFormat="1" applyFont="1" applyAlignment="1">
      <alignment horizontal="right"/>
    </xf>
    <xf numFmtId="0" fontId="11" fillId="0" borderId="0" xfId="5" applyFont="1"/>
    <xf numFmtId="49" fontId="11" fillId="0" borderId="0" xfId="0" applyNumberFormat="1" applyFont="1" applyAlignment="1">
      <alignment wrapText="1"/>
    </xf>
    <xf numFmtId="49" fontId="11" fillId="0" borderId="0" xfId="0" applyNumberFormat="1" applyFont="1"/>
    <xf numFmtId="2" fontId="11" fillId="0" borderId="0" xfId="0" applyNumberFormat="1" applyFont="1" applyFill="1" applyAlignment="1">
      <alignment horizontal="center"/>
    </xf>
    <xf numFmtId="49" fontId="11" fillId="0" borderId="0" xfId="4" applyNumberFormat="1" applyFont="1" applyAlignment="1">
      <alignment horizontal="right"/>
    </xf>
    <xf numFmtId="164" fontId="11" fillId="0" borderId="0" xfId="1" applyNumberFormat="1" applyFont="1" applyFill="1"/>
    <xf numFmtId="0" fontId="11" fillId="0" borderId="0" xfId="5" applyFont="1" applyFill="1"/>
    <xf numFmtId="0" fontId="11" fillId="0" borderId="0" xfId="5" applyFont="1" applyFill="1" applyAlignment="1">
      <alignment horizontal="center"/>
    </xf>
    <xf numFmtId="49" fontId="11" fillId="0" borderId="0" xfId="0" applyNumberFormat="1" applyFont="1" applyAlignment="1">
      <alignment horizontal="right"/>
    </xf>
    <xf numFmtId="164" fontId="0" fillId="0" borderId="0" xfId="0" applyNumberFormat="1" applyFill="1"/>
    <xf numFmtId="49" fontId="13" fillId="0" borderId="0" xfId="0" applyNumberFormat="1" applyFont="1" applyFill="1"/>
    <xf numFmtId="49" fontId="0" fillId="0" borderId="0" xfId="0" applyNumberFormat="1" applyFill="1" applyAlignment="1">
      <alignment wrapText="1"/>
    </xf>
    <xf numFmtId="49" fontId="11" fillId="0" borderId="0" xfId="5" applyNumberFormat="1" applyFont="1" applyFill="1" applyAlignment="1">
      <alignment horizontal="center" wrapText="1"/>
    </xf>
    <xf numFmtId="37" fontId="11" fillId="0" borderId="0" xfId="5" applyNumberFormat="1" applyFont="1" applyFill="1" applyAlignment="1">
      <alignment horizontal="center"/>
    </xf>
    <xf numFmtId="49" fontId="11" fillId="0" borderId="0" xfId="0" applyNumberFormat="1" applyFont="1" applyFill="1" applyAlignment="1">
      <alignment wrapText="1"/>
    </xf>
    <xf numFmtId="3" fontId="11" fillId="28" borderId="0" xfId="0" applyNumberFormat="1" applyFont="1" applyFill="1"/>
    <xf numFmtId="0" fontId="11" fillId="0" borderId="0" xfId="0" applyFont="1" applyAlignment="1">
      <alignment horizontal="center"/>
    </xf>
    <xf numFmtId="1" fontId="11" fillId="0" borderId="0" xfId="0" applyNumberFormat="1" applyFont="1" applyFill="1" applyAlignment="1">
      <alignment horizontal="center"/>
    </xf>
    <xf numFmtId="49" fontId="11" fillId="0" borderId="0" xfId="0" applyNumberFormat="1" applyFont="1" applyFill="1" applyAlignment="1">
      <alignment horizontal="center"/>
    </xf>
    <xf numFmtId="0" fontId="11" fillId="0" borderId="0" xfId="0" applyFont="1" applyFill="1"/>
    <xf numFmtId="0" fontId="11" fillId="0" borderId="0" xfId="0" applyFont="1" applyFill="1" applyAlignment="1">
      <alignment horizontal="right"/>
    </xf>
    <xf numFmtId="49" fontId="11" fillId="0" borderId="0" xfId="0" applyNumberFormat="1" applyFont="1" applyFill="1" applyAlignment="1">
      <alignment horizontal="right"/>
    </xf>
    <xf numFmtId="49" fontId="11" fillId="0" borderId="0" xfId="0" applyNumberFormat="1" applyFont="1" applyFill="1"/>
    <xf numFmtId="49" fontId="11" fillId="0" borderId="0" xfId="0" applyNumberFormat="1" applyFont="1" applyFill="1" applyAlignment="1">
      <alignment horizontal="center" wrapText="1"/>
    </xf>
    <xf numFmtId="37" fontId="11" fillId="0" borderId="0" xfId="4" applyNumberFormat="1" applyFont="1" applyFill="1" applyAlignment="1">
      <alignment horizontal="right"/>
    </xf>
    <xf numFmtId="43" fontId="11" fillId="0" borderId="0" xfId="1" applyFont="1" applyFill="1"/>
    <xf numFmtId="5" fontId="11" fillId="0" borderId="0" xfId="0" applyNumberFormat="1" applyFont="1" applyFill="1"/>
    <xf numFmtId="37" fontId="11" fillId="0" borderId="0" xfId="0" applyNumberFormat="1" applyFont="1" applyFill="1"/>
    <xf numFmtId="37" fontId="11" fillId="0" borderId="0" xfId="5" applyNumberFormat="1" applyFont="1" applyFill="1"/>
    <xf numFmtId="37" fontId="11" fillId="0" borderId="0" xfId="5" applyNumberFormat="1" applyFont="1"/>
    <xf numFmtId="49" fontId="11" fillId="0" borderId="0" xfId="4" applyNumberFormat="1" applyFont="1" applyFill="1" applyAlignment="1">
      <alignment horizontal="right"/>
    </xf>
    <xf numFmtId="0" fontId="11" fillId="0" borderId="0" xfId="0" applyFont="1" applyFill="1" applyAlignment="1">
      <alignment horizontal="left"/>
    </xf>
    <xf numFmtId="37" fontId="11" fillId="0" borderId="0" xfId="0" applyNumberFormat="1" applyFont="1" applyAlignment="1">
      <alignment horizontal="center"/>
    </xf>
    <xf numFmtId="164" fontId="11" fillId="0" borderId="0" xfId="1" applyNumberFormat="1" applyFont="1" applyFill="1" applyBorder="1"/>
    <xf numFmtId="0" fontId="11" fillId="0" borderId="0" xfId="0" applyFont="1" applyFill="1" applyBorder="1"/>
    <xf numFmtId="0" fontId="11" fillId="0" borderId="0" xfId="0" applyFont="1" applyFill="1" applyAlignment="1">
      <alignment horizontal="center"/>
    </xf>
    <xf numFmtId="2" fontId="11" fillId="0" borderId="0" xfId="0" applyNumberFormat="1" applyFont="1" applyFill="1"/>
    <xf numFmtId="49" fontId="11" fillId="0" borderId="0" xfId="0" applyNumberFormat="1" applyFont="1" applyFill="1" applyBorder="1"/>
    <xf numFmtId="49" fontId="11" fillId="0" borderId="0" xfId="0" applyNumberFormat="1" applyFont="1" applyFill="1" applyBorder="1" applyAlignment="1">
      <alignment horizontal="center"/>
    </xf>
    <xf numFmtId="37" fontId="11" fillId="0" borderId="0" xfId="0" applyNumberFormat="1" applyFont="1" applyFill="1" applyAlignment="1">
      <alignment horizontal="center"/>
    </xf>
    <xf numFmtId="164" fontId="11" fillId="0" borderId="0" xfId="0" applyNumberFormat="1" applyFont="1" applyFill="1"/>
    <xf numFmtId="49" fontId="11" fillId="0" borderId="0" xfId="0" applyNumberFormat="1" applyFont="1" applyFill="1" applyBorder="1" applyAlignment="1">
      <alignment horizontal="center" wrapText="1"/>
    </xf>
    <xf numFmtId="49" fontId="11" fillId="0" borderId="0" xfId="0" applyNumberFormat="1" applyFont="1" applyFill="1" applyAlignment="1">
      <alignment horizontal="right" textRotation="180" wrapText="1"/>
    </xf>
    <xf numFmtId="37" fontId="11" fillId="0" borderId="0" xfId="0" applyNumberFormat="1" applyFont="1" applyAlignment="1"/>
    <xf numFmtId="2" fontId="11" fillId="0" borderId="0" xfId="0" applyNumberFormat="1" applyFont="1" applyAlignment="1">
      <alignment horizontal="center"/>
    </xf>
    <xf numFmtId="49" fontId="11" fillId="0" borderId="0" xfId="0" applyNumberFormat="1" applyFont="1" applyAlignment="1">
      <alignment horizontal="center" wrapText="1"/>
    </xf>
    <xf numFmtId="49" fontId="11" fillId="0" borderId="0" xfId="0" applyNumberFormat="1" applyFont="1" applyAlignment="1">
      <alignment horizontal="center"/>
    </xf>
    <xf numFmtId="37" fontId="11" fillId="0" borderId="0" xfId="0" applyNumberFormat="1" applyFont="1"/>
    <xf numFmtId="164" fontId="11" fillId="0" borderId="0" xfId="1" applyNumberFormat="1" applyFont="1"/>
    <xf numFmtId="5" fontId="11" fillId="0" borderId="0" xfId="0" applyNumberFormat="1" applyFont="1"/>
    <xf numFmtId="5" fontId="11" fillId="0" borderId="0" xfId="5" applyNumberFormat="1" applyFont="1"/>
    <xf numFmtId="5" fontId="11" fillId="0" borderId="0" xfId="5" applyNumberFormat="1" applyFont="1" applyFill="1"/>
    <xf numFmtId="0" fontId="11" fillId="0" borderId="1" xfId="0" applyFont="1" applyFill="1" applyBorder="1" applyAlignment="1">
      <alignment horizontal="center"/>
    </xf>
    <xf numFmtId="49" fontId="11" fillId="0" borderId="0" xfId="5" applyNumberFormat="1" applyFont="1" applyAlignment="1"/>
    <xf numFmtId="49" fontId="11" fillId="0" borderId="0" xfId="5" applyNumberFormat="1" applyFont="1" applyFill="1" applyAlignment="1"/>
    <xf numFmtId="2" fontId="11" fillId="0" borderId="0" xfId="5" applyNumberFormat="1" applyFont="1" applyFill="1" applyAlignment="1"/>
    <xf numFmtId="49" fontId="11" fillId="0" borderId="0" xfId="5" applyNumberFormat="1" applyFont="1" applyFill="1" applyAlignment="1">
      <alignment horizontal="right"/>
    </xf>
    <xf numFmtId="49" fontId="11" fillId="0" borderId="0" xfId="5" applyNumberFormat="1" applyFont="1" applyAlignment="1">
      <alignment horizontal="center" wrapText="1"/>
    </xf>
    <xf numFmtId="37" fontId="11" fillId="0" borderId="0" xfId="5" applyNumberFormat="1" applyFont="1" applyAlignment="1">
      <alignment horizontal="center" wrapText="1"/>
    </xf>
    <xf numFmtId="37" fontId="11" fillId="0" borderId="0" xfId="5" applyNumberFormat="1" applyFont="1" applyAlignment="1">
      <alignment horizontal="center"/>
    </xf>
    <xf numFmtId="37" fontId="11" fillId="0" borderId="0" xfId="4" applyNumberFormat="1" applyFont="1" applyAlignment="1">
      <alignment horizontal="right"/>
    </xf>
    <xf numFmtId="5" fontId="11" fillId="0" borderId="0" xfId="1" applyNumberFormat="1" applyFont="1" applyFill="1" applyAlignment="1">
      <alignment horizontal="right"/>
    </xf>
    <xf numFmtId="37" fontId="11" fillId="0" borderId="0" xfId="5" applyNumberFormat="1" applyFont="1" applyFill="1" applyAlignment="1">
      <alignment horizontal="right"/>
    </xf>
    <xf numFmtId="37" fontId="11" fillId="0" borderId="0" xfId="5" applyNumberFormat="1" applyFont="1" applyAlignment="1">
      <alignment horizontal="right"/>
    </xf>
    <xf numFmtId="44" fontId="11" fillId="0" borderId="0" xfId="2" applyFont="1"/>
    <xf numFmtId="0" fontId="11" fillId="0" borderId="0" xfId="0" applyFont="1" applyAlignment="1">
      <alignment horizontal="right"/>
    </xf>
    <xf numFmtId="40" fontId="11" fillId="0" borderId="0" xfId="0" applyNumberFormat="1" applyFont="1"/>
    <xf numFmtId="44" fontId="11" fillId="0" borderId="0" xfId="2" applyFont="1" applyAlignment="1">
      <alignment horizontal="right"/>
    </xf>
    <xf numFmtId="5" fontId="11" fillId="0" borderId="0" xfId="4" applyNumberFormat="1" applyFont="1" applyFill="1" applyAlignment="1">
      <alignment horizontal="right"/>
    </xf>
    <xf numFmtId="164" fontId="11" fillId="0" borderId="0" xfId="1" applyNumberFormat="1" applyFont="1" applyAlignment="1">
      <alignment horizontal="right"/>
    </xf>
    <xf numFmtId="5" fontId="11" fillId="0" borderId="0" xfId="0" applyNumberFormat="1" applyFont="1" applyAlignment="1">
      <alignment horizontal="right"/>
    </xf>
    <xf numFmtId="37" fontId="11" fillId="0" borderId="0" xfId="0" applyNumberFormat="1" applyFont="1" applyFill="1" applyAlignment="1">
      <alignment horizontal="right"/>
    </xf>
    <xf numFmtId="49" fontId="11" fillId="0" borderId="0" xfId="0" applyNumberFormat="1" applyFont="1" applyFill="1" applyAlignment="1">
      <alignment horizontal="left"/>
    </xf>
    <xf numFmtId="5" fontId="11" fillId="0" borderId="0" xfId="0" applyNumberFormat="1" applyFont="1" applyFill="1" applyAlignment="1">
      <alignment horizontal="right"/>
    </xf>
    <xf numFmtId="37" fontId="11" fillId="0" borderId="0" xfId="5" applyNumberFormat="1" applyFont="1" applyFill="1" applyAlignment="1">
      <alignment horizontal="center" wrapText="1"/>
    </xf>
    <xf numFmtId="15" fontId="11" fillId="0" borderId="0" xfId="0" applyNumberFormat="1" applyFont="1" applyFill="1"/>
    <xf numFmtId="37" fontId="11" fillId="0" borderId="16" xfId="0" applyNumberFormat="1" applyFont="1" applyFill="1" applyBorder="1"/>
    <xf numFmtId="37" fontId="11" fillId="0" borderId="16" xfId="4" applyNumberFormat="1" applyFont="1" applyFill="1" applyBorder="1" applyAlignment="1">
      <alignment horizontal="right"/>
    </xf>
    <xf numFmtId="164" fontId="11" fillId="0" borderId="0" xfId="1" applyNumberFormat="1" applyFont="1" applyFill="1" applyAlignment="1">
      <alignment horizontal="right"/>
    </xf>
    <xf numFmtId="164" fontId="11" fillId="0" borderId="16" xfId="1" applyNumberFormat="1" applyFont="1" applyFill="1" applyBorder="1" applyAlignment="1">
      <alignment horizontal="right"/>
    </xf>
    <xf numFmtId="7" fontId="11" fillId="0" borderId="0" xfId="0" applyNumberFormat="1" applyFont="1" applyFill="1"/>
    <xf numFmtId="49" fontId="89" fillId="0" borderId="0" xfId="0" applyNumberFormat="1" applyFont="1" applyFill="1" applyAlignment="1">
      <alignment horizontal="left" wrapText="1"/>
    </xf>
    <xf numFmtId="49" fontId="11" fillId="0" borderId="1" xfId="0" applyNumberFormat="1" applyFont="1" applyFill="1" applyBorder="1" applyAlignment="1">
      <alignment horizontal="center" wrapText="1"/>
    </xf>
    <xf numFmtId="0" fontId="11" fillId="0" borderId="1" xfId="0" applyFont="1" applyFill="1" applyBorder="1"/>
    <xf numFmtId="49" fontId="11" fillId="0" borderId="1" xfId="5" applyNumberFormat="1" applyFont="1" applyFill="1" applyBorder="1" applyAlignment="1">
      <alignment horizontal="center" wrapText="1"/>
    </xf>
    <xf numFmtId="43" fontId="11" fillId="0" borderId="0" xfId="1" applyFont="1" applyFill="1" applyAlignment="1">
      <alignment horizontal="right"/>
    </xf>
    <xf numFmtId="38" fontId="17" fillId="0" borderId="16" xfId="0" applyNumberFormat="1" applyFont="1" applyFill="1" applyBorder="1" applyAlignment="1">
      <alignment horizontal="right"/>
    </xf>
    <xf numFmtId="43" fontId="0" fillId="0" borderId="0" xfId="0" applyNumberFormat="1"/>
    <xf numFmtId="37" fontId="11" fillId="0" borderId="0" xfId="0" applyNumberFormat="1" applyFont="1" applyFill="1" applyAlignment="1">
      <alignment horizontal="left"/>
    </xf>
    <xf numFmtId="49" fontId="11" fillId="0" borderId="0" xfId="4" applyNumberFormat="1" applyFont="1" applyFill="1" applyAlignment="1">
      <alignment horizontal="left"/>
    </xf>
    <xf numFmtId="37" fontId="80" fillId="0" borderId="0" xfId="0" applyNumberFormat="1" applyFont="1" applyFill="1" applyBorder="1" applyAlignment="1">
      <alignment horizontal="right" vertical="center"/>
    </xf>
    <xf numFmtId="49" fontId="80" fillId="0" borderId="0" xfId="4" applyNumberFormat="1" applyFont="1" applyFill="1" applyAlignment="1">
      <alignment horizontal="right"/>
    </xf>
    <xf numFmtId="37" fontId="80" fillId="0" borderId="0" xfId="4" applyNumberFormat="1" applyFont="1" applyFill="1" applyAlignment="1">
      <alignment horizontal="left"/>
    </xf>
    <xf numFmtId="49" fontId="80" fillId="0" borderId="0" xfId="4" applyNumberFormat="1" applyFont="1" applyFill="1" applyAlignment="1">
      <alignment horizontal="left"/>
    </xf>
    <xf numFmtId="37" fontId="80" fillId="0" borderId="0" xfId="0" applyNumberFormat="1" applyFont="1" applyFill="1" applyAlignment="1">
      <alignment horizontal="left"/>
    </xf>
    <xf numFmtId="43" fontId="88" fillId="0" borderId="17" xfId="0" applyNumberFormat="1" applyFont="1" applyFill="1" applyBorder="1"/>
    <xf numFmtId="0" fontId="11" fillId="0" borderId="0" xfId="5" applyFont="1" applyAlignment="1">
      <alignment horizontal="center"/>
    </xf>
    <xf numFmtId="43" fontId="11" fillId="0" borderId="0" xfId="1" applyFont="1"/>
    <xf numFmtId="164" fontId="11" fillId="0" borderId="0" xfId="5" applyNumberFormat="1" applyFont="1" applyFill="1"/>
    <xf numFmtId="9" fontId="11" fillId="0" borderId="0" xfId="3" applyFont="1"/>
    <xf numFmtId="0" fontId="11" fillId="0" borderId="0" xfId="0" applyFont="1" applyFill="1" applyAlignment="1">
      <alignment horizontal="center"/>
    </xf>
    <xf numFmtId="169" fontId="11" fillId="0" borderId="0" xfId="1" applyNumberFormat="1" applyFont="1" applyFill="1"/>
    <xf numFmtId="49" fontId="11" fillId="0" borderId="0" xfId="5" applyNumberFormat="1" applyFont="1" applyFill="1" applyAlignment="1">
      <alignment horizontal="center"/>
    </xf>
    <xf numFmtId="0" fontId="0" fillId="0" borderId="0" xfId="0" applyFont="1"/>
    <xf numFmtId="43" fontId="11" fillId="0" borderId="0" xfId="5" applyNumberFormat="1" applyFont="1"/>
    <xf numFmtId="43" fontId="14" fillId="0" borderId="0" xfId="1" applyFont="1" applyFill="1"/>
    <xf numFmtId="43" fontId="11" fillId="0" borderId="0" xfId="5" applyNumberFormat="1" applyFont="1" applyFill="1"/>
    <xf numFmtId="0" fontId="80" fillId="0" borderId="0" xfId="5" applyFont="1"/>
    <xf numFmtId="43" fontId="0" fillId="0" borderId="0" xfId="1" applyFont="1"/>
    <xf numFmtId="164" fontId="0" fillId="0" borderId="0" xfId="1" applyNumberFormat="1" applyFont="1"/>
    <xf numFmtId="0" fontId="90" fillId="0" borderId="0" xfId="0" applyFont="1" applyFill="1"/>
    <xf numFmtId="164" fontId="11" fillId="0" borderId="0" xfId="5" applyNumberFormat="1" applyFont="1" applyFill="1" applyAlignment="1">
      <alignment horizontal="right"/>
    </xf>
    <xf numFmtId="49" fontId="11" fillId="0" borderId="0" xfId="5" applyNumberFormat="1" applyFont="1" applyFill="1" applyAlignment="1">
      <alignment wrapText="1"/>
    </xf>
    <xf numFmtId="5" fontId="0" fillId="0" borderId="0" xfId="0" applyNumberFormat="1" applyFill="1"/>
    <xf numFmtId="5" fontId="11" fillId="0" borderId="0" xfId="1" applyNumberFormat="1" applyFont="1" applyFill="1"/>
    <xf numFmtId="5" fontId="0" fillId="0" borderId="0" xfId="1" applyNumberFormat="1" applyFont="1" applyFill="1"/>
    <xf numFmtId="167" fontId="11" fillId="0" borderId="0" xfId="0" applyNumberFormat="1" applyFont="1" applyFill="1" applyAlignment="1">
      <alignment horizontal="right"/>
    </xf>
    <xf numFmtId="170" fontId="11" fillId="0" borderId="0" xfId="5" applyNumberFormat="1" applyFont="1" applyFill="1" applyAlignment="1">
      <alignment horizontal="right"/>
    </xf>
    <xf numFmtId="39" fontId="11" fillId="0" borderId="0" xfId="5" applyNumberFormat="1" applyFont="1" applyFill="1"/>
    <xf numFmtId="5" fontId="11" fillId="0" borderId="0" xfId="4" applyNumberFormat="1" applyFont="1" applyAlignment="1">
      <alignment horizontal="right"/>
    </xf>
    <xf numFmtId="0" fontId="11" fillId="0" borderId="0" xfId="5" applyFont="1" applyFill="1" applyAlignment="1">
      <alignment horizontal="left"/>
    </xf>
    <xf numFmtId="37" fontId="11" fillId="0" borderId="0" xfId="0" applyNumberFormat="1" applyFont="1" applyAlignment="1">
      <alignment horizontal="center"/>
    </xf>
    <xf numFmtId="164" fontId="0" fillId="0" borderId="0" xfId="1" applyNumberFormat="1" applyFont="1" applyFill="1"/>
    <xf numFmtId="164" fontId="11" fillId="0" borderId="0" xfId="1" applyNumberFormat="1" applyFont="1" applyFill="1" applyBorder="1" applyAlignment="1">
      <alignment horizontal="right"/>
    </xf>
    <xf numFmtId="168" fontId="0" fillId="0" borderId="0" xfId="2" applyNumberFormat="1" applyFont="1" applyFill="1"/>
    <xf numFmtId="168" fontId="11" fillId="0" borderId="0" xfId="2" applyNumberFormat="1" applyFont="1" applyFill="1"/>
    <xf numFmtId="168" fontId="11" fillId="0" borderId="0" xfId="2" applyNumberFormat="1" applyFont="1" applyFill="1" applyAlignment="1">
      <alignment horizontal="right"/>
    </xf>
    <xf numFmtId="37" fontId="14" fillId="0" borderId="0" xfId="4" applyNumberFormat="1" applyFont="1" applyFill="1" applyAlignment="1">
      <alignment horizontal="left"/>
    </xf>
    <xf numFmtId="0" fontId="11" fillId="30" borderId="0" xfId="5" applyFont="1" applyFill="1"/>
    <xf numFmtId="0" fontId="14" fillId="30" borderId="0" xfId="5" applyFont="1" applyFill="1"/>
    <xf numFmtId="171" fontId="80" fillId="0" borderId="0" xfId="4" applyNumberFormat="1" applyFont="1" applyFill="1" applyAlignment="1">
      <alignment horizontal="left"/>
    </xf>
    <xf numFmtId="164" fontId="11" fillId="0" borderId="0" xfId="5" applyNumberFormat="1" applyFont="1"/>
    <xf numFmtId="0" fontId="11" fillId="31" borderId="0" xfId="5" applyFont="1" applyFill="1"/>
    <xf numFmtId="43" fontId="80" fillId="0" borderId="0" xfId="1" applyFont="1" applyFill="1" applyAlignment="1">
      <alignment horizontal="left"/>
    </xf>
    <xf numFmtId="43" fontId="11" fillId="0" borderId="0" xfId="4" applyNumberFormat="1" applyFont="1" applyFill="1" applyAlignment="1">
      <alignment horizontal="right"/>
    </xf>
    <xf numFmtId="49" fontId="11" fillId="0" borderId="0" xfId="5" applyNumberFormat="1" applyAlignment="1">
      <alignment horizontal="right"/>
    </xf>
    <xf numFmtId="0" fontId="11" fillId="0" borderId="0" xfId="5"/>
    <xf numFmtId="49" fontId="11" fillId="0" borderId="0" xfId="5" applyNumberFormat="1"/>
    <xf numFmtId="49" fontId="11" fillId="0" borderId="0" xfId="5" applyNumberFormat="1" applyAlignment="1">
      <alignment horizontal="centerContinuous"/>
    </xf>
    <xf numFmtId="49" fontId="11" fillId="0" borderId="0" xfId="5" quotePrefix="1" applyNumberFormat="1" applyAlignment="1">
      <alignment horizontal="center"/>
    </xf>
    <xf numFmtId="0" fontId="11" fillId="0" borderId="0" xfId="5" quotePrefix="1"/>
    <xf numFmtId="0" fontId="14" fillId="0" borderId="0" xfId="5" applyFont="1"/>
    <xf numFmtId="3" fontId="14" fillId="0" borderId="0" xfId="5" applyNumberFormat="1" applyFont="1"/>
    <xf numFmtId="43" fontId="11" fillId="0" borderId="0" xfId="1"/>
    <xf numFmtId="3" fontId="11" fillId="0" borderId="0" xfId="5" applyNumberFormat="1"/>
    <xf numFmtId="14" fontId="11" fillId="0" borderId="0" xfId="5" applyNumberFormat="1"/>
    <xf numFmtId="167" fontId="11" fillId="0" borderId="0" xfId="5" applyNumberFormat="1"/>
    <xf numFmtId="49" fontId="91" fillId="0" borderId="0" xfId="5" applyNumberFormat="1" applyFont="1" applyAlignment="1">
      <alignment horizontal="center" wrapText="1"/>
    </xf>
    <xf numFmtId="172" fontId="92" fillId="0" borderId="0" xfId="5" applyNumberFormat="1" applyFont="1" applyAlignment="1">
      <alignment horizontal="center"/>
    </xf>
    <xf numFmtId="0" fontId="13" fillId="0" borderId="0" xfId="5" applyFont="1"/>
    <xf numFmtId="0" fontId="91" fillId="0" borderId="0" xfId="5" applyFont="1" applyAlignment="1">
      <alignment horizontal="center" wrapText="1"/>
    </xf>
    <xf numFmtId="173" fontId="14" fillId="0" borderId="0" xfId="4943" applyNumberFormat="1" applyFont="1" applyAlignment="1">
      <alignment horizontal="center"/>
    </xf>
    <xf numFmtId="174" fontId="14" fillId="0" borderId="0" xfId="4944" applyNumberFormat="1" applyFont="1" applyFill="1" applyAlignment="1">
      <alignment horizontal="center"/>
    </xf>
    <xf numFmtId="172" fontId="14" fillId="0" borderId="0" xfId="4943" applyNumberFormat="1" applyFont="1" applyAlignment="1">
      <alignment horizontal="center"/>
    </xf>
    <xf numFmtId="37" fontId="15" fillId="0" borderId="0" xfId="4943" applyNumberFormat="1" applyFont="1"/>
    <xf numFmtId="172" fontId="11" fillId="0" borderId="0" xfId="5" applyNumberFormat="1"/>
    <xf numFmtId="10" fontId="11" fillId="0" borderId="0" xfId="3" applyNumberFormat="1" applyFont="1" applyFill="1"/>
    <xf numFmtId="10" fontId="11" fillId="0" borderId="0" xfId="3" applyNumberFormat="1" applyFont="1"/>
    <xf numFmtId="10" fontId="11" fillId="0" borderId="0" xfId="3" applyNumberFormat="1" applyFont="1" applyAlignment="1">
      <alignment horizontal="center"/>
    </xf>
    <xf numFmtId="175" fontId="11" fillId="0" borderId="0" xfId="5" applyNumberFormat="1"/>
    <xf numFmtId="0" fontId="14" fillId="0" borderId="0" xfId="5" applyFont="1" applyAlignment="1">
      <alignment wrapText="1"/>
    </xf>
    <xf numFmtId="0" fontId="11" fillId="0" borderId="0" xfId="5" applyAlignment="1">
      <alignment horizontal="left"/>
    </xf>
    <xf numFmtId="0" fontId="11" fillId="0" borderId="0" xfId="5" applyAlignment="1">
      <alignment horizontal="center"/>
    </xf>
    <xf numFmtId="0" fontId="11" fillId="0" borderId="0" xfId="5" applyAlignment="1">
      <alignment vertical="top" wrapText="1"/>
    </xf>
    <xf numFmtId="176" fontId="14" fillId="0" borderId="0" xfId="4943" applyNumberFormat="1" applyFont="1" applyAlignment="1">
      <alignment horizontal="center"/>
    </xf>
    <xf numFmtId="0" fontId="14" fillId="0" borderId="0" xfId="4943" applyFont="1" applyAlignment="1">
      <alignment horizontal="center" vertical="top"/>
    </xf>
    <xf numFmtId="172" fontId="14" fillId="0" borderId="0" xfId="4943" applyNumberFormat="1" applyFont="1" applyAlignment="1">
      <alignment horizontal="center" vertical="top"/>
    </xf>
    <xf numFmtId="164" fontId="14" fillId="0" borderId="0" xfId="4945" applyNumberFormat="1" applyFont="1" applyFill="1" applyAlignment="1">
      <alignment horizontal="center" vertical="top"/>
    </xf>
    <xf numFmtId="176" fontId="14" fillId="0" borderId="0" xfId="4943" applyNumberFormat="1" applyFont="1" applyAlignment="1">
      <alignment horizontal="center" vertical="top"/>
    </xf>
    <xf numFmtId="0" fontId="14" fillId="0" borderId="0" xfId="4943" applyFont="1" applyAlignment="1">
      <alignment horizontal="center"/>
    </xf>
    <xf numFmtId="164" fontId="14" fillId="0" borderId="0" xfId="4945" applyNumberFormat="1" applyFont="1" applyFill="1" applyAlignment="1">
      <alignment horizontal="center"/>
    </xf>
    <xf numFmtId="7" fontId="11" fillId="0" borderId="0" xfId="1" applyNumberFormat="1" applyFont="1"/>
    <xf numFmtId="0" fontId="11" fillId="0" borderId="0" xfId="5" applyAlignment="1">
      <alignment horizontal="left" wrapText="1"/>
    </xf>
    <xf numFmtId="0" fontId="15" fillId="0" borderId="0" xfId="4946" applyFont="1"/>
    <xf numFmtId="177" fontId="14" fillId="0" borderId="0" xfId="5" applyNumberFormat="1" applyFont="1" applyAlignment="1">
      <alignment horizontal="center"/>
    </xf>
    <xf numFmtId="0" fontId="14" fillId="0" borderId="0" xfId="5" applyFont="1" applyAlignment="1">
      <alignment horizontal="center"/>
    </xf>
    <xf numFmtId="177" fontId="11" fillId="0" borderId="0" xfId="5" applyNumberFormat="1" applyAlignment="1">
      <alignment horizontal="center"/>
    </xf>
    <xf numFmtId="175" fontId="15" fillId="0" borderId="0" xfId="220" applyNumberFormat="1" applyFont="1" applyFill="1"/>
    <xf numFmtId="175" fontId="11" fillId="0" borderId="16" xfId="5" applyNumberFormat="1" applyBorder="1"/>
    <xf numFmtId="164" fontId="11" fillId="0" borderId="0" xfId="5" applyNumberFormat="1"/>
    <xf numFmtId="178" fontId="11" fillId="0" borderId="0" xfId="4947" applyNumberFormat="1" applyFont="1" applyFill="1"/>
    <xf numFmtId="175" fontId="11" fillId="0" borderId="0" xfId="4947" applyNumberFormat="1" applyFont="1" applyFill="1"/>
    <xf numFmtId="175" fontId="11" fillId="0" borderId="27" xfId="5" applyNumberFormat="1" applyBorder="1"/>
    <xf numFmtId="5" fontId="93" fillId="0" borderId="0" xfId="5" applyNumberFormat="1" applyFont="1" applyAlignment="1">
      <alignment horizontal="center"/>
    </xf>
    <xf numFmtId="5" fontId="93" fillId="0" borderId="0" xfId="5" applyNumberFormat="1" applyFont="1" applyAlignment="1">
      <alignment horizontal="right"/>
    </xf>
    <xf numFmtId="5" fontId="93" fillId="0" borderId="0" xfId="4947" applyNumberFormat="1" applyFont="1"/>
    <xf numFmtId="43" fontId="93" fillId="0" borderId="0" xfId="4947" applyFont="1"/>
    <xf numFmtId="5" fontId="93" fillId="0" borderId="0" xfId="5" applyNumberFormat="1" applyFont="1"/>
    <xf numFmtId="5" fontId="15" fillId="0" borderId="0" xfId="4946" applyNumberFormat="1" applyFont="1"/>
    <xf numFmtId="0" fontId="14" fillId="0" borderId="0" xfId="5" applyFont="1" applyAlignment="1">
      <alignment horizontal="left"/>
    </xf>
    <xf numFmtId="0" fontId="15" fillId="0" borderId="0" xfId="314"/>
    <xf numFmtId="0" fontId="11" fillId="0" borderId="1" xfId="5" applyBorder="1" applyAlignment="1">
      <alignment horizontal="center" wrapText="1"/>
    </xf>
    <xf numFmtId="5" fontId="11" fillId="0" borderId="0" xfId="5" applyNumberFormat="1" applyAlignment="1">
      <alignment horizontal="center"/>
    </xf>
    <xf numFmtId="179" fontId="11" fillId="0" borderId="0" xfId="5" applyNumberFormat="1" applyAlignment="1">
      <alignment horizontal="center"/>
    </xf>
    <xf numFmtId="5" fontId="11" fillId="0" borderId="0" xfId="220" applyNumberFormat="1" applyFont="1" applyFill="1" applyBorder="1"/>
    <xf numFmtId="5" fontId="11" fillId="0" borderId="0" xfId="220" applyNumberFormat="1" applyFont="1" applyFill="1"/>
    <xf numFmtId="5" fontId="11" fillId="0" borderId="0" xfId="5" applyNumberFormat="1"/>
    <xf numFmtId="175" fontId="11" fillId="0" borderId="0" xfId="4935" applyNumberFormat="1" applyFont="1" applyFill="1"/>
    <xf numFmtId="0" fontId="11" fillId="0" borderId="0" xfId="5" applyAlignment="1">
      <alignment horizontal="center" wrapText="1"/>
    </xf>
    <xf numFmtId="5" fontId="11" fillId="0" borderId="25" xfId="5" applyNumberFormat="1" applyBorder="1"/>
    <xf numFmtId="175" fontId="11" fillId="0" borderId="28" xfId="5" applyNumberFormat="1" applyBorder="1"/>
    <xf numFmtId="49" fontId="11" fillId="0" borderId="0" xfId="5" applyNumberFormat="1" applyAlignment="1">
      <alignment horizontal="right" textRotation="180" wrapText="1"/>
    </xf>
    <xf numFmtId="0" fontId="15" fillId="0" borderId="0" xfId="9" applyAlignment="1">
      <alignment horizontal="center"/>
    </xf>
    <xf numFmtId="0" fontId="15" fillId="0" borderId="0" xfId="9"/>
    <xf numFmtId="175" fontId="15" fillId="0" borderId="0" xfId="9" applyNumberFormat="1"/>
    <xf numFmtId="175" fontId="11" fillId="0" borderId="0" xfId="4936" applyNumberFormat="1"/>
    <xf numFmtId="175" fontId="11" fillId="0" borderId="0" xfId="4937" applyNumberFormat="1"/>
    <xf numFmtId="175" fontId="15" fillId="0" borderId="28" xfId="9" applyNumberFormat="1" applyBorder="1"/>
    <xf numFmtId="0" fontId="15" fillId="0" borderId="0" xfId="9" applyAlignment="1">
      <alignment horizontal="right"/>
    </xf>
    <xf numFmtId="14" fontId="15" fillId="0" borderId="0" xfId="9" applyNumberFormat="1"/>
    <xf numFmtId="0" fontId="15" fillId="0" borderId="0" xfId="4946" applyFont="1" applyAlignment="1">
      <alignment horizontal="center"/>
    </xf>
    <xf numFmtId="15" fontId="94" fillId="0" borderId="0" xfId="4946" applyNumberFormat="1" applyFont="1" applyAlignment="1">
      <alignment horizontal="center"/>
    </xf>
    <xf numFmtId="0" fontId="94" fillId="0" borderId="0" xfId="4946" applyFont="1" applyAlignment="1">
      <alignment horizontal="center"/>
    </xf>
    <xf numFmtId="0" fontId="94" fillId="0" borderId="0" xfId="4946" applyFont="1" applyAlignment="1">
      <alignment horizontal="center" wrapText="1"/>
    </xf>
    <xf numFmtId="0" fontId="95" fillId="0" borderId="0" xfId="4946" applyFont="1" applyAlignment="1">
      <alignment horizontal="center"/>
    </xf>
    <xf numFmtId="168" fontId="15" fillId="0" borderId="0" xfId="4948" applyNumberFormat="1" applyFont="1" applyFill="1"/>
    <xf numFmtId="168" fontId="15" fillId="0" borderId="0" xfId="4946" applyNumberFormat="1" applyFont="1"/>
    <xf numFmtId="180" fontId="15" fillId="0" borderId="0" xfId="4949" applyNumberFormat="1" applyFont="1" applyFill="1"/>
    <xf numFmtId="0" fontId="15" fillId="0" borderId="1" xfId="4946" applyFont="1" applyBorder="1"/>
    <xf numFmtId="168" fontId="15" fillId="0" borderId="1" xfId="4948" applyNumberFormat="1" applyFont="1" applyFill="1" applyBorder="1"/>
    <xf numFmtId="168" fontId="15" fillId="0" borderId="1" xfId="4946" applyNumberFormat="1" applyFont="1" applyBorder="1"/>
    <xf numFmtId="180" fontId="15" fillId="0" borderId="1" xfId="4949" applyNumberFormat="1" applyFont="1" applyFill="1" applyBorder="1"/>
    <xf numFmtId="0" fontId="94" fillId="0" borderId="28" xfId="4946" applyFont="1" applyBorder="1"/>
    <xf numFmtId="168" fontId="15" fillId="0" borderId="28" xfId="4948" applyNumberFormat="1" applyFont="1" applyFill="1" applyBorder="1"/>
    <xf numFmtId="180" fontId="15" fillId="0" borderId="28" xfId="4949" applyNumberFormat="1" applyFont="1" applyFill="1" applyBorder="1"/>
    <xf numFmtId="44" fontId="15" fillId="0" borderId="0" xfId="4948" applyFont="1" applyFill="1"/>
    <xf numFmtId="43" fontId="15" fillId="0" borderId="0" xfId="220" applyFont="1" applyFill="1"/>
    <xf numFmtId="43" fontId="11" fillId="0" borderId="0" xfId="220" applyFont="1" applyFill="1"/>
    <xf numFmtId="43" fontId="15" fillId="0" borderId="0" xfId="4946" applyNumberFormat="1" applyFont="1"/>
    <xf numFmtId="43" fontId="0" fillId="0" borderId="0" xfId="1" applyFont="1" applyFill="1"/>
    <xf numFmtId="49" fontId="0" fillId="0" borderId="0" xfId="0" applyNumberFormat="1" applyAlignment="1">
      <alignment horizontal="center"/>
    </xf>
    <xf numFmtId="164" fontId="0" fillId="0" borderId="0" xfId="1" applyNumberFormat="1" applyFont="1" applyFill="1" applyAlignment="1">
      <alignment horizontal="center"/>
    </xf>
    <xf numFmtId="0" fontId="0" fillId="0" borderId="0" xfId="0" applyAlignment="1">
      <alignment horizontal="center"/>
    </xf>
    <xf numFmtId="0" fontId="0" fillId="0" borderId="1" xfId="0" applyBorder="1" applyAlignment="1">
      <alignment horizontal="center"/>
    </xf>
    <xf numFmtId="0" fontId="11" fillId="0" borderId="1" xfId="0" applyFont="1" applyBorder="1" applyAlignment="1">
      <alignment horizontal="center"/>
    </xf>
    <xf numFmtId="164" fontId="0" fillId="0" borderId="1" xfId="1" applyNumberFormat="1" applyFont="1" applyFill="1" applyBorder="1" applyAlignment="1">
      <alignment horizontal="center"/>
    </xf>
    <xf numFmtId="0" fontId="14" fillId="0" borderId="0" xfId="0" applyFont="1"/>
    <xf numFmtId="37" fontId="11" fillId="0" borderId="0" xfId="1" applyNumberFormat="1" applyFont="1" applyFill="1"/>
    <xf numFmtId="37" fontId="11" fillId="0" borderId="0" xfId="1" applyNumberFormat="1" applyFill="1"/>
    <xf numFmtId="37" fontId="0" fillId="0" borderId="0" xfId="0" applyNumberFormat="1"/>
    <xf numFmtId="181" fontId="11" fillId="0" borderId="0" xfId="0" applyNumberFormat="1" applyFont="1" applyAlignment="1">
      <alignment horizontal="center"/>
    </xf>
    <xf numFmtId="164" fontId="11" fillId="0" borderId="0" xfId="1" applyNumberFormat="1" applyFill="1"/>
    <xf numFmtId="164" fontId="0" fillId="0" borderId="0" xfId="0" applyNumberFormat="1"/>
    <xf numFmtId="37" fontId="11" fillId="0" borderId="1" xfId="1" applyNumberFormat="1" applyFill="1" applyBorder="1"/>
    <xf numFmtId="37" fontId="0" fillId="0" borderId="1" xfId="0" applyNumberFormat="1" applyBorder="1"/>
    <xf numFmtId="164" fontId="11" fillId="0" borderId="1" xfId="1" applyNumberFormat="1" applyFill="1" applyBorder="1"/>
    <xf numFmtId="164" fontId="0" fillId="0" borderId="1" xfId="1" applyNumberFormat="1" applyFont="1" applyFill="1" applyBorder="1"/>
    <xf numFmtId="37" fontId="14" fillId="0" borderId="25" xfId="1" applyNumberFormat="1" applyFont="1" applyFill="1" applyBorder="1"/>
    <xf numFmtId="37" fontId="14" fillId="0" borderId="25" xfId="1" applyNumberFormat="1" applyFont="1" applyFill="1" applyBorder="1" applyAlignment="1"/>
    <xf numFmtId="164" fontId="14" fillId="0" borderId="25" xfId="1" applyNumberFormat="1" applyFont="1" applyFill="1" applyBorder="1"/>
    <xf numFmtId="181" fontId="0" fillId="0" borderId="0" xfId="0" applyNumberFormat="1" applyAlignment="1">
      <alignment horizontal="center"/>
    </xf>
    <xf numFmtId="0" fontId="11" fillId="0" borderId="0" xfId="0" applyFont="1" applyAlignment="1">
      <alignment horizontal="left" indent="1"/>
    </xf>
    <xf numFmtId="37" fontId="11" fillId="0" borderId="0" xfId="1" applyNumberFormat="1" applyFill="1" applyBorder="1"/>
    <xf numFmtId="0" fontId="0" fillId="0" borderId="0" xfId="0" applyAlignment="1">
      <alignment horizontal="left" indent="1"/>
    </xf>
    <xf numFmtId="181" fontId="14" fillId="0" borderId="0" xfId="0" applyNumberFormat="1" applyFont="1" applyAlignment="1">
      <alignment horizontal="center"/>
    </xf>
    <xf numFmtId="164" fontId="11" fillId="0" borderId="0" xfId="0" applyNumberFormat="1" applyFont="1" applyAlignment="1">
      <alignment horizontal="left" indent="1"/>
    </xf>
    <xf numFmtId="37" fontId="14" fillId="0" borderId="1" xfId="1" applyNumberFormat="1" applyFont="1" applyFill="1" applyBorder="1"/>
    <xf numFmtId="37" fontId="11" fillId="0" borderId="1" xfId="1" applyNumberFormat="1" applyFill="1" applyBorder="1" applyAlignment="1"/>
    <xf numFmtId="10" fontId="11" fillId="0" borderId="1" xfId="1" applyNumberFormat="1" applyFill="1" applyBorder="1"/>
    <xf numFmtId="10" fontId="11" fillId="0" borderId="1" xfId="3" applyNumberFormat="1" applyFill="1" applyBorder="1" applyAlignment="1"/>
    <xf numFmtId="37" fontId="11" fillId="0" borderId="0" xfId="1" applyNumberFormat="1" applyFill="1" applyAlignment="1"/>
    <xf numFmtId="37" fontId="14" fillId="0" borderId="28" xfId="1" applyNumberFormat="1" applyFont="1" applyFill="1" applyBorder="1"/>
    <xf numFmtId="164" fontId="14" fillId="0" borderId="28" xfId="1" applyNumberFormat="1" applyFont="1" applyFill="1" applyBorder="1" applyAlignment="1"/>
    <xf numFmtId="164" fontId="14" fillId="0" borderId="28" xfId="1" applyNumberFormat="1" applyFont="1" applyFill="1" applyBorder="1"/>
    <xf numFmtId="164" fontId="11" fillId="0" borderId="0" xfId="1" applyNumberFormat="1" applyFill="1" applyBorder="1"/>
    <xf numFmtId="0" fontId="14" fillId="0" borderId="1" xfId="0" applyFont="1" applyBorder="1"/>
    <xf numFmtId="0" fontId="0" fillId="0" borderId="1" xfId="0" applyBorder="1"/>
    <xf numFmtId="0" fontId="0" fillId="0" borderId="0" xfId="0" applyAlignment="1">
      <alignment horizontal="left"/>
    </xf>
    <xf numFmtId="182" fontId="0" fillId="0" borderId="0" xfId="0" applyNumberFormat="1" applyAlignment="1">
      <alignment horizontal="right"/>
    </xf>
    <xf numFmtId="0" fontId="11" fillId="0" borderId="0" xfId="0" applyFont="1" applyAlignment="1">
      <alignment horizontal="left"/>
    </xf>
    <xf numFmtId="37" fontId="96" fillId="0" borderId="0" xfId="0" applyNumberFormat="1" applyFont="1"/>
    <xf numFmtId="49" fontId="11" fillId="0" borderId="0" xfId="5" applyNumberFormat="1" applyAlignment="1">
      <alignment horizontal="center"/>
    </xf>
    <xf numFmtId="0" fontId="11" fillId="0" borderId="18" xfId="5" applyBorder="1" applyAlignment="1">
      <alignment horizontal="left" vertical="top" wrapText="1"/>
    </xf>
    <xf numFmtId="0" fontId="11" fillId="0" borderId="16" xfId="5" applyBorder="1" applyAlignment="1">
      <alignment horizontal="left" vertical="top" wrapText="1"/>
    </xf>
    <xf numFmtId="0" fontId="11" fillId="0" borderId="19" xfId="5" applyBorder="1" applyAlignment="1">
      <alignment horizontal="left" vertical="top" wrapText="1"/>
    </xf>
    <xf numFmtId="0" fontId="11" fillId="0" borderId="20" xfId="5" applyBorder="1" applyAlignment="1">
      <alignment horizontal="left" vertical="top" wrapText="1"/>
    </xf>
    <xf numFmtId="0" fontId="11" fillId="0" borderId="0" xfId="5" applyAlignment="1">
      <alignment horizontal="left" vertical="top" wrapText="1"/>
    </xf>
    <xf numFmtId="0" fontId="11" fillId="0" borderId="21" xfId="5" applyBorder="1" applyAlignment="1">
      <alignment horizontal="left" vertical="top" wrapText="1"/>
    </xf>
    <xf numFmtId="0" fontId="11" fillId="0" borderId="22" xfId="5" applyBorder="1" applyAlignment="1">
      <alignment horizontal="left" vertical="top" wrapText="1"/>
    </xf>
    <xf numFmtId="0" fontId="11" fillId="0" borderId="1" xfId="5" applyBorder="1" applyAlignment="1">
      <alignment horizontal="left" vertical="top" wrapText="1"/>
    </xf>
    <xf numFmtId="0" fontId="11" fillId="0" borderId="23" xfId="5" applyBorder="1" applyAlignment="1">
      <alignment horizontal="left" vertical="top" wrapText="1"/>
    </xf>
    <xf numFmtId="0" fontId="11" fillId="0" borderId="24" xfId="5" applyBorder="1" applyAlignment="1">
      <alignment horizontal="left" vertical="top" wrapText="1"/>
    </xf>
    <xf numFmtId="0" fontId="11" fillId="0" borderId="25" xfId="5" applyBorder="1" applyAlignment="1">
      <alignment horizontal="left" vertical="top" wrapText="1"/>
    </xf>
    <xf numFmtId="0" fontId="11" fillId="0" borderId="26" xfId="5" applyBorder="1" applyAlignment="1">
      <alignment horizontal="left" vertical="top" wrapText="1"/>
    </xf>
    <xf numFmtId="0" fontId="11" fillId="0" borderId="0" xfId="5" applyAlignment="1">
      <alignment horizontal="center"/>
    </xf>
    <xf numFmtId="0" fontId="11" fillId="0" borderId="20" xfId="5" applyBorder="1" applyAlignment="1">
      <alignment horizontal="left" wrapText="1"/>
    </xf>
    <xf numFmtId="0" fontId="11" fillId="0" borderId="0" xfId="5" applyAlignment="1">
      <alignment horizontal="left" wrapText="1"/>
    </xf>
    <xf numFmtId="0" fontId="11" fillId="0" borderId="21" xfId="5" applyBorder="1" applyAlignment="1">
      <alignment horizontal="left" wrapText="1"/>
    </xf>
    <xf numFmtId="0" fontId="11" fillId="0" borderId="22" xfId="5" applyBorder="1" applyAlignment="1">
      <alignment horizontal="left" wrapText="1"/>
    </xf>
    <xf numFmtId="0" fontId="11" fillId="0" borderId="1" xfId="5" applyBorder="1" applyAlignment="1">
      <alignment horizontal="left" wrapText="1"/>
    </xf>
    <xf numFmtId="0" fontId="11" fillId="0" borderId="23" xfId="5" applyBorder="1" applyAlignment="1">
      <alignment horizontal="left" wrapText="1"/>
    </xf>
    <xf numFmtId="0" fontId="11" fillId="0" borderId="18" xfId="5" applyBorder="1" applyAlignment="1">
      <alignment horizontal="left"/>
    </xf>
    <xf numFmtId="0" fontId="11" fillId="0" borderId="16" xfId="5" applyBorder="1" applyAlignment="1">
      <alignment horizontal="left"/>
    </xf>
    <xf numFmtId="0" fontId="11" fillId="0" borderId="19" xfId="5" applyBorder="1" applyAlignment="1">
      <alignment horizontal="left"/>
    </xf>
    <xf numFmtId="0" fontId="11" fillId="0" borderId="0" xfId="0" applyFont="1" applyFill="1" applyAlignment="1">
      <alignment horizontal="center"/>
    </xf>
    <xf numFmtId="0" fontId="11" fillId="0" borderId="0" xfId="0" applyFont="1" applyFill="1" applyAlignment="1">
      <alignment horizontal="left"/>
    </xf>
    <xf numFmtId="49" fontId="11" fillId="0" borderId="0" xfId="0" applyNumberFormat="1" applyFont="1" applyFill="1" applyAlignment="1">
      <alignment horizontal="left" wrapText="1"/>
    </xf>
    <xf numFmtId="0" fontId="14" fillId="0" borderId="0" xfId="0" applyFont="1" applyAlignment="1">
      <alignment horizontal="center"/>
    </xf>
    <xf numFmtId="0" fontId="0" fillId="0" borderId="0" xfId="0" applyAlignment="1">
      <alignment horizontal="center"/>
    </xf>
    <xf numFmtId="0" fontId="15" fillId="0" borderId="0" xfId="9" applyAlignment="1">
      <alignment horizontal="center"/>
    </xf>
    <xf numFmtId="37" fontId="11" fillId="0" borderId="0" xfId="0" applyNumberFormat="1" applyFont="1" applyAlignment="1">
      <alignment horizontal="center"/>
    </xf>
    <xf numFmtId="0" fontId="94" fillId="0" borderId="0" xfId="4946" applyFont="1" applyAlignment="1">
      <alignment horizontal="center"/>
    </xf>
  </cellXfs>
  <cellStyles count="4950">
    <cellStyle name="20% - Accent1 2" xfId="43" xr:uid="{00000000-0005-0000-0000-000000000000}"/>
    <cellStyle name="20% - Accent1 2 2" xfId="44" xr:uid="{00000000-0005-0000-0000-000001000000}"/>
    <cellStyle name="20% - Accent1 3" xfId="45" xr:uid="{00000000-0005-0000-0000-000002000000}"/>
    <cellStyle name="20% - Accent1 4" xfId="46" xr:uid="{00000000-0005-0000-0000-000003000000}"/>
    <cellStyle name="20% - Accent1 5" xfId="47" xr:uid="{00000000-0005-0000-0000-000004000000}"/>
    <cellStyle name="20% - Accent1 6" xfId="48" xr:uid="{00000000-0005-0000-0000-000005000000}"/>
    <cellStyle name="20% - Accent1 7" xfId="49" xr:uid="{00000000-0005-0000-0000-000006000000}"/>
    <cellStyle name="20% - Accent1 8" xfId="50" xr:uid="{00000000-0005-0000-0000-000007000000}"/>
    <cellStyle name="20% - Accent2 2" xfId="51" xr:uid="{00000000-0005-0000-0000-000008000000}"/>
    <cellStyle name="20% - Accent2 2 2" xfId="52" xr:uid="{00000000-0005-0000-0000-000009000000}"/>
    <cellStyle name="20% - Accent2 3" xfId="53" xr:uid="{00000000-0005-0000-0000-00000A000000}"/>
    <cellStyle name="20% - Accent2 4" xfId="54" xr:uid="{00000000-0005-0000-0000-00000B000000}"/>
    <cellStyle name="20% - Accent2 5" xfId="55" xr:uid="{00000000-0005-0000-0000-00000C000000}"/>
    <cellStyle name="20% - Accent2 6" xfId="56" xr:uid="{00000000-0005-0000-0000-00000D000000}"/>
    <cellStyle name="20% - Accent3 2" xfId="57" xr:uid="{00000000-0005-0000-0000-00000E000000}"/>
    <cellStyle name="20% - Accent3 2 2" xfId="58" xr:uid="{00000000-0005-0000-0000-00000F000000}"/>
    <cellStyle name="20% - Accent3 3" xfId="59" xr:uid="{00000000-0005-0000-0000-000010000000}"/>
    <cellStyle name="20% - Accent3 4" xfId="60" xr:uid="{00000000-0005-0000-0000-000011000000}"/>
    <cellStyle name="20% - Accent3 5" xfId="61" xr:uid="{00000000-0005-0000-0000-000012000000}"/>
    <cellStyle name="20% - Accent3 6" xfId="62" xr:uid="{00000000-0005-0000-0000-000013000000}"/>
    <cellStyle name="20% - Accent3 7" xfId="63" xr:uid="{00000000-0005-0000-0000-000014000000}"/>
    <cellStyle name="20% - Accent3 8" xfId="64" xr:uid="{00000000-0005-0000-0000-000015000000}"/>
    <cellStyle name="20% - Accent4 2" xfId="65" xr:uid="{00000000-0005-0000-0000-000016000000}"/>
    <cellStyle name="20% - Accent4 2 2" xfId="66" xr:uid="{00000000-0005-0000-0000-000017000000}"/>
    <cellStyle name="20% - Accent4 3" xfId="67" xr:uid="{00000000-0005-0000-0000-000018000000}"/>
    <cellStyle name="20% - Accent4 4" xfId="68" xr:uid="{00000000-0005-0000-0000-000019000000}"/>
    <cellStyle name="20% - Accent4 5" xfId="69" xr:uid="{00000000-0005-0000-0000-00001A000000}"/>
    <cellStyle name="20% - Accent4 6" xfId="70" xr:uid="{00000000-0005-0000-0000-00001B000000}"/>
    <cellStyle name="20% - Accent4 7" xfId="71" xr:uid="{00000000-0005-0000-0000-00001C000000}"/>
    <cellStyle name="20% - Accent4 8" xfId="72" xr:uid="{00000000-0005-0000-0000-00001D000000}"/>
    <cellStyle name="20% - Accent5 2" xfId="73" xr:uid="{00000000-0005-0000-0000-00001E000000}"/>
    <cellStyle name="20% - Accent5 2 2" xfId="74" xr:uid="{00000000-0005-0000-0000-00001F000000}"/>
    <cellStyle name="20% - Accent5 3" xfId="75" xr:uid="{00000000-0005-0000-0000-000020000000}"/>
    <cellStyle name="20% - Accent5 4" xfId="76" xr:uid="{00000000-0005-0000-0000-000021000000}"/>
    <cellStyle name="20% - Accent5 5" xfId="77" xr:uid="{00000000-0005-0000-0000-000022000000}"/>
    <cellStyle name="20% - Accent5 6" xfId="78" xr:uid="{00000000-0005-0000-0000-000023000000}"/>
    <cellStyle name="20% - Accent6 2" xfId="79" xr:uid="{00000000-0005-0000-0000-000024000000}"/>
    <cellStyle name="20% - Accent6 2 2" xfId="80" xr:uid="{00000000-0005-0000-0000-000025000000}"/>
    <cellStyle name="20% - Accent6 3" xfId="81" xr:uid="{00000000-0005-0000-0000-000026000000}"/>
    <cellStyle name="20% - Accent6 4" xfId="82" xr:uid="{00000000-0005-0000-0000-000027000000}"/>
    <cellStyle name="20% - Accent6 5" xfId="83" xr:uid="{00000000-0005-0000-0000-000028000000}"/>
    <cellStyle name="20% - Accent6 6" xfId="84" xr:uid="{00000000-0005-0000-0000-000029000000}"/>
    <cellStyle name="40% - Accent1 2" xfId="85" xr:uid="{00000000-0005-0000-0000-00002A000000}"/>
    <cellStyle name="40% - Accent1 2 2" xfId="86" xr:uid="{00000000-0005-0000-0000-00002B000000}"/>
    <cellStyle name="40% - Accent1 3" xfId="87" xr:uid="{00000000-0005-0000-0000-00002C000000}"/>
    <cellStyle name="40% - Accent1 4" xfId="88" xr:uid="{00000000-0005-0000-0000-00002D000000}"/>
    <cellStyle name="40% - Accent1 5" xfId="89" xr:uid="{00000000-0005-0000-0000-00002E000000}"/>
    <cellStyle name="40% - Accent1 6" xfId="90" xr:uid="{00000000-0005-0000-0000-00002F000000}"/>
    <cellStyle name="40% - Accent1 7" xfId="91" xr:uid="{00000000-0005-0000-0000-000030000000}"/>
    <cellStyle name="40% - Accent1 8" xfId="92" xr:uid="{00000000-0005-0000-0000-000031000000}"/>
    <cellStyle name="40% - Accent2 2" xfId="93" xr:uid="{00000000-0005-0000-0000-000032000000}"/>
    <cellStyle name="40% - Accent2 2 2" xfId="94" xr:uid="{00000000-0005-0000-0000-000033000000}"/>
    <cellStyle name="40% - Accent2 3" xfId="95" xr:uid="{00000000-0005-0000-0000-000034000000}"/>
    <cellStyle name="40% - Accent2 4" xfId="96" xr:uid="{00000000-0005-0000-0000-000035000000}"/>
    <cellStyle name="40% - Accent2 5" xfId="97" xr:uid="{00000000-0005-0000-0000-000036000000}"/>
    <cellStyle name="40% - Accent2 6" xfId="98" xr:uid="{00000000-0005-0000-0000-000037000000}"/>
    <cellStyle name="40% - Accent3 2" xfId="99" xr:uid="{00000000-0005-0000-0000-000038000000}"/>
    <cellStyle name="40% - Accent3 2 2" xfId="100" xr:uid="{00000000-0005-0000-0000-000039000000}"/>
    <cellStyle name="40% - Accent3 3" xfId="101" xr:uid="{00000000-0005-0000-0000-00003A000000}"/>
    <cellStyle name="40% - Accent3 4" xfId="102" xr:uid="{00000000-0005-0000-0000-00003B000000}"/>
    <cellStyle name="40% - Accent3 5" xfId="103" xr:uid="{00000000-0005-0000-0000-00003C000000}"/>
    <cellStyle name="40% - Accent3 6" xfId="104" xr:uid="{00000000-0005-0000-0000-00003D000000}"/>
    <cellStyle name="40% - Accent3 7" xfId="105" xr:uid="{00000000-0005-0000-0000-00003E000000}"/>
    <cellStyle name="40% - Accent3 8" xfId="106" xr:uid="{00000000-0005-0000-0000-00003F000000}"/>
    <cellStyle name="40% - Accent4 2" xfId="107" xr:uid="{00000000-0005-0000-0000-000040000000}"/>
    <cellStyle name="40% - Accent4 2 2" xfId="108" xr:uid="{00000000-0005-0000-0000-000041000000}"/>
    <cellStyle name="40% - Accent4 3" xfId="109" xr:uid="{00000000-0005-0000-0000-000042000000}"/>
    <cellStyle name="40% - Accent4 4" xfId="110" xr:uid="{00000000-0005-0000-0000-000043000000}"/>
    <cellStyle name="40% - Accent4 5" xfId="111" xr:uid="{00000000-0005-0000-0000-000044000000}"/>
    <cellStyle name="40% - Accent4 6" xfId="112" xr:uid="{00000000-0005-0000-0000-000045000000}"/>
    <cellStyle name="40% - Accent4 7" xfId="113" xr:uid="{00000000-0005-0000-0000-000046000000}"/>
    <cellStyle name="40% - Accent4 8" xfId="114" xr:uid="{00000000-0005-0000-0000-000047000000}"/>
    <cellStyle name="40% - Accent5 2" xfId="115" xr:uid="{00000000-0005-0000-0000-000048000000}"/>
    <cellStyle name="40% - Accent5 2 2" xfId="116" xr:uid="{00000000-0005-0000-0000-000049000000}"/>
    <cellStyle name="40% - Accent5 3" xfId="117" xr:uid="{00000000-0005-0000-0000-00004A000000}"/>
    <cellStyle name="40% - Accent5 4" xfId="118" xr:uid="{00000000-0005-0000-0000-00004B000000}"/>
    <cellStyle name="40% - Accent5 5" xfId="119" xr:uid="{00000000-0005-0000-0000-00004C000000}"/>
    <cellStyle name="40% - Accent5 6" xfId="120" xr:uid="{00000000-0005-0000-0000-00004D000000}"/>
    <cellStyle name="40% - Accent6 2" xfId="121" xr:uid="{00000000-0005-0000-0000-00004E000000}"/>
    <cellStyle name="40% - Accent6 2 2" xfId="122" xr:uid="{00000000-0005-0000-0000-00004F000000}"/>
    <cellStyle name="40% - Accent6 3" xfId="123" xr:uid="{00000000-0005-0000-0000-000050000000}"/>
    <cellStyle name="40% - Accent6 4" xfId="124" xr:uid="{00000000-0005-0000-0000-000051000000}"/>
    <cellStyle name="40% - Accent6 5" xfId="125" xr:uid="{00000000-0005-0000-0000-000052000000}"/>
    <cellStyle name="40% - Accent6 6" xfId="126" xr:uid="{00000000-0005-0000-0000-000053000000}"/>
    <cellStyle name="40% - Accent6 7" xfId="127" xr:uid="{00000000-0005-0000-0000-000054000000}"/>
    <cellStyle name="40% - Accent6 8" xfId="128" xr:uid="{00000000-0005-0000-0000-000055000000}"/>
    <cellStyle name="60% - Accent1 2" xfId="129" xr:uid="{00000000-0005-0000-0000-000056000000}"/>
    <cellStyle name="60% - Accent1 3" xfId="130" xr:uid="{00000000-0005-0000-0000-000057000000}"/>
    <cellStyle name="60% - Accent1 4" xfId="131" xr:uid="{00000000-0005-0000-0000-000058000000}"/>
    <cellStyle name="60% - Accent1 5" xfId="132" xr:uid="{00000000-0005-0000-0000-000059000000}"/>
    <cellStyle name="60% - Accent1 6" xfId="133" xr:uid="{00000000-0005-0000-0000-00005A000000}"/>
    <cellStyle name="60% - Accent1 7" xfId="134" xr:uid="{00000000-0005-0000-0000-00005B000000}"/>
    <cellStyle name="60% - Accent1 8" xfId="135" xr:uid="{00000000-0005-0000-0000-00005C000000}"/>
    <cellStyle name="60% - Accent2 2" xfId="136" xr:uid="{00000000-0005-0000-0000-00005D000000}"/>
    <cellStyle name="60% - Accent2 3" xfId="137" xr:uid="{00000000-0005-0000-0000-00005E000000}"/>
    <cellStyle name="60% - Accent2 4" xfId="138" xr:uid="{00000000-0005-0000-0000-00005F000000}"/>
    <cellStyle name="60% - Accent2 5" xfId="139" xr:uid="{00000000-0005-0000-0000-000060000000}"/>
    <cellStyle name="60% - Accent2 6" xfId="140" xr:uid="{00000000-0005-0000-0000-000061000000}"/>
    <cellStyle name="60% - Accent3 2" xfId="141" xr:uid="{00000000-0005-0000-0000-000062000000}"/>
    <cellStyle name="60% - Accent3 3" xfId="142" xr:uid="{00000000-0005-0000-0000-000063000000}"/>
    <cellStyle name="60% - Accent3 4" xfId="143" xr:uid="{00000000-0005-0000-0000-000064000000}"/>
    <cellStyle name="60% - Accent3 5" xfId="144" xr:uid="{00000000-0005-0000-0000-000065000000}"/>
    <cellStyle name="60% - Accent3 6" xfId="145" xr:uid="{00000000-0005-0000-0000-000066000000}"/>
    <cellStyle name="60% - Accent3 7" xfId="146" xr:uid="{00000000-0005-0000-0000-000067000000}"/>
    <cellStyle name="60% - Accent3 8" xfId="147" xr:uid="{00000000-0005-0000-0000-000068000000}"/>
    <cellStyle name="60% - Accent4 2" xfId="148" xr:uid="{00000000-0005-0000-0000-000069000000}"/>
    <cellStyle name="60% - Accent4 3" xfId="149" xr:uid="{00000000-0005-0000-0000-00006A000000}"/>
    <cellStyle name="60% - Accent4 4" xfId="150" xr:uid="{00000000-0005-0000-0000-00006B000000}"/>
    <cellStyle name="60% - Accent4 5" xfId="151" xr:uid="{00000000-0005-0000-0000-00006C000000}"/>
    <cellStyle name="60% - Accent4 6" xfId="152" xr:uid="{00000000-0005-0000-0000-00006D000000}"/>
    <cellStyle name="60% - Accent4 7" xfId="153" xr:uid="{00000000-0005-0000-0000-00006E000000}"/>
    <cellStyle name="60% - Accent4 8" xfId="154" xr:uid="{00000000-0005-0000-0000-00006F000000}"/>
    <cellStyle name="60% - Accent5 2" xfId="155" xr:uid="{00000000-0005-0000-0000-000070000000}"/>
    <cellStyle name="60% - Accent5 3" xfId="156" xr:uid="{00000000-0005-0000-0000-000071000000}"/>
    <cellStyle name="60% - Accent5 4" xfId="157" xr:uid="{00000000-0005-0000-0000-000072000000}"/>
    <cellStyle name="60% - Accent5 5" xfId="158" xr:uid="{00000000-0005-0000-0000-000073000000}"/>
    <cellStyle name="60% - Accent5 6" xfId="159" xr:uid="{00000000-0005-0000-0000-000074000000}"/>
    <cellStyle name="60% - Accent6 2" xfId="160" xr:uid="{00000000-0005-0000-0000-000075000000}"/>
    <cellStyle name="60% - Accent6 3" xfId="161" xr:uid="{00000000-0005-0000-0000-000076000000}"/>
    <cellStyle name="60% - Accent6 4" xfId="162" xr:uid="{00000000-0005-0000-0000-000077000000}"/>
    <cellStyle name="60% - Accent6 5" xfId="163" xr:uid="{00000000-0005-0000-0000-000078000000}"/>
    <cellStyle name="60% - Accent6 6" xfId="164" xr:uid="{00000000-0005-0000-0000-000079000000}"/>
    <cellStyle name="60% - Accent6 7" xfId="165" xr:uid="{00000000-0005-0000-0000-00007A000000}"/>
    <cellStyle name="60% - Accent6 8" xfId="166" xr:uid="{00000000-0005-0000-0000-00007B000000}"/>
    <cellStyle name="Accent1 2" xfId="167" xr:uid="{00000000-0005-0000-0000-00007C000000}"/>
    <cellStyle name="Accent1 3" xfId="168" xr:uid="{00000000-0005-0000-0000-00007D000000}"/>
    <cellStyle name="Accent1 4" xfId="169" xr:uid="{00000000-0005-0000-0000-00007E000000}"/>
    <cellStyle name="Accent1 5" xfId="170" xr:uid="{00000000-0005-0000-0000-00007F000000}"/>
    <cellStyle name="Accent1 6" xfId="171" xr:uid="{00000000-0005-0000-0000-000080000000}"/>
    <cellStyle name="Accent1 7" xfId="172" xr:uid="{00000000-0005-0000-0000-000081000000}"/>
    <cellStyle name="Accent1 8" xfId="173" xr:uid="{00000000-0005-0000-0000-000082000000}"/>
    <cellStyle name="Accent2 2" xfId="174" xr:uid="{00000000-0005-0000-0000-000083000000}"/>
    <cellStyle name="Accent2 3" xfId="175" xr:uid="{00000000-0005-0000-0000-000084000000}"/>
    <cellStyle name="Accent2 4" xfId="176" xr:uid="{00000000-0005-0000-0000-000085000000}"/>
    <cellStyle name="Accent2 5" xfId="177" xr:uid="{00000000-0005-0000-0000-000086000000}"/>
    <cellStyle name="Accent2 6" xfId="178" xr:uid="{00000000-0005-0000-0000-000087000000}"/>
    <cellStyle name="Accent3 2" xfId="179" xr:uid="{00000000-0005-0000-0000-000088000000}"/>
    <cellStyle name="Accent3 3" xfId="180" xr:uid="{00000000-0005-0000-0000-000089000000}"/>
    <cellStyle name="Accent3 4" xfId="181" xr:uid="{00000000-0005-0000-0000-00008A000000}"/>
    <cellStyle name="Accent3 5" xfId="182" xr:uid="{00000000-0005-0000-0000-00008B000000}"/>
    <cellStyle name="Accent3 6" xfId="183" xr:uid="{00000000-0005-0000-0000-00008C000000}"/>
    <cellStyle name="Accent4 2" xfId="184" xr:uid="{00000000-0005-0000-0000-00008D000000}"/>
    <cellStyle name="Accent4 3" xfId="185" xr:uid="{00000000-0005-0000-0000-00008E000000}"/>
    <cellStyle name="Accent4 4" xfId="186" xr:uid="{00000000-0005-0000-0000-00008F000000}"/>
    <cellStyle name="Accent4 5" xfId="187" xr:uid="{00000000-0005-0000-0000-000090000000}"/>
    <cellStyle name="Accent4 6" xfId="188" xr:uid="{00000000-0005-0000-0000-000091000000}"/>
    <cellStyle name="Accent4 7" xfId="189" xr:uid="{00000000-0005-0000-0000-000092000000}"/>
    <cellStyle name="Accent4 8" xfId="190" xr:uid="{00000000-0005-0000-0000-000093000000}"/>
    <cellStyle name="Accent5 2" xfId="191" xr:uid="{00000000-0005-0000-0000-000094000000}"/>
    <cellStyle name="Accent5 3" xfId="192" xr:uid="{00000000-0005-0000-0000-000095000000}"/>
    <cellStyle name="Accent5 4" xfId="193" xr:uid="{00000000-0005-0000-0000-000096000000}"/>
    <cellStyle name="Accent5 5" xfId="194" xr:uid="{00000000-0005-0000-0000-000097000000}"/>
    <cellStyle name="Accent5 6" xfId="195" xr:uid="{00000000-0005-0000-0000-000098000000}"/>
    <cellStyle name="Accent6 2" xfId="196" xr:uid="{00000000-0005-0000-0000-000099000000}"/>
    <cellStyle name="Accent6 3" xfId="197" xr:uid="{00000000-0005-0000-0000-00009A000000}"/>
    <cellStyle name="Accent6 4" xfId="198" xr:uid="{00000000-0005-0000-0000-00009B000000}"/>
    <cellStyle name="Accent6 5" xfId="199" xr:uid="{00000000-0005-0000-0000-00009C000000}"/>
    <cellStyle name="Accent6 6" xfId="200" xr:uid="{00000000-0005-0000-0000-00009D000000}"/>
    <cellStyle name="Bad 2" xfId="201" xr:uid="{00000000-0005-0000-0000-00009E000000}"/>
    <cellStyle name="Bad 3" xfId="202" xr:uid="{00000000-0005-0000-0000-00009F000000}"/>
    <cellStyle name="Bad 4" xfId="203" xr:uid="{00000000-0005-0000-0000-0000A0000000}"/>
    <cellStyle name="Bad 5" xfId="204" xr:uid="{00000000-0005-0000-0000-0000A1000000}"/>
    <cellStyle name="Bad 6" xfId="205" xr:uid="{00000000-0005-0000-0000-0000A2000000}"/>
    <cellStyle name="Bad 7" xfId="206" xr:uid="{00000000-0005-0000-0000-0000A3000000}"/>
    <cellStyle name="Bad 8" xfId="207" xr:uid="{00000000-0005-0000-0000-0000A4000000}"/>
    <cellStyle name="Calculation 2" xfId="208" xr:uid="{00000000-0005-0000-0000-0000A5000000}"/>
    <cellStyle name="Calculation 3" xfId="209" xr:uid="{00000000-0005-0000-0000-0000A6000000}"/>
    <cellStyle name="Calculation 4" xfId="210" xr:uid="{00000000-0005-0000-0000-0000A7000000}"/>
    <cellStyle name="Calculation 5" xfId="211" xr:uid="{00000000-0005-0000-0000-0000A8000000}"/>
    <cellStyle name="Calculation 6" xfId="212" xr:uid="{00000000-0005-0000-0000-0000A9000000}"/>
    <cellStyle name="Check Cell 2" xfId="213" xr:uid="{00000000-0005-0000-0000-0000AA000000}"/>
    <cellStyle name="Check Cell 3" xfId="214" xr:uid="{00000000-0005-0000-0000-0000AB000000}"/>
    <cellStyle name="Check Cell 4" xfId="215" xr:uid="{00000000-0005-0000-0000-0000AC000000}"/>
    <cellStyle name="Check Cell 5" xfId="216" xr:uid="{00000000-0005-0000-0000-0000AD000000}"/>
    <cellStyle name="Check Cell 6" xfId="217" xr:uid="{00000000-0005-0000-0000-0000AE000000}"/>
    <cellStyle name="Check Cell 7" xfId="218" xr:uid="{00000000-0005-0000-0000-0000AF000000}"/>
    <cellStyle name="Check Cell 8" xfId="219" xr:uid="{00000000-0005-0000-0000-0000B0000000}"/>
    <cellStyle name="Comma" xfId="1" builtinId="3"/>
    <cellStyle name="Comma 10" xfId="220" xr:uid="{00000000-0005-0000-0000-0000B2000000}"/>
    <cellStyle name="Comma 11" xfId="221" xr:uid="{00000000-0005-0000-0000-0000B3000000}"/>
    <cellStyle name="Comma 12" xfId="222" xr:uid="{00000000-0005-0000-0000-0000B4000000}"/>
    <cellStyle name="Comma 13" xfId="223" xr:uid="{00000000-0005-0000-0000-0000B5000000}"/>
    <cellStyle name="Comma 14" xfId="224" xr:uid="{00000000-0005-0000-0000-0000B6000000}"/>
    <cellStyle name="Comma 15" xfId="225" xr:uid="{00000000-0005-0000-0000-0000B7000000}"/>
    <cellStyle name="Comma 16" xfId="40" xr:uid="{00000000-0005-0000-0000-0000B8000000}"/>
    <cellStyle name="Comma 17" xfId="226" xr:uid="{00000000-0005-0000-0000-0000B9000000}"/>
    <cellStyle name="Comma 17 10" xfId="1699" xr:uid="{00000000-0005-0000-0000-0000BA000000}"/>
    <cellStyle name="Comma 17 10 2" xfId="3931" xr:uid="{00000000-0005-0000-0000-0000BB000000}"/>
    <cellStyle name="Comma 17 11" xfId="2710" xr:uid="{00000000-0005-0000-0000-0000BC000000}"/>
    <cellStyle name="Comma 17 12" xfId="4934" xr:uid="{00000000-0005-0000-0000-0000BD000000}"/>
    <cellStyle name="Comma 17 12 2" xfId="4947" xr:uid="{7E79DEBB-1237-470F-AF91-1783239ABF99}"/>
    <cellStyle name="Comma 17 2" xfId="510" xr:uid="{00000000-0005-0000-0000-0000BE000000}"/>
    <cellStyle name="Comma 17 2 2" xfId="581" xr:uid="{00000000-0005-0000-0000-0000BF000000}"/>
    <cellStyle name="Comma 17 2 2 2" xfId="795" xr:uid="{00000000-0005-0000-0000-0000C0000000}"/>
    <cellStyle name="Comma 17 2 2 2 2" xfId="1043" xr:uid="{00000000-0005-0000-0000-0000C1000000}"/>
    <cellStyle name="Comma 17 2 2 2 2 2" xfId="1547" xr:uid="{00000000-0005-0000-0000-0000C2000000}"/>
    <cellStyle name="Comma 17 2 2 2 2 2 2" xfId="2635" xr:uid="{00000000-0005-0000-0000-0000C3000000}"/>
    <cellStyle name="Comma 17 2 2 2 2 2 2 2" xfId="4867" xr:uid="{00000000-0005-0000-0000-0000C4000000}"/>
    <cellStyle name="Comma 17 2 2 2 2 2 3" xfId="3786" xr:uid="{00000000-0005-0000-0000-0000C5000000}"/>
    <cellStyle name="Comma 17 2 2 2 2 3" xfId="2134" xr:uid="{00000000-0005-0000-0000-0000C6000000}"/>
    <cellStyle name="Comma 17 2 2 2 2 3 2" xfId="4366" xr:uid="{00000000-0005-0000-0000-0000C7000000}"/>
    <cellStyle name="Comma 17 2 2 2 2 4" xfId="3285" xr:uid="{00000000-0005-0000-0000-0000C8000000}"/>
    <cellStyle name="Comma 17 2 2 2 3" xfId="1299" xr:uid="{00000000-0005-0000-0000-0000C9000000}"/>
    <cellStyle name="Comma 17 2 2 2 3 2" xfId="2387" xr:uid="{00000000-0005-0000-0000-0000CA000000}"/>
    <cellStyle name="Comma 17 2 2 2 3 2 2" xfId="4619" xr:uid="{00000000-0005-0000-0000-0000CB000000}"/>
    <cellStyle name="Comma 17 2 2 2 3 3" xfId="3538" xr:uid="{00000000-0005-0000-0000-0000CC000000}"/>
    <cellStyle name="Comma 17 2 2 2 4" xfId="1886" xr:uid="{00000000-0005-0000-0000-0000CD000000}"/>
    <cellStyle name="Comma 17 2 2 2 4 2" xfId="4118" xr:uid="{00000000-0005-0000-0000-0000CE000000}"/>
    <cellStyle name="Comma 17 2 2 2 5" xfId="3037" xr:uid="{00000000-0005-0000-0000-0000CF000000}"/>
    <cellStyle name="Comma 17 2 2 3" xfId="919" xr:uid="{00000000-0005-0000-0000-0000D0000000}"/>
    <cellStyle name="Comma 17 2 2 3 2" xfId="1423" xr:uid="{00000000-0005-0000-0000-0000D1000000}"/>
    <cellStyle name="Comma 17 2 2 3 2 2" xfId="2511" xr:uid="{00000000-0005-0000-0000-0000D2000000}"/>
    <cellStyle name="Comma 17 2 2 3 2 2 2" xfId="4743" xr:uid="{00000000-0005-0000-0000-0000D3000000}"/>
    <cellStyle name="Comma 17 2 2 3 2 3" xfId="3662" xr:uid="{00000000-0005-0000-0000-0000D4000000}"/>
    <cellStyle name="Comma 17 2 2 3 3" xfId="2010" xr:uid="{00000000-0005-0000-0000-0000D5000000}"/>
    <cellStyle name="Comma 17 2 2 3 3 2" xfId="4242" xr:uid="{00000000-0005-0000-0000-0000D6000000}"/>
    <cellStyle name="Comma 17 2 2 3 4" xfId="3161" xr:uid="{00000000-0005-0000-0000-0000D7000000}"/>
    <cellStyle name="Comma 17 2 2 4" xfId="1175" xr:uid="{00000000-0005-0000-0000-0000D8000000}"/>
    <cellStyle name="Comma 17 2 2 4 2" xfId="2263" xr:uid="{00000000-0005-0000-0000-0000D9000000}"/>
    <cellStyle name="Comma 17 2 2 4 2 2" xfId="4495" xr:uid="{00000000-0005-0000-0000-0000DA000000}"/>
    <cellStyle name="Comma 17 2 2 4 3" xfId="3414" xr:uid="{00000000-0005-0000-0000-0000DB000000}"/>
    <cellStyle name="Comma 17 2 2 5" xfId="671" xr:uid="{00000000-0005-0000-0000-0000DC000000}"/>
    <cellStyle name="Comma 17 2 2 5 2" xfId="2913" xr:uid="{00000000-0005-0000-0000-0000DD000000}"/>
    <cellStyle name="Comma 17 2 2 6" xfId="1762" xr:uid="{00000000-0005-0000-0000-0000DE000000}"/>
    <cellStyle name="Comma 17 2 2 6 2" xfId="3994" xr:uid="{00000000-0005-0000-0000-0000DF000000}"/>
    <cellStyle name="Comma 17 2 2 7" xfId="2823" xr:uid="{00000000-0005-0000-0000-0000E0000000}"/>
    <cellStyle name="Comma 17 2 3" xfId="754" xr:uid="{00000000-0005-0000-0000-0000E1000000}"/>
    <cellStyle name="Comma 17 2 3 2" xfId="1002" xr:uid="{00000000-0005-0000-0000-0000E2000000}"/>
    <cellStyle name="Comma 17 2 3 2 2" xfId="1506" xr:uid="{00000000-0005-0000-0000-0000E3000000}"/>
    <cellStyle name="Comma 17 2 3 2 2 2" xfId="2594" xr:uid="{00000000-0005-0000-0000-0000E4000000}"/>
    <cellStyle name="Comma 17 2 3 2 2 2 2" xfId="4826" xr:uid="{00000000-0005-0000-0000-0000E5000000}"/>
    <cellStyle name="Comma 17 2 3 2 2 3" xfId="3745" xr:uid="{00000000-0005-0000-0000-0000E6000000}"/>
    <cellStyle name="Comma 17 2 3 2 3" xfId="2093" xr:uid="{00000000-0005-0000-0000-0000E7000000}"/>
    <cellStyle name="Comma 17 2 3 2 3 2" xfId="4325" xr:uid="{00000000-0005-0000-0000-0000E8000000}"/>
    <cellStyle name="Comma 17 2 3 2 4" xfId="3244" xr:uid="{00000000-0005-0000-0000-0000E9000000}"/>
    <cellStyle name="Comma 17 2 3 3" xfId="1258" xr:uid="{00000000-0005-0000-0000-0000EA000000}"/>
    <cellStyle name="Comma 17 2 3 3 2" xfId="2346" xr:uid="{00000000-0005-0000-0000-0000EB000000}"/>
    <cellStyle name="Comma 17 2 3 3 2 2" xfId="4578" xr:uid="{00000000-0005-0000-0000-0000EC000000}"/>
    <cellStyle name="Comma 17 2 3 3 3" xfId="3497" xr:uid="{00000000-0005-0000-0000-0000ED000000}"/>
    <cellStyle name="Comma 17 2 3 4" xfId="1845" xr:uid="{00000000-0005-0000-0000-0000EE000000}"/>
    <cellStyle name="Comma 17 2 3 4 2" xfId="4077" xr:uid="{00000000-0005-0000-0000-0000EF000000}"/>
    <cellStyle name="Comma 17 2 3 5" xfId="2996" xr:uid="{00000000-0005-0000-0000-0000F0000000}"/>
    <cellStyle name="Comma 17 2 4" xfId="878" xr:uid="{00000000-0005-0000-0000-0000F1000000}"/>
    <cellStyle name="Comma 17 2 4 2" xfId="1382" xr:uid="{00000000-0005-0000-0000-0000F2000000}"/>
    <cellStyle name="Comma 17 2 4 2 2" xfId="2470" xr:uid="{00000000-0005-0000-0000-0000F3000000}"/>
    <cellStyle name="Comma 17 2 4 2 2 2" xfId="4702" xr:uid="{00000000-0005-0000-0000-0000F4000000}"/>
    <cellStyle name="Comma 17 2 4 2 3" xfId="3621" xr:uid="{00000000-0005-0000-0000-0000F5000000}"/>
    <cellStyle name="Comma 17 2 4 3" xfId="1969" xr:uid="{00000000-0005-0000-0000-0000F6000000}"/>
    <cellStyle name="Comma 17 2 4 3 2" xfId="4201" xr:uid="{00000000-0005-0000-0000-0000F7000000}"/>
    <cellStyle name="Comma 17 2 4 4" xfId="3120" xr:uid="{00000000-0005-0000-0000-0000F8000000}"/>
    <cellStyle name="Comma 17 2 5" xfId="1134" xr:uid="{00000000-0005-0000-0000-0000F9000000}"/>
    <cellStyle name="Comma 17 2 5 2" xfId="2222" xr:uid="{00000000-0005-0000-0000-0000FA000000}"/>
    <cellStyle name="Comma 17 2 5 2 2" xfId="4454" xr:uid="{00000000-0005-0000-0000-0000FB000000}"/>
    <cellStyle name="Comma 17 2 5 3" xfId="3373" xr:uid="{00000000-0005-0000-0000-0000FC000000}"/>
    <cellStyle name="Comma 17 2 6" xfId="630" xr:uid="{00000000-0005-0000-0000-0000FD000000}"/>
    <cellStyle name="Comma 17 2 6 2" xfId="2872" xr:uid="{00000000-0005-0000-0000-0000FE000000}"/>
    <cellStyle name="Comma 17 2 7" xfId="1672" xr:uid="{00000000-0005-0000-0000-0000FF000000}"/>
    <cellStyle name="Comma 17 2 7 2" xfId="3911" xr:uid="{00000000-0005-0000-0000-000000010000}"/>
    <cellStyle name="Comma 17 2 8" xfId="1721" xr:uid="{00000000-0005-0000-0000-000001010000}"/>
    <cellStyle name="Comma 17 2 8 2" xfId="3953" xr:uid="{00000000-0005-0000-0000-000002010000}"/>
    <cellStyle name="Comma 17 2 9" xfId="2752" xr:uid="{00000000-0005-0000-0000-000003010000}"/>
    <cellStyle name="Comma 17 3" xfId="488" xr:uid="{00000000-0005-0000-0000-000004010000}"/>
    <cellStyle name="Comma 17 3 2" xfId="559" xr:uid="{00000000-0005-0000-0000-000005010000}"/>
    <cellStyle name="Comma 17 3 2 2" xfId="796" xr:uid="{00000000-0005-0000-0000-000006010000}"/>
    <cellStyle name="Comma 17 3 2 2 2" xfId="1044" xr:uid="{00000000-0005-0000-0000-000007010000}"/>
    <cellStyle name="Comma 17 3 2 2 2 2" xfId="1548" xr:uid="{00000000-0005-0000-0000-000008010000}"/>
    <cellStyle name="Comma 17 3 2 2 2 2 2" xfId="2636" xr:uid="{00000000-0005-0000-0000-000009010000}"/>
    <cellStyle name="Comma 17 3 2 2 2 2 2 2" xfId="4868" xr:uid="{00000000-0005-0000-0000-00000A010000}"/>
    <cellStyle name="Comma 17 3 2 2 2 2 3" xfId="3787" xr:uid="{00000000-0005-0000-0000-00000B010000}"/>
    <cellStyle name="Comma 17 3 2 2 2 3" xfId="2135" xr:uid="{00000000-0005-0000-0000-00000C010000}"/>
    <cellStyle name="Comma 17 3 2 2 2 3 2" xfId="4367" xr:uid="{00000000-0005-0000-0000-00000D010000}"/>
    <cellStyle name="Comma 17 3 2 2 2 4" xfId="3286" xr:uid="{00000000-0005-0000-0000-00000E010000}"/>
    <cellStyle name="Comma 17 3 2 2 3" xfId="1300" xr:uid="{00000000-0005-0000-0000-00000F010000}"/>
    <cellStyle name="Comma 17 3 2 2 3 2" xfId="2388" xr:uid="{00000000-0005-0000-0000-000010010000}"/>
    <cellStyle name="Comma 17 3 2 2 3 2 2" xfId="4620" xr:uid="{00000000-0005-0000-0000-000011010000}"/>
    <cellStyle name="Comma 17 3 2 2 3 3" xfId="3539" xr:uid="{00000000-0005-0000-0000-000012010000}"/>
    <cellStyle name="Comma 17 3 2 2 4" xfId="1887" xr:uid="{00000000-0005-0000-0000-000013010000}"/>
    <cellStyle name="Comma 17 3 2 2 4 2" xfId="4119" xr:uid="{00000000-0005-0000-0000-000014010000}"/>
    <cellStyle name="Comma 17 3 2 2 5" xfId="3038" xr:uid="{00000000-0005-0000-0000-000015010000}"/>
    <cellStyle name="Comma 17 3 2 3" xfId="920" xr:uid="{00000000-0005-0000-0000-000016010000}"/>
    <cellStyle name="Comma 17 3 2 3 2" xfId="1424" xr:uid="{00000000-0005-0000-0000-000017010000}"/>
    <cellStyle name="Comma 17 3 2 3 2 2" xfId="2512" xr:uid="{00000000-0005-0000-0000-000018010000}"/>
    <cellStyle name="Comma 17 3 2 3 2 2 2" xfId="4744" xr:uid="{00000000-0005-0000-0000-000019010000}"/>
    <cellStyle name="Comma 17 3 2 3 2 3" xfId="3663" xr:uid="{00000000-0005-0000-0000-00001A010000}"/>
    <cellStyle name="Comma 17 3 2 3 3" xfId="2011" xr:uid="{00000000-0005-0000-0000-00001B010000}"/>
    <cellStyle name="Comma 17 3 2 3 3 2" xfId="4243" xr:uid="{00000000-0005-0000-0000-00001C010000}"/>
    <cellStyle name="Comma 17 3 2 3 4" xfId="3162" xr:uid="{00000000-0005-0000-0000-00001D010000}"/>
    <cellStyle name="Comma 17 3 2 4" xfId="1176" xr:uid="{00000000-0005-0000-0000-00001E010000}"/>
    <cellStyle name="Comma 17 3 2 4 2" xfId="2264" xr:uid="{00000000-0005-0000-0000-00001F010000}"/>
    <cellStyle name="Comma 17 3 2 4 2 2" xfId="4496" xr:uid="{00000000-0005-0000-0000-000020010000}"/>
    <cellStyle name="Comma 17 3 2 4 3" xfId="3415" xr:uid="{00000000-0005-0000-0000-000021010000}"/>
    <cellStyle name="Comma 17 3 2 5" xfId="672" xr:uid="{00000000-0005-0000-0000-000022010000}"/>
    <cellStyle name="Comma 17 3 2 5 2" xfId="2914" xr:uid="{00000000-0005-0000-0000-000023010000}"/>
    <cellStyle name="Comma 17 3 2 6" xfId="1763" xr:uid="{00000000-0005-0000-0000-000024010000}"/>
    <cellStyle name="Comma 17 3 2 6 2" xfId="3995" xr:uid="{00000000-0005-0000-0000-000025010000}"/>
    <cellStyle name="Comma 17 3 2 7" xfId="2801" xr:uid="{00000000-0005-0000-0000-000026010000}"/>
    <cellStyle name="Comma 17 3 3" xfId="774" xr:uid="{00000000-0005-0000-0000-000027010000}"/>
    <cellStyle name="Comma 17 3 3 2" xfId="1022" xr:uid="{00000000-0005-0000-0000-000028010000}"/>
    <cellStyle name="Comma 17 3 3 2 2" xfId="1526" xr:uid="{00000000-0005-0000-0000-000029010000}"/>
    <cellStyle name="Comma 17 3 3 2 2 2" xfId="2614" xr:uid="{00000000-0005-0000-0000-00002A010000}"/>
    <cellStyle name="Comma 17 3 3 2 2 2 2" xfId="4846" xr:uid="{00000000-0005-0000-0000-00002B010000}"/>
    <cellStyle name="Comma 17 3 3 2 2 3" xfId="3765" xr:uid="{00000000-0005-0000-0000-00002C010000}"/>
    <cellStyle name="Comma 17 3 3 2 3" xfId="2113" xr:uid="{00000000-0005-0000-0000-00002D010000}"/>
    <cellStyle name="Comma 17 3 3 2 3 2" xfId="4345" xr:uid="{00000000-0005-0000-0000-00002E010000}"/>
    <cellStyle name="Comma 17 3 3 2 4" xfId="3264" xr:uid="{00000000-0005-0000-0000-00002F010000}"/>
    <cellStyle name="Comma 17 3 3 3" xfId="1278" xr:uid="{00000000-0005-0000-0000-000030010000}"/>
    <cellStyle name="Comma 17 3 3 3 2" xfId="2366" xr:uid="{00000000-0005-0000-0000-000031010000}"/>
    <cellStyle name="Comma 17 3 3 3 2 2" xfId="4598" xr:uid="{00000000-0005-0000-0000-000032010000}"/>
    <cellStyle name="Comma 17 3 3 3 3" xfId="3517" xr:uid="{00000000-0005-0000-0000-000033010000}"/>
    <cellStyle name="Comma 17 3 3 4" xfId="1865" xr:uid="{00000000-0005-0000-0000-000034010000}"/>
    <cellStyle name="Comma 17 3 3 4 2" xfId="4097" xr:uid="{00000000-0005-0000-0000-000035010000}"/>
    <cellStyle name="Comma 17 3 3 5" xfId="3016" xr:uid="{00000000-0005-0000-0000-000036010000}"/>
    <cellStyle name="Comma 17 3 4" xfId="898" xr:uid="{00000000-0005-0000-0000-000037010000}"/>
    <cellStyle name="Comma 17 3 4 2" xfId="1402" xr:uid="{00000000-0005-0000-0000-000038010000}"/>
    <cellStyle name="Comma 17 3 4 2 2" xfId="2490" xr:uid="{00000000-0005-0000-0000-000039010000}"/>
    <cellStyle name="Comma 17 3 4 2 2 2" xfId="4722" xr:uid="{00000000-0005-0000-0000-00003A010000}"/>
    <cellStyle name="Comma 17 3 4 2 3" xfId="3641" xr:uid="{00000000-0005-0000-0000-00003B010000}"/>
    <cellStyle name="Comma 17 3 4 3" xfId="1989" xr:uid="{00000000-0005-0000-0000-00003C010000}"/>
    <cellStyle name="Comma 17 3 4 3 2" xfId="4221" xr:uid="{00000000-0005-0000-0000-00003D010000}"/>
    <cellStyle name="Comma 17 3 4 4" xfId="3140" xr:uid="{00000000-0005-0000-0000-00003E010000}"/>
    <cellStyle name="Comma 17 3 5" xfId="1154" xr:uid="{00000000-0005-0000-0000-00003F010000}"/>
    <cellStyle name="Comma 17 3 5 2" xfId="2242" xr:uid="{00000000-0005-0000-0000-000040010000}"/>
    <cellStyle name="Comma 17 3 5 2 2" xfId="4474" xr:uid="{00000000-0005-0000-0000-000041010000}"/>
    <cellStyle name="Comma 17 3 5 3" xfId="3393" xr:uid="{00000000-0005-0000-0000-000042010000}"/>
    <cellStyle name="Comma 17 3 6" xfId="650" xr:uid="{00000000-0005-0000-0000-000043010000}"/>
    <cellStyle name="Comma 17 3 6 2" xfId="2892" xr:uid="{00000000-0005-0000-0000-000044010000}"/>
    <cellStyle name="Comma 17 3 7" xfId="1650" xr:uid="{00000000-0005-0000-0000-000045010000}"/>
    <cellStyle name="Comma 17 3 7 2" xfId="3889" xr:uid="{00000000-0005-0000-0000-000046010000}"/>
    <cellStyle name="Comma 17 3 8" xfId="1741" xr:uid="{00000000-0005-0000-0000-000047010000}"/>
    <cellStyle name="Comma 17 3 8 2" xfId="3973" xr:uid="{00000000-0005-0000-0000-000048010000}"/>
    <cellStyle name="Comma 17 3 9" xfId="2730" xr:uid="{00000000-0005-0000-0000-000049010000}"/>
    <cellStyle name="Comma 17 4" xfId="539" xr:uid="{00000000-0005-0000-0000-00004A010000}"/>
    <cellStyle name="Comma 17 4 2" xfId="794" xr:uid="{00000000-0005-0000-0000-00004B010000}"/>
    <cellStyle name="Comma 17 4 2 2" xfId="1042" xr:uid="{00000000-0005-0000-0000-00004C010000}"/>
    <cellStyle name="Comma 17 4 2 2 2" xfId="1546" xr:uid="{00000000-0005-0000-0000-00004D010000}"/>
    <cellStyle name="Comma 17 4 2 2 2 2" xfId="2634" xr:uid="{00000000-0005-0000-0000-00004E010000}"/>
    <cellStyle name="Comma 17 4 2 2 2 2 2" xfId="4866" xr:uid="{00000000-0005-0000-0000-00004F010000}"/>
    <cellStyle name="Comma 17 4 2 2 2 3" xfId="3785" xr:uid="{00000000-0005-0000-0000-000050010000}"/>
    <cellStyle name="Comma 17 4 2 2 3" xfId="2133" xr:uid="{00000000-0005-0000-0000-000051010000}"/>
    <cellStyle name="Comma 17 4 2 2 3 2" xfId="4365" xr:uid="{00000000-0005-0000-0000-000052010000}"/>
    <cellStyle name="Comma 17 4 2 2 4" xfId="3284" xr:uid="{00000000-0005-0000-0000-000053010000}"/>
    <cellStyle name="Comma 17 4 2 3" xfId="1298" xr:uid="{00000000-0005-0000-0000-000054010000}"/>
    <cellStyle name="Comma 17 4 2 3 2" xfId="2386" xr:uid="{00000000-0005-0000-0000-000055010000}"/>
    <cellStyle name="Comma 17 4 2 3 2 2" xfId="4618" xr:uid="{00000000-0005-0000-0000-000056010000}"/>
    <cellStyle name="Comma 17 4 2 3 3" xfId="3537" xr:uid="{00000000-0005-0000-0000-000057010000}"/>
    <cellStyle name="Comma 17 4 2 4" xfId="1885" xr:uid="{00000000-0005-0000-0000-000058010000}"/>
    <cellStyle name="Comma 17 4 2 4 2" xfId="4117" xr:uid="{00000000-0005-0000-0000-000059010000}"/>
    <cellStyle name="Comma 17 4 2 5" xfId="3036" xr:uid="{00000000-0005-0000-0000-00005A010000}"/>
    <cellStyle name="Comma 17 4 3" xfId="918" xr:uid="{00000000-0005-0000-0000-00005B010000}"/>
    <cellStyle name="Comma 17 4 3 2" xfId="1422" xr:uid="{00000000-0005-0000-0000-00005C010000}"/>
    <cellStyle name="Comma 17 4 3 2 2" xfId="2510" xr:uid="{00000000-0005-0000-0000-00005D010000}"/>
    <cellStyle name="Comma 17 4 3 2 2 2" xfId="4742" xr:uid="{00000000-0005-0000-0000-00005E010000}"/>
    <cellStyle name="Comma 17 4 3 2 3" xfId="3661" xr:uid="{00000000-0005-0000-0000-00005F010000}"/>
    <cellStyle name="Comma 17 4 3 3" xfId="2009" xr:uid="{00000000-0005-0000-0000-000060010000}"/>
    <cellStyle name="Comma 17 4 3 3 2" xfId="4241" xr:uid="{00000000-0005-0000-0000-000061010000}"/>
    <cellStyle name="Comma 17 4 3 4" xfId="3160" xr:uid="{00000000-0005-0000-0000-000062010000}"/>
    <cellStyle name="Comma 17 4 4" xfId="1174" xr:uid="{00000000-0005-0000-0000-000063010000}"/>
    <cellStyle name="Comma 17 4 4 2" xfId="2262" xr:uid="{00000000-0005-0000-0000-000064010000}"/>
    <cellStyle name="Comma 17 4 4 2 2" xfId="4494" xr:uid="{00000000-0005-0000-0000-000065010000}"/>
    <cellStyle name="Comma 17 4 4 3" xfId="3413" xr:uid="{00000000-0005-0000-0000-000066010000}"/>
    <cellStyle name="Comma 17 4 5" xfId="670" xr:uid="{00000000-0005-0000-0000-000067010000}"/>
    <cellStyle name="Comma 17 4 5 2" xfId="2912" xr:uid="{00000000-0005-0000-0000-000068010000}"/>
    <cellStyle name="Comma 17 4 6" xfId="1761" xr:uid="{00000000-0005-0000-0000-000069010000}"/>
    <cellStyle name="Comma 17 4 6 2" xfId="3993" xr:uid="{00000000-0005-0000-0000-00006A010000}"/>
    <cellStyle name="Comma 17 4 7" xfId="2781" xr:uid="{00000000-0005-0000-0000-00006B010000}"/>
    <cellStyle name="Comma 17 5" xfId="732" xr:uid="{00000000-0005-0000-0000-00006C010000}"/>
    <cellStyle name="Comma 17 5 2" xfId="980" xr:uid="{00000000-0005-0000-0000-00006D010000}"/>
    <cellStyle name="Comma 17 5 2 2" xfId="1484" xr:uid="{00000000-0005-0000-0000-00006E010000}"/>
    <cellStyle name="Comma 17 5 2 2 2" xfId="2572" xr:uid="{00000000-0005-0000-0000-00006F010000}"/>
    <cellStyle name="Comma 17 5 2 2 2 2" xfId="4804" xr:uid="{00000000-0005-0000-0000-000070010000}"/>
    <cellStyle name="Comma 17 5 2 2 3" xfId="3723" xr:uid="{00000000-0005-0000-0000-000071010000}"/>
    <cellStyle name="Comma 17 5 2 3" xfId="2071" xr:uid="{00000000-0005-0000-0000-000072010000}"/>
    <cellStyle name="Comma 17 5 2 3 2" xfId="4303" xr:uid="{00000000-0005-0000-0000-000073010000}"/>
    <cellStyle name="Comma 17 5 2 4" xfId="3222" xr:uid="{00000000-0005-0000-0000-000074010000}"/>
    <cellStyle name="Comma 17 5 3" xfId="1236" xr:uid="{00000000-0005-0000-0000-000075010000}"/>
    <cellStyle name="Comma 17 5 3 2" xfId="2324" xr:uid="{00000000-0005-0000-0000-000076010000}"/>
    <cellStyle name="Comma 17 5 3 2 2" xfId="4556" xr:uid="{00000000-0005-0000-0000-000077010000}"/>
    <cellStyle name="Comma 17 5 3 3" xfId="3475" xr:uid="{00000000-0005-0000-0000-000078010000}"/>
    <cellStyle name="Comma 17 5 4" xfId="1823" xr:uid="{00000000-0005-0000-0000-000079010000}"/>
    <cellStyle name="Comma 17 5 4 2" xfId="4055" xr:uid="{00000000-0005-0000-0000-00007A010000}"/>
    <cellStyle name="Comma 17 5 5" xfId="2974" xr:uid="{00000000-0005-0000-0000-00007B010000}"/>
    <cellStyle name="Comma 17 6" xfId="856" xr:uid="{00000000-0005-0000-0000-00007C010000}"/>
    <cellStyle name="Comma 17 6 2" xfId="1360" xr:uid="{00000000-0005-0000-0000-00007D010000}"/>
    <cellStyle name="Comma 17 6 2 2" xfId="2448" xr:uid="{00000000-0005-0000-0000-00007E010000}"/>
    <cellStyle name="Comma 17 6 2 2 2" xfId="4680" xr:uid="{00000000-0005-0000-0000-00007F010000}"/>
    <cellStyle name="Comma 17 6 2 3" xfId="3599" xr:uid="{00000000-0005-0000-0000-000080010000}"/>
    <cellStyle name="Comma 17 6 3" xfId="1947" xr:uid="{00000000-0005-0000-0000-000081010000}"/>
    <cellStyle name="Comma 17 6 3 2" xfId="4179" xr:uid="{00000000-0005-0000-0000-000082010000}"/>
    <cellStyle name="Comma 17 6 4" xfId="3098" xr:uid="{00000000-0005-0000-0000-000083010000}"/>
    <cellStyle name="Comma 17 7" xfId="1112" xr:uid="{00000000-0005-0000-0000-000084010000}"/>
    <cellStyle name="Comma 17 7 2" xfId="2200" xr:uid="{00000000-0005-0000-0000-000085010000}"/>
    <cellStyle name="Comma 17 7 2 2" xfId="4432" xr:uid="{00000000-0005-0000-0000-000086010000}"/>
    <cellStyle name="Comma 17 7 3" xfId="3351" xr:uid="{00000000-0005-0000-0000-000087010000}"/>
    <cellStyle name="Comma 17 8" xfId="608" xr:uid="{00000000-0005-0000-0000-000088010000}"/>
    <cellStyle name="Comma 17 8 2" xfId="2850" xr:uid="{00000000-0005-0000-0000-000089010000}"/>
    <cellStyle name="Comma 17 9" xfId="1630" xr:uid="{00000000-0005-0000-0000-00008A010000}"/>
    <cellStyle name="Comma 17 9 2" xfId="3869" xr:uid="{00000000-0005-0000-0000-00008B010000}"/>
    <cellStyle name="Comma 18" xfId="227" xr:uid="{00000000-0005-0000-0000-00008C010000}"/>
    <cellStyle name="Comma 19" xfId="41" xr:uid="{00000000-0005-0000-0000-00008D010000}"/>
    <cellStyle name="Comma 2" xfId="7" xr:uid="{00000000-0005-0000-0000-00008E010000}"/>
    <cellStyle name="Comma 2 10" xfId="4942" xr:uid="{00000000-0005-0000-0000-00008F010000}"/>
    <cellStyle name="Comma 2 10 2" xfId="4945" xr:uid="{B306A3D7-A645-45F7-81A5-07B2DF05492D}"/>
    <cellStyle name="Comma 2 2" xfId="12" xr:uid="{00000000-0005-0000-0000-000090010000}"/>
    <cellStyle name="Comma 2 2 2" xfId="470" xr:uid="{00000000-0005-0000-0000-000091010000}"/>
    <cellStyle name="Comma 2 2 3" xfId="228" xr:uid="{00000000-0005-0000-0000-000092010000}"/>
    <cellStyle name="Comma 2 2 4" xfId="20" xr:uid="{00000000-0005-0000-0000-000093010000}"/>
    <cellStyle name="Comma 2 2 5" xfId="534" xr:uid="{00000000-0005-0000-0000-000094010000}"/>
    <cellStyle name="Comma 2 2 5 2" xfId="2776" xr:uid="{00000000-0005-0000-0000-000095010000}"/>
    <cellStyle name="Comma 2 2 6" xfId="1617" xr:uid="{00000000-0005-0000-0000-000096010000}"/>
    <cellStyle name="Comma 2 2 6 2" xfId="3856" xr:uid="{00000000-0005-0000-0000-000097010000}"/>
    <cellStyle name="Comma 2 2 7" xfId="1625" xr:uid="{00000000-0005-0000-0000-000098010000}"/>
    <cellStyle name="Comma 2 2 7 2" xfId="3864" xr:uid="{00000000-0005-0000-0000-000099010000}"/>
    <cellStyle name="Comma 2 2 8" xfId="2705" xr:uid="{00000000-0005-0000-0000-00009A010000}"/>
    <cellStyle name="Comma 2 3" xfId="16" xr:uid="{00000000-0005-0000-0000-00009B010000}"/>
    <cellStyle name="Comma 2 4" xfId="229" xr:uid="{00000000-0005-0000-0000-00009C010000}"/>
    <cellStyle name="Comma 2 5" xfId="19" xr:uid="{00000000-0005-0000-0000-00009D010000}"/>
    <cellStyle name="Comma 2 6" xfId="531" xr:uid="{00000000-0005-0000-0000-00009E010000}"/>
    <cellStyle name="Comma 2 6 2" xfId="2773" xr:uid="{00000000-0005-0000-0000-00009F010000}"/>
    <cellStyle name="Comma 2 7" xfId="1614" xr:uid="{00000000-0005-0000-0000-0000A0010000}"/>
    <cellStyle name="Comma 2 7 2" xfId="3853" xr:uid="{00000000-0005-0000-0000-0000A1010000}"/>
    <cellStyle name="Comma 2 8" xfId="1622" xr:uid="{00000000-0005-0000-0000-0000A2010000}"/>
    <cellStyle name="Comma 2 8 2" xfId="3861" xr:uid="{00000000-0005-0000-0000-0000A3010000}"/>
    <cellStyle name="Comma 2 9" xfId="2702" xr:uid="{00000000-0005-0000-0000-0000A4010000}"/>
    <cellStyle name="Comma 2_Allocators" xfId="230" xr:uid="{00000000-0005-0000-0000-0000A5010000}"/>
    <cellStyle name="Comma 20" xfId="231" xr:uid="{00000000-0005-0000-0000-0000A6010000}"/>
    <cellStyle name="Comma 20 10" xfId="1700" xr:uid="{00000000-0005-0000-0000-0000A7010000}"/>
    <cellStyle name="Comma 20 10 2" xfId="3932" xr:uid="{00000000-0005-0000-0000-0000A8010000}"/>
    <cellStyle name="Comma 20 11" xfId="2711" xr:uid="{00000000-0005-0000-0000-0000A9010000}"/>
    <cellStyle name="Comma 20 2" xfId="511" xr:uid="{00000000-0005-0000-0000-0000AA010000}"/>
    <cellStyle name="Comma 20 2 2" xfId="582" xr:uid="{00000000-0005-0000-0000-0000AB010000}"/>
    <cellStyle name="Comma 20 2 2 2" xfId="798" xr:uid="{00000000-0005-0000-0000-0000AC010000}"/>
    <cellStyle name="Comma 20 2 2 2 2" xfId="1046" xr:uid="{00000000-0005-0000-0000-0000AD010000}"/>
    <cellStyle name="Comma 20 2 2 2 2 2" xfId="1550" xr:uid="{00000000-0005-0000-0000-0000AE010000}"/>
    <cellStyle name="Comma 20 2 2 2 2 2 2" xfId="2638" xr:uid="{00000000-0005-0000-0000-0000AF010000}"/>
    <cellStyle name="Comma 20 2 2 2 2 2 2 2" xfId="4870" xr:uid="{00000000-0005-0000-0000-0000B0010000}"/>
    <cellStyle name="Comma 20 2 2 2 2 2 3" xfId="3789" xr:uid="{00000000-0005-0000-0000-0000B1010000}"/>
    <cellStyle name="Comma 20 2 2 2 2 3" xfId="2137" xr:uid="{00000000-0005-0000-0000-0000B2010000}"/>
    <cellStyle name="Comma 20 2 2 2 2 3 2" xfId="4369" xr:uid="{00000000-0005-0000-0000-0000B3010000}"/>
    <cellStyle name="Comma 20 2 2 2 2 4" xfId="3288" xr:uid="{00000000-0005-0000-0000-0000B4010000}"/>
    <cellStyle name="Comma 20 2 2 2 3" xfId="1302" xr:uid="{00000000-0005-0000-0000-0000B5010000}"/>
    <cellStyle name="Comma 20 2 2 2 3 2" xfId="2390" xr:uid="{00000000-0005-0000-0000-0000B6010000}"/>
    <cellStyle name="Comma 20 2 2 2 3 2 2" xfId="4622" xr:uid="{00000000-0005-0000-0000-0000B7010000}"/>
    <cellStyle name="Comma 20 2 2 2 3 3" xfId="3541" xr:uid="{00000000-0005-0000-0000-0000B8010000}"/>
    <cellStyle name="Comma 20 2 2 2 4" xfId="1889" xr:uid="{00000000-0005-0000-0000-0000B9010000}"/>
    <cellStyle name="Comma 20 2 2 2 4 2" xfId="4121" xr:uid="{00000000-0005-0000-0000-0000BA010000}"/>
    <cellStyle name="Comma 20 2 2 2 5" xfId="3040" xr:uid="{00000000-0005-0000-0000-0000BB010000}"/>
    <cellStyle name="Comma 20 2 2 3" xfId="922" xr:uid="{00000000-0005-0000-0000-0000BC010000}"/>
    <cellStyle name="Comma 20 2 2 3 2" xfId="1426" xr:uid="{00000000-0005-0000-0000-0000BD010000}"/>
    <cellStyle name="Comma 20 2 2 3 2 2" xfId="2514" xr:uid="{00000000-0005-0000-0000-0000BE010000}"/>
    <cellStyle name="Comma 20 2 2 3 2 2 2" xfId="4746" xr:uid="{00000000-0005-0000-0000-0000BF010000}"/>
    <cellStyle name="Comma 20 2 2 3 2 3" xfId="3665" xr:uid="{00000000-0005-0000-0000-0000C0010000}"/>
    <cellStyle name="Comma 20 2 2 3 3" xfId="2013" xr:uid="{00000000-0005-0000-0000-0000C1010000}"/>
    <cellStyle name="Comma 20 2 2 3 3 2" xfId="4245" xr:uid="{00000000-0005-0000-0000-0000C2010000}"/>
    <cellStyle name="Comma 20 2 2 3 4" xfId="3164" xr:uid="{00000000-0005-0000-0000-0000C3010000}"/>
    <cellStyle name="Comma 20 2 2 4" xfId="1178" xr:uid="{00000000-0005-0000-0000-0000C4010000}"/>
    <cellStyle name="Comma 20 2 2 4 2" xfId="2266" xr:uid="{00000000-0005-0000-0000-0000C5010000}"/>
    <cellStyle name="Comma 20 2 2 4 2 2" xfId="4498" xr:uid="{00000000-0005-0000-0000-0000C6010000}"/>
    <cellStyle name="Comma 20 2 2 4 3" xfId="3417" xr:uid="{00000000-0005-0000-0000-0000C7010000}"/>
    <cellStyle name="Comma 20 2 2 5" xfId="674" xr:uid="{00000000-0005-0000-0000-0000C8010000}"/>
    <cellStyle name="Comma 20 2 2 5 2" xfId="2916" xr:uid="{00000000-0005-0000-0000-0000C9010000}"/>
    <cellStyle name="Comma 20 2 2 6" xfId="1765" xr:uid="{00000000-0005-0000-0000-0000CA010000}"/>
    <cellStyle name="Comma 20 2 2 6 2" xfId="3997" xr:uid="{00000000-0005-0000-0000-0000CB010000}"/>
    <cellStyle name="Comma 20 2 2 7" xfId="2824" xr:uid="{00000000-0005-0000-0000-0000CC010000}"/>
    <cellStyle name="Comma 20 2 3" xfId="755" xr:uid="{00000000-0005-0000-0000-0000CD010000}"/>
    <cellStyle name="Comma 20 2 3 2" xfId="1003" xr:uid="{00000000-0005-0000-0000-0000CE010000}"/>
    <cellStyle name="Comma 20 2 3 2 2" xfId="1507" xr:uid="{00000000-0005-0000-0000-0000CF010000}"/>
    <cellStyle name="Comma 20 2 3 2 2 2" xfId="2595" xr:uid="{00000000-0005-0000-0000-0000D0010000}"/>
    <cellStyle name="Comma 20 2 3 2 2 2 2" xfId="4827" xr:uid="{00000000-0005-0000-0000-0000D1010000}"/>
    <cellStyle name="Comma 20 2 3 2 2 3" xfId="3746" xr:uid="{00000000-0005-0000-0000-0000D2010000}"/>
    <cellStyle name="Comma 20 2 3 2 3" xfId="2094" xr:uid="{00000000-0005-0000-0000-0000D3010000}"/>
    <cellStyle name="Comma 20 2 3 2 3 2" xfId="4326" xr:uid="{00000000-0005-0000-0000-0000D4010000}"/>
    <cellStyle name="Comma 20 2 3 2 4" xfId="3245" xr:uid="{00000000-0005-0000-0000-0000D5010000}"/>
    <cellStyle name="Comma 20 2 3 3" xfId="1259" xr:uid="{00000000-0005-0000-0000-0000D6010000}"/>
    <cellStyle name="Comma 20 2 3 3 2" xfId="2347" xr:uid="{00000000-0005-0000-0000-0000D7010000}"/>
    <cellStyle name="Comma 20 2 3 3 2 2" xfId="4579" xr:uid="{00000000-0005-0000-0000-0000D8010000}"/>
    <cellStyle name="Comma 20 2 3 3 3" xfId="3498" xr:uid="{00000000-0005-0000-0000-0000D9010000}"/>
    <cellStyle name="Comma 20 2 3 4" xfId="1846" xr:uid="{00000000-0005-0000-0000-0000DA010000}"/>
    <cellStyle name="Comma 20 2 3 4 2" xfId="4078" xr:uid="{00000000-0005-0000-0000-0000DB010000}"/>
    <cellStyle name="Comma 20 2 3 5" xfId="2997" xr:uid="{00000000-0005-0000-0000-0000DC010000}"/>
    <cellStyle name="Comma 20 2 4" xfId="879" xr:uid="{00000000-0005-0000-0000-0000DD010000}"/>
    <cellStyle name="Comma 20 2 4 2" xfId="1383" xr:uid="{00000000-0005-0000-0000-0000DE010000}"/>
    <cellStyle name="Comma 20 2 4 2 2" xfId="2471" xr:uid="{00000000-0005-0000-0000-0000DF010000}"/>
    <cellStyle name="Comma 20 2 4 2 2 2" xfId="4703" xr:uid="{00000000-0005-0000-0000-0000E0010000}"/>
    <cellStyle name="Comma 20 2 4 2 3" xfId="3622" xr:uid="{00000000-0005-0000-0000-0000E1010000}"/>
    <cellStyle name="Comma 20 2 4 3" xfId="1970" xr:uid="{00000000-0005-0000-0000-0000E2010000}"/>
    <cellStyle name="Comma 20 2 4 3 2" xfId="4202" xr:uid="{00000000-0005-0000-0000-0000E3010000}"/>
    <cellStyle name="Comma 20 2 4 4" xfId="3121" xr:uid="{00000000-0005-0000-0000-0000E4010000}"/>
    <cellStyle name="Comma 20 2 5" xfId="1135" xr:uid="{00000000-0005-0000-0000-0000E5010000}"/>
    <cellStyle name="Comma 20 2 5 2" xfId="2223" xr:uid="{00000000-0005-0000-0000-0000E6010000}"/>
    <cellStyle name="Comma 20 2 5 2 2" xfId="4455" xr:uid="{00000000-0005-0000-0000-0000E7010000}"/>
    <cellStyle name="Comma 20 2 5 3" xfId="3374" xr:uid="{00000000-0005-0000-0000-0000E8010000}"/>
    <cellStyle name="Comma 20 2 6" xfId="631" xr:uid="{00000000-0005-0000-0000-0000E9010000}"/>
    <cellStyle name="Comma 20 2 6 2" xfId="2873" xr:uid="{00000000-0005-0000-0000-0000EA010000}"/>
    <cellStyle name="Comma 20 2 7" xfId="1673" xr:uid="{00000000-0005-0000-0000-0000EB010000}"/>
    <cellStyle name="Comma 20 2 7 2" xfId="3912" xr:uid="{00000000-0005-0000-0000-0000EC010000}"/>
    <cellStyle name="Comma 20 2 8" xfId="1722" xr:uid="{00000000-0005-0000-0000-0000ED010000}"/>
    <cellStyle name="Comma 20 2 8 2" xfId="3954" xr:uid="{00000000-0005-0000-0000-0000EE010000}"/>
    <cellStyle name="Comma 20 2 9" xfId="2753" xr:uid="{00000000-0005-0000-0000-0000EF010000}"/>
    <cellStyle name="Comma 20 3" xfId="489" xr:uid="{00000000-0005-0000-0000-0000F0010000}"/>
    <cellStyle name="Comma 20 3 2" xfId="560" xr:uid="{00000000-0005-0000-0000-0000F1010000}"/>
    <cellStyle name="Comma 20 3 2 2" xfId="799" xr:uid="{00000000-0005-0000-0000-0000F2010000}"/>
    <cellStyle name="Comma 20 3 2 2 2" xfId="1047" xr:uid="{00000000-0005-0000-0000-0000F3010000}"/>
    <cellStyle name="Comma 20 3 2 2 2 2" xfId="1551" xr:uid="{00000000-0005-0000-0000-0000F4010000}"/>
    <cellStyle name="Comma 20 3 2 2 2 2 2" xfId="2639" xr:uid="{00000000-0005-0000-0000-0000F5010000}"/>
    <cellStyle name="Comma 20 3 2 2 2 2 2 2" xfId="4871" xr:uid="{00000000-0005-0000-0000-0000F6010000}"/>
    <cellStyle name="Comma 20 3 2 2 2 2 3" xfId="3790" xr:uid="{00000000-0005-0000-0000-0000F7010000}"/>
    <cellStyle name="Comma 20 3 2 2 2 3" xfId="2138" xr:uid="{00000000-0005-0000-0000-0000F8010000}"/>
    <cellStyle name="Comma 20 3 2 2 2 3 2" xfId="4370" xr:uid="{00000000-0005-0000-0000-0000F9010000}"/>
    <cellStyle name="Comma 20 3 2 2 2 4" xfId="3289" xr:uid="{00000000-0005-0000-0000-0000FA010000}"/>
    <cellStyle name="Comma 20 3 2 2 3" xfId="1303" xr:uid="{00000000-0005-0000-0000-0000FB010000}"/>
    <cellStyle name="Comma 20 3 2 2 3 2" xfId="2391" xr:uid="{00000000-0005-0000-0000-0000FC010000}"/>
    <cellStyle name="Comma 20 3 2 2 3 2 2" xfId="4623" xr:uid="{00000000-0005-0000-0000-0000FD010000}"/>
    <cellStyle name="Comma 20 3 2 2 3 3" xfId="3542" xr:uid="{00000000-0005-0000-0000-0000FE010000}"/>
    <cellStyle name="Comma 20 3 2 2 4" xfId="1890" xr:uid="{00000000-0005-0000-0000-0000FF010000}"/>
    <cellStyle name="Comma 20 3 2 2 4 2" xfId="4122" xr:uid="{00000000-0005-0000-0000-000000020000}"/>
    <cellStyle name="Comma 20 3 2 2 5" xfId="3041" xr:uid="{00000000-0005-0000-0000-000001020000}"/>
    <cellStyle name="Comma 20 3 2 3" xfId="923" xr:uid="{00000000-0005-0000-0000-000002020000}"/>
    <cellStyle name="Comma 20 3 2 3 2" xfId="1427" xr:uid="{00000000-0005-0000-0000-000003020000}"/>
    <cellStyle name="Comma 20 3 2 3 2 2" xfId="2515" xr:uid="{00000000-0005-0000-0000-000004020000}"/>
    <cellStyle name="Comma 20 3 2 3 2 2 2" xfId="4747" xr:uid="{00000000-0005-0000-0000-000005020000}"/>
    <cellStyle name="Comma 20 3 2 3 2 3" xfId="3666" xr:uid="{00000000-0005-0000-0000-000006020000}"/>
    <cellStyle name="Comma 20 3 2 3 3" xfId="2014" xr:uid="{00000000-0005-0000-0000-000007020000}"/>
    <cellStyle name="Comma 20 3 2 3 3 2" xfId="4246" xr:uid="{00000000-0005-0000-0000-000008020000}"/>
    <cellStyle name="Comma 20 3 2 3 4" xfId="3165" xr:uid="{00000000-0005-0000-0000-000009020000}"/>
    <cellStyle name="Comma 20 3 2 4" xfId="1179" xr:uid="{00000000-0005-0000-0000-00000A020000}"/>
    <cellStyle name="Comma 20 3 2 4 2" xfId="2267" xr:uid="{00000000-0005-0000-0000-00000B020000}"/>
    <cellStyle name="Comma 20 3 2 4 2 2" xfId="4499" xr:uid="{00000000-0005-0000-0000-00000C020000}"/>
    <cellStyle name="Comma 20 3 2 4 3" xfId="3418" xr:uid="{00000000-0005-0000-0000-00000D020000}"/>
    <cellStyle name="Comma 20 3 2 5" xfId="675" xr:uid="{00000000-0005-0000-0000-00000E020000}"/>
    <cellStyle name="Comma 20 3 2 5 2" xfId="2917" xr:uid="{00000000-0005-0000-0000-00000F020000}"/>
    <cellStyle name="Comma 20 3 2 6" xfId="1766" xr:uid="{00000000-0005-0000-0000-000010020000}"/>
    <cellStyle name="Comma 20 3 2 6 2" xfId="3998" xr:uid="{00000000-0005-0000-0000-000011020000}"/>
    <cellStyle name="Comma 20 3 2 7" xfId="2802" xr:uid="{00000000-0005-0000-0000-000012020000}"/>
    <cellStyle name="Comma 20 3 3" xfId="775" xr:uid="{00000000-0005-0000-0000-000013020000}"/>
    <cellStyle name="Comma 20 3 3 2" xfId="1023" xr:uid="{00000000-0005-0000-0000-000014020000}"/>
    <cellStyle name="Comma 20 3 3 2 2" xfId="1527" xr:uid="{00000000-0005-0000-0000-000015020000}"/>
    <cellStyle name="Comma 20 3 3 2 2 2" xfId="2615" xr:uid="{00000000-0005-0000-0000-000016020000}"/>
    <cellStyle name="Comma 20 3 3 2 2 2 2" xfId="4847" xr:uid="{00000000-0005-0000-0000-000017020000}"/>
    <cellStyle name="Comma 20 3 3 2 2 3" xfId="3766" xr:uid="{00000000-0005-0000-0000-000018020000}"/>
    <cellStyle name="Comma 20 3 3 2 3" xfId="2114" xr:uid="{00000000-0005-0000-0000-000019020000}"/>
    <cellStyle name="Comma 20 3 3 2 3 2" xfId="4346" xr:uid="{00000000-0005-0000-0000-00001A020000}"/>
    <cellStyle name="Comma 20 3 3 2 4" xfId="3265" xr:uid="{00000000-0005-0000-0000-00001B020000}"/>
    <cellStyle name="Comma 20 3 3 3" xfId="1279" xr:uid="{00000000-0005-0000-0000-00001C020000}"/>
    <cellStyle name="Comma 20 3 3 3 2" xfId="2367" xr:uid="{00000000-0005-0000-0000-00001D020000}"/>
    <cellStyle name="Comma 20 3 3 3 2 2" xfId="4599" xr:uid="{00000000-0005-0000-0000-00001E020000}"/>
    <cellStyle name="Comma 20 3 3 3 3" xfId="3518" xr:uid="{00000000-0005-0000-0000-00001F020000}"/>
    <cellStyle name="Comma 20 3 3 4" xfId="1866" xr:uid="{00000000-0005-0000-0000-000020020000}"/>
    <cellStyle name="Comma 20 3 3 4 2" xfId="4098" xr:uid="{00000000-0005-0000-0000-000021020000}"/>
    <cellStyle name="Comma 20 3 3 5" xfId="3017" xr:uid="{00000000-0005-0000-0000-000022020000}"/>
    <cellStyle name="Comma 20 3 4" xfId="899" xr:uid="{00000000-0005-0000-0000-000023020000}"/>
    <cellStyle name="Comma 20 3 4 2" xfId="1403" xr:uid="{00000000-0005-0000-0000-000024020000}"/>
    <cellStyle name="Comma 20 3 4 2 2" xfId="2491" xr:uid="{00000000-0005-0000-0000-000025020000}"/>
    <cellStyle name="Comma 20 3 4 2 2 2" xfId="4723" xr:uid="{00000000-0005-0000-0000-000026020000}"/>
    <cellStyle name="Comma 20 3 4 2 3" xfId="3642" xr:uid="{00000000-0005-0000-0000-000027020000}"/>
    <cellStyle name="Comma 20 3 4 3" xfId="1990" xr:uid="{00000000-0005-0000-0000-000028020000}"/>
    <cellStyle name="Comma 20 3 4 3 2" xfId="4222" xr:uid="{00000000-0005-0000-0000-000029020000}"/>
    <cellStyle name="Comma 20 3 4 4" xfId="3141" xr:uid="{00000000-0005-0000-0000-00002A020000}"/>
    <cellStyle name="Comma 20 3 5" xfId="1155" xr:uid="{00000000-0005-0000-0000-00002B020000}"/>
    <cellStyle name="Comma 20 3 5 2" xfId="2243" xr:uid="{00000000-0005-0000-0000-00002C020000}"/>
    <cellStyle name="Comma 20 3 5 2 2" xfId="4475" xr:uid="{00000000-0005-0000-0000-00002D020000}"/>
    <cellStyle name="Comma 20 3 5 3" xfId="3394" xr:uid="{00000000-0005-0000-0000-00002E020000}"/>
    <cellStyle name="Comma 20 3 6" xfId="651" xr:uid="{00000000-0005-0000-0000-00002F020000}"/>
    <cellStyle name="Comma 20 3 6 2" xfId="2893" xr:uid="{00000000-0005-0000-0000-000030020000}"/>
    <cellStyle name="Comma 20 3 7" xfId="1651" xr:uid="{00000000-0005-0000-0000-000031020000}"/>
    <cellStyle name="Comma 20 3 7 2" xfId="3890" xr:uid="{00000000-0005-0000-0000-000032020000}"/>
    <cellStyle name="Comma 20 3 8" xfId="1742" xr:uid="{00000000-0005-0000-0000-000033020000}"/>
    <cellStyle name="Comma 20 3 8 2" xfId="3974" xr:uid="{00000000-0005-0000-0000-000034020000}"/>
    <cellStyle name="Comma 20 3 9" xfId="2731" xr:uid="{00000000-0005-0000-0000-000035020000}"/>
    <cellStyle name="Comma 20 4" xfId="540" xr:uid="{00000000-0005-0000-0000-000036020000}"/>
    <cellStyle name="Comma 20 4 2" xfId="797" xr:uid="{00000000-0005-0000-0000-000037020000}"/>
    <cellStyle name="Comma 20 4 2 2" xfId="1045" xr:uid="{00000000-0005-0000-0000-000038020000}"/>
    <cellStyle name="Comma 20 4 2 2 2" xfId="1549" xr:uid="{00000000-0005-0000-0000-000039020000}"/>
    <cellStyle name="Comma 20 4 2 2 2 2" xfId="2637" xr:uid="{00000000-0005-0000-0000-00003A020000}"/>
    <cellStyle name="Comma 20 4 2 2 2 2 2" xfId="4869" xr:uid="{00000000-0005-0000-0000-00003B020000}"/>
    <cellStyle name="Comma 20 4 2 2 2 3" xfId="3788" xr:uid="{00000000-0005-0000-0000-00003C020000}"/>
    <cellStyle name="Comma 20 4 2 2 3" xfId="2136" xr:uid="{00000000-0005-0000-0000-00003D020000}"/>
    <cellStyle name="Comma 20 4 2 2 3 2" xfId="4368" xr:uid="{00000000-0005-0000-0000-00003E020000}"/>
    <cellStyle name="Comma 20 4 2 2 4" xfId="3287" xr:uid="{00000000-0005-0000-0000-00003F020000}"/>
    <cellStyle name="Comma 20 4 2 3" xfId="1301" xr:uid="{00000000-0005-0000-0000-000040020000}"/>
    <cellStyle name="Comma 20 4 2 3 2" xfId="2389" xr:uid="{00000000-0005-0000-0000-000041020000}"/>
    <cellStyle name="Comma 20 4 2 3 2 2" xfId="4621" xr:uid="{00000000-0005-0000-0000-000042020000}"/>
    <cellStyle name="Comma 20 4 2 3 3" xfId="3540" xr:uid="{00000000-0005-0000-0000-000043020000}"/>
    <cellStyle name="Comma 20 4 2 4" xfId="1888" xr:uid="{00000000-0005-0000-0000-000044020000}"/>
    <cellStyle name="Comma 20 4 2 4 2" xfId="4120" xr:uid="{00000000-0005-0000-0000-000045020000}"/>
    <cellStyle name="Comma 20 4 2 5" xfId="3039" xr:uid="{00000000-0005-0000-0000-000046020000}"/>
    <cellStyle name="Comma 20 4 3" xfId="921" xr:uid="{00000000-0005-0000-0000-000047020000}"/>
    <cellStyle name="Comma 20 4 3 2" xfId="1425" xr:uid="{00000000-0005-0000-0000-000048020000}"/>
    <cellStyle name="Comma 20 4 3 2 2" xfId="2513" xr:uid="{00000000-0005-0000-0000-000049020000}"/>
    <cellStyle name="Comma 20 4 3 2 2 2" xfId="4745" xr:uid="{00000000-0005-0000-0000-00004A020000}"/>
    <cellStyle name="Comma 20 4 3 2 3" xfId="3664" xr:uid="{00000000-0005-0000-0000-00004B020000}"/>
    <cellStyle name="Comma 20 4 3 3" xfId="2012" xr:uid="{00000000-0005-0000-0000-00004C020000}"/>
    <cellStyle name="Comma 20 4 3 3 2" xfId="4244" xr:uid="{00000000-0005-0000-0000-00004D020000}"/>
    <cellStyle name="Comma 20 4 3 4" xfId="3163" xr:uid="{00000000-0005-0000-0000-00004E020000}"/>
    <cellStyle name="Comma 20 4 4" xfId="1177" xr:uid="{00000000-0005-0000-0000-00004F020000}"/>
    <cellStyle name="Comma 20 4 4 2" xfId="2265" xr:uid="{00000000-0005-0000-0000-000050020000}"/>
    <cellStyle name="Comma 20 4 4 2 2" xfId="4497" xr:uid="{00000000-0005-0000-0000-000051020000}"/>
    <cellStyle name="Comma 20 4 4 3" xfId="3416" xr:uid="{00000000-0005-0000-0000-000052020000}"/>
    <cellStyle name="Comma 20 4 5" xfId="673" xr:uid="{00000000-0005-0000-0000-000053020000}"/>
    <cellStyle name="Comma 20 4 5 2" xfId="2915" xr:uid="{00000000-0005-0000-0000-000054020000}"/>
    <cellStyle name="Comma 20 4 6" xfId="1764" xr:uid="{00000000-0005-0000-0000-000055020000}"/>
    <cellStyle name="Comma 20 4 6 2" xfId="3996" xr:uid="{00000000-0005-0000-0000-000056020000}"/>
    <cellStyle name="Comma 20 4 7" xfId="2782" xr:uid="{00000000-0005-0000-0000-000057020000}"/>
    <cellStyle name="Comma 20 5" xfId="733" xr:uid="{00000000-0005-0000-0000-000058020000}"/>
    <cellStyle name="Comma 20 5 2" xfId="981" xr:uid="{00000000-0005-0000-0000-000059020000}"/>
    <cellStyle name="Comma 20 5 2 2" xfId="1485" xr:uid="{00000000-0005-0000-0000-00005A020000}"/>
    <cellStyle name="Comma 20 5 2 2 2" xfId="2573" xr:uid="{00000000-0005-0000-0000-00005B020000}"/>
    <cellStyle name="Comma 20 5 2 2 2 2" xfId="4805" xr:uid="{00000000-0005-0000-0000-00005C020000}"/>
    <cellStyle name="Comma 20 5 2 2 3" xfId="3724" xr:uid="{00000000-0005-0000-0000-00005D020000}"/>
    <cellStyle name="Comma 20 5 2 3" xfId="2072" xr:uid="{00000000-0005-0000-0000-00005E020000}"/>
    <cellStyle name="Comma 20 5 2 3 2" xfId="4304" xr:uid="{00000000-0005-0000-0000-00005F020000}"/>
    <cellStyle name="Comma 20 5 2 4" xfId="3223" xr:uid="{00000000-0005-0000-0000-000060020000}"/>
    <cellStyle name="Comma 20 5 3" xfId="1237" xr:uid="{00000000-0005-0000-0000-000061020000}"/>
    <cellStyle name="Comma 20 5 3 2" xfId="2325" xr:uid="{00000000-0005-0000-0000-000062020000}"/>
    <cellStyle name="Comma 20 5 3 2 2" xfId="4557" xr:uid="{00000000-0005-0000-0000-000063020000}"/>
    <cellStyle name="Comma 20 5 3 3" xfId="3476" xr:uid="{00000000-0005-0000-0000-000064020000}"/>
    <cellStyle name="Comma 20 5 4" xfId="1824" xr:uid="{00000000-0005-0000-0000-000065020000}"/>
    <cellStyle name="Comma 20 5 4 2" xfId="4056" xr:uid="{00000000-0005-0000-0000-000066020000}"/>
    <cellStyle name="Comma 20 5 5" xfId="2975" xr:uid="{00000000-0005-0000-0000-000067020000}"/>
    <cellStyle name="Comma 20 6" xfId="857" xr:uid="{00000000-0005-0000-0000-000068020000}"/>
    <cellStyle name="Comma 20 6 2" xfId="1361" xr:uid="{00000000-0005-0000-0000-000069020000}"/>
    <cellStyle name="Comma 20 6 2 2" xfId="2449" xr:uid="{00000000-0005-0000-0000-00006A020000}"/>
    <cellStyle name="Comma 20 6 2 2 2" xfId="4681" xr:uid="{00000000-0005-0000-0000-00006B020000}"/>
    <cellStyle name="Comma 20 6 2 3" xfId="3600" xr:uid="{00000000-0005-0000-0000-00006C020000}"/>
    <cellStyle name="Comma 20 6 3" xfId="1948" xr:uid="{00000000-0005-0000-0000-00006D020000}"/>
    <cellStyle name="Comma 20 6 3 2" xfId="4180" xr:uid="{00000000-0005-0000-0000-00006E020000}"/>
    <cellStyle name="Comma 20 6 4" xfId="3099" xr:uid="{00000000-0005-0000-0000-00006F020000}"/>
    <cellStyle name="Comma 20 7" xfId="1113" xr:uid="{00000000-0005-0000-0000-000070020000}"/>
    <cellStyle name="Comma 20 7 2" xfId="2201" xr:uid="{00000000-0005-0000-0000-000071020000}"/>
    <cellStyle name="Comma 20 7 2 2" xfId="4433" xr:uid="{00000000-0005-0000-0000-000072020000}"/>
    <cellStyle name="Comma 20 7 3" xfId="3352" xr:uid="{00000000-0005-0000-0000-000073020000}"/>
    <cellStyle name="Comma 20 8" xfId="609" xr:uid="{00000000-0005-0000-0000-000074020000}"/>
    <cellStyle name="Comma 20 8 2" xfId="2851" xr:uid="{00000000-0005-0000-0000-000075020000}"/>
    <cellStyle name="Comma 20 9" xfId="1631" xr:uid="{00000000-0005-0000-0000-000076020000}"/>
    <cellStyle name="Comma 20 9 2" xfId="3870" xr:uid="{00000000-0005-0000-0000-000077020000}"/>
    <cellStyle name="Comma 21" xfId="1620" xr:uid="{00000000-0005-0000-0000-000078020000}"/>
    <cellStyle name="Comma 21 2" xfId="3859" xr:uid="{00000000-0005-0000-0000-000079020000}"/>
    <cellStyle name="Comma 3" xfId="10" xr:uid="{00000000-0005-0000-0000-00007A020000}"/>
    <cellStyle name="Comma 3 10" xfId="486" xr:uid="{00000000-0005-0000-0000-00007B020000}"/>
    <cellStyle name="Comma 3 10 10" xfId="1717" xr:uid="{00000000-0005-0000-0000-00007C020000}"/>
    <cellStyle name="Comma 3 10 10 2" xfId="3949" xr:uid="{00000000-0005-0000-0000-00007D020000}"/>
    <cellStyle name="Comma 3 10 11" xfId="2728" xr:uid="{00000000-0005-0000-0000-00007E020000}"/>
    <cellStyle name="Comma 3 10 2" xfId="528" xr:uid="{00000000-0005-0000-0000-00007F020000}"/>
    <cellStyle name="Comma 3 10 2 2" xfId="599" xr:uid="{00000000-0005-0000-0000-000080020000}"/>
    <cellStyle name="Comma 3 10 2 2 2" xfId="801" xr:uid="{00000000-0005-0000-0000-000081020000}"/>
    <cellStyle name="Comma 3 10 2 2 2 2" xfId="1049" xr:uid="{00000000-0005-0000-0000-000082020000}"/>
    <cellStyle name="Comma 3 10 2 2 2 2 2" xfId="1553" xr:uid="{00000000-0005-0000-0000-000083020000}"/>
    <cellStyle name="Comma 3 10 2 2 2 2 2 2" xfId="2641" xr:uid="{00000000-0005-0000-0000-000084020000}"/>
    <cellStyle name="Comma 3 10 2 2 2 2 2 2 2" xfId="4873" xr:uid="{00000000-0005-0000-0000-000085020000}"/>
    <cellStyle name="Comma 3 10 2 2 2 2 2 3" xfId="3792" xr:uid="{00000000-0005-0000-0000-000086020000}"/>
    <cellStyle name="Comma 3 10 2 2 2 2 3" xfId="2140" xr:uid="{00000000-0005-0000-0000-000087020000}"/>
    <cellStyle name="Comma 3 10 2 2 2 2 3 2" xfId="4372" xr:uid="{00000000-0005-0000-0000-000088020000}"/>
    <cellStyle name="Comma 3 10 2 2 2 2 4" xfId="3291" xr:uid="{00000000-0005-0000-0000-000089020000}"/>
    <cellStyle name="Comma 3 10 2 2 2 3" xfId="1305" xr:uid="{00000000-0005-0000-0000-00008A020000}"/>
    <cellStyle name="Comma 3 10 2 2 2 3 2" xfId="2393" xr:uid="{00000000-0005-0000-0000-00008B020000}"/>
    <cellStyle name="Comma 3 10 2 2 2 3 2 2" xfId="4625" xr:uid="{00000000-0005-0000-0000-00008C020000}"/>
    <cellStyle name="Comma 3 10 2 2 2 3 3" xfId="3544" xr:uid="{00000000-0005-0000-0000-00008D020000}"/>
    <cellStyle name="Comma 3 10 2 2 2 4" xfId="1892" xr:uid="{00000000-0005-0000-0000-00008E020000}"/>
    <cellStyle name="Comma 3 10 2 2 2 4 2" xfId="4124" xr:uid="{00000000-0005-0000-0000-00008F020000}"/>
    <cellStyle name="Comma 3 10 2 2 2 5" xfId="3043" xr:uid="{00000000-0005-0000-0000-000090020000}"/>
    <cellStyle name="Comma 3 10 2 2 3" xfId="925" xr:uid="{00000000-0005-0000-0000-000091020000}"/>
    <cellStyle name="Comma 3 10 2 2 3 2" xfId="1429" xr:uid="{00000000-0005-0000-0000-000092020000}"/>
    <cellStyle name="Comma 3 10 2 2 3 2 2" xfId="2517" xr:uid="{00000000-0005-0000-0000-000093020000}"/>
    <cellStyle name="Comma 3 10 2 2 3 2 2 2" xfId="4749" xr:uid="{00000000-0005-0000-0000-000094020000}"/>
    <cellStyle name="Comma 3 10 2 2 3 2 3" xfId="3668" xr:uid="{00000000-0005-0000-0000-000095020000}"/>
    <cellStyle name="Comma 3 10 2 2 3 3" xfId="2016" xr:uid="{00000000-0005-0000-0000-000096020000}"/>
    <cellStyle name="Comma 3 10 2 2 3 3 2" xfId="4248" xr:uid="{00000000-0005-0000-0000-000097020000}"/>
    <cellStyle name="Comma 3 10 2 2 3 4" xfId="3167" xr:uid="{00000000-0005-0000-0000-000098020000}"/>
    <cellStyle name="Comma 3 10 2 2 4" xfId="1181" xr:uid="{00000000-0005-0000-0000-000099020000}"/>
    <cellStyle name="Comma 3 10 2 2 4 2" xfId="2269" xr:uid="{00000000-0005-0000-0000-00009A020000}"/>
    <cellStyle name="Comma 3 10 2 2 4 2 2" xfId="4501" xr:uid="{00000000-0005-0000-0000-00009B020000}"/>
    <cellStyle name="Comma 3 10 2 2 4 3" xfId="3420" xr:uid="{00000000-0005-0000-0000-00009C020000}"/>
    <cellStyle name="Comma 3 10 2 2 5" xfId="677" xr:uid="{00000000-0005-0000-0000-00009D020000}"/>
    <cellStyle name="Comma 3 10 2 2 5 2" xfId="2919" xr:uid="{00000000-0005-0000-0000-00009E020000}"/>
    <cellStyle name="Comma 3 10 2 2 6" xfId="1768" xr:uid="{00000000-0005-0000-0000-00009F020000}"/>
    <cellStyle name="Comma 3 10 2 2 6 2" xfId="4000" xr:uid="{00000000-0005-0000-0000-0000A0020000}"/>
    <cellStyle name="Comma 3 10 2 2 7" xfId="2841" xr:uid="{00000000-0005-0000-0000-0000A1020000}"/>
    <cellStyle name="Comma 3 10 2 3" xfId="772" xr:uid="{00000000-0005-0000-0000-0000A2020000}"/>
    <cellStyle name="Comma 3 10 2 3 2" xfId="1020" xr:uid="{00000000-0005-0000-0000-0000A3020000}"/>
    <cellStyle name="Comma 3 10 2 3 2 2" xfId="1524" xr:uid="{00000000-0005-0000-0000-0000A4020000}"/>
    <cellStyle name="Comma 3 10 2 3 2 2 2" xfId="2612" xr:uid="{00000000-0005-0000-0000-0000A5020000}"/>
    <cellStyle name="Comma 3 10 2 3 2 2 2 2" xfId="4844" xr:uid="{00000000-0005-0000-0000-0000A6020000}"/>
    <cellStyle name="Comma 3 10 2 3 2 2 3" xfId="3763" xr:uid="{00000000-0005-0000-0000-0000A7020000}"/>
    <cellStyle name="Comma 3 10 2 3 2 3" xfId="2111" xr:uid="{00000000-0005-0000-0000-0000A8020000}"/>
    <cellStyle name="Comma 3 10 2 3 2 3 2" xfId="4343" xr:uid="{00000000-0005-0000-0000-0000A9020000}"/>
    <cellStyle name="Comma 3 10 2 3 2 4" xfId="3262" xr:uid="{00000000-0005-0000-0000-0000AA020000}"/>
    <cellStyle name="Comma 3 10 2 3 3" xfId="1276" xr:uid="{00000000-0005-0000-0000-0000AB020000}"/>
    <cellStyle name="Comma 3 10 2 3 3 2" xfId="2364" xr:uid="{00000000-0005-0000-0000-0000AC020000}"/>
    <cellStyle name="Comma 3 10 2 3 3 2 2" xfId="4596" xr:uid="{00000000-0005-0000-0000-0000AD020000}"/>
    <cellStyle name="Comma 3 10 2 3 3 3" xfId="3515" xr:uid="{00000000-0005-0000-0000-0000AE020000}"/>
    <cellStyle name="Comma 3 10 2 3 4" xfId="1863" xr:uid="{00000000-0005-0000-0000-0000AF020000}"/>
    <cellStyle name="Comma 3 10 2 3 4 2" xfId="4095" xr:uid="{00000000-0005-0000-0000-0000B0020000}"/>
    <cellStyle name="Comma 3 10 2 3 5" xfId="3014" xr:uid="{00000000-0005-0000-0000-0000B1020000}"/>
    <cellStyle name="Comma 3 10 2 4" xfId="896" xr:uid="{00000000-0005-0000-0000-0000B2020000}"/>
    <cellStyle name="Comma 3 10 2 4 2" xfId="1400" xr:uid="{00000000-0005-0000-0000-0000B3020000}"/>
    <cellStyle name="Comma 3 10 2 4 2 2" xfId="2488" xr:uid="{00000000-0005-0000-0000-0000B4020000}"/>
    <cellStyle name="Comma 3 10 2 4 2 2 2" xfId="4720" xr:uid="{00000000-0005-0000-0000-0000B5020000}"/>
    <cellStyle name="Comma 3 10 2 4 2 3" xfId="3639" xr:uid="{00000000-0005-0000-0000-0000B6020000}"/>
    <cellStyle name="Comma 3 10 2 4 3" xfId="1987" xr:uid="{00000000-0005-0000-0000-0000B7020000}"/>
    <cellStyle name="Comma 3 10 2 4 3 2" xfId="4219" xr:uid="{00000000-0005-0000-0000-0000B8020000}"/>
    <cellStyle name="Comma 3 10 2 4 4" xfId="3138" xr:uid="{00000000-0005-0000-0000-0000B9020000}"/>
    <cellStyle name="Comma 3 10 2 5" xfId="1152" xr:uid="{00000000-0005-0000-0000-0000BA020000}"/>
    <cellStyle name="Comma 3 10 2 5 2" xfId="2240" xr:uid="{00000000-0005-0000-0000-0000BB020000}"/>
    <cellStyle name="Comma 3 10 2 5 2 2" xfId="4472" xr:uid="{00000000-0005-0000-0000-0000BC020000}"/>
    <cellStyle name="Comma 3 10 2 5 3" xfId="3391" xr:uid="{00000000-0005-0000-0000-0000BD020000}"/>
    <cellStyle name="Comma 3 10 2 6" xfId="648" xr:uid="{00000000-0005-0000-0000-0000BE020000}"/>
    <cellStyle name="Comma 3 10 2 6 2" xfId="2890" xr:uid="{00000000-0005-0000-0000-0000BF020000}"/>
    <cellStyle name="Comma 3 10 2 7" xfId="1690" xr:uid="{00000000-0005-0000-0000-0000C0020000}"/>
    <cellStyle name="Comma 3 10 2 7 2" xfId="3929" xr:uid="{00000000-0005-0000-0000-0000C1020000}"/>
    <cellStyle name="Comma 3 10 2 8" xfId="1739" xr:uid="{00000000-0005-0000-0000-0000C2020000}"/>
    <cellStyle name="Comma 3 10 2 8 2" xfId="3971" xr:uid="{00000000-0005-0000-0000-0000C3020000}"/>
    <cellStyle name="Comma 3 10 2 9" xfId="2770" xr:uid="{00000000-0005-0000-0000-0000C4020000}"/>
    <cellStyle name="Comma 3 10 3" xfId="506" xr:uid="{00000000-0005-0000-0000-0000C5020000}"/>
    <cellStyle name="Comma 3 10 3 2" xfId="577" xr:uid="{00000000-0005-0000-0000-0000C6020000}"/>
    <cellStyle name="Comma 3 10 3 2 2" xfId="802" xr:uid="{00000000-0005-0000-0000-0000C7020000}"/>
    <cellStyle name="Comma 3 10 3 2 2 2" xfId="1050" xr:uid="{00000000-0005-0000-0000-0000C8020000}"/>
    <cellStyle name="Comma 3 10 3 2 2 2 2" xfId="1554" xr:uid="{00000000-0005-0000-0000-0000C9020000}"/>
    <cellStyle name="Comma 3 10 3 2 2 2 2 2" xfId="2642" xr:uid="{00000000-0005-0000-0000-0000CA020000}"/>
    <cellStyle name="Comma 3 10 3 2 2 2 2 2 2" xfId="4874" xr:uid="{00000000-0005-0000-0000-0000CB020000}"/>
    <cellStyle name="Comma 3 10 3 2 2 2 2 3" xfId="3793" xr:uid="{00000000-0005-0000-0000-0000CC020000}"/>
    <cellStyle name="Comma 3 10 3 2 2 2 3" xfId="2141" xr:uid="{00000000-0005-0000-0000-0000CD020000}"/>
    <cellStyle name="Comma 3 10 3 2 2 2 3 2" xfId="4373" xr:uid="{00000000-0005-0000-0000-0000CE020000}"/>
    <cellStyle name="Comma 3 10 3 2 2 2 4" xfId="3292" xr:uid="{00000000-0005-0000-0000-0000CF020000}"/>
    <cellStyle name="Comma 3 10 3 2 2 3" xfId="1306" xr:uid="{00000000-0005-0000-0000-0000D0020000}"/>
    <cellStyle name="Comma 3 10 3 2 2 3 2" xfId="2394" xr:uid="{00000000-0005-0000-0000-0000D1020000}"/>
    <cellStyle name="Comma 3 10 3 2 2 3 2 2" xfId="4626" xr:uid="{00000000-0005-0000-0000-0000D2020000}"/>
    <cellStyle name="Comma 3 10 3 2 2 3 3" xfId="3545" xr:uid="{00000000-0005-0000-0000-0000D3020000}"/>
    <cellStyle name="Comma 3 10 3 2 2 4" xfId="1893" xr:uid="{00000000-0005-0000-0000-0000D4020000}"/>
    <cellStyle name="Comma 3 10 3 2 2 4 2" xfId="4125" xr:uid="{00000000-0005-0000-0000-0000D5020000}"/>
    <cellStyle name="Comma 3 10 3 2 2 5" xfId="3044" xr:uid="{00000000-0005-0000-0000-0000D6020000}"/>
    <cellStyle name="Comma 3 10 3 2 3" xfId="926" xr:uid="{00000000-0005-0000-0000-0000D7020000}"/>
    <cellStyle name="Comma 3 10 3 2 3 2" xfId="1430" xr:uid="{00000000-0005-0000-0000-0000D8020000}"/>
    <cellStyle name="Comma 3 10 3 2 3 2 2" xfId="2518" xr:uid="{00000000-0005-0000-0000-0000D9020000}"/>
    <cellStyle name="Comma 3 10 3 2 3 2 2 2" xfId="4750" xr:uid="{00000000-0005-0000-0000-0000DA020000}"/>
    <cellStyle name="Comma 3 10 3 2 3 2 3" xfId="3669" xr:uid="{00000000-0005-0000-0000-0000DB020000}"/>
    <cellStyle name="Comma 3 10 3 2 3 3" xfId="2017" xr:uid="{00000000-0005-0000-0000-0000DC020000}"/>
    <cellStyle name="Comma 3 10 3 2 3 3 2" xfId="4249" xr:uid="{00000000-0005-0000-0000-0000DD020000}"/>
    <cellStyle name="Comma 3 10 3 2 3 4" xfId="3168" xr:uid="{00000000-0005-0000-0000-0000DE020000}"/>
    <cellStyle name="Comma 3 10 3 2 4" xfId="1182" xr:uid="{00000000-0005-0000-0000-0000DF020000}"/>
    <cellStyle name="Comma 3 10 3 2 4 2" xfId="2270" xr:uid="{00000000-0005-0000-0000-0000E0020000}"/>
    <cellStyle name="Comma 3 10 3 2 4 2 2" xfId="4502" xr:uid="{00000000-0005-0000-0000-0000E1020000}"/>
    <cellStyle name="Comma 3 10 3 2 4 3" xfId="3421" xr:uid="{00000000-0005-0000-0000-0000E2020000}"/>
    <cellStyle name="Comma 3 10 3 2 5" xfId="678" xr:uid="{00000000-0005-0000-0000-0000E3020000}"/>
    <cellStyle name="Comma 3 10 3 2 5 2" xfId="2920" xr:uid="{00000000-0005-0000-0000-0000E4020000}"/>
    <cellStyle name="Comma 3 10 3 2 6" xfId="1769" xr:uid="{00000000-0005-0000-0000-0000E5020000}"/>
    <cellStyle name="Comma 3 10 3 2 6 2" xfId="4001" xr:uid="{00000000-0005-0000-0000-0000E6020000}"/>
    <cellStyle name="Comma 3 10 3 2 7" xfId="2819" xr:uid="{00000000-0005-0000-0000-0000E7020000}"/>
    <cellStyle name="Comma 3 10 3 3" xfId="792" xr:uid="{00000000-0005-0000-0000-0000E8020000}"/>
    <cellStyle name="Comma 3 10 3 3 2" xfId="1040" xr:uid="{00000000-0005-0000-0000-0000E9020000}"/>
    <cellStyle name="Comma 3 10 3 3 2 2" xfId="1544" xr:uid="{00000000-0005-0000-0000-0000EA020000}"/>
    <cellStyle name="Comma 3 10 3 3 2 2 2" xfId="2632" xr:uid="{00000000-0005-0000-0000-0000EB020000}"/>
    <cellStyle name="Comma 3 10 3 3 2 2 2 2" xfId="4864" xr:uid="{00000000-0005-0000-0000-0000EC020000}"/>
    <cellStyle name="Comma 3 10 3 3 2 2 3" xfId="3783" xr:uid="{00000000-0005-0000-0000-0000ED020000}"/>
    <cellStyle name="Comma 3 10 3 3 2 3" xfId="2131" xr:uid="{00000000-0005-0000-0000-0000EE020000}"/>
    <cellStyle name="Comma 3 10 3 3 2 3 2" xfId="4363" xr:uid="{00000000-0005-0000-0000-0000EF020000}"/>
    <cellStyle name="Comma 3 10 3 3 2 4" xfId="3282" xr:uid="{00000000-0005-0000-0000-0000F0020000}"/>
    <cellStyle name="Comma 3 10 3 3 3" xfId="1296" xr:uid="{00000000-0005-0000-0000-0000F1020000}"/>
    <cellStyle name="Comma 3 10 3 3 3 2" xfId="2384" xr:uid="{00000000-0005-0000-0000-0000F2020000}"/>
    <cellStyle name="Comma 3 10 3 3 3 2 2" xfId="4616" xr:uid="{00000000-0005-0000-0000-0000F3020000}"/>
    <cellStyle name="Comma 3 10 3 3 3 3" xfId="3535" xr:uid="{00000000-0005-0000-0000-0000F4020000}"/>
    <cellStyle name="Comma 3 10 3 3 4" xfId="1883" xr:uid="{00000000-0005-0000-0000-0000F5020000}"/>
    <cellStyle name="Comma 3 10 3 3 4 2" xfId="4115" xr:uid="{00000000-0005-0000-0000-0000F6020000}"/>
    <cellStyle name="Comma 3 10 3 3 5" xfId="3034" xr:uid="{00000000-0005-0000-0000-0000F7020000}"/>
    <cellStyle name="Comma 3 10 3 4" xfId="916" xr:uid="{00000000-0005-0000-0000-0000F8020000}"/>
    <cellStyle name="Comma 3 10 3 4 2" xfId="1420" xr:uid="{00000000-0005-0000-0000-0000F9020000}"/>
    <cellStyle name="Comma 3 10 3 4 2 2" xfId="2508" xr:uid="{00000000-0005-0000-0000-0000FA020000}"/>
    <cellStyle name="Comma 3 10 3 4 2 2 2" xfId="4740" xr:uid="{00000000-0005-0000-0000-0000FB020000}"/>
    <cellStyle name="Comma 3 10 3 4 2 3" xfId="3659" xr:uid="{00000000-0005-0000-0000-0000FC020000}"/>
    <cellStyle name="Comma 3 10 3 4 3" xfId="2007" xr:uid="{00000000-0005-0000-0000-0000FD020000}"/>
    <cellStyle name="Comma 3 10 3 4 3 2" xfId="4239" xr:uid="{00000000-0005-0000-0000-0000FE020000}"/>
    <cellStyle name="Comma 3 10 3 4 4" xfId="3158" xr:uid="{00000000-0005-0000-0000-0000FF020000}"/>
    <cellStyle name="Comma 3 10 3 5" xfId="1172" xr:uid="{00000000-0005-0000-0000-000000030000}"/>
    <cellStyle name="Comma 3 10 3 5 2" xfId="2260" xr:uid="{00000000-0005-0000-0000-000001030000}"/>
    <cellStyle name="Comma 3 10 3 5 2 2" xfId="4492" xr:uid="{00000000-0005-0000-0000-000002030000}"/>
    <cellStyle name="Comma 3 10 3 5 3" xfId="3411" xr:uid="{00000000-0005-0000-0000-000003030000}"/>
    <cellStyle name="Comma 3 10 3 6" xfId="668" xr:uid="{00000000-0005-0000-0000-000004030000}"/>
    <cellStyle name="Comma 3 10 3 6 2" xfId="2910" xr:uid="{00000000-0005-0000-0000-000005030000}"/>
    <cellStyle name="Comma 3 10 3 7" xfId="1668" xr:uid="{00000000-0005-0000-0000-000006030000}"/>
    <cellStyle name="Comma 3 10 3 7 2" xfId="3907" xr:uid="{00000000-0005-0000-0000-000007030000}"/>
    <cellStyle name="Comma 3 10 3 8" xfId="1759" xr:uid="{00000000-0005-0000-0000-000008030000}"/>
    <cellStyle name="Comma 3 10 3 8 2" xfId="3991" xr:uid="{00000000-0005-0000-0000-000009030000}"/>
    <cellStyle name="Comma 3 10 3 9" xfId="2748" xr:uid="{00000000-0005-0000-0000-00000A030000}"/>
    <cellStyle name="Comma 3 10 4" xfId="557" xr:uid="{00000000-0005-0000-0000-00000B030000}"/>
    <cellStyle name="Comma 3 10 4 2" xfId="800" xr:uid="{00000000-0005-0000-0000-00000C030000}"/>
    <cellStyle name="Comma 3 10 4 2 2" xfId="1048" xr:uid="{00000000-0005-0000-0000-00000D030000}"/>
    <cellStyle name="Comma 3 10 4 2 2 2" xfId="1552" xr:uid="{00000000-0005-0000-0000-00000E030000}"/>
    <cellStyle name="Comma 3 10 4 2 2 2 2" xfId="2640" xr:uid="{00000000-0005-0000-0000-00000F030000}"/>
    <cellStyle name="Comma 3 10 4 2 2 2 2 2" xfId="4872" xr:uid="{00000000-0005-0000-0000-000010030000}"/>
    <cellStyle name="Comma 3 10 4 2 2 2 3" xfId="3791" xr:uid="{00000000-0005-0000-0000-000011030000}"/>
    <cellStyle name="Comma 3 10 4 2 2 3" xfId="2139" xr:uid="{00000000-0005-0000-0000-000012030000}"/>
    <cellStyle name="Comma 3 10 4 2 2 3 2" xfId="4371" xr:uid="{00000000-0005-0000-0000-000013030000}"/>
    <cellStyle name="Comma 3 10 4 2 2 4" xfId="3290" xr:uid="{00000000-0005-0000-0000-000014030000}"/>
    <cellStyle name="Comma 3 10 4 2 3" xfId="1304" xr:uid="{00000000-0005-0000-0000-000015030000}"/>
    <cellStyle name="Comma 3 10 4 2 3 2" xfId="2392" xr:uid="{00000000-0005-0000-0000-000016030000}"/>
    <cellStyle name="Comma 3 10 4 2 3 2 2" xfId="4624" xr:uid="{00000000-0005-0000-0000-000017030000}"/>
    <cellStyle name="Comma 3 10 4 2 3 3" xfId="3543" xr:uid="{00000000-0005-0000-0000-000018030000}"/>
    <cellStyle name="Comma 3 10 4 2 4" xfId="1891" xr:uid="{00000000-0005-0000-0000-000019030000}"/>
    <cellStyle name="Comma 3 10 4 2 4 2" xfId="4123" xr:uid="{00000000-0005-0000-0000-00001A030000}"/>
    <cellStyle name="Comma 3 10 4 2 5" xfId="3042" xr:uid="{00000000-0005-0000-0000-00001B030000}"/>
    <cellStyle name="Comma 3 10 4 3" xfId="924" xr:uid="{00000000-0005-0000-0000-00001C030000}"/>
    <cellStyle name="Comma 3 10 4 3 2" xfId="1428" xr:uid="{00000000-0005-0000-0000-00001D030000}"/>
    <cellStyle name="Comma 3 10 4 3 2 2" xfId="2516" xr:uid="{00000000-0005-0000-0000-00001E030000}"/>
    <cellStyle name="Comma 3 10 4 3 2 2 2" xfId="4748" xr:uid="{00000000-0005-0000-0000-00001F030000}"/>
    <cellStyle name="Comma 3 10 4 3 2 3" xfId="3667" xr:uid="{00000000-0005-0000-0000-000020030000}"/>
    <cellStyle name="Comma 3 10 4 3 3" xfId="2015" xr:uid="{00000000-0005-0000-0000-000021030000}"/>
    <cellStyle name="Comma 3 10 4 3 3 2" xfId="4247" xr:uid="{00000000-0005-0000-0000-000022030000}"/>
    <cellStyle name="Comma 3 10 4 3 4" xfId="3166" xr:uid="{00000000-0005-0000-0000-000023030000}"/>
    <cellStyle name="Comma 3 10 4 4" xfId="1180" xr:uid="{00000000-0005-0000-0000-000024030000}"/>
    <cellStyle name="Comma 3 10 4 4 2" xfId="2268" xr:uid="{00000000-0005-0000-0000-000025030000}"/>
    <cellStyle name="Comma 3 10 4 4 2 2" xfId="4500" xr:uid="{00000000-0005-0000-0000-000026030000}"/>
    <cellStyle name="Comma 3 10 4 4 3" xfId="3419" xr:uid="{00000000-0005-0000-0000-000027030000}"/>
    <cellStyle name="Comma 3 10 4 5" xfId="676" xr:uid="{00000000-0005-0000-0000-000028030000}"/>
    <cellStyle name="Comma 3 10 4 5 2" xfId="2918" xr:uid="{00000000-0005-0000-0000-000029030000}"/>
    <cellStyle name="Comma 3 10 4 6" xfId="1767" xr:uid="{00000000-0005-0000-0000-00002A030000}"/>
    <cellStyle name="Comma 3 10 4 6 2" xfId="3999" xr:uid="{00000000-0005-0000-0000-00002B030000}"/>
    <cellStyle name="Comma 3 10 4 7" xfId="2799" xr:uid="{00000000-0005-0000-0000-00002C030000}"/>
    <cellStyle name="Comma 3 10 5" xfId="750" xr:uid="{00000000-0005-0000-0000-00002D030000}"/>
    <cellStyle name="Comma 3 10 5 2" xfId="998" xr:uid="{00000000-0005-0000-0000-00002E030000}"/>
    <cellStyle name="Comma 3 10 5 2 2" xfId="1502" xr:uid="{00000000-0005-0000-0000-00002F030000}"/>
    <cellStyle name="Comma 3 10 5 2 2 2" xfId="2590" xr:uid="{00000000-0005-0000-0000-000030030000}"/>
    <cellStyle name="Comma 3 10 5 2 2 2 2" xfId="4822" xr:uid="{00000000-0005-0000-0000-000031030000}"/>
    <cellStyle name="Comma 3 10 5 2 2 3" xfId="3741" xr:uid="{00000000-0005-0000-0000-000032030000}"/>
    <cellStyle name="Comma 3 10 5 2 3" xfId="2089" xr:uid="{00000000-0005-0000-0000-000033030000}"/>
    <cellStyle name="Comma 3 10 5 2 3 2" xfId="4321" xr:uid="{00000000-0005-0000-0000-000034030000}"/>
    <cellStyle name="Comma 3 10 5 2 4" xfId="3240" xr:uid="{00000000-0005-0000-0000-000035030000}"/>
    <cellStyle name="Comma 3 10 5 3" xfId="1254" xr:uid="{00000000-0005-0000-0000-000036030000}"/>
    <cellStyle name="Comma 3 10 5 3 2" xfId="2342" xr:uid="{00000000-0005-0000-0000-000037030000}"/>
    <cellStyle name="Comma 3 10 5 3 2 2" xfId="4574" xr:uid="{00000000-0005-0000-0000-000038030000}"/>
    <cellStyle name="Comma 3 10 5 3 3" xfId="3493" xr:uid="{00000000-0005-0000-0000-000039030000}"/>
    <cellStyle name="Comma 3 10 5 4" xfId="1841" xr:uid="{00000000-0005-0000-0000-00003A030000}"/>
    <cellStyle name="Comma 3 10 5 4 2" xfId="4073" xr:uid="{00000000-0005-0000-0000-00003B030000}"/>
    <cellStyle name="Comma 3 10 5 5" xfId="2992" xr:uid="{00000000-0005-0000-0000-00003C030000}"/>
    <cellStyle name="Comma 3 10 6" xfId="874" xr:uid="{00000000-0005-0000-0000-00003D030000}"/>
    <cellStyle name="Comma 3 10 6 2" xfId="1378" xr:uid="{00000000-0005-0000-0000-00003E030000}"/>
    <cellStyle name="Comma 3 10 6 2 2" xfId="2466" xr:uid="{00000000-0005-0000-0000-00003F030000}"/>
    <cellStyle name="Comma 3 10 6 2 2 2" xfId="4698" xr:uid="{00000000-0005-0000-0000-000040030000}"/>
    <cellStyle name="Comma 3 10 6 2 3" xfId="3617" xr:uid="{00000000-0005-0000-0000-000041030000}"/>
    <cellStyle name="Comma 3 10 6 3" xfId="1965" xr:uid="{00000000-0005-0000-0000-000042030000}"/>
    <cellStyle name="Comma 3 10 6 3 2" xfId="4197" xr:uid="{00000000-0005-0000-0000-000043030000}"/>
    <cellStyle name="Comma 3 10 6 4" xfId="3116" xr:uid="{00000000-0005-0000-0000-000044030000}"/>
    <cellStyle name="Comma 3 10 7" xfId="1130" xr:uid="{00000000-0005-0000-0000-000045030000}"/>
    <cellStyle name="Comma 3 10 7 2" xfId="2218" xr:uid="{00000000-0005-0000-0000-000046030000}"/>
    <cellStyle name="Comma 3 10 7 2 2" xfId="4450" xr:uid="{00000000-0005-0000-0000-000047030000}"/>
    <cellStyle name="Comma 3 10 7 3" xfId="3369" xr:uid="{00000000-0005-0000-0000-000048030000}"/>
    <cellStyle name="Comma 3 10 8" xfId="626" xr:uid="{00000000-0005-0000-0000-000049030000}"/>
    <cellStyle name="Comma 3 10 8 2" xfId="2868" xr:uid="{00000000-0005-0000-0000-00004A030000}"/>
    <cellStyle name="Comma 3 10 9" xfId="1648" xr:uid="{00000000-0005-0000-0000-00004B030000}"/>
    <cellStyle name="Comma 3 10 9 2" xfId="3887" xr:uid="{00000000-0005-0000-0000-00004C030000}"/>
    <cellStyle name="Comma 3 11" xfId="232" xr:uid="{00000000-0005-0000-0000-00004D030000}"/>
    <cellStyle name="Comma 3 12" xfId="508" xr:uid="{00000000-0005-0000-0000-00004E030000}"/>
    <cellStyle name="Comma 3 12 2" xfId="579" xr:uid="{00000000-0005-0000-0000-00004F030000}"/>
    <cellStyle name="Comma 3 12 2 2" xfId="803" xr:uid="{00000000-0005-0000-0000-000050030000}"/>
    <cellStyle name="Comma 3 12 2 2 2" xfId="1051" xr:uid="{00000000-0005-0000-0000-000051030000}"/>
    <cellStyle name="Comma 3 12 2 2 2 2" xfId="1555" xr:uid="{00000000-0005-0000-0000-000052030000}"/>
    <cellStyle name="Comma 3 12 2 2 2 2 2" xfId="2643" xr:uid="{00000000-0005-0000-0000-000053030000}"/>
    <cellStyle name="Comma 3 12 2 2 2 2 2 2" xfId="4875" xr:uid="{00000000-0005-0000-0000-000054030000}"/>
    <cellStyle name="Comma 3 12 2 2 2 2 3" xfId="3794" xr:uid="{00000000-0005-0000-0000-000055030000}"/>
    <cellStyle name="Comma 3 12 2 2 2 3" xfId="2142" xr:uid="{00000000-0005-0000-0000-000056030000}"/>
    <cellStyle name="Comma 3 12 2 2 2 3 2" xfId="4374" xr:uid="{00000000-0005-0000-0000-000057030000}"/>
    <cellStyle name="Comma 3 12 2 2 2 4" xfId="3293" xr:uid="{00000000-0005-0000-0000-000058030000}"/>
    <cellStyle name="Comma 3 12 2 2 3" xfId="1307" xr:uid="{00000000-0005-0000-0000-000059030000}"/>
    <cellStyle name="Comma 3 12 2 2 3 2" xfId="2395" xr:uid="{00000000-0005-0000-0000-00005A030000}"/>
    <cellStyle name="Comma 3 12 2 2 3 2 2" xfId="4627" xr:uid="{00000000-0005-0000-0000-00005B030000}"/>
    <cellStyle name="Comma 3 12 2 2 3 3" xfId="3546" xr:uid="{00000000-0005-0000-0000-00005C030000}"/>
    <cellStyle name="Comma 3 12 2 2 4" xfId="1894" xr:uid="{00000000-0005-0000-0000-00005D030000}"/>
    <cellStyle name="Comma 3 12 2 2 4 2" xfId="4126" xr:uid="{00000000-0005-0000-0000-00005E030000}"/>
    <cellStyle name="Comma 3 12 2 2 5" xfId="3045" xr:uid="{00000000-0005-0000-0000-00005F030000}"/>
    <cellStyle name="Comma 3 12 2 3" xfId="927" xr:uid="{00000000-0005-0000-0000-000060030000}"/>
    <cellStyle name="Comma 3 12 2 3 2" xfId="1431" xr:uid="{00000000-0005-0000-0000-000061030000}"/>
    <cellStyle name="Comma 3 12 2 3 2 2" xfId="2519" xr:uid="{00000000-0005-0000-0000-000062030000}"/>
    <cellStyle name="Comma 3 12 2 3 2 2 2" xfId="4751" xr:uid="{00000000-0005-0000-0000-000063030000}"/>
    <cellStyle name="Comma 3 12 2 3 2 3" xfId="3670" xr:uid="{00000000-0005-0000-0000-000064030000}"/>
    <cellStyle name="Comma 3 12 2 3 3" xfId="2018" xr:uid="{00000000-0005-0000-0000-000065030000}"/>
    <cellStyle name="Comma 3 12 2 3 3 2" xfId="4250" xr:uid="{00000000-0005-0000-0000-000066030000}"/>
    <cellStyle name="Comma 3 12 2 3 4" xfId="3169" xr:uid="{00000000-0005-0000-0000-000067030000}"/>
    <cellStyle name="Comma 3 12 2 4" xfId="1183" xr:uid="{00000000-0005-0000-0000-000068030000}"/>
    <cellStyle name="Comma 3 12 2 4 2" xfId="2271" xr:uid="{00000000-0005-0000-0000-000069030000}"/>
    <cellStyle name="Comma 3 12 2 4 2 2" xfId="4503" xr:uid="{00000000-0005-0000-0000-00006A030000}"/>
    <cellStyle name="Comma 3 12 2 4 3" xfId="3422" xr:uid="{00000000-0005-0000-0000-00006B030000}"/>
    <cellStyle name="Comma 3 12 2 5" xfId="679" xr:uid="{00000000-0005-0000-0000-00006C030000}"/>
    <cellStyle name="Comma 3 12 2 5 2" xfId="2921" xr:uid="{00000000-0005-0000-0000-00006D030000}"/>
    <cellStyle name="Comma 3 12 2 6" xfId="1770" xr:uid="{00000000-0005-0000-0000-00006E030000}"/>
    <cellStyle name="Comma 3 12 2 6 2" xfId="4002" xr:uid="{00000000-0005-0000-0000-00006F030000}"/>
    <cellStyle name="Comma 3 12 2 7" xfId="2821" xr:uid="{00000000-0005-0000-0000-000070030000}"/>
    <cellStyle name="Comma 3 12 3" xfId="752" xr:uid="{00000000-0005-0000-0000-000071030000}"/>
    <cellStyle name="Comma 3 12 3 2" xfId="1000" xr:uid="{00000000-0005-0000-0000-000072030000}"/>
    <cellStyle name="Comma 3 12 3 2 2" xfId="1504" xr:uid="{00000000-0005-0000-0000-000073030000}"/>
    <cellStyle name="Comma 3 12 3 2 2 2" xfId="2592" xr:uid="{00000000-0005-0000-0000-000074030000}"/>
    <cellStyle name="Comma 3 12 3 2 2 2 2" xfId="4824" xr:uid="{00000000-0005-0000-0000-000075030000}"/>
    <cellStyle name="Comma 3 12 3 2 2 3" xfId="3743" xr:uid="{00000000-0005-0000-0000-000076030000}"/>
    <cellStyle name="Comma 3 12 3 2 3" xfId="2091" xr:uid="{00000000-0005-0000-0000-000077030000}"/>
    <cellStyle name="Comma 3 12 3 2 3 2" xfId="4323" xr:uid="{00000000-0005-0000-0000-000078030000}"/>
    <cellStyle name="Comma 3 12 3 2 4" xfId="3242" xr:uid="{00000000-0005-0000-0000-000079030000}"/>
    <cellStyle name="Comma 3 12 3 3" xfId="1256" xr:uid="{00000000-0005-0000-0000-00007A030000}"/>
    <cellStyle name="Comma 3 12 3 3 2" xfId="2344" xr:uid="{00000000-0005-0000-0000-00007B030000}"/>
    <cellStyle name="Comma 3 12 3 3 2 2" xfId="4576" xr:uid="{00000000-0005-0000-0000-00007C030000}"/>
    <cellStyle name="Comma 3 12 3 3 3" xfId="3495" xr:uid="{00000000-0005-0000-0000-00007D030000}"/>
    <cellStyle name="Comma 3 12 3 4" xfId="1843" xr:uid="{00000000-0005-0000-0000-00007E030000}"/>
    <cellStyle name="Comma 3 12 3 4 2" xfId="4075" xr:uid="{00000000-0005-0000-0000-00007F030000}"/>
    <cellStyle name="Comma 3 12 3 5" xfId="2994" xr:uid="{00000000-0005-0000-0000-000080030000}"/>
    <cellStyle name="Comma 3 12 4" xfId="876" xr:uid="{00000000-0005-0000-0000-000081030000}"/>
    <cellStyle name="Comma 3 12 4 2" xfId="1380" xr:uid="{00000000-0005-0000-0000-000082030000}"/>
    <cellStyle name="Comma 3 12 4 2 2" xfId="2468" xr:uid="{00000000-0005-0000-0000-000083030000}"/>
    <cellStyle name="Comma 3 12 4 2 2 2" xfId="4700" xr:uid="{00000000-0005-0000-0000-000084030000}"/>
    <cellStyle name="Comma 3 12 4 2 3" xfId="3619" xr:uid="{00000000-0005-0000-0000-000085030000}"/>
    <cellStyle name="Comma 3 12 4 3" xfId="1967" xr:uid="{00000000-0005-0000-0000-000086030000}"/>
    <cellStyle name="Comma 3 12 4 3 2" xfId="4199" xr:uid="{00000000-0005-0000-0000-000087030000}"/>
    <cellStyle name="Comma 3 12 4 4" xfId="3118" xr:uid="{00000000-0005-0000-0000-000088030000}"/>
    <cellStyle name="Comma 3 12 5" xfId="1132" xr:uid="{00000000-0005-0000-0000-000089030000}"/>
    <cellStyle name="Comma 3 12 5 2" xfId="2220" xr:uid="{00000000-0005-0000-0000-00008A030000}"/>
    <cellStyle name="Comma 3 12 5 2 2" xfId="4452" xr:uid="{00000000-0005-0000-0000-00008B030000}"/>
    <cellStyle name="Comma 3 12 5 3" xfId="3371" xr:uid="{00000000-0005-0000-0000-00008C030000}"/>
    <cellStyle name="Comma 3 12 6" xfId="628" xr:uid="{00000000-0005-0000-0000-00008D030000}"/>
    <cellStyle name="Comma 3 12 6 2" xfId="2870" xr:uid="{00000000-0005-0000-0000-00008E030000}"/>
    <cellStyle name="Comma 3 12 7" xfId="1670" xr:uid="{00000000-0005-0000-0000-00008F030000}"/>
    <cellStyle name="Comma 3 12 7 2" xfId="3909" xr:uid="{00000000-0005-0000-0000-000090030000}"/>
    <cellStyle name="Comma 3 12 8" xfId="1719" xr:uid="{00000000-0005-0000-0000-000091030000}"/>
    <cellStyle name="Comma 3 12 8 2" xfId="3951" xr:uid="{00000000-0005-0000-0000-000092030000}"/>
    <cellStyle name="Comma 3 12 9" xfId="2750" xr:uid="{00000000-0005-0000-0000-000093030000}"/>
    <cellStyle name="Comma 3 13" xfId="21" xr:uid="{00000000-0005-0000-0000-000094030000}"/>
    <cellStyle name="Comma 3 13 2" xfId="537" xr:uid="{00000000-0005-0000-0000-000095030000}"/>
    <cellStyle name="Comma 3 13 2 2" xfId="1608" xr:uid="{00000000-0005-0000-0000-000096030000}"/>
    <cellStyle name="Comma 3 13 2 2 2" xfId="3847" xr:uid="{00000000-0005-0000-0000-000097030000}"/>
    <cellStyle name="Comma 3 13 2 3" xfId="2696" xr:uid="{00000000-0005-0000-0000-000098030000}"/>
    <cellStyle name="Comma 3 13 2 3 2" xfId="4928" xr:uid="{00000000-0005-0000-0000-000099030000}"/>
    <cellStyle name="Comma 3 13 2 4" xfId="2779" xr:uid="{00000000-0005-0000-0000-00009A030000}"/>
    <cellStyle name="Comma 3 13 3" xfId="1104" xr:uid="{00000000-0005-0000-0000-00009B030000}"/>
    <cellStyle name="Comma 3 13 3 2" xfId="3346" xr:uid="{00000000-0005-0000-0000-00009C030000}"/>
    <cellStyle name="Comma 3 13 4" xfId="1628" xr:uid="{00000000-0005-0000-0000-00009D030000}"/>
    <cellStyle name="Comma 3 13 4 2" xfId="3867" xr:uid="{00000000-0005-0000-0000-00009E030000}"/>
    <cellStyle name="Comma 3 13 5" xfId="2195" xr:uid="{00000000-0005-0000-0000-00009F030000}"/>
    <cellStyle name="Comma 3 13 5 2" xfId="4427" xr:uid="{00000000-0005-0000-0000-0000A0030000}"/>
    <cellStyle name="Comma 3 13 6" xfId="2708" xr:uid="{00000000-0005-0000-0000-0000A1030000}"/>
    <cellStyle name="Comma 3 2" xfId="233" xr:uid="{00000000-0005-0000-0000-0000A2030000}"/>
    <cellStyle name="Comma 3 3" xfId="234" xr:uid="{00000000-0005-0000-0000-0000A3030000}"/>
    <cellStyle name="Comma 3 4" xfId="471" xr:uid="{00000000-0005-0000-0000-0000A4030000}"/>
    <cellStyle name="Comma 3 4 10" xfId="1705" xr:uid="{00000000-0005-0000-0000-0000A5030000}"/>
    <cellStyle name="Comma 3 4 10 2" xfId="3937" xr:uid="{00000000-0005-0000-0000-0000A6030000}"/>
    <cellStyle name="Comma 3 4 11" xfId="2716" xr:uid="{00000000-0005-0000-0000-0000A7030000}"/>
    <cellStyle name="Comma 3 4 2" xfId="516" xr:uid="{00000000-0005-0000-0000-0000A8030000}"/>
    <cellStyle name="Comma 3 4 2 2" xfId="587" xr:uid="{00000000-0005-0000-0000-0000A9030000}"/>
    <cellStyle name="Comma 3 4 2 2 2" xfId="805" xr:uid="{00000000-0005-0000-0000-0000AA030000}"/>
    <cellStyle name="Comma 3 4 2 2 2 2" xfId="1053" xr:uid="{00000000-0005-0000-0000-0000AB030000}"/>
    <cellStyle name="Comma 3 4 2 2 2 2 2" xfId="1557" xr:uid="{00000000-0005-0000-0000-0000AC030000}"/>
    <cellStyle name="Comma 3 4 2 2 2 2 2 2" xfId="2645" xr:uid="{00000000-0005-0000-0000-0000AD030000}"/>
    <cellStyle name="Comma 3 4 2 2 2 2 2 2 2" xfId="4877" xr:uid="{00000000-0005-0000-0000-0000AE030000}"/>
    <cellStyle name="Comma 3 4 2 2 2 2 2 3" xfId="3796" xr:uid="{00000000-0005-0000-0000-0000AF030000}"/>
    <cellStyle name="Comma 3 4 2 2 2 2 3" xfId="2144" xr:uid="{00000000-0005-0000-0000-0000B0030000}"/>
    <cellStyle name="Comma 3 4 2 2 2 2 3 2" xfId="4376" xr:uid="{00000000-0005-0000-0000-0000B1030000}"/>
    <cellStyle name="Comma 3 4 2 2 2 2 4" xfId="3295" xr:uid="{00000000-0005-0000-0000-0000B2030000}"/>
    <cellStyle name="Comma 3 4 2 2 2 3" xfId="1309" xr:uid="{00000000-0005-0000-0000-0000B3030000}"/>
    <cellStyle name="Comma 3 4 2 2 2 3 2" xfId="2397" xr:uid="{00000000-0005-0000-0000-0000B4030000}"/>
    <cellStyle name="Comma 3 4 2 2 2 3 2 2" xfId="4629" xr:uid="{00000000-0005-0000-0000-0000B5030000}"/>
    <cellStyle name="Comma 3 4 2 2 2 3 3" xfId="3548" xr:uid="{00000000-0005-0000-0000-0000B6030000}"/>
    <cellStyle name="Comma 3 4 2 2 2 4" xfId="1896" xr:uid="{00000000-0005-0000-0000-0000B7030000}"/>
    <cellStyle name="Comma 3 4 2 2 2 4 2" xfId="4128" xr:uid="{00000000-0005-0000-0000-0000B8030000}"/>
    <cellStyle name="Comma 3 4 2 2 2 5" xfId="3047" xr:uid="{00000000-0005-0000-0000-0000B9030000}"/>
    <cellStyle name="Comma 3 4 2 2 3" xfId="929" xr:uid="{00000000-0005-0000-0000-0000BA030000}"/>
    <cellStyle name="Comma 3 4 2 2 3 2" xfId="1433" xr:uid="{00000000-0005-0000-0000-0000BB030000}"/>
    <cellStyle name="Comma 3 4 2 2 3 2 2" xfId="2521" xr:uid="{00000000-0005-0000-0000-0000BC030000}"/>
    <cellStyle name="Comma 3 4 2 2 3 2 2 2" xfId="4753" xr:uid="{00000000-0005-0000-0000-0000BD030000}"/>
    <cellStyle name="Comma 3 4 2 2 3 2 3" xfId="3672" xr:uid="{00000000-0005-0000-0000-0000BE030000}"/>
    <cellStyle name="Comma 3 4 2 2 3 3" xfId="2020" xr:uid="{00000000-0005-0000-0000-0000BF030000}"/>
    <cellStyle name="Comma 3 4 2 2 3 3 2" xfId="4252" xr:uid="{00000000-0005-0000-0000-0000C0030000}"/>
    <cellStyle name="Comma 3 4 2 2 3 4" xfId="3171" xr:uid="{00000000-0005-0000-0000-0000C1030000}"/>
    <cellStyle name="Comma 3 4 2 2 4" xfId="1185" xr:uid="{00000000-0005-0000-0000-0000C2030000}"/>
    <cellStyle name="Comma 3 4 2 2 4 2" xfId="2273" xr:uid="{00000000-0005-0000-0000-0000C3030000}"/>
    <cellStyle name="Comma 3 4 2 2 4 2 2" xfId="4505" xr:uid="{00000000-0005-0000-0000-0000C4030000}"/>
    <cellStyle name="Comma 3 4 2 2 4 3" xfId="3424" xr:uid="{00000000-0005-0000-0000-0000C5030000}"/>
    <cellStyle name="Comma 3 4 2 2 5" xfId="681" xr:uid="{00000000-0005-0000-0000-0000C6030000}"/>
    <cellStyle name="Comma 3 4 2 2 5 2" xfId="2923" xr:uid="{00000000-0005-0000-0000-0000C7030000}"/>
    <cellStyle name="Comma 3 4 2 2 6" xfId="1772" xr:uid="{00000000-0005-0000-0000-0000C8030000}"/>
    <cellStyle name="Comma 3 4 2 2 6 2" xfId="4004" xr:uid="{00000000-0005-0000-0000-0000C9030000}"/>
    <cellStyle name="Comma 3 4 2 2 7" xfId="2829" xr:uid="{00000000-0005-0000-0000-0000CA030000}"/>
    <cellStyle name="Comma 3 4 2 3" xfId="760" xr:uid="{00000000-0005-0000-0000-0000CB030000}"/>
    <cellStyle name="Comma 3 4 2 3 2" xfId="1008" xr:uid="{00000000-0005-0000-0000-0000CC030000}"/>
    <cellStyle name="Comma 3 4 2 3 2 2" xfId="1512" xr:uid="{00000000-0005-0000-0000-0000CD030000}"/>
    <cellStyle name="Comma 3 4 2 3 2 2 2" xfId="2600" xr:uid="{00000000-0005-0000-0000-0000CE030000}"/>
    <cellStyle name="Comma 3 4 2 3 2 2 2 2" xfId="4832" xr:uid="{00000000-0005-0000-0000-0000CF030000}"/>
    <cellStyle name="Comma 3 4 2 3 2 2 3" xfId="3751" xr:uid="{00000000-0005-0000-0000-0000D0030000}"/>
    <cellStyle name="Comma 3 4 2 3 2 3" xfId="2099" xr:uid="{00000000-0005-0000-0000-0000D1030000}"/>
    <cellStyle name="Comma 3 4 2 3 2 3 2" xfId="4331" xr:uid="{00000000-0005-0000-0000-0000D2030000}"/>
    <cellStyle name="Comma 3 4 2 3 2 4" xfId="3250" xr:uid="{00000000-0005-0000-0000-0000D3030000}"/>
    <cellStyle name="Comma 3 4 2 3 3" xfId="1264" xr:uid="{00000000-0005-0000-0000-0000D4030000}"/>
    <cellStyle name="Comma 3 4 2 3 3 2" xfId="2352" xr:uid="{00000000-0005-0000-0000-0000D5030000}"/>
    <cellStyle name="Comma 3 4 2 3 3 2 2" xfId="4584" xr:uid="{00000000-0005-0000-0000-0000D6030000}"/>
    <cellStyle name="Comma 3 4 2 3 3 3" xfId="3503" xr:uid="{00000000-0005-0000-0000-0000D7030000}"/>
    <cellStyle name="Comma 3 4 2 3 4" xfId="1851" xr:uid="{00000000-0005-0000-0000-0000D8030000}"/>
    <cellStyle name="Comma 3 4 2 3 4 2" xfId="4083" xr:uid="{00000000-0005-0000-0000-0000D9030000}"/>
    <cellStyle name="Comma 3 4 2 3 5" xfId="3002" xr:uid="{00000000-0005-0000-0000-0000DA030000}"/>
    <cellStyle name="Comma 3 4 2 4" xfId="884" xr:uid="{00000000-0005-0000-0000-0000DB030000}"/>
    <cellStyle name="Comma 3 4 2 4 2" xfId="1388" xr:uid="{00000000-0005-0000-0000-0000DC030000}"/>
    <cellStyle name="Comma 3 4 2 4 2 2" xfId="2476" xr:uid="{00000000-0005-0000-0000-0000DD030000}"/>
    <cellStyle name="Comma 3 4 2 4 2 2 2" xfId="4708" xr:uid="{00000000-0005-0000-0000-0000DE030000}"/>
    <cellStyle name="Comma 3 4 2 4 2 3" xfId="3627" xr:uid="{00000000-0005-0000-0000-0000DF030000}"/>
    <cellStyle name="Comma 3 4 2 4 3" xfId="1975" xr:uid="{00000000-0005-0000-0000-0000E0030000}"/>
    <cellStyle name="Comma 3 4 2 4 3 2" xfId="4207" xr:uid="{00000000-0005-0000-0000-0000E1030000}"/>
    <cellStyle name="Comma 3 4 2 4 4" xfId="3126" xr:uid="{00000000-0005-0000-0000-0000E2030000}"/>
    <cellStyle name="Comma 3 4 2 5" xfId="1140" xr:uid="{00000000-0005-0000-0000-0000E3030000}"/>
    <cellStyle name="Comma 3 4 2 5 2" xfId="2228" xr:uid="{00000000-0005-0000-0000-0000E4030000}"/>
    <cellStyle name="Comma 3 4 2 5 2 2" xfId="4460" xr:uid="{00000000-0005-0000-0000-0000E5030000}"/>
    <cellStyle name="Comma 3 4 2 5 3" xfId="3379" xr:uid="{00000000-0005-0000-0000-0000E6030000}"/>
    <cellStyle name="Comma 3 4 2 6" xfId="636" xr:uid="{00000000-0005-0000-0000-0000E7030000}"/>
    <cellStyle name="Comma 3 4 2 6 2" xfId="2878" xr:uid="{00000000-0005-0000-0000-0000E8030000}"/>
    <cellStyle name="Comma 3 4 2 7" xfId="1678" xr:uid="{00000000-0005-0000-0000-0000E9030000}"/>
    <cellStyle name="Comma 3 4 2 7 2" xfId="3917" xr:uid="{00000000-0005-0000-0000-0000EA030000}"/>
    <cellStyle name="Comma 3 4 2 8" xfId="1727" xr:uid="{00000000-0005-0000-0000-0000EB030000}"/>
    <cellStyle name="Comma 3 4 2 8 2" xfId="3959" xr:uid="{00000000-0005-0000-0000-0000EC030000}"/>
    <cellStyle name="Comma 3 4 2 9" xfId="2758" xr:uid="{00000000-0005-0000-0000-0000ED030000}"/>
    <cellStyle name="Comma 3 4 3" xfId="494" xr:uid="{00000000-0005-0000-0000-0000EE030000}"/>
    <cellStyle name="Comma 3 4 3 2" xfId="565" xr:uid="{00000000-0005-0000-0000-0000EF030000}"/>
    <cellStyle name="Comma 3 4 3 2 2" xfId="806" xr:uid="{00000000-0005-0000-0000-0000F0030000}"/>
    <cellStyle name="Comma 3 4 3 2 2 2" xfId="1054" xr:uid="{00000000-0005-0000-0000-0000F1030000}"/>
    <cellStyle name="Comma 3 4 3 2 2 2 2" xfId="1558" xr:uid="{00000000-0005-0000-0000-0000F2030000}"/>
    <cellStyle name="Comma 3 4 3 2 2 2 2 2" xfId="2646" xr:uid="{00000000-0005-0000-0000-0000F3030000}"/>
    <cellStyle name="Comma 3 4 3 2 2 2 2 2 2" xfId="4878" xr:uid="{00000000-0005-0000-0000-0000F4030000}"/>
    <cellStyle name="Comma 3 4 3 2 2 2 2 3" xfId="3797" xr:uid="{00000000-0005-0000-0000-0000F5030000}"/>
    <cellStyle name="Comma 3 4 3 2 2 2 3" xfId="2145" xr:uid="{00000000-0005-0000-0000-0000F6030000}"/>
    <cellStyle name="Comma 3 4 3 2 2 2 3 2" xfId="4377" xr:uid="{00000000-0005-0000-0000-0000F7030000}"/>
    <cellStyle name="Comma 3 4 3 2 2 2 4" xfId="3296" xr:uid="{00000000-0005-0000-0000-0000F8030000}"/>
    <cellStyle name="Comma 3 4 3 2 2 3" xfId="1310" xr:uid="{00000000-0005-0000-0000-0000F9030000}"/>
    <cellStyle name="Comma 3 4 3 2 2 3 2" xfId="2398" xr:uid="{00000000-0005-0000-0000-0000FA030000}"/>
    <cellStyle name="Comma 3 4 3 2 2 3 2 2" xfId="4630" xr:uid="{00000000-0005-0000-0000-0000FB030000}"/>
    <cellStyle name="Comma 3 4 3 2 2 3 3" xfId="3549" xr:uid="{00000000-0005-0000-0000-0000FC030000}"/>
    <cellStyle name="Comma 3 4 3 2 2 4" xfId="1897" xr:uid="{00000000-0005-0000-0000-0000FD030000}"/>
    <cellStyle name="Comma 3 4 3 2 2 4 2" xfId="4129" xr:uid="{00000000-0005-0000-0000-0000FE030000}"/>
    <cellStyle name="Comma 3 4 3 2 2 5" xfId="3048" xr:uid="{00000000-0005-0000-0000-0000FF030000}"/>
    <cellStyle name="Comma 3 4 3 2 3" xfId="930" xr:uid="{00000000-0005-0000-0000-000000040000}"/>
    <cellStyle name="Comma 3 4 3 2 3 2" xfId="1434" xr:uid="{00000000-0005-0000-0000-000001040000}"/>
    <cellStyle name="Comma 3 4 3 2 3 2 2" xfId="2522" xr:uid="{00000000-0005-0000-0000-000002040000}"/>
    <cellStyle name="Comma 3 4 3 2 3 2 2 2" xfId="4754" xr:uid="{00000000-0005-0000-0000-000003040000}"/>
    <cellStyle name="Comma 3 4 3 2 3 2 3" xfId="3673" xr:uid="{00000000-0005-0000-0000-000004040000}"/>
    <cellStyle name="Comma 3 4 3 2 3 3" xfId="2021" xr:uid="{00000000-0005-0000-0000-000005040000}"/>
    <cellStyle name="Comma 3 4 3 2 3 3 2" xfId="4253" xr:uid="{00000000-0005-0000-0000-000006040000}"/>
    <cellStyle name="Comma 3 4 3 2 3 4" xfId="3172" xr:uid="{00000000-0005-0000-0000-000007040000}"/>
    <cellStyle name="Comma 3 4 3 2 4" xfId="1186" xr:uid="{00000000-0005-0000-0000-000008040000}"/>
    <cellStyle name="Comma 3 4 3 2 4 2" xfId="2274" xr:uid="{00000000-0005-0000-0000-000009040000}"/>
    <cellStyle name="Comma 3 4 3 2 4 2 2" xfId="4506" xr:uid="{00000000-0005-0000-0000-00000A040000}"/>
    <cellStyle name="Comma 3 4 3 2 4 3" xfId="3425" xr:uid="{00000000-0005-0000-0000-00000B040000}"/>
    <cellStyle name="Comma 3 4 3 2 5" xfId="682" xr:uid="{00000000-0005-0000-0000-00000C040000}"/>
    <cellStyle name="Comma 3 4 3 2 5 2" xfId="2924" xr:uid="{00000000-0005-0000-0000-00000D040000}"/>
    <cellStyle name="Comma 3 4 3 2 6" xfId="1773" xr:uid="{00000000-0005-0000-0000-00000E040000}"/>
    <cellStyle name="Comma 3 4 3 2 6 2" xfId="4005" xr:uid="{00000000-0005-0000-0000-00000F040000}"/>
    <cellStyle name="Comma 3 4 3 2 7" xfId="2807" xr:uid="{00000000-0005-0000-0000-000010040000}"/>
    <cellStyle name="Comma 3 4 3 3" xfId="780" xr:uid="{00000000-0005-0000-0000-000011040000}"/>
    <cellStyle name="Comma 3 4 3 3 2" xfId="1028" xr:uid="{00000000-0005-0000-0000-000012040000}"/>
    <cellStyle name="Comma 3 4 3 3 2 2" xfId="1532" xr:uid="{00000000-0005-0000-0000-000013040000}"/>
    <cellStyle name="Comma 3 4 3 3 2 2 2" xfId="2620" xr:uid="{00000000-0005-0000-0000-000014040000}"/>
    <cellStyle name="Comma 3 4 3 3 2 2 2 2" xfId="4852" xr:uid="{00000000-0005-0000-0000-000015040000}"/>
    <cellStyle name="Comma 3 4 3 3 2 2 3" xfId="3771" xr:uid="{00000000-0005-0000-0000-000016040000}"/>
    <cellStyle name="Comma 3 4 3 3 2 3" xfId="2119" xr:uid="{00000000-0005-0000-0000-000017040000}"/>
    <cellStyle name="Comma 3 4 3 3 2 3 2" xfId="4351" xr:uid="{00000000-0005-0000-0000-000018040000}"/>
    <cellStyle name="Comma 3 4 3 3 2 4" xfId="3270" xr:uid="{00000000-0005-0000-0000-000019040000}"/>
    <cellStyle name="Comma 3 4 3 3 3" xfId="1284" xr:uid="{00000000-0005-0000-0000-00001A040000}"/>
    <cellStyle name="Comma 3 4 3 3 3 2" xfId="2372" xr:uid="{00000000-0005-0000-0000-00001B040000}"/>
    <cellStyle name="Comma 3 4 3 3 3 2 2" xfId="4604" xr:uid="{00000000-0005-0000-0000-00001C040000}"/>
    <cellStyle name="Comma 3 4 3 3 3 3" xfId="3523" xr:uid="{00000000-0005-0000-0000-00001D040000}"/>
    <cellStyle name="Comma 3 4 3 3 4" xfId="1871" xr:uid="{00000000-0005-0000-0000-00001E040000}"/>
    <cellStyle name="Comma 3 4 3 3 4 2" xfId="4103" xr:uid="{00000000-0005-0000-0000-00001F040000}"/>
    <cellStyle name="Comma 3 4 3 3 5" xfId="3022" xr:uid="{00000000-0005-0000-0000-000020040000}"/>
    <cellStyle name="Comma 3 4 3 4" xfId="904" xr:uid="{00000000-0005-0000-0000-000021040000}"/>
    <cellStyle name="Comma 3 4 3 4 2" xfId="1408" xr:uid="{00000000-0005-0000-0000-000022040000}"/>
    <cellStyle name="Comma 3 4 3 4 2 2" xfId="2496" xr:uid="{00000000-0005-0000-0000-000023040000}"/>
    <cellStyle name="Comma 3 4 3 4 2 2 2" xfId="4728" xr:uid="{00000000-0005-0000-0000-000024040000}"/>
    <cellStyle name="Comma 3 4 3 4 2 3" xfId="3647" xr:uid="{00000000-0005-0000-0000-000025040000}"/>
    <cellStyle name="Comma 3 4 3 4 3" xfId="1995" xr:uid="{00000000-0005-0000-0000-000026040000}"/>
    <cellStyle name="Comma 3 4 3 4 3 2" xfId="4227" xr:uid="{00000000-0005-0000-0000-000027040000}"/>
    <cellStyle name="Comma 3 4 3 4 4" xfId="3146" xr:uid="{00000000-0005-0000-0000-000028040000}"/>
    <cellStyle name="Comma 3 4 3 5" xfId="1160" xr:uid="{00000000-0005-0000-0000-000029040000}"/>
    <cellStyle name="Comma 3 4 3 5 2" xfId="2248" xr:uid="{00000000-0005-0000-0000-00002A040000}"/>
    <cellStyle name="Comma 3 4 3 5 2 2" xfId="4480" xr:uid="{00000000-0005-0000-0000-00002B040000}"/>
    <cellStyle name="Comma 3 4 3 5 3" xfId="3399" xr:uid="{00000000-0005-0000-0000-00002C040000}"/>
    <cellStyle name="Comma 3 4 3 6" xfId="656" xr:uid="{00000000-0005-0000-0000-00002D040000}"/>
    <cellStyle name="Comma 3 4 3 6 2" xfId="2898" xr:uid="{00000000-0005-0000-0000-00002E040000}"/>
    <cellStyle name="Comma 3 4 3 7" xfId="1656" xr:uid="{00000000-0005-0000-0000-00002F040000}"/>
    <cellStyle name="Comma 3 4 3 7 2" xfId="3895" xr:uid="{00000000-0005-0000-0000-000030040000}"/>
    <cellStyle name="Comma 3 4 3 8" xfId="1747" xr:uid="{00000000-0005-0000-0000-000031040000}"/>
    <cellStyle name="Comma 3 4 3 8 2" xfId="3979" xr:uid="{00000000-0005-0000-0000-000032040000}"/>
    <cellStyle name="Comma 3 4 3 9" xfId="2736" xr:uid="{00000000-0005-0000-0000-000033040000}"/>
    <cellStyle name="Comma 3 4 4" xfId="545" xr:uid="{00000000-0005-0000-0000-000034040000}"/>
    <cellStyle name="Comma 3 4 4 2" xfId="804" xr:uid="{00000000-0005-0000-0000-000035040000}"/>
    <cellStyle name="Comma 3 4 4 2 2" xfId="1052" xr:uid="{00000000-0005-0000-0000-000036040000}"/>
    <cellStyle name="Comma 3 4 4 2 2 2" xfId="1556" xr:uid="{00000000-0005-0000-0000-000037040000}"/>
    <cellStyle name="Comma 3 4 4 2 2 2 2" xfId="2644" xr:uid="{00000000-0005-0000-0000-000038040000}"/>
    <cellStyle name="Comma 3 4 4 2 2 2 2 2" xfId="4876" xr:uid="{00000000-0005-0000-0000-000039040000}"/>
    <cellStyle name="Comma 3 4 4 2 2 2 3" xfId="3795" xr:uid="{00000000-0005-0000-0000-00003A040000}"/>
    <cellStyle name="Comma 3 4 4 2 2 3" xfId="2143" xr:uid="{00000000-0005-0000-0000-00003B040000}"/>
    <cellStyle name="Comma 3 4 4 2 2 3 2" xfId="4375" xr:uid="{00000000-0005-0000-0000-00003C040000}"/>
    <cellStyle name="Comma 3 4 4 2 2 4" xfId="3294" xr:uid="{00000000-0005-0000-0000-00003D040000}"/>
    <cellStyle name="Comma 3 4 4 2 3" xfId="1308" xr:uid="{00000000-0005-0000-0000-00003E040000}"/>
    <cellStyle name="Comma 3 4 4 2 3 2" xfId="2396" xr:uid="{00000000-0005-0000-0000-00003F040000}"/>
    <cellStyle name="Comma 3 4 4 2 3 2 2" xfId="4628" xr:uid="{00000000-0005-0000-0000-000040040000}"/>
    <cellStyle name="Comma 3 4 4 2 3 3" xfId="3547" xr:uid="{00000000-0005-0000-0000-000041040000}"/>
    <cellStyle name="Comma 3 4 4 2 4" xfId="1895" xr:uid="{00000000-0005-0000-0000-000042040000}"/>
    <cellStyle name="Comma 3 4 4 2 4 2" xfId="4127" xr:uid="{00000000-0005-0000-0000-000043040000}"/>
    <cellStyle name="Comma 3 4 4 2 5" xfId="3046" xr:uid="{00000000-0005-0000-0000-000044040000}"/>
    <cellStyle name="Comma 3 4 4 3" xfId="928" xr:uid="{00000000-0005-0000-0000-000045040000}"/>
    <cellStyle name="Comma 3 4 4 3 2" xfId="1432" xr:uid="{00000000-0005-0000-0000-000046040000}"/>
    <cellStyle name="Comma 3 4 4 3 2 2" xfId="2520" xr:uid="{00000000-0005-0000-0000-000047040000}"/>
    <cellStyle name="Comma 3 4 4 3 2 2 2" xfId="4752" xr:uid="{00000000-0005-0000-0000-000048040000}"/>
    <cellStyle name="Comma 3 4 4 3 2 3" xfId="3671" xr:uid="{00000000-0005-0000-0000-000049040000}"/>
    <cellStyle name="Comma 3 4 4 3 3" xfId="2019" xr:uid="{00000000-0005-0000-0000-00004A040000}"/>
    <cellStyle name="Comma 3 4 4 3 3 2" xfId="4251" xr:uid="{00000000-0005-0000-0000-00004B040000}"/>
    <cellStyle name="Comma 3 4 4 3 4" xfId="3170" xr:uid="{00000000-0005-0000-0000-00004C040000}"/>
    <cellStyle name="Comma 3 4 4 4" xfId="1184" xr:uid="{00000000-0005-0000-0000-00004D040000}"/>
    <cellStyle name="Comma 3 4 4 4 2" xfId="2272" xr:uid="{00000000-0005-0000-0000-00004E040000}"/>
    <cellStyle name="Comma 3 4 4 4 2 2" xfId="4504" xr:uid="{00000000-0005-0000-0000-00004F040000}"/>
    <cellStyle name="Comma 3 4 4 4 3" xfId="3423" xr:uid="{00000000-0005-0000-0000-000050040000}"/>
    <cellStyle name="Comma 3 4 4 5" xfId="680" xr:uid="{00000000-0005-0000-0000-000051040000}"/>
    <cellStyle name="Comma 3 4 4 5 2" xfId="2922" xr:uid="{00000000-0005-0000-0000-000052040000}"/>
    <cellStyle name="Comma 3 4 4 6" xfId="1771" xr:uid="{00000000-0005-0000-0000-000053040000}"/>
    <cellStyle name="Comma 3 4 4 6 2" xfId="4003" xr:uid="{00000000-0005-0000-0000-000054040000}"/>
    <cellStyle name="Comma 3 4 4 7" xfId="2787" xr:uid="{00000000-0005-0000-0000-000055040000}"/>
    <cellStyle name="Comma 3 4 5" xfId="738" xr:uid="{00000000-0005-0000-0000-000056040000}"/>
    <cellStyle name="Comma 3 4 5 2" xfId="986" xr:uid="{00000000-0005-0000-0000-000057040000}"/>
    <cellStyle name="Comma 3 4 5 2 2" xfId="1490" xr:uid="{00000000-0005-0000-0000-000058040000}"/>
    <cellStyle name="Comma 3 4 5 2 2 2" xfId="2578" xr:uid="{00000000-0005-0000-0000-000059040000}"/>
    <cellStyle name="Comma 3 4 5 2 2 2 2" xfId="4810" xr:uid="{00000000-0005-0000-0000-00005A040000}"/>
    <cellStyle name="Comma 3 4 5 2 2 3" xfId="3729" xr:uid="{00000000-0005-0000-0000-00005B040000}"/>
    <cellStyle name="Comma 3 4 5 2 3" xfId="2077" xr:uid="{00000000-0005-0000-0000-00005C040000}"/>
    <cellStyle name="Comma 3 4 5 2 3 2" xfId="4309" xr:uid="{00000000-0005-0000-0000-00005D040000}"/>
    <cellStyle name="Comma 3 4 5 2 4" xfId="3228" xr:uid="{00000000-0005-0000-0000-00005E040000}"/>
    <cellStyle name="Comma 3 4 5 3" xfId="1242" xr:uid="{00000000-0005-0000-0000-00005F040000}"/>
    <cellStyle name="Comma 3 4 5 3 2" xfId="2330" xr:uid="{00000000-0005-0000-0000-000060040000}"/>
    <cellStyle name="Comma 3 4 5 3 2 2" xfId="4562" xr:uid="{00000000-0005-0000-0000-000061040000}"/>
    <cellStyle name="Comma 3 4 5 3 3" xfId="3481" xr:uid="{00000000-0005-0000-0000-000062040000}"/>
    <cellStyle name="Comma 3 4 5 4" xfId="1829" xr:uid="{00000000-0005-0000-0000-000063040000}"/>
    <cellStyle name="Comma 3 4 5 4 2" xfId="4061" xr:uid="{00000000-0005-0000-0000-000064040000}"/>
    <cellStyle name="Comma 3 4 5 5" xfId="2980" xr:uid="{00000000-0005-0000-0000-000065040000}"/>
    <cellStyle name="Comma 3 4 6" xfId="862" xr:uid="{00000000-0005-0000-0000-000066040000}"/>
    <cellStyle name="Comma 3 4 6 2" xfId="1366" xr:uid="{00000000-0005-0000-0000-000067040000}"/>
    <cellStyle name="Comma 3 4 6 2 2" xfId="2454" xr:uid="{00000000-0005-0000-0000-000068040000}"/>
    <cellStyle name="Comma 3 4 6 2 2 2" xfId="4686" xr:uid="{00000000-0005-0000-0000-000069040000}"/>
    <cellStyle name="Comma 3 4 6 2 3" xfId="3605" xr:uid="{00000000-0005-0000-0000-00006A040000}"/>
    <cellStyle name="Comma 3 4 6 3" xfId="1953" xr:uid="{00000000-0005-0000-0000-00006B040000}"/>
    <cellStyle name="Comma 3 4 6 3 2" xfId="4185" xr:uid="{00000000-0005-0000-0000-00006C040000}"/>
    <cellStyle name="Comma 3 4 6 4" xfId="3104" xr:uid="{00000000-0005-0000-0000-00006D040000}"/>
    <cellStyle name="Comma 3 4 7" xfId="1118" xr:uid="{00000000-0005-0000-0000-00006E040000}"/>
    <cellStyle name="Comma 3 4 7 2" xfId="2206" xr:uid="{00000000-0005-0000-0000-00006F040000}"/>
    <cellStyle name="Comma 3 4 7 2 2" xfId="4438" xr:uid="{00000000-0005-0000-0000-000070040000}"/>
    <cellStyle name="Comma 3 4 7 3" xfId="3357" xr:uid="{00000000-0005-0000-0000-000071040000}"/>
    <cellStyle name="Comma 3 4 8" xfId="614" xr:uid="{00000000-0005-0000-0000-000072040000}"/>
    <cellStyle name="Comma 3 4 8 2" xfId="2856" xr:uid="{00000000-0005-0000-0000-000073040000}"/>
    <cellStyle name="Comma 3 4 9" xfId="1636" xr:uid="{00000000-0005-0000-0000-000074040000}"/>
    <cellStyle name="Comma 3 4 9 2" xfId="3875" xr:uid="{00000000-0005-0000-0000-000075040000}"/>
    <cellStyle name="Comma 3 5" xfId="476" xr:uid="{00000000-0005-0000-0000-000076040000}"/>
    <cellStyle name="Comma 3 5 10" xfId="1707" xr:uid="{00000000-0005-0000-0000-000077040000}"/>
    <cellStyle name="Comma 3 5 10 2" xfId="3939" xr:uid="{00000000-0005-0000-0000-000078040000}"/>
    <cellStyle name="Comma 3 5 11" xfId="2718" xr:uid="{00000000-0005-0000-0000-000079040000}"/>
    <cellStyle name="Comma 3 5 2" xfId="518" xr:uid="{00000000-0005-0000-0000-00007A040000}"/>
    <cellStyle name="Comma 3 5 2 2" xfId="589" xr:uid="{00000000-0005-0000-0000-00007B040000}"/>
    <cellStyle name="Comma 3 5 2 2 2" xfId="808" xr:uid="{00000000-0005-0000-0000-00007C040000}"/>
    <cellStyle name="Comma 3 5 2 2 2 2" xfId="1056" xr:uid="{00000000-0005-0000-0000-00007D040000}"/>
    <cellStyle name="Comma 3 5 2 2 2 2 2" xfId="1560" xr:uid="{00000000-0005-0000-0000-00007E040000}"/>
    <cellStyle name="Comma 3 5 2 2 2 2 2 2" xfId="2648" xr:uid="{00000000-0005-0000-0000-00007F040000}"/>
    <cellStyle name="Comma 3 5 2 2 2 2 2 2 2" xfId="4880" xr:uid="{00000000-0005-0000-0000-000080040000}"/>
    <cellStyle name="Comma 3 5 2 2 2 2 2 3" xfId="3799" xr:uid="{00000000-0005-0000-0000-000081040000}"/>
    <cellStyle name="Comma 3 5 2 2 2 2 3" xfId="2147" xr:uid="{00000000-0005-0000-0000-000082040000}"/>
    <cellStyle name="Comma 3 5 2 2 2 2 3 2" xfId="4379" xr:uid="{00000000-0005-0000-0000-000083040000}"/>
    <cellStyle name="Comma 3 5 2 2 2 2 4" xfId="3298" xr:uid="{00000000-0005-0000-0000-000084040000}"/>
    <cellStyle name="Comma 3 5 2 2 2 3" xfId="1312" xr:uid="{00000000-0005-0000-0000-000085040000}"/>
    <cellStyle name="Comma 3 5 2 2 2 3 2" xfId="2400" xr:uid="{00000000-0005-0000-0000-000086040000}"/>
    <cellStyle name="Comma 3 5 2 2 2 3 2 2" xfId="4632" xr:uid="{00000000-0005-0000-0000-000087040000}"/>
    <cellStyle name="Comma 3 5 2 2 2 3 3" xfId="3551" xr:uid="{00000000-0005-0000-0000-000088040000}"/>
    <cellStyle name="Comma 3 5 2 2 2 4" xfId="1899" xr:uid="{00000000-0005-0000-0000-000089040000}"/>
    <cellStyle name="Comma 3 5 2 2 2 4 2" xfId="4131" xr:uid="{00000000-0005-0000-0000-00008A040000}"/>
    <cellStyle name="Comma 3 5 2 2 2 5" xfId="3050" xr:uid="{00000000-0005-0000-0000-00008B040000}"/>
    <cellStyle name="Comma 3 5 2 2 3" xfId="932" xr:uid="{00000000-0005-0000-0000-00008C040000}"/>
    <cellStyle name="Comma 3 5 2 2 3 2" xfId="1436" xr:uid="{00000000-0005-0000-0000-00008D040000}"/>
    <cellStyle name="Comma 3 5 2 2 3 2 2" xfId="2524" xr:uid="{00000000-0005-0000-0000-00008E040000}"/>
    <cellStyle name="Comma 3 5 2 2 3 2 2 2" xfId="4756" xr:uid="{00000000-0005-0000-0000-00008F040000}"/>
    <cellStyle name="Comma 3 5 2 2 3 2 3" xfId="3675" xr:uid="{00000000-0005-0000-0000-000090040000}"/>
    <cellStyle name="Comma 3 5 2 2 3 3" xfId="2023" xr:uid="{00000000-0005-0000-0000-000091040000}"/>
    <cellStyle name="Comma 3 5 2 2 3 3 2" xfId="4255" xr:uid="{00000000-0005-0000-0000-000092040000}"/>
    <cellStyle name="Comma 3 5 2 2 3 4" xfId="3174" xr:uid="{00000000-0005-0000-0000-000093040000}"/>
    <cellStyle name="Comma 3 5 2 2 4" xfId="1188" xr:uid="{00000000-0005-0000-0000-000094040000}"/>
    <cellStyle name="Comma 3 5 2 2 4 2" xfId="2276" xr:uid="{00000000-0005-0000-0000-000095040000}"/>
    <cellStyle name="Comma 3 5 2 2 4 2 2" xfId="4508" xr:uid="{00000000-0005-0000-0000-000096040000}"/>
    <cellStyle name="Comma 3 5 2 2 4 3" xfId="3427" xr:uid="{00000000-0005-0000-0000-000097040000}"/>
    <cellStyle name="Comma 3 5 2 2 5" xfId="684" xr:uid="{00000000-0005-0000-0000-000098040000}"/>
    <cellStyle name="Comma 3 5 2 2 5 2" xfId="2926" xr:uid="{00000000-0005-0000-0000-000099040000}"/>
    <cellStyle name="Comma 3 5 2 2 6" xfId="1775" xr:uid="{00000000-0005-0000-0000-00009A040000}"/>
    <cellStyle name="Comma 3 5 2 2 6 2" xfId="4007" xr:uid="{00000000-0005-0000-0000-00009B040000}"/>
    <cellStyle name="Comma 3 5 2 2 7" xfId="2831" xr:uid="{00000000-0005-0000-0000-00009C040000}"/>
    <cellStyle name="Comma 3 5 2 3" xfId="762" xr:uid="{00000000-0005-0000-0000-00009D040000}"/>
    <cellStyle name="Comma 3 5 2 3 2" xfId="1010" xr:uid="{00000000-0005-0000-0000-00009E040000}"/>
    <cellStyle name="Comma 3 5 2 3 2 2" xfId="1514" xr:uid="{00000000-0005-0000-0000-00009F040000}"/>
    <cellStyle name="Comma 3 5 2 3 2 2 2" xfId="2602" xr:uid="{00000000-0005-0000-0000-0000A0040000}"/>
    <cellStyle name="Comma 3 5 2 3 2 2 2 2" xfId="4834" xr:uid="{00000000-0005-0000-0000-0000A1040000}"/>
    <cellStyle name="Comma 3 5 2 3 2 2 3" xfId="3753" xr:uid="{00000000-0005-0000-0000-0000A2040000}"/>
    <cellStyle name="Comma 3 5 2 3 2 3" xfId="2101" xr:uid="{00000000-0005-0000-0000-0000A3040000}"/>
    <cellStyle name="Comma 3 5 2 3 2 3 2" xfId="4333" xr:uid="{00000000-0005-0000-0000-0000A4040000}"/>
    <cellStyle name="Comma 3 5 2 3 2 4" xfId="3252" xr:uid="{00000000-0005-0000-0000-0000A5040000}"/>
    <cellStyle name="Comma 3 5 2 3 3" xfId="1266" xr:uid="{00000000-0005-0000-0000-0000A6040000}"/>
    <cellStyle name="Comma 3 5 2 3 3 2" xfId="2354" xr:uid="{00000000-0005-0000-0000-0000A7040000}"/>
    <cellStyle name="Comma 3 5 2 3 3 2 2" xfId="4586" xr:uid="{00000000-0005-0000-0000-0000A8040000}"/>
    <cellStyle name="Comma 3 5 2 3 3 3" xfId="3505" xr:uid="{00000000-0005-0000-0000-0000A9040000}"/>
    <cellStyle name="Comma 3 5 2 3 4" xfId="1853" xr:uid="{00000000-0005-0000-0000-0000AA040000}"/>
    <cellStyle name="Comma 3 5 2 3 4 2" xfId="4085" xr:uid="{00000000-0005-0000-0000-0000AB040000}"/>
    <cellStyle name="Comma 3 5 2 3 5" xfId="3004" xr:uid="{00000000-0005-0000-0000-0000AC040000}"/>
    <cellStyle name="Comma 3 5 2 4" xfId="886" xr:uid="{00000000-0005-0000-0000-0000AD040000}"/>
    <cellStyle name="Comma 3 5 2 4 2" xfId="1390" xr:uid="{00000000-0005-0000-0000-0000AE040000}"/>
    <cellStyle name="Comma 3 5 2 4 2 2" xfId="2478" xr:uid="{00000000-0005-0000-0000-0000AF040000}"/>
    <cellStyle name="Comma 3 5 2 4 2 2 2" xfId="4710" xr:uid="{00000000-0005-0000-0000-0000B0040000}"/>
    <cellStyle name="Comma 3 5 2 4 2 3" xfId="3629" xr:uid="{00000000-0005-0000-0000-0000B1040000}"/>
    <cellStyle name="Comma 3 5 2 4 3" xfId="1977" xr:uid="{00000000-0005-0000-0000-0000B2040000}"/>
    <cellStyle name="Comma 3 5 2 4 3 2" xfId="4209" xr:uid="{00000000-0005-0000-0000-0000B3040000}"/>
    <cellStyle name="Comma 3 5 2 4 4" xfId="3128" xr:uid="{00000000-0005-0000-0000-0000B4040000}"/>
    <cellStyle name="Comma 3 5 2 5" xfId="1142" xr:uid="{00000000-0005-0000-0000-0000B5040000}"/>
    <cellStyle name="Comma 3 5 2 5 2" xfId="2230" xr:uid="{00000000-0005-0000-0000-0000B6040000}"/>
    <cellStyle name="Comma 3 5 2 5 2 2" xfId="4462" xr:uid="{00000000-0005-0000-0000-0000B7040000}"/>
    <cellStyle name="Comma 3 5 2 5 3" xfId="3381" xr:uid="{00000000-0005-0000-0000-0000B8040000}"/>
    <cellStyle name="Comma 3 5 2 6" xfId="638" xr:uid="{00000000-0005-0000-0000-0000B9040000}"/>
    <cellStyle name="Comma 3 5 2 6 2" xfId="2880" xr:uid="{00000000-0005-0000-0000-0000BA040000}"/>
    <cellStyle name="Comma 3 5 2 7" xfId="1680" xr:uid="{00000000-0005-0000-0000-0000BB040000}"/>
    <cellStyle name="Comma 3 5 2 7 2" xfId="3919" xr:uid="{00000000-0005-0000-0000-0000BC040000}"/>
    <cellStyle name="Comma 3 5 2 8" xfId="1729" xr:uid="{00000000-0005-0000-0000-0000BD040000}"/>
    <cellStyle name="Comma 3 5 2 8 2" xfId="3961" xr:uid="{00000000-0005-0000-0000-0000BE040000}"/>
    <cellStyle name="Comma 3 5 2 9" xfId="2760" xr:uid="{00000000-0005-0000-0000-0000BF040000}"/>
    <cellStyle name="Comma 3 5 3" xfId="496" xr:uid="{00000000-0005-0000-0000-0000C0040000}"/>
    <cellStyle name="Comma 3 5 3 2" xfId="567" xr:uid="{00000000-0005-0000-0000-0000C1040000}"/>
    <cellStyle name="Comma 3 5 3 2 2" xfId="809" xr:uid="{00000000-0005-0000-0000-0000C2040000}"/>
    <cellStyle name="Comma 3 5 3 2 2 2" xfId="1057" xr:uid="{00000000-0005-0000-0000-0000C3040000}"/>
    <cellStyle name="Comma 3 5 3 2 2 2 2" xfId="1561" xr:uid="{00000000-0005-0000-0000-0000C4040000}"/>
    <cellStyle name="Comma 3 5 3 2 2 2 2 2" xfId="2649" xr:uid="{00000000-0005-0000-0000-0000C5040000}"/>
    <cellStyle name="Comma 3 5 3 2 2 2 2 2 2" xfId="4881" xr:uid="{00000000-0005-0000-0000-0000C6040000}"/>
    <cellStyle name="Comma 3 5 3 2 2 2 2 3" xfId="3800" xr:uid="{00000000-0005-0000-0000-0000C7040000}"/>
    <cellStyle name="Comma 3 5 3 2 2 2 3" xfId="2148" xr:uid="{00000000-0005-0000-0000-0000C8040000}"/>
    <cellStyle name="Comma 3 5 3 2 2 2 3 2" xfId="4380" xr:uid="{00000000-0005-0000-0000-0000C9040000}"/>
    <cellStyle name="Comma 3 5 3 2 2 2 4" xfId="3299" xr:uid="{00000000-0005-0000-0000-0000CA040000}"/>
    <cellStyle name="Comma 3 5 3 2 2 3" xfId="1313" xr:uid="{00000000-0005-0000-0000-0000CB040000}"/>
    <cellStyle name="Comma 3 5 3 2 2 3 2" xfId="2401" xr:uid="{00000000-0005-0000-0000-0000CC040000}"/>
    <cellStyle name="Comma 3 5 3 2 2 3 2 2" xfId="4633" xr:uid="{00000000-0005-0000-0000-0000CD040000}"/>
    <cellStyle name="Comma 3 5 3 2 2 3 3" xfId="3552" xr:uid="{00000000-0005-0000-0000-0000CE040000}"/>
    <cellStyle name="Comma 3 5 3 2 2 4" xfId="1900" xr:uid="{00000000-0005-0000-0000-0000CF040000}"/>
    <cellStyle name="Comma 3 5 3 2 2 4 2" xfId="4132" xr:uid="{00000000-0005-0000-0000-0000D0040000}"/>
    <cellStyle name="Comma 3 5 3 2 2 5" xfId="3051" xr:uid="{00000000-0005-0000-0000-0000D1040000}"/>
    <cellStyle name="Comma 3 5 3 2 3" xfId="933" xr:uid="{00000000-0005-0000-0000-0000D2040000}"/>
    <cellStyle name="Comma 3 5 3 2 3 2" xfId="1437" xr:uid="{00000000-0005-0000-0000-0000D3040000}"/>
    <cellStyle name="Comma 3 5 3 2 3 2 2" xfId="2525" xr:uid="{00000000-0005-0000-0000-0000D4040000}"/>
    <cellStyle name="Comma 3 5 3 2 3 2 2 2" xfId="4757" xr:uid="{00000000-0005-0000-0000-0000D5040000}"/>
    <cellStyle name="Comma 3 5 3 2 3 2 3" xfId="3676" xr:uid="{00000000-0005-0000-0000-0000D6040000}"/>
    <cellStyle name="Comma 3 5 3 2 3 3" xfId="2024" xr:uid="{00000000-0005-0000-0000-0000D7040000}"/>
    <cellStyle name="Comma 3 5 3 2 3 3 2" xfId="4256" xr:uid="{00000000-0005-0000-0000-0000D8040000}"/>
    <cellStyle name="Comma 3 5 3 2 3 4" xfId="3175" xr:uid="{00000000-0005-0000-0000-0000D9040000}"/>
    <cellStyle name="Comma 3 5 3 2 4" xfId="1189" xr:uid="{00000000-0005-0000-0000-0000DA040000}"/>
    <cellStyle name="Comma 3 5 3 2 4 2" xfId="2277" xr:uid="{00000000-0005-0000-0000-0000DB040000}"/>
    <cellStyle name="Comma 3 5 3 2 4 2 2" xfId="4509" xr:uid="{00000000-0005-0000-0000-0000DC040000}"/>
    <cellStyle name="Comma 3 5 3 2 4 3" xfId="3428" xr:uid="{00000000-0005-0000-0000-0000DD040000}"/>
    <cellStyle name="Comma 3 5 3 2 5" xfId="685" xr:uid="{00000000-0005-0000-0000-0000DE040000}"/>
    <cellStyle name="Comma 3 5 3 2 5 2" xfId="2927" xr:uid="{00000000-0005-0000-0000-0000DF040000}"/>
    <cellStyle name="Comma 3 5 3 2 6" xfId="1776" xr:uid="{00000000-0005-0000-0000-0000E0040000}"/>
    <cellStyle name="Comma 3 5 3 2 6 2" xfId="4008" xr:uid="{00000000-0005-0000-0000-0000E1040000}"/>
    <cellStyle name="Comma 3 5 3 2 7" xfId="2809" xr:uid="{00000000-0005-0000-0000-0000E2040000}"/>
    <cellStyle name="Comma 3 5 3 3" xfId="782" xr:uid="{00000000-0005-0000-0000-0000E3040000}"/>
    <cellStyle name="Comma 3 5 3 3 2" xfId="1030" xr:uid="{00000000-0005-0000-0000-0000E4040000}"/>
    <cellStyle name="Comma 3 5 3 3 2 2" xfId="1534" xr:uid="{00000000-0005-0000-0000-0000E5040000}"/>
    <cellStyle name="Comma 3 5 3 3 2 2 2" xfId="2622" xr:uid="{00000000-0005-0000-0000-0000E6040000}"/>
    <cellStyle name="Comma 3 5 3 3 2 2 2 2" xfId="4854" xr:uid="{00000000-0005-0000-0000-0000E7040000}"/>
    <cellStyle name="Comma 3 5 3 3 2 2 3" xfId="3773" xr:uid="{00000000-0005-0000-0000-0000E8040000}"/>
    <cellStyle name="Comma 3 5 3 3 2 3" xfId="2121" xr:uid="{00000000-0005-0000-0000-0000E9040000}"/>
    <cellStyle name="Comma 3 5 3 3 2 3 2" xfId="4353" xr:uid="{00000000-0005-0000-0000-0000EA040000}"/>
    <cellStyle name="Comma 3 5 3 3 2 4" xfId="3272" xr:uid="{00000000-0005-0000-0000-0000EB040000}"/>
    <cellStyle name="Comma 3 5 3 3 3" xfId="1286" xr:uid="{00000000-0005-0000-0000-0000EC040000}"/>
    <cellStyle name="Comma 3 5 3 3 3 2" xfId="2374" xr:uid="{00000000-0005-0000-0000-0000ED040000}"/>
    <cellStyle name="Comma 3 5 3 3 3 2 2" xfId="4606" xr:uid="{00000000-0005-0000-0000-0000EE040000}"/>
    <cellStyle name="Comma 3 5 3 3 3 3" xfId="3525" xr:uid="{00000000-0005-0000-0000-0000EF040000}"/>
    <cellStyle name="Comma 3 5 3 3 4" xfId="1873" xr:uid="{00000000-0005-0000-0000-0000F0040000}"/>
    <cellStyle name="Comma 3 5 3 3 4 2" xfId="4105" xr:uid="{00000000-0005-0000-0000-0000F1040000}"/>
    <cellStyle name="Comma 3 5 3 3 5" xfId="3024" xr:uid="{00000000-0005-0000-0000-0000F2040000}"/>
    <cellStyle name="Comma 3 5 3 4" xfId="906" xr:uid="{00000000-0005-0000-0000-0000F3040000}"/>
    <cellStyle name="Comma 3 5 3 4 2" xfId="1410" xr:uid="{00000000-0005-0000-0000-0000F4040000}"/>
    <cellStyle name="Comma 3 5 3 4 2 2" xfId="2498" xr:uid="{00000000-0005-0000-0000-0000F5040000}"/>
    <cellStyle name="Comma 3 5 3 4 2 2 2" xfId="4730" xr:uid="{00000000-0005-0000-0000-0000F6040000}"/>
    <cellStyle name="Comma 3 5 3 4 2 3" xfId="3649" xr:uid="{00000000-0005-0000-0000-0000F7040000}"/>
    <cellStyle name="Comma 3 5 3 4 3" xfId="1997" xr:uid="{00000000-0005-0000-0000-0000F8040000}"/>
    <cellStyle name="Comma 3 5 3 4 3 2" xfId="4229" xr:uid="{00000000-0005-0000-0000-0000F9040000}"/>
    <cellStyle name="Comma 3 5 3 4 4" xfId="3148" xr:uid="{00000000-0005-0000-0000-0000FA040000}"/>
    <cellStyle name="Comma 3 5 3 5" xfId="1162" xr:uid="{00000000-0005-0000-0000-0000FB040000}"/>
    <cellStyle name="Comma 3 5 3 5 2" xfId="2250" xr:uid="{00000000-0005-0000-0000-0000FC040000}"/>
    <cellStyle name="Comma 3 5 3 5 2 2" xfId="4482" xr:uid="{00000000-0005-0000-0000-0000FD040000}"/>
    <cellStyle name="Comma 3 5 3 5 3" xfId="3401" xr:uid="{00000000-0005-0000-0000-0000FE040000}"/>
    <cellStyle name="Comma 3 5 3 6" xfId="658" xr:uid="{00000000-0005-0000-0000-0000FF040000}"/>
    <cellStyle name="Comma 3 5 3 6 2" xfId="2900" xr:uid="{00000000-0005-0000-0000-000000050000}"/>
    <cellStyle name="Comma 3 5 3 7" xfId="1658" xr:uid="{00000000-0005-0000-0000-000001050000}"/>
    <cellStyle name="Comma 3 5 3 7 2" xfId="3897" xr:uid="{00000000-0005-0000-0000-000002050000}"/>
    <cellStyle name="Comma 3 5 3 8" xfId="1749" xr:uid="{00000000-0005-0000-0000-000003050000}"/>
    <cellStyle name="Comma 3 5 3 8 2" xfId="3981" xr:uid="{00000000-0005-0000-0000-000004050000}"/>
    <cellStyle name="Comma 3 5 3 9" xfId="2738" xr:uid="{00000000-0005-0000-0000-000005050000}"/>
    <cellStyle name="Comma 3 5 4" xfId="547" xr:uid="{00000000-0005-0000-0000-000006050000}"/>
    <cellStyle name="Comma 3 5 4 2" xfId="807" xr:uid="{00000000-0005-0000-0000-000007050000}"/>
    <cellStyle name="Comma 3 5 4 2 2" xfId="1055" xr:uid="{00000000-0005-0000-0000-000008050000}"/>
    <cellStyle name="Comma 3 5 4 2 2 2" xfId="1559" xr:uid="{00000000-0005-0000-0000-000009050000}"/>
    <cellStyle name="Comma 3 5 4 2 2 2 2" xfId="2647" xr:uid="{00000000-0005-0000-0000-00000A050000}"/>
    <cellStyle name="Comma 3 5 4 2 2 2 2 2" xfId="4879" xr:uid="{00000000-0005-0000-0000-00000B050000}"/>
    <cellStyle name="Comma 3 5 4 2 2 2 3" xfId="3798" xr:uid="{00000000-0005-0000-0000-00000C050000}"/>
    <cellStyle name="Comma 3 5 4 2 2 3" xfId="2146" xr:uid="{00000000-0005-0000-0000-00000D050000}"/>
    <cellStyle name="Comma 3 5 4 2 2 3 2" xfId="4378" xr:uid="{00000000-0005-0000-0000-00000E050000}"/>
    <cellStyle name="Comma 3 5 4 2 2 4" xfId="3297" xr:uid="{00000000-0005-0000-0000-00000F050000}"/>
    <cellStyle name="Comma 3 5 4 2 3" xfId="1311" xr:uid="{00000000-0005-0000-0000-000010050000}"/>
    <cellStyle name="Comma 3 5 4 2 3 2" xfId="2399" xr:uid="{00000000-0005-0000-0000-000011050000}"/>
    <cellStyle name="Comma 3 5 4 2 3 2 2" xfId="4631" xr:uid="{00000000-0005-0000-0000-000012050000}"/>
    <cellStyle name="Comma 3 5 4 2 3 3" xfId="3550" xr:uid="{00000000-0005-0000-0000-000013050000}"/>
    <cellStyle name="Comma 3 5 4 2 4" xfId="1898" xr:uid="{00000000-0005-0000-0000-000014050000}"/>
    <cellStyle name="Comma 3 5 4 2 4 2" xfId="4130" xr:uid="{00000000-0005-0000-0000-000015050000}"/>
    <cellStyle name="Comma 3 5 4 2 5" xfId="3049" xr:uid="{00000000-0005-0000-0000-000016050000}"/>
    <cellStyle name="Comma 3 5 4 3" xfId="931" xr:uid="{00000000-0005-0000-0000-000017050000}"/>
    <cellStyle name="Comma 3 5 4 3 2" xfId="1435" xr:uid="{00000000-0005-0000-0000-000018050000}"/>
    <cellStyle name="Comma 3 5 4 3 2 2" xfId="2523" xr:uid="{00000000-0005-0000-0000-000019050000}"/>
    <cellStyle name="Comma 3 5 4 3 2 2 2" xfId="4755" xr:uid="{00000000-0005-0000-0000-00001A050000}"/>
    <cellStyle name="Comma 3 5 4 3 2 3" xfId="3674" xr:uid="{00000000-0005-0000-0000-00001B050000}"/>
    <cellStyle name="Comma 3 5 4 3 3" xfId="2022" xr:uid="{00000000-0005-0000-0000-00001C050000}"/>
    <cellStyle name="Comma 3 5 4 3 3 2" xfId="4254" xr:uid="{00000000-0005-0000-0000-00001D050000}"/>
    <cellStyle name="Comma 3 5 4 3 4" xfId="3173" xr:uid="{00000000-0005-0000-0000-00001E050000}"/>
    <cellStyle name="Comma 3 5 4 4" xfId="1187" xr:uid="{00000000-0005-0000-0000-00001F050000}"/>
    <cellStyle name="Comma 3 5 4 4 2" xfId="2275" xr:uid="{00000000-0005-0000-0000-000020050000}"/>
    <cellStyle name="Comma 3 5 4 4 2 2" xfId="4507" xr:uid="{00000000-0005-0000-0000-000021050000}"/>
    <cellStyle name="Comma 3 5 4 4 3" xfId="3426" xr:uid="{00000000-0005-0000-0000-000022050000}"/>
    <cellStyle name="Comma 3 5 4 5" xfId="683" xr:uid="{00000000-0005-0000-0000-000023050000}"/>
    <cellStyle name="Comma 3 5 4 5 2" xfId="2925" xr:uid="{00000000-0005-0000-0000-000024050000}"/>
    <cellStyle name="Comma 3 5 4 6" xfId="1774" xr:uid="{00000000-0005-0000-0000-000025050000}"/>
    <cellStyle name="Comma 3 5 4 6 2" xfId="4006" xr:uid="{00000000-0005-0000-0000-000026050000}"/>
    <cellStyle name="Comma 3 5 4 7" xfId="2789" xr:uid="{00000000-0005-0000-0000-000027050000}"/>
    <cellStyle name="Comma 3 5 5" xfId="740" xr:uid="{00000000-0005-0000-0000-000028050000}"/>
    <cellStyle name="Comma 3 5 5 2" xfId="988" xr:uid="{00000000-0005-0000-0000-000029050000}"/>
    <cellStyle name="Comma 3 5 5 2 2" xfId="1492" xr:uid="{00000000-0005-0000-0000-00002A050000}"/>
    <cellStyle name="Comma 3 5 5 2 2 2" xfId="2580" xr:uid="{00000000-0005-0000-0000-00002B050000}"/>
    <cellStyle name="Comma 3 5 5 2 2 2 2" xfId="4812" xr:uid="{00000000-0005-0000-0000-00002C050000}"/>
    <cellStyle name="Comma 3 5 5 2 2 3" xfId="3731" xr:uid="{00000000-0005-0000-0000-00002D050000}"/>
    <cellStyle name="Comma 3 5 5 2 3" xfId="2079" xr:uid="{00000000-0005-0000-0000-00002E050000}"/>
    <cellStyle name="Comma 3 5 5 2 3 2" xfId="4311" xr:uid="{00000000-0005-0000-0000-00002F050000}"/>
    <cellStyle name="Comma 3 5 5 2 4" xfId="3230" xr:uid="{00000000-0005-0000-0000-000030050000}"/>
    <cellStyle name="Comma 3 5 5 3" xfId="1244" xr:uid="{00000000-0005-0000-0000-000031050000}"/>
    <cellStyle name="Comma 3 5 5 3 2" xfId="2332" xr:uid="{00000000-0005-0000-0000-000032050000}"/>
    <cellStyle name="Comma 3 5 5 3 2 2" xfId="4564" xr:uid="{00000000-0005-0000-0000-000033050000}"/>
    <cellStyle name="Comma 3 5 5 3 3" xfId="3483" xr:uid="{00000000-0005-0000-0000-000034050000}"/>
    <cellStyle name="Comma 3 5 5 4" xfId="1831" xr:uid="{00000000-0005-0000-0000-000035050000}"/>
    <cellStyle name="Comma 3 5 5 4 2" xfId="4063" xr:uid="{00000000-0005-0000-0000-000036050000}"/>
    <cellStyle name="Comma 3 5 5 5" xfId="2982" xr:uid="{00000000-0005-0000-0000-000037050000}"/>
    <cellStyle name="Comma 3 5 6" xfId="864" xr:uid="{00000000-0005-0000-0000-000038050000}"/>
    <cellStyle name="Comma 3 5 6 2" xfId="1368" xr:uid="{00000000-0005-0000-0000-000039050000}"/>
    <cellStyle name="Comma 3 5 6 2 2" xfId="2456" xr:uid="{00000000-0005-0000-0000-00003A050000}"/>
    <cellStyle name="Comma 3 5 6 2 2 2" xfId="4688" xr:uid="{00000000-0005-0000-0000-00003B050000}"/>
    <cellStyle name="Comma 3 5 6 2 3" xfId="3607" xr:uid="{00000000-0005-0000-0000-00003C050000}"/>
    <cellStyle name="Comma 3 5 6 3" xfId="1955" xr:uid="{00000000-0005-0000-0000-00003D050000}"/>
    <cellStyle name="Comma 3 5 6 3 2" xfId="4187" xr:uid="{00000000-0005-0000-0000-00003E050000}"/>
    <cellStyle name="Comma 3 5 6 4" xfId="3106" xr:uid="{00000000-0005-0000-0000-00003F050000}"/>
    <cellStyle name="Comma 3 5 7" xfId="1120" xr:uid="{00000000-0005-0000-0000-000040050000}"/>
    <cellStyle name="Comma 3 5 7 2" xfId="2208" xr:uid="{00000000-0005-0000-0000-000041050000}"/>
    <cellStyle name="Comma 3 5 7 2 2" xfId="4440" xr:uid="{00000000-0005-0000-0000-000042050000}"/>
    <cellStyle name="Comma 3 5 7 3" xfId="3359" xr:uid="{00000000-0005-0000-0000-000043050000}"/>
    <cellStyle name="Comma 3 5 8" xfId="616" xr:uid="{00000000-0005-0000-0000-000044050000}"/>
    <cellStyle name="Comma 3 5 8 2" xfId="2858" xr:uid="{00000000-0005-0000-0000-000045050000}"/>
    <cellStyle name="Comma 3 5 9" xfId="1638" xr:uid="{00000000-0005-0000-0000-000046050000}"/>
    <cellStyle name="Comma 3 5 9 2" xfId="3877" xr:uid="{00000000-0005-0000-0000-000047050000}"/>
    <cellStyle name="Comma 3 6" xfId="478" xr:uid="{00000000-0005-0000-0000-000048050000}"/>
    <cellStyle name="Comma 3 6 10" xfId="1709" xr:uid="{00000000-0005-0000-0000-000049050000}"/>
    <cellStyle name="Comma 3 6 10 2" xfId="3941" xr:uid="{00000000-0005-0000-0000-00004A050000}"/>
    <cellStyle name="Comma 3 6 11" xfId="2720" xr:uid="{00000000-0005-0000-0000-00004B050000}"/>
    <cellStyle name="Comma 3 6 2" xfId="520" xr:uid="{00000000-0005-0000-0000-00004C050000}"/>
    <cellStyle name="Comma 3 6 2 2" xfId="591" xr:uid="{00000000-0005-0000-0000-00004D050000}"/>
    <cellStyle name="Comma 3 6 2 2 2" xfId="811" xr:uid="{00000000-0005-0000-0000-00004E050000}"/>
    <cellStyle name="Comma 3 6 2 2 2 2" xfId="1059" xr:uid="{00000000-0005-0000-0000-00004F050000}"/>
    <cellStyle name="Comma 3 6 2 2 2 2 2" xfId="1563" xr:uid="{00000000-0005-0000-0000-000050050000}"/>
    <cellStyle name="Comma 3 6 2 2 2 2 2 2" xfId="2651" xr:uid="{00000000-0005-0000-0000-000051050000}"/>
    <cellStyle name="Comma 3 6 2 2 2 2 2 2 2" xfId="4883" xr:uid="{00000000-0005-0000-0000-000052050000}"/>
    <cellStyle name="Comma 3 6 2 2 2 2 2 3" xfId="3802" xr:uid="{00000000-0005-0000-0000-000053050000}"/>
    <cellStyle name="Comma 3 6 2 2 2 2 3" xfId="2150" xr:uid="{00000000-0005-0000-0000-000054050000}"/>
    <cellStyle name="Comma 3 6 2 2 2 2 3 2" xfId="4382" xr:uid="{00000000-0005-0000-0000-000055050000}"/>
    <cellStyle name="Comma 3 6 2 2 2 2 4" xfId="3301" xr:uid="{00000000-0005-0000-0000-000056050000}"/>
    <cellStyle name="Comma 3 6 2 2 2 3" xfId="1315" xr:uid="{00000000-0005-0000-0000-000057050000}"/>
    <cellStyle name="Comma 3 6 2 2 2 3 2" xfId="2403" xr:uid="{00000000-0005-0000-0000-000058050000}"/>
    <cellStyle name="Comma 3 6 2 2 2 3 2 2" xfId="4635" xr:uid="{00000000-0005-0000-0000-000059050000}"/>
    <cellStyle name="Comma 3 6 2 2 2 3 3" xfId="3554" xr:uid="{00000000-0005-0000-0000-00005A050000}"/>
    <cellStyle name="Comma 3 6 2 2 2 4" xfId="1902" xr:uid="{00000000-0005-0000-0000-00005B050000}"/>
    <cellStyle name="Comma 3 6 2 2 2 4 2" xfId="4134" xr:uid="{00000000-0005-0000-0000-00005C050000}"/>
    <cellStyle name="Comma 3 6 2 2 2 5" xfId="3053" xr:uid="{00000000-0005-0000-0000-00005D050000}"/>
    <cellStyle name="Comma 3 6 2 2 3" xfId="935" xr:uid="{00000000-0005-0000-0000-00005E050000}"/>
    <cellStyle name="Comma 3 6 2 2 3 2" xfId="1439" xr:uid="{00000000-0005-0000-0000-00005F050000}"/>
    <cellStyle name="Comma 3 6 2 2 3 2 2" xfId="2527" xr:uid="{00000000-0005-0000-0000-000060050000}"/>
    <cellStyle name="Comma 3 6 2 2 3 2 2 2" xfId="4759" xr:uid="{00000000-0005-0000-0000-000061050000}"/>
    <cellStyle name="Comma 3 6 2 2 3 2 3" xfId="3678" xr:uid="{00000000-0005-0000-0000-000062050000}"/>
    <cellStyle name="Comma 3 6 2 2 3 3" xfId="2026" xr:uid="{00000000-0005-0000-0000-000063050000}"/>
    <cellStyle name="Comma 3 6 2 2 3 3 2" xfId="4258" xr:uid="{00000000-0005-0000-0000-000064050000}"/>
    <cellStyle name="Comma 3 6 2 2 3 4" xfId="3177" xr:uid="{00000000-0005-0000-0000-000065050000}"/>
    <cellStyle name="Comma 3 6 2 2 4" xfId="1191" xr:uid="{00000000-0005-0000-0000-000066050000}"/>
    <cellStyle name="Comma 3 6 2 2 4 2" xfId="2279" xr:uid="{00000000-0005-0000-0000-000067050000}"/>
    <cellStyle name="Comma 3 6 2 2 4 2 2" xfId="4511" xr:uid="{00000000-0005-0000-0000-000068050000}"/>
    <cellStyle name="Comma 3 6 2 2 4 3" xfId="3430" xr:uid="{00000000-0005-0000-0000-000069050000}"/>
    <cellStyle name="Comma 3 6 2 2 5" xfId="687" xr:uid="{00000000-0005-0000-0000-00006A050000}"/>
    <cellStyle name="Comma 3 6 2 2 5 2" xfId="2929" xr:uid="{00000000-0005-0000-0000-00006B050000}"/>
    <cellStyle name="Comma 3 6 2 2 6" xfId="1778" xr:uid="{00000000-0005-0000-0000-00006C050000}"/>
    <cellStyle name="Comma 3 6 2 2 6 2" xfId="4010" xr:uid="{00000000-0005-0000-0000-00006D050000}"/>
    <cellStyle name="Comma 3 6 2 2 7" xfId="2833" xr:uid="{00000000-0005-0000-0000-00006E050000}"/>
    <cellStyle name="Comma 3 6 2 3" xfId="764" xr:uid="{00000000-0005-0000-0000-00006F050000}"/>
    <cellStyle name="Comma 3 6 2 3 2" xfId="1012" xr:uid="{00000000-0005-0000-0000-000070050000}"/>
    <cellStyle name="Comma 3 6 2 3 2 2" xfId="1516" xr:uid="{00000000-0005-0000-0000-000071050000}"/>
    <cellStyle name="Comma 3 6 2 3 2 2 2" xfId="2604" xr:uid="{00000000-0005-0000-0000-000072050000}"/>
    <cellStyle name="Comma 3 6 2 3 2 2 2 2" xfId="4836" xr:uid="{00000000-0005-0000-0000-000073050000}"/>
    <cellStyle name="Comma 3 6 2 3 2 2 3" xfId="3755" xr:uid="{00000000-0005-0000-0000-000074050000}"/>
    <cellStyle name="Comma 3 6 2 3 2 3" xfId="2103" xr:uid="{00000000-0005-0000-0000-000075050000}"/>
    <cellStyle name="Comma 3 6 2 3 2 3 2" xfId="4335" xr:uid="{00000000-0005-0000-0000-000076050000}"/>
    <cellStyle name="Comma 3 6 2 3 2 4" xfId="3254" xr:uid="{00000000-0005-0000-0000-000077050000}"/>
    <cellStyle name="Comma 3 6 2 3 3" xfId="1268" xr:uid="{00000000-0005-0000-0000-000078050000}"/>
    <cellStyle name="Comma 3 6 2 3 3 2" xfId="2356" xr:uid="{00000000-0005-0000-0000-000079050000}"/>
    <cellStyle name="Comma 3 6 2 3 3 2 2" xfId="4588" xr:uid="{00000000-0005-0000-0000-00007A050000}"/>
    <cellStyle name="Comma 3 6 2 3 3 3" xfId="3507" xr:uid="{00000000-0005-0000-0000-00007B050000}"/>
    <cellStyle name="Comma 3 6 2 3 4" xfId="1855" xr:uid="{00000000-0005-0000-0000-00007C050000}"/>
    <cellStyle name="Comma 3 6 2 3 4 2" xfId="4087" xr:uid="{00000000-0005-0000-0000-00007D050000}"/>
    <cellStyle name="Comma 3 6 2 3 5" xfId="3006" xr:uid="{00000000-0005-0000-0000-00007E050000}"/>
    <cellStyle name="Comma 3 6 2 4" xfId="888" xr:uid="{00000000-0005-0000-0000-00007F050000}"/>
    <cellStyle name="Comma 3 6 2 4 2" xfId="1392" xr:uid="{00000000-0005-0000-0000-000080050000}"/>
    <cellStyle name="Comma 3 6 2 4 2 2" xfId="2480" xr:uid="{00000000-0005-0000-0000-000081050000}"/>
    <cellStyle name="Comma 3 6 2 4 2 2 2" xfId="4712" xr:uid="{00000000-0005-0000-0000-000082050000}"/>
    <cellStyle name="Comma 3 6 2 4 2 3" xfId="3631" xr:uid="{00000000-0005-0000-0000-000083050000}"/>
    <cellStyle name="Comma 3 6 2 4 3" xfId="1979" xr:uid="{00000000-0005-0000-0000-000084050000}"/>
    <cellStyle name="Comma 3 6 2 4 3 2" xfId="4211" xr:uid="{00000000-0005-0000-0000-000085050000}"/>
    <cellStyle name="Comma 3 6 2 4 4" xfId="3130" xr:uid="{00000000-0005-0000-0000-000086050000}"/>
    <cellStyle name="Comma 3 6 2 5" xfId="1144" xr:uid="{00000000-0005-0000-0000-000087050000}"/>
    <cellStyle name="Comma 3 6 2 5 2" xfId="2232" xr:uid="{00000000-0005-0000-0000-000088050000}"/>
    <cellStyle name="Comma 3 6 2 5 2 2" xfId="4464" xr:uid="{00000000-0005-0000-0000-000089050000}"/>
    <cellStyle name="Comma 3 6 2 5 3" xfId="3383" xr:uid="{00000000-0005-0000-0000-00008A050000}"/>
    <cellStyle name="Comma 3 6 2 6" xfId="640" xr:uid="{00000000-0005-0000-0000-00008B050000}"/>
    <cellStyle name="Comma 3 6 2 6 2" xfId="2882" xr:uid="{00000000-0005-0000-0000-00008C050000}"/>
    <cellStyle name="Comma 3 6 2 7" xfId="1682" xr:uid="{00000000-0005-0000-0000-00008D050000}"/>
    <cellStyle name="Comma 3 6 2 7 2" xfId="3921" xr:uid="{00000000-0005-0000-0000-00008E050000}"/>
    <cellStyle name="Comma 3 6 2 8" xfId="1731" xr:uid="{00000000-0005-0000-0000-00008F050000}"/>
    <cellStyle name="Comma 3 6 2 8 2" xfId="3963" xr:uid="{00000000-0005-0000-0000-000090050000}"/>
    <cellStyle name="Comma 3 6 2 9" xfId="2762" xr:uid="{00000000-0005-0000-0000-000091050000}"/>
    <cellStyle name="Comma 3 6 3" xfId="498" xr:uid="{00000000-0005-0000-0000-000092050000}"/>
    <cellStyle name="Comma 3 6 3 2" xfId="569" xr:uid="{00000000-0005-0000-0000-000093050000}"/>
    <cellStyle name="Comma 3 6 3 2 2" xfId="812" xr:uid="{00000000-0005-0000-0000-000094050000}"/>
    <cellStyle name="Comma 3 6 3 2 2 2" xfId="1060" xr:uid="{00000000-0005-0000-0000-000095050000}"/>
    <cellStyle name="Comma 3 6 3 2 2 2 2" xfId="1564" xr:uid="{00000000-0005-0000-0000-000096050000}"/>
    <cellStyle name="Comma 3 6 3 2 2 2 2 2" xfId="2652" xr:uid="{00000000-0005-0000-0000-000097050000}"/>
    <cellStyle name="Comma 3 6 3 2 2 2 2 2 2" xfId="4884" xr:uid="{00000000-0005-0000-0000-000098050000}"/>
    <cellStyle name="Comma 3 6 3 2 2 2 2 3" xfId="3803" xr:uid="{00000000-0005-0000-0000-000099050000}"/>
    <cellStyle name="Comma 3 6 3 2 2 2 3" xfId="2151" xr:uid="{00000000-0005-0000-0000-00009A050000}"/>
    <cellStyle name="Comma 3 6 3 2 2 2 3 2" xfId="4383" xr:uid="{00000000-0005-0000-0000-00009B050000}"/>
    <cellStyle name="Comma 3 6 3 2 2 2 4" xfId="3302" xr:uid="{00000000-0005-0000-0000-00009C050000}"/>
    <cellStyle name="Comma 3 6 3 2 2 3" xfId="1316" xr:uid="{00000000-0005-0000-0000-00009D050000}"/>
    <cellStyle name="Comma 3 6 3 2 2 3 2" xfId="2404" xr:uid="{00000000-0005-0000-0000-00009E050000}"/>
    <cellStyle name="Comma 3 6 3 2 2 3 2 2" xfId="4636" xr:uid="{00000000-0005-0000-0000-00009F050000}"/>
    <cellStyle name="Comma 3 6 3 2 2 3 3" xfId="3555" xr:uid="{00000000-0005-0000-0000-0000A0050000}"/>
    <cellStyle name="Comma 3 6 3 2 2 4" xfId="1903" xr:uid="{00000000-0005-0000-0000-0000A1050000}"/>
    <cellStyle name="Comma 3 6 3 2 2 4 2" xfId="4135" xr:uid="{00000000-0005-0000-0000-0000A2050000}"/>
    <cellStyle name="Comma 3 6 3 2 2 5" xfId="3054" xr:uid="{00000000-0005-0000-0000-0000A3050000}"/>
    <cellStyle name="Comma 3 6 3 2 3" xfId="936" xr:uid="{00000000-0005-0000-0000-0000A4050000}"/>
    <cellStyle name="Comma 3 6 3 2 3 2" xfId="1440" xr:uid="{00000000-0005-0000-0000-0000A5050000}"/>
    <cellStyle name="Comma 3 6 3 2 3 2 2" xfId="2528" xr:uid="{00000000-0005-0000-0000-0000A6050000}"/>
    <cellStyle name="Comma 3 6 3 2 3 2 2 2" xfId="4760" xr:uid="{00000000-0005-0000-0000-0000A7050000}"/>
    <cellStyle name="Comma 3 6 3 2 3 2 3" xfId="3679" xr:uid="{00000000-0005-0000-0000-0000A8050000}"/>
    <cellStyle name="Comma 3 6 3 2 3 3" xfId="2027" xr:uid="{00000000-0005-0000-0000-0000A9050000}"/>
    <cellStyle name="Comma 3 6 3 2 3 3 2" xfId="4259" xr:uid="{00000000-0005-0000-0000-0000AA050000}"/>
    <cellStyle name="Comma 3 6 3 2 3 4" xfId="3178" xr:uid="{00000000-0005-0000-0000-0000AB050000}"/>
    <cellStyle name="Comma 3 6 3 2 4" xfId="1192" xr:uid="{00000000-0005-0000-0000-0000AC050000}"/>
    <cellStyle name="Comma 3 6 3 2 4 2" xfId="2280" xr:uid="{00000000-0005-0000-0000-0000AD050000}"/>
    <cellStyle name="Comma 3 6 3 2 4 2 2" xfId="4512" xr:uid="{00000000-0005-0000-0000-0000AE050000}"/>
    <cellStyle name="Comma 3 6 3 2 4 3" xfId="3431" xr:uid="{00000000-0005-0000-0000-0000AF050000}"/>
    <cellStyle name="Comma 3 6 3 2 5" xfId="688" xr:uid="{00000000-0005-0000-0000-0000B0050000}"/>
    <cellStyle name="Comma 3 6 3 2 5 2" xfId="2930" xr:uid="{00000000-0005-0000-0000-0000B1050000}"/>
    <cellStyle name="Comma 3 6 3 2 6" xfId="1779" xr:uid="{00000000-0005-0000-0000-0000B2050000}"/>
    <cellStyle name="Comma 3 6 3 2 6 2" xfId="4011" xr:uid="{00000000-0005-0000-0000-0000B3050000}"/>
    <cellStyle name="Comma 3 6 3 2 7" xfId="2811" xr:uid="{00000000-0005-0000-0000-0000B4050000}"/>
    <cellStyle name="Comma 3 6 3 3" xfId="784" xr:uid="{00000000-0005-0000-0000-0000B5050000}"/>
    <cellStyle name="Comma 3 6 3 3 2" xfId="1032" xr:uid="{00000000-0005-0000-0000-0000B6050000}"/>
    <cellStyle name="Comma 3 6 3 3 2 2" xfId="1536" xr:uid="{00000000-0005-0000-0000-0000B7050000}"/>
    <cellStyle name="Comma 3 6 3 3 2 2 2" xfId="2624" xr:uid="{00000000-0005-0000-0000-0000B8050000}"/>
    <cellStyle name="Comma 3 6 3 3 2 2 2 2" xfId="4856" xr:uid="{00000000-0005-0000-0000-0000B9050000}"/>
    <cellStyle name="Comma 3 6 3 3 2 2 3" xfId="3775" xr:uid="{00000000-0005-0000-0000-0000BA050000}"/>
    <cellStyle name="Comma 3 6 3 3 2 3" xfId="2123" xr:uid="{00000000-0005-0000-0000-0000BB050000}"/>
    <cellStyle name="Comma 3 6 3 3 2 3 2" xfId="4355" xr:uid="{00000000-0005-0000-0000-0000BC050000}"/>
    <cellStyle name="Comma 3 6 3 3 2 4" xfId="3274" xr:uid="{00000000-0005-0000-0000-0000BD050000}"/>
    <cellStyle name="Comma 3 6 3 3 3" xfId="1288" xr:uid="{00000000-0005-0000-0000-0000BE050000}"/>
    <cellStyle name="Comma 3 6 3 3 3 2" xfId="2376" xr:uid="{00000000-0005-0000-0000-0000BF050000}"/>
    <cellStyle name="Comma 3 6 3 3 3 2 2" xfId="4608" xr:uid="{00000000-0005-0000-0000-0000C0050000}"/>
    <cellStyle name="Comma 3 6 3 3 3 3" xfId="3527" xr:uid="{00000000-0005-0000-0000-0000C1050000}"/>
    <cellStyle name="Comma 3 6 3 3 4" xfId="1875" xr:uid="{00000000-0005-0000-0000-0000C2050000}"/>
    <cellStyle name="Comma 3 6 3 3 4 2" xfId="4107" xr:uid="{00000000-0005-0000-0000-0000C3050000}"/>
    <cellStyle name="Comma 3 6 3 3 5" xfId="3026" xr:uid="{00000000-0005-0000-0000-0000C4050000}"/>
    <cellStyle name="Comma 3 6 3 4" xfId="908" xr:uid="{00000000-0005-0000-0000-0000C5050000}"/>
    <cellStyle name="Comma 3 6 3 4 2" xfId="1412" xr:uid="{00000000-0005-0000-0000-0000C6050000}"/>
    <cellStyle name="Comma 3 6 3 4 2 2" xfId="2500" xr:uid="{00000000-0005-0000-0000-0000C7050000}"/>
    <cellStyle name="Comma 3 6 3 4 2 2 2" xfId="4732" xr:uid="{00000000-0005-0000-0000-0000C8050000}"/>
    <cellStyle name="Comma 3 6 3 4 2 3" xfId="3651" xr:uid="{00000000-0005-0000-0000-0000C9050000}"/>
    <cellStyle name="Comma 3 6 3 4 3" xfId="1999" xr:uid="{00000000-0005-0000-0000-0000CA050000}"/>
    <cellStyle name="Comma 3 6 3 4 3 2" xfId="4231" xr:uid="{00000000-0005-0000-0000-0000CB050000}"/>
    <cellStyle name="Comma 3 6 3 4 4" xfId="3150" xr:uid="{00000000-0005-0000-0000-0000CC050000}"/>
    <cellStyle name="Comma 3 6 3 5" xfId="1164" xr:uid="{00000000-0005-0000-0000-0000CD050000}"/>
    <cellStyle name="Comma 3 6 3 5 2" xfId="2252" xr:uid="{00000000-0005-0000-0000-0000CE050000}"/>
    <cellStyle name="Comma 3 6 3 5 2 2" xfId="4484" xr:uid="{00000000-0005-0000-0000-0000CF050000}"/>
    <cellStyle name="Comma 3 6 3 5 3" xfId="3403" xr:uid="{00000000-0005-0000-0000-0000D0050000}"/>
    <cellStyle name="Comma 3 6 3 6" xfId="660" xr:uid="{00000000-0005-0000-0000-0000D1050000}"/>
    <cellStyle name="Comma 3 6 3 6 2" xfId="2902" xr:uid="{00000000-0005-0000-0000-0000D2050000}"/>
    <cellStyle name="Comma 3 6 3 7" xfId="1660" xr:uid="{00000000-0005-0000-0000-0000D3050000}"/>
    <cellStyle name="Comma 3 6 3 7 2" xfId="3899" xr:uid="{00000000-0005-0000-0000-0000D4050000}"/>
    <cellStyle name="Comma 3 6 3 8" xfId="1751" xr:uid="{00000000-0005-0000-0000-0000D5050000}"/>
    <cellStyle name="Comma 3 6 3 8 2" xfId="3983" xr:uid="{00000000-0005-0000-0000-0000D6050000}"/>
    <cellStyle name="Comma 3 6 3 9" xfId="2740" xr:uid="{00000000-0005-0000-0000-0000D7050000}"/>
    <cellStyle name="Comma 3 6 4" xfId="549" xr:uid="{00000000-0005-0000-0000-0000D8050000}"/>
    <cellStyle name="Comma 3 6 4 2" xfId="810" xr:uid="{00000000-0005-0000-0000-0000D9050000}"/>
    <cellStyle name="Comma 3 6 4 2 2" xfId="1058" xr:uid="{00000000-0005-0000-0000-0000DA050000}"/>
    <cellStyle name="Comma 3 6 4 2 2 2" xfId="1562" xr:uid="{00000000-0005-0000-0000-0000DB050000}"/>
    <cellStyle name="Comma 3 6 4 2 2 2 2" xfId="2650" xr:uid="{00000000-0005-0000-0000-0000DC050000}"/>
    <cellStyle name="Comma 3 6 4 2 2 2 2 2" xfId="4882" xr:uid="{00000000-0005-0000-0000-0000DD050000}"/>
    <cellStyle name="Comma 3 6 4 2 2 2 3" xfId="3801" xr:uid="{00000000-0005-0000-0000-0000DE050000}"/>
    <cellStyle name="Comma 3 6 4 2 2 3" xfId="2149" xr:uid="{00000000-0005-0000-0000-0000DF050000}"/>
    <cellStyle name="Comma 3 6 4 2 2 3 2" xfId="4381" xr:uid="{00000000-0005-0000-0000-0000E0050000}"/>
    <cellStyle name="Comma 3 6 4 2 2 4" xfId="3300" xr:uid="{00000000-0005-0000-0000-0000E1050000}"/>
    <cellStyle name="Comma 3 6 4 2 3" xfId="1314" xr:uid="{00000000-0005-0000-0000-0000E2050000}"/>
    <cellStyle name="Comma 3 6 4 2 3 2" xfId="2402" xr:uid="{00000000-0005-0000-0000-0000E3050000}"/>
    <cellStyle name="Comma 3 6 4 2 3 2 2" xfId="4634" xr:uid="{00000000-0005-0000-0000-0000E4050000}"/>
    <cellStyle name="Comma 3 6 4 2 3 3" xfId="3553" xr:uid="{00000000-0005-0000-0000-0000E5050000}"/>
    <cellStyle name="Comma 3 6 4 2 4" xfId="1901" xr:uid="{00000000-0005-0000-0000-0000E6050000}"/>
    <cellStyle name="Comma 3 6 4 2 4 2" xfId="4133" xr:uid="{00000000-0005-0000-0000-0000E7050000}"/>
    <cellStyle name="Comma 3 6 4 2 5" xfId="3052" xr:uid="{00000000-0005-0000-0000-0000E8050000}"/>
    <cellStyle name="Comma 3 6 4 3" xfId="934" xr:uid="{00000000-0005-0000-0000-0000E9050000}"/>
    <cellStyle name="Comma 3 6 4 3 2" xfId="1438" xr:uid="{00000000-0005-0000-0000-0000EA050000}"/>
    <cellStyle name="Comma 3 6 4 3 2 2" xfId="2526" xr:uid="{00000000-0005-0000-0000-0000EB050000}"/>
    <cellStyle name="Comma 3 6 4 3 2 2 2" xfId="4758" xr:uid="{00000000-0005-0000-0000-0000EC050000}"/>
    <cellStyle name="Comma 3 6 4 3 2 3" xfId="3677" xr:uid="{00000000-0005-0000-0000-0000ED050000}"/>
    <cellStyle name="Comma 3 6 4 3 3" xfId="2025" xr:uid="{00000000-0005-0000-0000-0000EE050000}"/>
    <cellStyle name="Comma 3 6 4 3 3 2" xfId="4257" xr:uid="{00000000-0005-0000-0000-0000EF050000}"/>
    <cellStyle name="Comma 3 6 4 3 4" xfId="3176" xr:uid="{00000000-0005-0000-0000-0000F0050000}"/>
    <cellStyle name="Comma 3 6 4 4" xfId="1190" xr:uid="{00000000-0005-0000-0000-0000F1050000}"/>
    <cellStyle name="Comma 3 6 4 4 2" xfId="2278" xr:uid="{00000000-0005-0000-0000-0000F2050000}"/>
    <cellStyle name="Comma 3 6 4 4 2 2" xfId="4510" xr:uid="{00000000-0005-0000-0000-0000F3050000}"/>
    <cellStyle name="Comma 3 6 4 4 3" xfId="3429" xr:uid="{00000000-0005-0000-0000-0000F4050000}"/>
    <cellStyle name="Comma 3 6 4 5" xfId="686" xr:uid="{00000000-0005-0000-0000-0000F5050000}"/>
    <cellStyle name="Comma 3 6 4 5 2" xfId="2928" xr:uid="{00000000-0005-0000-0000-0000F6050000}"/>
    <cellStyle name="Comma 3 6 4 6" xfId="1777" xr:uid="{00000000-0005-0000-0000-0000F7050000}"/>
    <cellStyle name="Comma 3 6 4 6 2" xfId="4009" xr:uid="{00000000-0005-0000-0000-0000F8050000}"/>
    <cellStyle name="Comma 3 6 4 7" xfId="2791" xr:uid="{00000000-0005-0000-0000-0000F9050000}"/>
    <cellStyle name="Comma 3 6 5" xfId="742" xr:uid="{00000000-0005-0000-0000-0000FA050000}"/>
    <cellStyle name="Comma 3 6 5 2" xfId="990" xr:uid="{00000000-0005-0000-0000-0000FB050000}"/>
    <cellStyle name="Comma 3 6 5 2 2" xfId="1494" xr:uid="{00000000-0005-0000-0000-0000FC050000}"/>
    <cellStyle name="Comma 3 6 5 2 2 2" xfId="2582" xr:uid="{00000000-0005-0000-0000-0000FD050000}"/>
    <cellStyle name="Comma 3 6 5 2 2 2 2" xfId="4814" xr:uid="{00000000-0005-0000-0000-0000FE050000}"/>
    <cellStyle name="Comma 3 6 5 2 2 3" xfId="3733" xr:uid="{00000000-0005-0000-0000-0000FF050000}"/>
    <cellStyle name="Comma 3 6 5 2 3" xfId="2081" xr:uid="{00000000-0005-0000-0000-000000060000}"/>
    <cellStyle name="Comma 3 6 5 2 3 2" xfId="4313" xr:uid="{00000000-0005-0000-0000-000001060000}"/>
    <cellStyle name="Comma 3 6 5 2 4" xfId="3232" xr:uid="{00000000-0005-0000-0000-000002060000}"/>
    <cellStyle name="Comma 3 6 5 3" xfId="1246" xr:uid="{00000000-0005-0000-0000-000003060000}"/>
    <cellStyle name="Comma 3 6 5 3 2" xfId="2334" xr:uid="{00000000-0005-0000-0000-000004060000}"/>
    <cellStyle name="Comma 3 6 5 3 2 2" xfId="4566" xr:uid="{00000000-0005-0000-0000-000005060000}"/>
    <cellStyle name="Comma 3 6 5 3 3" xfId="3485" xr:uid="{00000000-0005-0000-0000-000006060000}"/>
    <cellStyle name="Comma 3 6 5 4" xfId="1833" xr:uid="{00000000-0005-0000-0000-000007060000}"/>
    <cellStyle name="Comma 3 6 5 4 2" xfId="4065" xr:uid="{00000000-0005-0000-0000-000008060000}"/>
    <cellStyle name="Comma 3 6 5 5" xfId="2984" xr:uid="{00000000-0005-0000-0000-000009060000}"/>
    <cellStyle name="Comma 3 6 6" xfId="866" xr:uid="{00000000-0005-0000-0000-00000A060000}"/>
    <cellStyle name="Comma 3 6 6 2" xfId="1370" xr:uid="{00000000-0005-0000-0000-00000B060000}"/>
    <cellStyle name="Comma 3 6 6 2 2" xfId="2458" xr:uid="{00000000-0005-0000-0000-00000C060000}"/>
    <cellStyle name="Comma 3 6 6 2 2 2" xfId="4690" xr:uid="{00000000-0005-0000-0000-00000D060000}"/>
    <cellStyle name="Comma 3 6 6 2 3" xfId="3609" xr:uid="{00000000-0005-0000-0000-00000E060000}"/>
    <cellStyle name="Comma 3 6 6 3" xfId="1957" xr:uid="{00000000-0005-0000-0000-00000F060000}"/>
    <cellStyle name="Comma 3 6 6 3 2" xfId="4189" xr:uid="{00000000-0005-0000-0000-000010060000}"/>
    <cellStyle name="Comma 3 6 6 4" xfId="3108" xr:uid="{00000000-0005-0000-0000-000011060000}"/>
    <cellStyle name="Comma 3 6 7" xfId="1122" xr:uid="{00000000-0005-0000-0000-000012060000}"/>
    <cellStyle name="Comma 3 6 7 2" xfId="2210" xr:uid="{00000000-0005-0000-0000-000013060000}"/>
    <cellStyle name="Comma 3 6 7 2 2" xfId="4442" xr:uid="{00000000-0005-0000-0000-000014060000}"/>
    <cellStyle name="Comma 3 6 7 3" xfId="3361" xr:uid="{00000000-0005-0000-0000-000015060000}"/>
    <cellStyle name="Comma 3 6 8" xfId="618" xr:uid="{00000000-0005-0000-0000-000016060000}"/>
    <cellStyle name="Comma 3 6 8 2" xfId="2860" xr:uid="{00000000-0005-0000-0000-000017060000}"/>
    <cellStyle name="Comma 3 6 9" xfId="1640" xr:uid="{00000000-0005-0000-0000-000018060000}"/>
    <cellStyle name="Comma 3 6 9 2" xfId="3879" xr:uid="{00000000-0005-0000-0000-000019060000}"/>
    <cellStyle name="Comma 3 7" xfId="480" xr:uid="{00000000-0005-0000-0000-00001A060000}"/>
    <cellStyle name="Comma 3 7 10" xfId="1711" xr:uid="{00000000-0005-0000-0000-00001B060000}"/>
    <cellStyle name="Comma 3 7 10 2" xfId="3943" xr:uid="{00000000-0005-0000-0000-00001C060000}"/>
    <cellStyle name="Comma 3 7 11" xfId="2722" xr:uid="{00000000-0005-0000-0000-00001D060000}"/>
    <cellStyle name="Comma 3 7 2" xfId="522" xr:uid="{00000000-0005-0000-0000-00001E060000}"/>
    <cellStyle name="Comma 3 7 2 2" xfId="593" xr:uid="{00000000-0005-0000-0000-00001F060000}"/>
    <cellStyle name="Comma 3 7 2 2 2" xfId="814" xr:uid="{00000000-0005-0000-0000-000020060000}"/>
    <cellStyle name="Comma 3 7 2 2 2 2" xfId="1062" xr:uid="{00000000-0005-0000-0000-000021060000}"/>
    <cellStyle name="Comma 3 7 2 2 2 2 2" xfId="1566" xr:uid="{00000000-0005-0000-0000-000022060000}"/>
    <cellStyle name="Comma 3 7 2 2 2 2 2 2" xfId="2654" xr:uid="{00000000-0005-0000-0000-000023060000}"/>
    <cellStyle name="Comma 3 7 2 2 2 2 2 2 2" xfId="4886" xr:uid="{00000000-0005-0000-0000-000024060000}"/>
    <cellStyle name="Comma 3 7 2 2 2 2 2 3" xfId="3805" xr:uid="{00000000-0005-0000-0000-000025060000}"/>
    <cellStyle name="Comma 3 7 2 2 2 2 3" xfId="2153" xr:uid="{00000000-0005-0000-0000-000026060000}"/>
    <cellStyle name="Comma 3 7 2 2 2 2 3 2" xfId="4385" xr:uid="{00000000-0005-0000-0000-000027060000}"/>
    <cellStyle name="Comma 3 7 2 2 2 2 4" xfId="3304" xr:uid="{00000000-0005-0000-0000-000028060000}"/>
    <cellStyle name="Comma 3 7 2 2 2 3" xfId="1318" xr:uid="{00000000-0005-0000-0000-000029060000}"/>
    <cellStyle name="Comma 3 7 2 2 2 3 2" xfId="2406" xr:uid="{00000000-0005-0000-0000-00002A060000}"/>
    <cellStyle name="Comma 3 7 2 2 2 3 2 2" xfId="4638" xr:uid="{00000000-0005-0000-0000-00002B060000}"/>
    <cellStyle name="Comma 3 7 2 2 2 3 3" xfId="3557" xr:uid="{00000000-0005-0000-0000-00002C060000}"/>
    <cellStyle name="Comma 3 7 2 2 2 4" xfId="1905" xr:uid="{00000000-0005-0000-0000-00002D060000}"/>
    <cellStyle name="Comma 3 7 2 2 2 4 2" xfId="4137" xr:uid="{00000000-0005-0000-0000-00002E060000}"/>
    <cellStyle name="Comma 3 7 2 2 2 5" xfId="3056" xr:uid="{00000000-0005-0000-0000-00002F060000}"/>
    <cellStyle name="Comma 3 7 2 2 3" xfId="938" xr:uid="{00000000-0005-0000-0000-000030060000}"/>
    <cellStyle name="Comma 3 7 2 2 3 2" xfId="1442" xr:uid="{00000000-0005-0000-0000-000031060000}"/>
    <cellStyle name="Comma 3 7 2 2 3 2 2" xfId="2530" xr:uid="{00000000-0005-0000-0000-000032060000}"/>
    <cellStyle name="Comma 3 7 2 2 3 2 2 2" xfId="4762" xr:uid="{00000000-0005-0000-0000-000033060000}"/>
    <cellStyle name="Comma 3 7 2 2 3 2 3" xfId="3681" xr:uid="{00000000-0005-0000-0000-000034060000}"/>
    <cellStyle name="Comma 3 7 2 2 3 3" xfId="2029" xr:uid="{00000000-0005-0000-0000-000035060000}"/>
    <cellStyle name="Comma 3 7 2 2 3 3 2" xfId="4261" xr:uid="{00000000-0005-0000-0000-000036060000}"/>
    <cellStyle name="Comma 3 7 2 2 3 4" xfId="3180" xr:uid="{00000000-0005-0000-0000-000037060000}"/>
    <cellStyle name="Comma 3 7 2 2 4" xfId="1194" xr:uid="{00000000-0005-0000-0000-000038060000}"/>
    <cellStyle name="Comma 3 7 2 2 4 2" xfId="2282" xr:uid="{00000000-0005-0000-0000-000039060000}"/>
    <cellStyle name="Comma 3 7 2 2 4 2 2" xfId="4514" xr:uid="{00000000-0005-0000-0000-00003A060000}"/>
    <cellStyle name="Comma 3 7 2 2 4 3" xfId="3433" xr:uid="{00000000-0005-0000-0000-00003B060000}"/>
    <cellStyle name="Comma 3 7 2 2 5" xfId="690" xr:uid="{00000000-0005-0000-0000-00003C060000}"/>
    <cellStyle name="Comma 3 7 2 2 5 2" xfId="2932" xr:uid="{00000000-0005-0000-0000-00003D060000}"/>
    <cellStyle name="Comma 3 7 2 2 6" xfId="1781" xr:uid="{00000000-0005-0000-0000-00003E060000}"/>
    <cellStyle name="Comma 3 7 2 2 6 2" xfId="4013" xr:uid="{00000000-0005-0000-0000-00003F060000}"/>
    <cellStyle name="Comma 3 7 2 2 7" xfId="2835" xr:uid="{00000000-0005-0000-0000-000040060000}"/>
    <cellStyle name="Comma 3 7 2 3" xfId="766" xr:uid="{00000000-0005-0000-0000-000041060000}"/>
    <cellStyle name="Comma 3 7 2 3 2" xfId="1014" xr:uid="{00000000-0005-0000-0000-000042060000}"/>
    <cellStyle name="Comma 3 7 2 3 2 2" xfId="1518" xr:uid="{00000000-0005-0000-0000-000043060000}"/>
    <cellStyle name="Comma 3 7 2 3 2 2 2" xfId="2606" xr:uid="{00000000-0005-0000-0000-000044060000}"/>
    <cellStyle name="Comma 3 7 2 3 2 2 2 2" xfId="4838" xr:uid="{00000000-0005-0000-0000-000045060000}"/>
    <cellStyle name="Comma 3 7 2 3 2 2 3" xfId="3757" xr:uid="{00000000-0005-0000-0000-000046060000}"/>
    <cellStyle name="Comma 3 7 2 3 2 3" xfId="2105" xr:uid="{00000000-0005-0000-0000-000047060000}"/>
    <cellStyle name="Comma 3 7 2 3 2 3 2" xfId="4337" xr:uid="{00000000-0005-0000-0000-000048060000}"/>
    <cellStyle name="Comma 3 7 2 3 2 4" xfId="3256" xr:uid="{00000000-0005-0000-0000-000049060000}"/>
    <cellStyle name="Comma 3 7 2 3 3" xfId="1270" xr:uid="{00000000-0005-0000-0000-00004A060000}"/>
    <cellStyle name="Comma 3 7 2 3 3 2" xfId="2358" xr:uid="{00000000-0005-0000-0000-00004B060000}"/>
    <cellStyle name="Comma 3 7 2 3 3 2 2" xfId="4590" xr:uid="{00000000-0005-0000-0000-00004C060000}"/>
    <cellStyle name="Comma 3 7 2 3 3 3" xfId="3509" xr:uid="{00000000-0005-0000-0000-00004D060000}"/>
    <cellStyle name="Comma 3 7 2 3 4" xfId="1857" xr:uid="{00000000-0005-0000-0000-00004E060000}"/>
    <cellStyle name="Comma 3 7 2 3 4 2" xfId="4089" xr:uid="{00000000-0005-0000-0000-00004F060000}"/>
    <cellStyle name="Comma 3 7 2 3 5" xfId="3008" xr:uid="{00000000-0005-0000-0000-000050060000}"/>
    <cellStyle name="Comma 3 7 2 4" xfId="890" xr:uid="{00000000-0005-0000-0000-000051060000}"/>
    <cellStyle name="Comma 3 7 2 4 2" xfId="1394" xr:uid="{00000000-0005-0000-0000-000052060000}"/>
    <cellStyle name="Comma 3 7 2 4 2 2" xfId="2482" xr:uid="{00000000-0005-0000-0000-000053060000}"/>
    <cellStyle name="Comma 3 7 2 4 2 2 2" xfId="4714" xr:uid="{00000000-0005-0000-0000-000054060000}"/>
    <cellStyle name="Comma 3 7 2 4 2 3" xfId="3633" xr:uid="{00000000-0005-0000-0000-000055060000}"/>
    <cellStyle name="Comma 3 7 2 4 3" xfId="1981" xr:uid="{00000000-0005-0000-0000-000056060000}"/>
    <cellStyle name="Comma 3 7 2 4 3 2" xfId="4213" xr:uid="{00000000-0005-0000-0000-000057060000}"/>
    <cellStyle name="Comma 3 7 2 4 4" xfId="3132" xr:uid="{00000000-0005-0000-0000-000058060000}"/>
    <cellStyle name="Comma 3 7 2 5" xfId="1146" xr:uid="{00000000-0005-0000-0000-000059060000}"/>
    <cellStyle name="Comma 3 7 2 5 2" xfId="2234" xr:uid="{00000000-0005-0000-0000-00005A060000}"/>
    <cellStyle name="Comma 3 7 2 5 2 2" xfId="4466" xr:uid="{00000000-0005-0000-0000-00005B060000}"/>
    <cellStyle name="Comma 3 7 2 5 3" xfId="3385" xr:uid="{00000000-0005-0000-0000-00005C060000}"/>
    <cellStyle name="Comma 3 7 2 6" xfId="642" xr:uid="{00000000-0005-0000-0000-00005D060000}"/>
    <cellStyle name="Comma 3 7 2 6 2" xfId="2884" xr:uid="{00000000-0005-0000-0000-00005E060000}"/>
    <cellStyle name="Comma 3 7 2 7" xfId="1684" xr:uid="{00000000-0005-0000-0000-00005F060000}"/>
    <cellStyle name="Comma 3 7 2 7 2" xfId="3923" xr:uid="{00000000-0005-0000-0000-000060060000}"/>
    <cellStyle name="Comma 3 7 2 8" xfId="1733" xr:uid="{00000000-0005-0000-0000-000061060000}"/>
    <cellStyle name="Comma 3 7 2 8 2" xfId="3965" xr:uid="{00000000-0005-0000-0000-000062060000}"/>
    <cellStyle name="Comma 3 7 2 9" xfId="2764" xr:uid="{00000000-0005-0000-0000-000063060000}"/>
    <cellStyle name="Comma 3 7 3" xfId="500" xr:uid="{00000000-0005-0000-0000-000064060000}"/>
    <cellStyle name="Comma 3 7 3 2" xfId="571" xr:uid="{00000000-0005-0000-0000-000065060000}"/>
    <cellStyle name="Comma 3 7 3 2 2" xfId="815" xr:uid="{00000000-0005-0000-0000-000066060000}"/>
    <cellStyle name="Comma 3 7 3 2 2 2" xfId="1063" xr:uid="{00000000-0005-0000-0000-000067060000}"/>
    <cellStyle name="Comma 3 7 3 2 2 2 2" xfId="1567" xr:uid="{00000000-0005-0000-0000-000068060000}"/>
    <cellStyle name="Comma 3 7 3 2 2 2 2 2" xfId="2655" xr:uid="{00000000-0005-0000-0000-000069060000}"/>
    <cellStyle name="Comma 3 7 3 2 2 2 2 2 2" xfId="4887" xr:uid="{00000000-0005-0000-0000-00006A060000}"/>
    <cellStyle name="Comma 3 7 3 2 2 2 2 3" xfId="3806" xr:uid="{00000000-0005-0000-0000-00006B060000}"/>
    <cellStyle name="Comma 3 7 3 2 2 2 3" xfId="2154" xr:uid="{00000000-0005-0000-0000-00006C060000}"/>
    <cellStyle name="Comma 3 7 3 2 2 2 3 2" xfId="4386" xr:uid="{00000000-0005-0000-0000-00006D060000}"/>
    <cellStyle name="Comma 3 7 3 2 2 2 4" xfId="3305" xr:uid="{00000000-0005-0000-0000-00006E060000}"/>
    <cellStyle name="Comma 3 7 3 2 2 3" xfId="1319" xr:uid="{00000000-0005-0000-0000-00006F060000}"/>
    <cellStyle name="Comma 3 7 3 2 2 3 2" xfId="2407" xr:uid="{00000000-0005-0000-0000-000070060000}"/>
    <cellStyle name="Comma 3 7 3 2 2 3 2 2" xfId="4639" xr:uid="{00000000-0005-0000-0000-000071060000}"/>
    <cellStyle name="Comma 3 7 3 2 2 3 3" xfId="3558" xr:uid="{00000000-0005-0000-0000-000072060000}"/>
    <cellStyle name="Comma 3 7 3 2 2 4" xfId="1906" xr:uid="{00000000-0005-0000-0000-000073060000}"/>
    <cellStyle name="Comma 3 7 3 2 2 4 2" xfId="4138" xr:uid="{00000000-0005-0000-0000-000074060000}"/>
    <cellStyle name="Comma 3 7 3 2 2 5" xfId="3057" xr:uid="{00000000-0005-0000-0000-000075060000}"/>
    <cellStyle name="Comma 3 7 3 2 3" xfId="939" xr:uid="{00000000-0005-0000-0000-000076060000}"/>
    <cellStyle name="Comma 3 7 3 2 3 2" xfId="1443" xr:uid="{00000000-0005-0000-0000-000077060000}"/>
    <cellStyle name="Comma 3 7 3 2 3 2 2" xfId="2531" xr:uid="{00000000-0005-0000-0000-000078060000}"/>
    <cellStyle name="Comma 3 7 3 2 3 2 2 2" xfId="4763" xr:uid="{00000000-0005-0000-0000-000079060000}"/>
    <cellStyle name="Comma 3 7 3 2 3 2 3" xfId="3682" xr:uid="{00000000-0005-0000-0000-00007A060000}"/>
    <cellStyle name="Comma 3 7 3 2 3 3" xfId="2030" xr:uid="{00000000-0005-0000-0000-00007B060000}"/>
    <cellStyle name="Comma 3 7 3 2 3 3 2" xfId="4262" xr:uid="{00000000-0005-0000-0000-00007C060000}"/>
    <cellStyle name="Comma 3 7 3 2 3 4" xfId="3181" xr:uid="{00000000-0005-0000-0000-00007D060000}"/>
    <cellStyle name="Comma 3 7 3 2 4" xfId="1195" xr:uid="{00000000-0005-0000-0000-00007E060000}"/>
    <cellStyle name="Comma 3 7 3 2 4 2" xfId="2283" xr:uid="{00000000-0005-0000-0000-00007F060000}"/>
    <cellStyle name="Comma 3 7 3 2 4 2 2" xfId="4515" xr:uid="{00000000-0005-0000-0000-000080060000}"/>
    <cellStyle name="Comma 3 7 3 2 4 3" xfId="3434" xr:uid="{00000000-0005-0000-0000-000081060000}"/>
    <cellStyle name="Comma 3 7 3 2 5" xfId="691" xr:uid="{00000000-0005-0000-0000-000082060000}"/>
    <cellStyle name="Comma 3 7 3 2 5 2" xfId="2933" xr:uid="{00000000-0005-0000-0000-000083060000}"/>
    <cellStyle name="Comma 3 7 3 2 6" xfId="1782" xr:uid="{00000000-0005-0000-0000-000084060000}"/>
    <cellStyle name="Comma 3 7 3 2 6 2" xfId="4014" xr:uid="{00000000-0005-0000-0000-000085060000}"/>
    <cellStyle name="Comma 3 7 3 2 7" xfId="2813" xr:uid="{00000000-0005-0000-0000-000086060000}"/>
    <cellStyle name="Comma 3 7 3 3" xfId="786" xr:uid="{00000000-0005-0000-0000-000087060000}"/>
    <cellStyle name="Comma 3 7 3 3 2" xfId="1034" xr:uid="{00000000-0005-0000-0000-000088060000}"/>
    <cellStyle name="Comma 3 7 3 3 2 2" xfId="1538" xr:uid="{00000000-0005-0000-0000-000089060000}"/>
    <cellStyle name="Comma 3 7 3 3 2 2 2" xfId="2626" xr:uid="{00000000-0005-0000-0000-00008A060000}"/>
    <cellStyle name="Comma 3 7 3 3 2 2 2 2" xfId="4858" xr:uid="{00000000-0005-0000-0000-00008B060000}"/>
    <cellStyle name="Comma 3 7 3 3 2 2 3" xfId="3777" xr:uid="{00000000-0005-0000-0000-00008C060000}"/>
    <cellStyle name="Comma 3 7 3 3 2 3" xfId="2125" xr:uid="{00000000-0005-0000-0000-00008D060000}"/>
    <cellStyle name="Comma 3 7 3 3 2 3 2" xfId="4357" xr:uid="{00000000-0005-0000-0000-00008E060000}"/>
    <cellStyle name="Comma 3 7 3 3 2 4" xfId="3276" xr:uid="{00000000-0005-0000-0000-00008F060000}"/>
    <cellStyle name="Comma 3 7 3 3 3" xfId="1290" xr:uid="{00000000-0005-0000-0000-000090060000}"/>
    <cellStyle name="Comma 3 7 3 3 3 2" xfId="2378" xr:uid="{00000000-0005-0000-0000-000091060000}"/>
    <cellStyle name="Comma 3 7 3 3 3 2 2" xfId="4610" xr:uid="{00000000-0005-0000-0000-000092060000}"/>
    <cellStyle name="Comma 3 7 3 3 3 3" xfId="3529" xr:uid="{00000000-0005-0000-0000-000093060000}"/>
    <cellStyle name="Comma 3 7 3 3 4" xfId="1877" xr:uid="{00000000-0005-0000-0000-000094060000}"/>
    <cellStyle name="Comma 3 7 3 3 4 2" xfId="4109" xr:uid="{00000000-0005-0000-0000-000095060000}"/>
    <cellStyle name="Comma 3 7 3 3 5" xfId="3028" xr:uid="{00000000-0005-0000-0000-000096060000}"/>
    <cellStyle name="Comma 3 7 3 4" xfId="910" xr:uid="{00000000-0005-0000-0000-000097060000}"/>
    <cellStyle name="Comma 3 7 3 4 2" xfId="1414" xr:uid="{00000000-0005-0000-0000-000098060000}"/>
    <cellStyle name="Comma 3 7 3 4 2 2" xfId="2502" xr:uid="{00000000-0005-0000-0000-000099060000}"/>
    <cellStyle name="Comma 3 7 3 4 2 2 2" xfId="4734" xr:uid="{00000000-0005-0000-0000-00009A060000}"/>
    <cellStyle name="Comma 3 7 3 4 2 3" xfId="3653" xr:uid="{00000000-0005-0000-0000-00009B060000}"/>
    <cellStyle name="Comma 3 7 3 4 3" xfId="2001" xr:uid="{00000000-0005-0000-0000-00009C060000}"/>
    <cellStyle name="Comma 3 7 3 4 3 2" xfId="4233" xr:uid="{00000000-0005-0000-0000-00009D060000}"/>
    <cellStyle name="Comma 3 7 3 4 4" xfId="3152" xr:uid="{00000000-0005-0000-0000-00009E060000}"/>
    <cellStyle name="Comma 3 7 3 5" xfId="1166" xr:uid="{00000000-0005-0000-0000-00009F060000}"/>
    <cellStyle name="Comma 3 7 3 5 2" xfId="2254" xr:uid="{00000000-0005-0000-0000-0000A0060000}"/>
    <cellStyle name="Comma 3 7 3 5 2 2" xfId="4486" xr:uid="{00000000-0005-0000-0000-0000A1060000}"/>
    <cellStyle name="Comma 3 7 3 5 3" xfId="3405" xr:uid="{00000000-0005-0000-0000-0000A2060000}"/>
    <cellStyle name="Comma 3 7 3 6" xfId="662" xr:uid="{00000000-0005-0000-0000-0000A3060000}"/>
    <cellStyle name="Comma 3 7 3 6 2" xfId="2904" xr:uid="{00000000-0005-0000-0000-0000A4060000}"/>
    <cellStyle name="Comma 3 7 3 7" xfId="1662" xr:uid="{00000000-0005-0000-0000-0000A5060000}"/>
    <cellStyle name="Comma 3 7 3 7 2" xfId="3901" xr:uid="{00000000-0005-0000-0000-0000A6060000}"/>
    <cellStyle name="Comma 3 7 3 8" xfId="1753" xr:uid="{00000000-0005-0000-0000-0000A7060000}"/>
    <cellStyle name="Comma 3 7 3 8 2" xfId="3985" xr:uid="{00000000-0005-0000-0000-0000A8060000}"/>
    <cellStyle name="Comma 3 7 3 9" xfId="2742" xr:uid="{00000000-0005-0000-0000-0000A9060000}"/>
    <cellStyle name="Comma 3 7 4" xfId="551" xr:uid="{00000000-0005-0000-0000-0000AA060000}"/>
    <cellStyle name="Comma 3 7 4 2" xfId="813" xr:uid="{00000000-0005-0000-0000-0000AB060000}"/>
    <cellStyle name="Comma 3 7 4 2 2" xfId="1061" xr:uid="{00000000-0005-0000-0000-0000AC060000}"/>
    <cellStyle name="Comma 3 7 4 2 2 2" xfId="1565" xr:uid="{00000000-0005-0000-0000-0000AD060000}"/>
    <cellStyle name="Comma 3 7 4 2 2 2 2" xfId="2653" xr:uid="{00000000-0005-0000-0000-0000AE060000}"/>
    <cellStyle name="Comma 3 7 4 2 2 2 2 2" xfId="4885" xr:uid="{00000000-0005-0000-0000-0000AF060000}"/>
    <cellStyle name="Comma 3 7 4 2 2 2 3" xfId="3804" xr:uid="{00000000-0005-0000-0000-0000B0060000}"/>
    <cellStyle name="Comma 3 7 4 2 2 3" xfId="2152" xr:uid="{00000000-0005-0000-0000-0000B1060000}"/>
    <cellStyle name="Comma 3 7 4 2 2 3 2" xfId="4384" xr:uid="{00000000-0005-0000-0000-0000B2060000}"/>
    <cellStyle name="Comma 3 7 4 2 2 4" xfId="3303" xr:uid="{00000000-0005-0000-0000-0000B3060000}"/>
    <cellStyle name="Comma 3 7 4 2 3" xfId="1317" xr:uid="{00000000-0005-0000-0000-0000B4060000}"/>
    <cellStyle name="Comma 3 7 4 2 3 2" xfId="2405" xr:uid="{00000000-0005-0000-0000-0000B5060000}"/>
    <cellStyle name="Comma 3 7 4 2 3 2 2" xfId="4637" xr:uid="{00000000-0005-0000-0000-0000B6060000}"/>
    <cellStyle name="Comma 3 7 4 2 3 3" xfId="3556" xr:uid="{00000000-0005-0000-0000-0000B7060000}"/>
    <cellStyle name="Comma 3 7 4 2 4" xfId="1904" xr:uid="{00000000-0005-0000-0000-0000B8060000}"/>
    <cellStyle name="Comma 3 7 4 2 4 2" xfId="4136" xr:uid="{00000000-0005-0000-0000-0000B9060000}"/>
    <cellStyle name="Comma 3 7 4 2 5" xfId="3055" xr:uid="{00000000-0005-0000-0000-0000BA060000}"/>
    <cellStyle name="Comma 3 7 4 3" xfId="937" xr:uid="{00000000-0005-0000-0000-0000BB060000}"/>
    <cellStyle name="Comma 3 7 4 3 2" xfId="1441" xr:uid="{00000000-0005-0000-0000-0000BC060000}"/>
    <cellStyle name="Comma 3 7 4 3 2 2" xfId="2529" xr:uid="{00000000-0005-0000-0000-0000BD060000}"/>
    <cellStyle name="Comma 3 7 4 3 2 2 2" xfId="4761" xr:uid="{00000000-0005-0000-0000-0000BE060000}"/>
    <cellStyle name="Comma 3 7 4 3 2 3" xfId="3680" xr:uid="{00000000-0005-0000-0000-0000BF060000}"/>
    <cellStyle name="Comma 3 7 4 3 3" xfId="2028" xr:uid="{00000000-0005-0000-0000-0000C0060000}"/>
    <cellStyle name="Comma 3 7 4 3 3 2" xfId="4260" xr:uid="{00000000-0005-0000-0000-0000C1060000}"/>
    <cellStyle name="Comma 3 7 4 3 4" xfId="3179" xr:uid="{00000000-0005-0000-0000-0000C2060000}"/>
    <cellStyle name="Comma 3 7 4 4" xfId="1193" xr:uid="{00000000-0005-0000-0000-0000C3060000}"/>
    <cellStyle name="Comma 3 7 4 4 2" xfId="2281" xr:uid="{00000000-0005-0000-0000-0000C4060000}"/>
    <cellStyle name="Comma 3 7 4 4 2 2" xfId="4513" xr:uid="{00000000-0005-0000-0000-0000C5060000}"/>
    <cellStyle name="Comma 3 7 4 4 3" xfId="3432" xr:uid="{00000000-0005-0000-0000-0000C6060000}"/>
    <cellStyle name="Comma 3 7 4 5" xfId="689" xr:uid="{00000000-0005-0000-0000-0000C7060000}"/>
    <cellStyle name="Comma 3 7 4 5 2" xfId="2931" xr:uid="{00000000-0005-0000-0000-0000C8060000}"/>
    <cellStyle name="Comma 3 7 4 6" xfId="1780" xr:uid="{00000000-0005-0000-0000-0000C9060000}"/>
    <cellStyle name="Comma 3 7 4 6 2" xfId="4012" xr:uid="{00000000-0005-0000-0000-0000CA060000}"/>
    <cellStyle name="Comma 3 7 4 7" xfId="2793" xr:uid="{00000000-0005-0000-0000-0000CB060000}"/>
    <cellStyle name="Comma 3 7 5" xfId="744" xr:uid="{00000000-0005-0000-0000-0000CC060000}"/>
    <cellStyle name="Comma 3 7 5 2" xfId="992" xr:uid="{00000000-0005-0000-0000-0000CD060000}"/>
    <cellStyle name="Comma 3 7 5 2 2" xfId="1496" xr:uid="{00000000-0005-0000-0000-0000CE060000}"/>
    <cellStyle name="Comma 3 7 5 2 2 2" xfId="2584" xr:uid="{00000000-0005-0000-0000-0000CF060000}"/>
    <cellStyle name="Comma 3 7 5 2 2 2 2" xfId="4816" xr:uid="{00000000-0005-0000-0000-0000D0060000}"/>
    <cellStyle name="Comma 3 7 5 2 2 3" xfId="3735" xr:uid="{00000000-0005-0000-0000-0000D1060000}"/>
    <cellStyle name="Comma 3 7 5 2 3" xfId="2083" xr:uid="{00000000-0005-0000-0000-0000D2060000}"/>
    <cellStyle name="Comma 3 7 5 2 3 2" xfId="4315" xr:uid="{00000000-0005-0000-0000-0000D3060000}"/>
    <cellStyle name="Comma 3 7 5 2 4" xfId="3234" xr:uid="{00000000-0005-0000-0000-0000D4060000}"/>
    <cellStyle name="Comma 3 7 5 3" xfId="1248" xr:uid="{00000000-0005-0000-0000-0000D5060000}"/>
    <cellStyle name="Comma 3 7 5 3 2" xfId="2336" xr:uid="{00000000-0005-0000-0000-0000D6060000}"/>
    <cellStyle name="Comma 3 7 5 3 2 2" xfId="4568" xr:uid="{00000000-0005-0000-0000-0000D7060000}"/>
    <cellStyle name="Comma 3 7 5 3 3" xfId="3487" xr:uid="{00000000-0005-0000-0000-0000D8060000}"/>
    <cellStyle name="Comma 3 7 5 4" xfId="1835" xr:uid="{00000000-0005-0000-0000-0000D9060000}"/>
    <cellStyle name="Comma 3 7 5 4 2" xfId="4067" xr:uid="{00000000-0005-0000-0000-0000DA060000}"/>
    <cellStyle name="Comma 3 7 5 5" xfId="2986" xr:uid="{00000000-0005-0000-0000-0000DB060000}"/>
    <cellStyle name="Comma 3 7 6" xfId="868" xr:uid="{00000000-0005-0000-0000-0000DC060000}"/>
    <cellStyle name="Comma 3 7 6 2" xfId="1372" xr:uid="{00000000-0005-0000-0000-0000DD060000}"/>
    <cellStyle name="Comma 3 7 6 2 2" xfId="2460" xr:uid="{00000000-0005-0000-0000-0000DE060000}"/>
    <cellStyle name="Comma 3 7 6 2 2 2" xfId="4692" xr:uid="{00000000-0005-0000-0000-0000DF060000}"/>
    <cellStyle name="Comma 3 7 6 2 3" xfId="3611" xr:uid="{00000000-0005-0000-0000-0000E0060000}"/>
    <cellStyle name="Comma 3 7 6 3" xfId="1959" xr:uid="{00000000-0005-0000-0000-0000E1060000}"/>
    <cellStyle name="Comma 3 7 6 3 2" xfId="4191" xr:uid="{00000000-0005-0000-0000-0000E2060000}"/>
    <cellStyle name="Comma 3 7 6 4" xfId="3110" xr:uid="{00000000-0005-0000-0000-0000E3060000}"/>
    <cellStyle name="Comma 3 7 7" xfId="1124" xr:uid="{00000000-0005-0000-0000-0000E4060000}"/>
    <cellStyle name="Comma 3 7 7 2" xfId="2212" xr:uid="{00000000-0005-0000-0000-0000E5060000}"/>
    <cellStyle name="Comma 3 7 7 2 2" xfId="4444" xr:uid="{00000000-0005-0000-0000-0000E6060000}"/>
    <cellStyle name="Comma 3 7 7 3" xfId="3363" xr:uid="{00000000-0005-0000-0000-0000E7060000}"/>
    <cellStyle name="Comma 3 7 8" xfId="620" xr:uid="{00000000-0005-0000-0000-0000E8060000}"/>
    <cellStyle name="Comma 3 7 8 2" xfId="2862" xr:uid="{00000000-0005-0000-0000-0000E9060000}"/>
    <cellStyle name="Comma 3 7 9" xfId="1642" xr:uid="{00000000-0005-0000-0000-0000EA060000}"/>
    <cellStyle name="Comma 3 7 9 2" xfId="3881" xr:uid="{00000000-0005-0000-0000-0000EB060000}"/>
    <cellStyle name="Comma 3 8" xfId="482" xr:uid="{00000000-0005-0000-0000-0000EC060000}"/>
    <cellStyle name="Comma 3 8 10" xfId="1713" xr:uid="{00000000-0005-0000-0000-0000ED060000}"/>
    <cellStyle name="Comma 3 8 10 2" xfId="3945" xr:uid="{00000000-0005-0000-0000-0000EE060000}"/>
    <cellStyle name="Comma 3 8 11" xfId="2724" xr:uid="{00000000-0005-0000-0000-0000EF060000}"/>
    <cellStyle name="Comma 3 8 2" xfId="524" xr:uid="{00000000-0005-0000-0000-0000F0060000}"/>
    <cellStyle name="Comma 3 8 2 2" xfId="595" xr:uid="{00000000-0005-0000-0000-0000F1060000}"/>
    <cellStyle name="Comma 3 8 2 2 2" xfId="817" xr:uid="{00000000-0005-0000-0000-0000F2060000}"/>
    <cellStyle name="Comma 3 8 2 2 2 2" xfId="1065" xr:uid="{00000000-0005-0000-0000-0000F3060000}"/>
    <cellStyle name="Comma 3 8 2 2 2 2 2" xfId="1569" xr:uid="{00000000-0005-0000-0000-0000F4060000}"/>
    <cellStyle name="Comma 3 8 2 2 2 2 2 2" xfId="2657" xr:uid="{00000000-0005-0000-0000-0000F5060000}"/>
    <cellStyle name="Comma 3 8 2 2 2 2 2 2 2" xfId="4889" xr:uid="{00000000-0005-0000-0000-0000F6060000}"/>
    <cellStyle name="Comma 3 8 2 2 2 2 2 3" xfId="3808" xr:uid="{00000000-0005-0000-0000-0000F7060000}"/>
    <cellStyle name="Comma 3 8 2 2 2 2 3" xfId="2156" xr:uid="{00000000-0005-0000-0000-0000F8060000}"/>
    <cellStyle name="Comma 3 8 2 2 2 2 3 2" xfId="4388" xr:uid="{00000000-0005-0000-0000-0000F9060000}"/>
    <cellStyle name="Comma 3 8 2 2 2 2 4" xfId="3307" xr:uid="{00000000-0005-0000-0000-0000FA060000}"/>
    <cellStyle name="Comma 3 8 2 2 2 3" xfId="1321" xr:uid="{00000000-0005-0000-0000-0000FB060000}"/>
    <cellStyle name="Comma 3 8 2 2 2 3 2" xfId="2409" xr:uid="{00000000-0005-0000-0000-0000FC060000}"/>
    <cellStyle name="Comma 3 8 2 2 2 3 2 2" xfId="4641" xr:uid="{00000000-0005-0000-0000-0000FD060000}"/>
    <cellStyle name="Comma 3 8 2 2 2 3 3" xfId="3560" xr:uid="{00000000-0005-0000-0000-0000FE060000}"/>
    <cellStyle name="Comma 3 8 2 2 2 4" xfId="1908" xr:uid="{00000000-0005-0000-0000-0000FF060000}"/>
    <cellStyle name="Comma 3 8 2 2 2 4 2" xfId="4140" xr:uid="{00000000-0005-0000-0000-000000070000}"/>
    <cellStyle name="Comma 3 8 2 2 2 5" xfId="3059" xr:uid="{00000000-0005-0000-0000-000001070000}"/>
    <cellStyle name="Comma 3 8 2 2 3" xfId="941" xr:uid="{00000000-0005-0000-0000-000002070000}"/>
    <cellStyle name="Comma 3 8 2 2 3 2" xfId="1445" xr:uid="{00000000-0005-0000-0000-000003070000}"/>
    <cellStyle name="Comma 3 8 2 2 3 2 2" xfId="2533" xr:uid="{00000000-0005-0000-0000-000004070000}"/>
    <cellStyle name="Comma 3 8 2 2 3 2 2 2" xfId="4765" xr:uid="{00000000-0005-0000-0000-000005070000}"/>
    <cellStyle name="Comma 3 8 2 2 3 2 3" xfId="3684" xr:uid="{00000000-0005-0000-0000-000006070000}"/>
    <cellStyle name="Comma 3 8 2 2 3 3" xfId="2032" xr:uid="{00000000-0005-0000-0000-000007070000}"/>
    <cellStyle name="Comma 3 8 2 2 3 3 2" xfId="4264" xr:uid="{00000000-0005-0000-0000-000008070000}"/>
    <cellStyle name="Comma 3 8 2 2 3 4" xfId="3183" xr:uid="{00000000-0005-0000-0000-000009070000}"/>
    <cellStyle name="Comma 3 8 2 2 4" xfId="1197" xr:uid="{00000000-0005-0000-0000-00000A070000}"/>
    <cellStyle name="Comma 3 8 2 2 4 2" xfId="2285" xr:uid="{00000000-0005-0000-0000-00000B070000}"/>
    <cellStyle name="Comma 3 8 2 2 4 2 2" xfId="4517" xr:uid="{00000000-0005-0000-0000-00000C070000}"/>
    <cellStyle name="Comma 3 8 2 2 4 3" xfId="3436" xr:uid="{00000000-0005-0000-0000-00000D070000}"/>
    <cellStyle name="Comma 3 8 2 2 5" xfId="693" xr:uid="{00000000-0005-0000-0000-00000E070000}"/>
    <cellStyle name="Comma 3 8 2 2 5 2" xfId="2935" xr:uid="{00000000-0005-0000-0000-00000F070000}"/>
    <cellStyle name="Comma 3 8 2 2 6" xfId="1784" xr:uid="{00000000-0005-0000-0000-000010070000}"/>
    <cellStyle name="Comma 3 8 2 2 6 2" xfId="4016" xr:uid="{00000000-0005-0000-0000-000011070000}"/>
    <cellStyle name="Comma 3 8 2 2 7" xfId="2837" xr:uid="{00000000-0005-0000-0000-000012070000}"/>
    <cellStyle name="Comma 3 8 2 3" xfId="768" xr:uid="{00000000-0005-0000-0000-000013070000}"/>
    <cellStyle name="Comma 3 8 2 3 2" xfId="1016" xr:uid="{00000000-0005-0000-0000-000014070000}"/>
    <cellStyle name="Comma 3 8 2 3 2 2" xfId="1520" xr:uid="{00000000-0005-0000-0000-000015070000}"/>
    <cellStyle name="Comma 3 8 2 3 2 2 2" xfId="2608" xr:uid="{00000000-0005-0000-0000-000016070000}"/>
    <cellStyle name="Comma 3 8 2 3 2 2 2 2" xfId="4840" xr:uid="{00000000-0005-0000-0000-000017070000}"/>
    <cellStyle name="Comma 3 8 2 3 2 2 3" xfId="3759" xr:uid="{00000000-0005-0000-0000-000018070000}"/>
    <cellStyle name="Comma 3 8 2 3 2 3" xfId="2107" xr:uid="{00000000-0005-0000-0000-000019070000}"/>
    <cellStyle name="Comma 3 8 2 3 2 3 2" xfId="4339" xr:uid="{00000000-0005-0000-0000-00001A070000}"/>
    <cellStyle name="Comma 3 8 2 3 2 4" xfId="3258" xr:uid="{00000000-0005-0000-0000-00001B070000}"/>
    <cellStyle name="Comma 3 8 2 3 3" xfId="1272" xr:uid="{00000000-0005-0000-0000-00001C070000}"/>
    <cellStyle name="Comma 3 8 2 3 3 2" xfId="2360" xr:uid="{00000000-0005-0000-0000-00001D070000}"/>
    <cellStyle name="Comma 3 8 2 3 3 2 2" xfId="4592" xr:uid="{00000000-0005-0000-0000-00001E070000}"/>
    <cellStyle name="Comma 3 8 2 3 3 3" xfId="3511" xr:uid="{00000000-0005-0000-0000-00001F070000}"/>
    <cellStyle name="Comma 3 8 2 3 4" xfId="1859" xr:uid="{00000000-0005-0000-0000-000020070000}"/>
    <cellStyle name="Comma 3 8 2 3 4 2" xfId="4091" xr:uid="{00000000-0005-0000-0000-000021070000}"/>
    <cellStyle name="Comma 3 8 2 3 5" xfId="3010" xr:uid="{00000000-0005-0000-0000-000022070000}"/>
    <cellStyle name="Comma 3 8 2 4" xfId="892" xr:uid="{00000000-0005-0000-0000-000023070000}"/>
    <cellStyle name="Comma 3 8 2 4 2" xfId="1396" xr:uid="{00000000-0005-0000-0000-000024070000}"/>
    <cellStyle name="Comma 3 8 2 4 2 2" xfId="2484" xr:uid="{00000000-0005-0000-0000-000025070000}"/>
    <cellStyle name="Comma 3 8 2 4 2 2 2" xfId="4716" xr:uid="{00000000-0005-0000-0000-000026070000}"/>
    <cellStyle name="Comma 3 8 2 4 2 3" xfId="3635" xr:uid="{00000000-0005-0000-0000-000027070000}"/>
    <cellStyle name="Comma 3 8 2 4 3" xfId="1983" xr:uid="{00000000-0005-0000-0000-000028070000}"/>
    <cellStyle name="Comma 3 8 2 4 3 2" xfId="4215" xr:uid="{00000000-0005-0000-0000-000029070000}"/>
    <cellStyle name="Comma 3 8 2 4 4" xfId="3134" xr:uid="{00000000-0005-0000-0000-00002A070000}"/>
    <cellStyle name="Comma 3 8 2 5" xfId="1148" xr:uid="{00000000-0005-0000-0000-00002B070000}"/>
    <cellStyle name="Comma 3 8 2 5 2" xfId="2236" xr:uid="{00000000-0005-0000-0000-00002C070000}"/>
    <cellStyle name="Comma 3 8 2 5 2 2" xfId="4468" xr:uid="{00000000-0005-0000-0000-00002D070000}"/>
    <cellStyle name="Comma 3 8 2 5 3" xfId="3387" xr:uid="{00000000-0005-0000-0000-00002E070000}"/>
    <cellStyle name="Comma 3 8 2 6" xfId="644" xr:uid="{00000000-0005-0000-0000-00002F070000}"/>
    <cellStyle name="Comma 3 8 2 6 2" xfId="2886" xr:uid="{00000000-0005-0000-0000-000030070000}"/>
    <cellStyle name="Comma 3 8 2 7" xfId="1686" xr:uid="{00000000-0005-0000-0000-000031070000}"/>
    <cellStyle name="Comma 3 8 2 7 2" xfId="3925" xr:uid="{00000000-0005-0000-0000-000032070000}"/>
    <cellStyle name="Comma 3 8 2 8" xfId="1735" xr:uid="{00000000-0005-0000-0000-000033070000}"/>
    <cellStyle name="Comma 3 8 2 8 2" xfId="3967" xr:uid="{00000000-0005-0000-0000-000034070000}"/>
    <cellStyle name="Comma 3 8 2 9" xfId="2766" xr:uid="{00000000-0005-0000-0000-000035070000}"/>
    <cellStyle name="Comma 3 8 3" xfId="502" xr:uid="{00000000-0005-0000-0000-000036070000}"/>
    <cellStyle name="Comma 3 8 3 2" xfId="573" xr:uid="{00000000-0005-0000-0000-000037070000}"/>
    <cellStyle name="Comma 3 8 3 2 2" xfId="818" xr:uid="{00000000-0005-0000-0000-000038070000}"/>
    <cellStyle name="Comma 3 8 3 2 2 2" xfId="1066" xr:uid="{00000000-0005-0000-0000-000039070000}"/>
    <cellStyle name="Comma 3 8 3 2 2 2 2" xfId="1570" xr:uid="{00000000-0005-0000-0000-00003A070000}"/>
    <cellStyle name="Comma 3 8 3 2 2 2 2 2" xfId="2658" xr:uid="{00000000-0005-0000-0000-00003B070000}"/>
    <cellStyle name="Comma 3 8 3 2 2 2 2 2 2" xfId="4890" xr:uid="{00000000-0005-0000-0000-00003C070000}"/>
    <cellStyle name="Comma 3 8 3 2 2 2 2 3" xfId="3809" xr:uid="{00000000-0005-0000-0000-00003D070000}"/>
    <cellStyle name="Comma 3 8 3 2 2 2 3" xfId="2157" xr:uid="{00000000-0005-0000-0000-00003E070000}"/>
    <cellStyle name="Comma 3 8 3 2 2 2 3 2" xfId="4389" xr:uid="{00000000-0005-0000-0000-00003F070000}"/>
    <cellStyle name="Comma 3 8 3 2 2 2 4" xfId="3308" xr:uid="{00000000-0005-0000-0000-000040070000}"/>
    <cellStyle name="Comma 3 8 3 2 2 3" xfId="1322" xr:uid="{00000000-0005-0000-0000-000041070000}"/>
    <cellStyle name="Comma 3 8 3 2 2 3 2" xfId="2410" xr:uid="{00000000-0005-0000-0000-000042070000}"/>
    <cellStyle name="Comma 3 8 3 2 2 3 2 2" xfId="4642" xr:uid="{00000000-0005-0000-0000-000043070000}"/>
    <cellStyle name="Comma 3 8 3 2 2 3 3" xfId="3561" xr:uid="{00000000-0005-0000-0000-000044070000}"/>
    <cellStyle name="Comma 3 8 3 2 2 4" xfId="1909" xr:uid="{00000000-0005-0000-0000-000045070000}"/>
    <cellStyle name="Comma 3 8 3 2 2 4 2" xfId="4141" xr:uid="{00000000-0005-0000-0000-000046070000}"/>
    <cellStyle name="Comma 3 8 3 2 2 5" xfId="3060" xr:uid="{00000000-0005-0000-0000-000047070000}"/>
    <cellStyle name="Comma 3 8 3 2 3" xfId="942" xr:uid="{00000000-0005-0000-0000-000048070000}"/>
    <cellStyle name="Comma 3 8 3 2 3 2" xfId="1446" xr:uid="{00000000-0005-0000-0000-000049070000}"/>
    <cellStyle name="Comma 3 8 3 2 3 2 2" xfId="2534" xr:uid="{00000000-0005-0000-0000-00004A070000}"/>
    <cellStyle name="Comma 3 8 3 2 3 2 2 2" xfId="4766" xr:uid="{00000000-0005-0000-0000-00004B070000}"/>
    <cellStyle name="Comma 3 8 3 2 3 2 3" xfId="3685" xr:uid="{00000000-0005-0000-0000-00004C070000}"/>
    <cellStyle name="Comma 3 8 3 2 3 3" xfId="2033" xr:uid="{00000000-0005-0000-0000-00004D070000}"/>
    <cellStyle name="Comma 3 8 3 2 3 3 2" xfId="4265" xr:uid="{00000000-0005-0000-0000-00004E070000}"/>
    <cellStyle name="Comma 3 8 3 2 3 4" xfId="3184" xr:uid="{00000000-0005-0000-0000-00004F070000}"/>
    <cellStyle name="Comma 3 8 3 2 4" xfId="1198" xr:uid="{00000000-0005-0000-0000-000050070000}"/>
    <cellStyle name="Comma 3 8 3 2 4 2" xfId="2286" xr:uid="{00000000-0005-0000-0000-000051070000}"/>
    <cellStyle name="Comma 3 8 3 2 4 2 2" xfId="4518" xr:uid="{00000000-0005-0000-0000-000052070000}"/>
    <cellStyle name="Comma 3 8 3 2 4 3" xfId="3437" xr:uid="{00000000-0005-0000-0000-000053070000}"/>
    <cellStyle name="Comma 3 8 3 2 5" xfId="694" xr:uid="{00000000-0005-0000-0000-000054070000}"/>
    <cellStyle name="Comma 3 8 3 2 5 2" xfId="2936" xr:uid="{00000000-0005-0000-0000-000055070000}"/>
    <cellStyle name="Comma 3 8 3 2 6" xfId="1785" xr:uid="{00000000-0005-0000-0000-000056070000}"/>
    <cellStyle name="Comma 3 8 3 2 6 2" xfId="4017" xr:uid="{00000000-0005-0000-0000-000057070000}"/>
    <cellStyle name="Comma 3 8 3 2 7" xfId="2815" xr:uid="{00000000-0005-0000-0000-000058070000}"/>
    <cellStyle name="Comma 3 8 3 3" xfId="788" xr:uid="{00000000-0005-0000-0000-000059070000}"/>
    <cellStyle name="Comma 3 8 3 3 2" xfId="1036" xr:uid="{00000000-0005-0000-0000-00005A070000}"/>
    <cellStyle name="Comma 3 8 3 3 2 2" xfId="1540" xr:uid="{00000000-0005-0000-0000-00005B070000}"/>
    <cellStyle name="Comma 3 8 3 3 2 2 2" xfId="2628" xr:uid="{00000000-0005-0000-0000-00005C070000}"/>
    <cellStyle name="Comma 3 8 3 3 2 2 2 2" xfId="4860" xr:uid="{00000000-0005-0000-0000-00005D070000}"/>
    <cellStyle name="Comma 3 8 3 3 2 2 3" xfId="3779" xr:uid="{00000000-0005-0000-0000-00005E070000}"/>
    <cellStyle name="Comma 3 8 3 3 2 3" xfId="2127" xr:uid="{00000000-0005-0000-0000-00005F070000}"/>
    <cellStyle name="Comma 3 8 3 3 2 3 2" xfId="4359" xr:uid="{00000000-0005-0000-0000-000060070000}"/>
    <cellStyle name="Comma 3 8 3 3 2 4" xfId="3278" xr:uid="{00000000-0005-0000-0000-000061070000}"/>
    <cellStyle name="Comma 3 8 3 3 3" xfId="1292" xr:uid="{00000000-0005-0000-0000-000062070000}"/>
    <cellStyle name="Comma 3 8 3 3 3 2" xfId="2380" xr:uid="{00000000-0005-0000-0000-000063070000}"/>
    <cellStyle name="Comma 3 8 3 3 3 2 2" xfId="4612" xr:uid="{00000000-0005-0000-0000-000064070000}"/>
    <cellStyle name="Comma 3 8 3 3 3 3" xfId="3531" xr:uid="{00000000-0005-0000-0000-000065070000}"/>
    <cellStyle name="Comma 3 8 3 3 4" xfId="1879" xr:uid="{00000000-0005-0000-0000-000066070000}"/>
    <cellStyle name="Comma 3 8 3 3 4 2" xfId="4111" xr:uid="{00000000-0005-0000-0000-000067070000}"/>
    <cellStyle name="Comma 3 8 3 3 5" xfId="3030" xr:uid="{00000000-0005-0000-0000-000068070000}"/>
    <cellStyle name="Comma 3 8 3 4" xfId="912" xr:uid="{00000000-0005-0000-0000-000069070000}"/>
    <cellStyle name="Comma 3 8 3 4 2" xfId="1416" xr:uid="{00000000-0005-0000-0000-00006A070000}"/>
    <cellStyle name="Comma 3 8 3 4 2 2" xfId="2504" xr:uid="{00000000-0005-0000-0000-00006B070000}"/>
    <cellStyle name="Comma 3 8 3 4 2 2 2" xfId="4736" xr:uid="{00000000-0005-0000-0000-00006C070000}"/>
    <cellStyle name="Comma 3 8 3 4 2 3" xfId="3655" xr:uid="{00000000-0005-0000-0000-00006D070000}"/>
    <cellStyle name="Comma 3 8 3 4 3" xfId="2003" xr:uid="{00000000-0005-0000-0000-00006E070000}"/>
    <cellStyle name="Comma 3 8 3 4 3 2" xfId="4235" xr:uid="{00000000-0005-0000-0000-00006F070000}"/>
    <cellStyle name="Comma 3 8 3 4 4" xfId="3154" xr:uid="{00000000-0005-0000-0000-000070070000}"/>
    <cellStyle name="Comma 3 8 3 5" xfId="1168" xr:uid="{00000000-0005-0000-0000-000071070000}"/>
    <cellStyle name="Comma 3 8 3 5 2" xfId="2256" xr:uid="{00000000-0005-0000-0000-000072070000}"/>
    <cellStyle name="Comma 3 8 3 5 2 2" xfId="4488" xr:uid="{00000000-0005-0000-0000-000073070000}"/>
    <cellStyle name="Comma 3 8 3 5 3" xfId="3407" xr:uid="{00000000-0005-0000-0000-000074070000}"/>
    <cellStyle name="Comma 3 8 3 6" xfId="664" xr:uid="{00000000-0005-0000-0000-000075070000}"/>
    <cellStyle name="Comma 3 8 3 6 2" xfId="2906" xr:uid="{00000000-0005-0000-0000-000076070000}"/>
    <cellStyle name="Comma 3 8 3 7" xfId="1664" xr:uid="{00000000-0005-0000-0000-000077070000}"/>
    <cellStyle name="Comma 3 8 3 7 2" xfId="3903" xr:uid="{00000000-0005-0000-0000-000078070000}"/>
    <cellStyle name="Comma 3 8 3 8" xfId="1755" xr:uid="{00000000-0005-0000-0000-000079070000}"/>
    <cellStyle name="Comma 3 8 3 8 2" xfId="3987" xr:uid="{00000000-0005-0000-0000-00007A070000}"/>
    <cellStyle name="Comma 3 8 3 9" xfId="2744" xr:uid="{00000000-0005-0000-0000-00007B070000}"/>
    <cellStyle name="Comma 3 8 4" xfId="553" xr:uid="{00000000-0005-0000-0000-00007C070000}"/>
    <cellStyle name="Comma 3 8 4 2" xfId="816" xr:uid="{00000000-0005-0000-0000-00007D070000}"/>
    <cellStyle name="Comma 3 8 4 2 2" xfId="1064" xr:uid="{00000000-0005-0000-0000-00007E070000}"/>
    <cellStyle name="Comma 3 8 4 2 2 2" xfId="1568" xr:uid="{00000000-0005-0000-0000-00007F070000}"/>
    <cellStyle name="Comma 3 8 4 2 2 2 2" xfId="2656" xr:uid="{00000000-0005-0000-0000-000080070000}"/>
    <cellStyle name="Comma 3 8 4 2 2 2 2 2" xfId="4888" xr:uid="{00000000-0005-0000-0000-000081070000}"/>
    <cellStyle name="Comma 3 8 4 2 2 2 3" xfId="3807" xr:uid="{00000000-0005-0000-0000-000082070000}"/>
    <cellStyle name="Comma 3 8 4 2 2 3" xfId="2155" xr:uid="{00000000-0005-0000-0000-000083070000}"/>
    <cellStyle name="Comma 3 8 4 2 2 3 2" xfId="4387" xr:uid="{00000000-0005-0000-0000-000084070000}"/>
    <cellStyle name="Comma 3 8 4 2 2 4" xfId="3306" xr:uid="{00000000-0005-0000-0000-000085070000}"/>
    <cellStyle name="Comma 3 8 4 2 3" xfId="1320" xr:uid="{00000000-0005-0000-0000-000086070000}"/>
    <cellStyle name="Comma 3 8 4 2 3 2" xfId="2408" xr:uid="{00000000-0005-0000-0000-000087070000}"/>
    <cellStyle name="Comma 3 8 4 2 3 2 2" xfId="4640" xr:uid="{00000000-0005-0000-0000-000088070000}"/>
    <cellStyle name="Comma 3 8 4 2 3 3" xfId="3559" xr:uid="{00000000-0005-0000-0000-000089070000}"/>
    <cellStyle name="Comma 3 8 4 2 4" xfId="1907" xr:uid="{00000000-0005-0000-0000-00008A070000}"/>
    <cellStyle name="Comma 3 8 4 2 4 2" xfId="4139" xr:uid="{00000000-0005-0000-0000-00008B070000}"/>
    <cellStyle name="Comma 3 8 4 2 5" xfId="3058" xr:uid="{00000000-0005-0000-0000-00008C070000}"/>
    <cellStyle name="Comma 3 8 4 3" xfId="940" xr:uid="{00000000-0005-0000-0000-00008D070000}"/>
    <cellStyle name="Comma 3 8 4 3 2" xfId="1444" xr:uid="{00000000-0005-0000-0000-00008E070000}"/>
    <cellStyle name="Comma 3 8 4 3 2 2" xfId="2532" xr:uid="{00000000-0005-0000-0000-00008F070000}"/>
    <cellStyle name="Comma 3 8 4 3 2 2 2" xfId="4764" xr:uid="{00000000-0005-0000-0000-000090070000}"/>
    <cellStyle name="Comma 3 8 4 3 2 3" xfId="3683" xr:uid="{00000000-0005-0000-0000-000091070000}"/>
    <cellStyle name="Comma 3 8 4 3 3" xfId="2031" xr:uid="{00000000-0005-0000-0000-000092070000}"/>
    <cellStyle name="Comma 3 8 4 3 3 2" xfId="4263" xr:uid="{00000000-0005-0000-0000-000093070000}"/>
    <cellStyle name="Comma 3 8 4 3 4" xfId="3182" xr:uid="{00000000-0005-0000-0000-000094070000}"/>
    <cellStyle name="Comma 3 8 4 4" xfId="1196" xr:uid="{00000000-0005-0000-0000-000095070000}"/>
    <cellStyle name="Comma 3 8 4 4 2" xfId="2284" xr:uid="{00000000-0005-0000-0000-000096070000}"/>
    <cellStyle name="Comma 3 8 4 4 2 2" xfId="4516" xr:uid="{00000000-0005-0000-0000-000097070000}"/>
    <cellStyle name="Comma 3 8 4 4 3" xfId="3435" xr:uid="{00000000-0005-0000-0000-000098070000}"/>
    <cellStyle name="Comma 3 8 4 5" xfId="692" xr:uid="{00000000-0005-0000-0000-000099070000}"/>
    <cellStyle name="Comma 3 8 4 5 2" xfId="2934" xr:uid="{00000000-0005-0000-0000-00009A070000}"/>
    <cellStyle name="Comma 3 8 4 6" xfId="1783" xr:uid="{00000000-0005-0000-0000-00009B070000}"/>
    <cellStyle name="Comma 3 8 4 6 2" xfId="4015" xr:uid="{00000000-0005-0000-0000-00009C070000}"/>
    <cellStyle name="Comma 3 8 4 7" xfId="2795" xr:uid="{00000000-0005-0000-0000-00009D070000}"/>
    <cellStyle name="Comma 3 8 5" xfId="746" xr:uid="{00000000-0005-0000-0000-00009E070000}"/>
    <cellStyle name="Comma 3 8 5 2" xfId="994" xr:uid="{00000000-0005-0000-0000-00009F070000}"/>
    <cellStyle name="Comma 3 8 5 2 2" xfId="1498" xr:uid="{00000000-0005-0000-0000-0000A0070000}"/>
    <cellStyle name="Comma 3 8 5 2 2 2" xfId="2586" xr:uid="{00000000-0005-0000-0000-0000A1070000}"/>
    <cellStyle name="Comma 3 8 5 2 2 2 2" xfId="4818" xr:uid="{00000000-0005-0000-0000-0000A2070000}"/>
    <cellStyle name="Comma 3 8 5 2 2 3" xfId="3737" xr:uid="{00000000-0005-0000-0000-0000A3070000}"/>
    <cellStyle name="Comma 3 8 5 2 3" xfId="2085" xr:uid="{00000000-0005-0000-0000-0000A4070000}"/>
    <cellStyle name="Comma 3 8 5 2 3 2" xfId="4317" xr:uid="{00000000-0005-0000-0000-0000A5070000}"/>
    <cellStyle name="Comma 3 8 5 2 4" xfId="3236" xr:uid="{00000000-0005-0000-0000-0000A6070000}"/>
    <cellStyle name="Comma 3 8 5 3" xfId="1250" xr:uid="{00000000-0005-0000-0000-0000A7070000}"/>
    <cellStyle name="Comma 3 8 5 3 2" xfId="2338" xr:uid="{00000000-0005-0000-0000-0000A8070000}"/>
    <cellStyle name="Comma 3 8 5 3 2 2" xfId="4570" xr:uid="{00000000-0005-0000-0000-0000A9070000}"/>
    <cellStyle name="Comma 3 8 5 3 3" xfId="3489" xr:uid="{00000000-0005-0000-0000-0000AA070000}"/>
    <cellStyle name="Comma 3 8 5 4" xfId="1837" xr:uid="{00000000-0005-0000-0000-0000AB070000}"/>
    <cellStyle name="Comma 3 8 5 4 2" xfId="4069" xr:uid="{00000000-0005-0000-0000-0000AC070000}"/>
    <cellStyle name="Comma 3 8 5 5" xfId="2988" xr:uid="{00000000-0005-0000-0000-0000AD070000}"/>
    <cellStyle name="Comma 3 8 6" xfId="870" xr:uid="{00000000-0005-0000-0000-0000AE070000}"/>
    <cellStyle name="Comma 3 8 6 2" xfId="1374" xr:uid="{00000000-0005-0000-0000-0000AF070000}"/>
    <cellStyle name="Comma 3 8 6 2 2" xfId="2462" xr:uid="{00000000-0005-0000-0000-0000B0070000}"/>
    <cellStyle name="Comma 3 8 6 2 2 2" xfId="4694" xr:uid="{00000000-0005-0000-0000-0000B1070000}"/>
    <cellStyle name="Comma 3 8 6 2 3" xfId="3613" xr:uid="{00000000-0005-0000-0000-0000B2070000}"/>
    <cellStyle name="Comma 3 8 6 3" xfId="1961" xr:uid="{00000000-0005-0000-0000-0000B3070000}"/>
    <cellStyle name="Comma 3 8 6 3 2" xfId="4193" xr:uid="{00000000-0005-0000-0000-0000B4070000}"/>
    <cellStyle name="Comma 3 8 6 4" xfId="3112" xr:uid="{00000000-0005-0000-0000-0000B5070000}"/>
    <cellStyle name="Comma 3 8 7" xfId="1126" xr:uid="{00000000-0005-0000-0000-0000B6070000}"/>
    <cellStyle name="Comma 3 8 7 2" xfId="2214" xr:uid="{00000000-0005-0000-0000-0000B7070000}"/>
    <cellStyle name="Comma 3 8 7 2 2" xfId="4446" xr:uid="{00000000-0005-0000-0000-0000B8070000}"/>
    <cellStyle name="Comma 3 8 7 3" xfId="3365" xr:uid="{00000000-0005-0000-0000-0000B9070000}"/>
    <cellStyle name="Comma 3 8 8" xfId="622" xr:uid="{00000000-0005-0000-0000-0000BA070000}"/>
    <cellStyle name="Comma 3 8 8 2" xfId="2864" xr:uid="{00000000-0005-0000-0000-0000BB070000}"/>
    <cellStyle name="Comma 3 8 9" xfId="1644" xr:uid="{00000000-0005-0000-0000-0000BC070000}"/>
    <cellStyle name="Comma 3 8 9 2" xfId="3883" xr:uid="{00000000-0005-0000-0000-0000BD070000}"/>
    <cellStyle name="Comma 3 9" xfId="484" xr:uid="{00000000-0005-0000-0000-0000BE070000}"/>
    <cellStyle name="Comma 3 9 10" xfId="1715" xr:uid="{00000000-0005-0000-0000-0000BF070000}"/>
    <cellStyle name="Comma 3 9 10 2" xfId="3947" xr:uid="{00000000-0005-0000-0000-0000C0070000}"/>
    <cellStyle name="Comma 3 9 11" xfId="2726" xr:uid="{00000000-0005-0000-0000-0000C1070000}"/>
    <cellStyle name="Comma 3 9 2" xfId="526" xr:uid="{00000000-0005-0000-0000-0000C2070000}"/>
    <cellStyle name="Comma 3 9 2 2" xfId="597" xr:uid="{00000000-0005-0000-0000-0000C3070000}"/>
    <cellStyle name="Comma 3 9 2 2 2" xfId="820" xr:uid="{00000000-0005-0000-0000-0000C4070000}"/>
    <cellStyle name="Comma 3 9 2 2 2 2" xfId="1068" xr:uid="{00000000-0005-0000-0000-0000C5070000}"/>
    <cellStyle name="Comma 3 9 2 2 2 2 2" xfId="1572" xr:uid="{00000000-0005-0000-0000-0000C6070000}"/>
    <cellStyle name="Comma 3 9 2 2 2 2 2 2" xfId="2660" xr:uid="{00000000-0005-0000-0000-0000C7070000}"/>
    <cellStyle name="Comma 3 9 2 2 2 2 2 2 2" xfId="4892" xr:uid="{00000000-0005-0000-0000-0000C8070000}"/>
    <cellStyle name="Comma 3 9 2 2 2 2 2 3" xfId="3811" xr:uid="{00000000-0005-0000-0000-0000C9070000}"/>
    <cellStyle name="Comma 3 9 2 2 2 2 3" xfId="2159" xr:uid="{00000000-0005-0000-0000-0000CA070000}"/>
    <cellStyle name="Comma 3 9 2 2 2 2 3 2" xfId="4391" xr:uid="{00000000-0005-0000-0000-0000CB070000}"/>
    <cellStyle name="Comma 3 9 2 2 2 2 4" xfId="3310" xr:uid="{00000000-0005-0000-0000-0000CC070000}"/>
    <cellStyle name="Comma 3 9 2 2 2 3" xfId="1324" xr:uid="{00000000-0005-0000-0000-0000CD070000}"/>
    <cellStyle name="Comma 3 9 2 2 2 3 2" xfId="2412" xr:uid="{00000000-0005-0000-0000-0000CE070000}"/>
    <cellStyle name="Comma 3 9 2 2 2 3 2 2" xfId="4644" xr:uid="{00000000-0005-0000-0000-0000CF070000}"/>
    <cellStyle name="Comma 3 9 2 2 2 3 3" xfId="3563" xr:uid="{00000000-0005-0000-0000-0000D0070000}"/>
    <cellStyle name="Comma 3 9 2 2 2 4" xfId="1911" xr:uid="{00000000-0005-0000-0000-0000D1070000}"/>
    <cellStyle name="Comma 3 9 2 2 2 4 2" xfId="4143" xr:uid="{00000000-0005-0000-0000-0000D2070000}"/>
    <cellStyle name="Comma 3 9 2 2 2 5" xfId="3062" xr:uid="{00000000-0005-0000-0000-0000D3070000}"/>
    <cellStyle name="Comma 3 9 2 2 3" xfId="944" xr:uid="{00000000-0005-0000-0000-0000D4070000}"/>
    <cellStyle name="Comma 3 9 2 2 3 2" xfId="1448" xr:uid="{00000000-0005-0000-0000-0000D5070000}"/>
    <cellStyle name="Comma 3 9 2 2 3 2 2" xfId="2536" xr:uid="{00000000-0005-0000-0000-0000D6070000}"/>
    <cellStyle name="Comma 3 9 2 2 3 2 2 2" xfId="4768" xr:uid="{00000000-0005-0000-0000-0000D7070000}"/>
    <cellStyle name="Comma 3 9 2 2 3 2 3" xfId="3687" xr:uid="{00000000-0005-0000-0000-0000D8070000}"/>
    <cellStyle name="Comma 3 9 2 2 3 3" xfId="2035" xr:uid="{00000000-0005-0000-0000-0000D9070000}"/>
    <cellStyle name="Comma 3 9 2 2 3 3 2" xfId="4267" xr:uid="{00000000-0005-0000-0000-0000DA070000}"/>
    <cellStyle name="Comma 3 9 2 2 3 4" xfId="3186" xr:uid="{00000000-0005-0000-0000-0000DB070000}"/>
    <cellStyle name="Comma 3 9 2 2 4" xfId="1200" xr:uid="{00000000-0005-0000-0000-0000DC070000}"/>
    <cellStyle name="Comma 3 9 2 2 4 2" xfId="2288" xr:uid="{00000000-0005-0000-0000-0000DD070000}"/>
    <cellStyle name="Comma 3 9 2 2 4 2 2" xfId="4520" xr:uid="{00000000-0005-0000-0000-0000DE070000}"/>
    <cellStyle name="Comma 3 9 2 2 4 3" xfId="3439" xr:uid="{00000000-0005-0000-0000-0000DF070000}"/>
    <cellStyle name="Comma 3 9 2 2 5" xfId="696" xr:uid="{00000000-0005-0000-0000-0000E0070000}"/>
    <cellStyle name="Comma 3 9 2 2 5 2" xfId="2938" xr:uid="{00000000-0005-0000-0000-0000E1070000}"/>
    <cellStyle name="Comma 3 9 2 2 6" xfId="1787" xr:uid="{00000000-0005-0000-0000-0000E2070000}"/>
    <cellStyle name="Comma 3 9 2 2 6 2" xfId="4019" xr:uid="{00000000-0005-0000-0000-0000E3070000}"/>
    <cellStyle name="Comma 3 9 2 2 7" xfId="2839" xr:uid="{00000000-0005-0000-0000-0000E4070000}"/>
    <cellStyle name="Comma 3 9 2 3" xfId="770" xr:uid="{00000000-0005-0000-0000-0000E5070000}"/>
    <cellStyle name="Comma 3 9 2 3 2" xfId="1018" xr:uid="{00000000-0005-0000-0000-0000E6070000}"/>
    <cellStyle name="Comma 3 9 2 3 2 2" xfId="1522" xr:uid="{00000000-0005-0000-0000-0000E7070000}"/>
    <cellStyle name="Comma 3 9 2 3 2 2 2" xfId="2610" xr:uid="{00000000-0005-0000-0000-0000E8070000}"/>
    <cellStyle name="Comma 3 9 2 3 2 2 2 2" xfId="4842" xr:uid="{00000000-0005-0000-0000-0000E9070000}"/>
    <cellStyle name="Comma 3 9 2 3 2 2 3" xfId="3761" xr:uid="{00000000-0005-0000-0000-0000EA070000}"/>
    <cellStyle name="Comma 3 9 2 3 2 3" xfId="2109" xr:uid="{00000000-0005-0000-0000-0000EB070000}"/>
    <cellStyle name="Comma 3 9 2 3 2 3 2" xfId="4341" xr:uid="{00000000-0005-0000-0000-0000EC070000}"/>
    <cellStyle name="Comma 3 9 2 3 2 4" xfId="3260" xr:uid="{00000000-0005-0000-0000-0000ED070000}"/>
    <cellStyle name="Comma 3 9 2 3 3" xfId="1274" xr:uid="{00000000-0005-0000-0000-0000EE070000}"/>
    <cellStyle name="Comma 3 9 2 3 3 2" xfId="2362" xr:uid="{00000000-0005-0000-0000-0000EF070000}"/>
    <cellStyle name="Comma 3 9 2 3 3 2 2" xfId="4594" xr:uid="{00000000-0005-0000-0000-0000F0070000}"/>
    <cellStyle name="Comma 3 9 2 3 3 3" xfId="3513" xr:uid="{00000000-0005-0000-0000-0000F1070000}"/>
    <cellStyle name="Comma 3 9 2 3 4" xfId="1861" xr:uid="{00000000-0005-0000-0000-0000F2070000}"/>
    <cellStyle name="Comma 3 9 2 3 4 2" xfId="4093" xr:uid="{00000000-0005-0000-0000-0000F3070000}"/>
    <cellStyle name="Comma 3 9 2 3 5" xfId="3012" xr:uid="{00000000-0005-0000-0000-0000F4070000}"/>
    <cellStyle name="Comma 3 9 2 4" xfId="894" xr:uid="{00000000-0005-0000-0000-0000F5070000}"/>
    <cellStyle name="Comma 3 9 2 4 2" xfId="1398" xr:uid="{00000000-0005-0000-0000-0000F6070000}"/>
    <cellStyle name="Comma 3 9 2 4 2 2" xfId="2486" xr:uid="{00000000-0005-0000-0000-0000F7070000}"/>
    <cellStyle name="Comma 3 9 2 4 2 2 2" xfId="4718" xr:uid="{00000000-0005-0000-0000-0000F8070000}"/>
    <cellStyle name="Comma 3 9 2 4 2 3" xfId="3637" xr:uid="{00000000-0005-0000-0000-0000F9070000}"/>
    <cellStyle name="Comma 3 9 2 4 3" xfId="1985" xr:uid="{00000000-0005-0000-0000-0000FA070000}"/>
    <cellStyle name="Comma 3 9 2 4 3 2" xfId="4217" xr:uid="{00000000-0005-0000-0000-0000FB070000}"/>
    <cellStyle name="Comma 3 9 2 4 4" xfId="3136" xr:uid="{00000000-0005-0000-0000-0000FC070000}"/>
    <cellStyle name="Comma 3 9 2 5" xfId="1150" xr:uid="{00000000-0005-0000-0000-0000FD070000}"/>
    <cellStyle name="Comma 3 9 2 5 2" xfId="2238" xr:uid="{00000000-0005-0000-0000-0000FE070000}"/>
    <cellStyle name="Comma 3 9 2 5 2 2" xfId="4470" xr:uid="{00000000-0005-0000-0000-0000FF070000}"/>
    <cellStyle name="Comma 3 9 2 5 3" xfId="3389" xr:uid="{00000000-0005-0000-0000-000000080000}"/>
    <cellStyle name="Comma 3 9 2 6" xfId="646" xr:uid="{00000000-0005-0000-0000-000001080000}"/>
    <cellStyle name="Comma 3 9 2 6 2" xfId="2888" xr:uid="{00000000-0005-0000-0000-000002080000}"/>
    <cellStyle name="Comma 3 9 2 7" xfId="1688" xr:uid="{00000000-0005-0000-0000-000003080000}"/>
    <cellStyle name="Comma 3 9 2 7 2" xfId="3927" xr:uid="{00000000-0005-0000-0000-000004080000}"/>
    <cellStyle name="Comma 3 9 2 8" xfId="1737" xr:uid="{00000000-0005-0000-0000-000005080000}"/>
    <cellStyle name="Comma 3 9 2 8 2" xfId="3969" xr:uid="{00000000-0005-0000-0000-000006080000}"/>
    <cellStyle name="Comma 3 9 2 9" xfId="2768" xr:uid="{00000000-0005-0000-0000-000007080000}"/>
    <cellStyle name="Comma 3 9 3" xfId="504" xr:uid="{00000000-0005-0000-0000-000008080000}"/>
    <cellStyle name="Comma 3 9 3 2" xfId="575" xr:uid="{00000000-0005-0000-0000-000009080000}"/>
    <cellStyle name="Comma 3 9 3 2 2" xfId="821" xr:uid="{00000000-0005-0000-0000-00000A080000}"/>
    <cellStyle name="Comma 3 9 3 2 2 2" xfId="1069" xr:uid="{00000000-0005-0000-0000-00000B080000}"/>
    <cellStyle name="Comma 3 9 3 2 2 2 2" xfId="1573" xr:uid="{00000000-0005-0000-0000-00000C080000}"/>
    <cellStyle name="Comma 3 9 3 2 2 2 2 2" xfId="2661" xr:uid="{00000000-0005-0000-0000-00000D080000}"/>
    <cellStyle name="Comma 3 9 3 2 2 2 2 2 2" xfId="4893" xr:uid="{00000000-0005-0000-0000-00000E080000}"/>
    <cellStyle name="Comma 3 9 3 2 2 2 2 3" xfId="3812" xr:uid="{00000000-0005-0000-0000-00000F080000}"/>
    <cellStyle name="Comma 3 9 3 2 2 2 3" xfId="2160" xr:uid="{00000000-0005-0000-0000-000010080000}"/>
    <cellStyle name="Comma 3 9 3 2 2 2 3 2" xfId="4392" xr:uid="{00000000-0005-0000-0000-000011080000}"/>
    <cellStyle name="Comma 3 9 3 2 2 2 4" xfId="3311" xr:uid="{00000000-0005-0000-0000-000012080000}"/>
    <cellStyle name="Comma 3 9 3 2 2 3" xfId="1325" xr:uid="{00000000-0005-0000-0000-000013080000}"/>
    <cellStyle name="Comma 3 9 3 2 2 3 2" xfId="2413" xr:uid="{00000000-0005-0000-0000-000014080000}"/>
    <cellStyle name="Comma 3 9 3 2 2 3 2 2" xfId="4645" xr:uid="{00000000-0005-0000-0000-000015080000}"/>
    <cellStyle name="Comma 3 9 3 2 2 3 3" xfId="3564" xr:uid="{00000000-0005-0000-0000-000016080000}"/>
    <cellStyle name="Comma 3 9 3 2 2 4" xfId="1912" xr:uid="{00000000-0005-0000-0000-000017080000}"/>
    <cellStyle name="Comma 3 9 3 2 2 4 2" xfId="4144" xr:uid="{00000000-0005-0000-0000-000018080000}"/>
    <cellStyle name="Comma 3 9 3 2 2 5" xfId="3063" xr:uid="{00000000-0005-0000-0000-000019080000}"/>
    <cellStyle name="Comma 3 9 3 2 3" xfId="945" xr:uid="{00000000-0005-0000-0000-00001A080000}"/>
    <cellStyle name="Comma 3 9 3 2 3 2" xfId="1449" xr:uid="{00000000-0005-0000-0000-00001B080000}"/>
    <cellStyle name="Comma 3 9 3 2 3 2 2" xfId="2537" xr:uid="{00000000-0005-0000-0000-00001C080000}"/>
    <cellStyle name="Comma 3 9 3 2 3 2 2 2" xfId="4769" xr:uid="{00000000-0005-0000-0000-00001D080000}"/>
    <cellStyle name="Comma 3 9 3 2 3 2 3" xfId="3688" xr:uid="{00000000-0005-0000-0000-00001E080000}"/>
    <cellStyle name="Comma 3 9 3 2 3 3" xfId="2036" xr:uid="{00000000-0005-0000-0000-00001F080000}"/>
    <cellStyle name="Comma 3 9 3 2 3 3 2" xfId="4268" xr:uid="{00000000-0005-0000-0000-000020080000}"/>
    <cellStyle name="Comma 3 9 3 2 3 4" xfId="3187" xr:uid="{00000000-0005-0000-0000-000021080000}"/>
    <cellStyle name="Comma 3 9 3 2 4" xfId="1201" xr:uid="{00000000-0005-0000-0000-000022080000}"/>
    <cellStyle name="Comma 3 9 3 2 4 2" xfId="2289" xr:uid="{00000000-0005-0000-0000-000023080000}"/>
    <cellStyle name="Comma 3 9 3 2 4 2 2" xfId="4521" xr:uid="{00000000-0005-0000-0000-000024080000}"/>
    <cellStyle name="Comma 3 9 3 2 4 3" xfId="3440" xr:uid="{00000000-0005-0000-0000-000025080000}"/>
    <cellStyle name="Comma 3 9 3 2 5" xfId="697" xr:uid="{00000000-0005-0000-0000-000026080000}"/>
    <cellStyle name="Comma 3 9 3 2 5 2" xfId="2939" xr:uid="{00000000-0005-0000-0000-000027080000}"/>
    <cellStyle name="Comma 3 9 3 2 6" xfId="1788" xr:uid="{00000000-0005-0000-0000-000028080000}"/>
    <cellStyle name="Comma 3 9 3 2 6 2" xfId="4020" xr:uid="{00000000-0005-0000-0000-000029080000}"/>
    <cellStyle name="Comma 3 9 3 2 7" xfId="2817" xr:uid="{00000000-0005-0000-0000-00002A080000}"/>
    <cellStyle name="Comma 3 9 3 3" xfId="790" xr:uid="{00000000-0005-0000-0000-00002B080000}"/>
    <cellStyle name="Comma 3 9 3 3 2" xfId="1038" xr:uid="{00000000-0005-0000-0000-00002C080000}"/>
    <cellStyle name="Comma 3 9 3 3 2 2" xfId="1542" xr:uid="{00000000-0005-0000-0000-00002D080000}"/>
    <cellStyle name="Comma 3 9 3 3 2 2 2" xfId="2630" xr:uid="{00000000-0005-0000-0000-00002E080000}"/>
    <cellStyle name="Comma 3 9 3 3 2 2 2 2" xfId="4862" xr:uid="{00000000-0005-0000-0000-00002F080000}"/>
    <cellStyle name="Comma 3 9 3 3 2 2 3" xfId="3781" xr:uid="{00000000-0005-0000-0000-000030080000}"/>
    <cellStyle name="Comma 3 9 3 3 2 3" xfId="2129" xr:uid="{00000000-0005-0000-0000-000031080000}"/>
    <cellStyle name="Comma 3 9 3 3 2 3 2" xfId="4361" xr:uid="{00000000-0005-0000-0000-000032080000}"/>
    <cellStyle name="Comma 3 9 3 3 2 4" xfId="3280" xr:uid="{00000000-0005-0000-0000-000033080000}"/>
    <cellStyle name="Comma 3 9 3 3 3" xfId="1294" xr:uid="{00000000-0005-0000-0000-000034080000}"/>
    <cellStyle name="Comma 3 9 3 3 3 2" xfId="2382" xr:uid="{00000000-0005-0000-0000-000035080000}"/>
    <cellStyle name="Comma 3 9 3 3 3 2 2" xfId="4614" xr:uid="{00000000-0005-0000-0000-000036080000}"/>
    <cellStyle name="Comma 3 9 3 3 3 3" xfId="3533" xr:uid="{00000000-0005-0000-0000-000037080000}"/>
    <cellStyle name="Comma 3 9 3 3 4" xfId="1881" xr:uid="{00000000-0005-0000-0000-000038080000}"/>
    <cellStyle name="Comma 3 9 3 3 4 2" xfId="4113" xr:uid="{00000000-0005-0000-0000-000039080000}"/>
    <cellStyle name="Comma 3 9 3 3 5" xfId="3032" xr:uid="{00000000-0005-0000-0000-00003A080000}"/>
    <cellStyle name="Comma 3 9 3 4" xfId="914" xr:uid="{00000000-0005-0000-0000-00003B080000}"/>
    <cellStyle name="Comma 3 9 3 4 2" xfId="1418" xr:uid="{00000000-0005-0000-0000-00003C080000}"/>
    <cellStyle name="Comma 3 9 3 4 2 2" xfId="2506" xr:uid="{00000000-0005-0000-0000-00003D080000}"/>
    <cellStyle name="Comma 3 9 3 4 2 2 2" xfId="4738" xr:uid="{00000000-0005-0000-0000-00003E080000}"/>
    <cellStyle name="Comma 3 9 3 4 2 3" xfId="3657" xr:uid="{00000000-0005-0000-0000-00003F080000}"/>
    <cellStyle name="Comma 3 9 3 4 3" xfId="2005" xr:uid="{00000000-0005-0000-0000-000040080000}"/>
    <cellStyle name="Comma 3 9 3 4 3 2" xfId="4237" xr:uid="{00000000-0005-0000-0000-000041080000}"/>
    <cellStyle name="Comma 3 9 3 4 4" xfId="3156" xr:uid="{00000000-0005-0000-0000-000042080000}"/>
    <cellStyle name="Comma 3 9 3 5" xfId="1170" xr:uid="{00000000-0005-0000-0000-000043080000}"/>
    <cellStyle name="Comma 3 9 3 5 2" xfId="2258" xr:uid="{00000000-0005-0000-0000-000044080000}"/>
    <cellStyle name="Comma 3 9 3 5 2 2" xfId="4490" xr:uid="{00000000-0005-0000-0000-000045080000}"/>
    <cellStyle name="Comma 3 9 3 5 3" xfId="3409" xr:uid="{00000000-0005-0000-0000-000046080000}"/>
    <cellStyle name="Comma 3 9 3 6" xfId="666" xr:uid="{00000000-0005-0000-0000-000047080000}"/>
    <cellStyle name="Comma 3 9 3 6 2" xfId="2908" xr:uid="{00000000-0005-0000-0000-000048080000}"/>
    <cellStyle name="Comma 3 9 3 7" xfId="1666" xr:uid="{00000000-0005-0000-0000-000049080000}"/>
    <cellStyle name="Comma 3 9 3 7 2" xfId="3905" xr:uid="{00000000-0005-0000-0000-00004A080000}"/>
    <cellStyle name="Comma 3 9 3 8" xfId="1757" xr:uid="{00000000-0005-0000-0000-00004B080000}"/>
    <cellStyle name="Comma 3 9 3 8 2" xfId="3989" xr:uid="{00000000-0005-0000-0000-00004C080000}"/>
    <cellStyle name="Comma 3 9 3 9" xfId="2746" xr:uid="{00000000-0005-0000-0000-00004D080000}"/>
    <cellStyle name="Comma 3 9 4" xfId="555" xr:uid="{00000000-0005-0000-0000-00004E080000}"/>
    <cellStyle name="Comma 3 9 4 2" xfId="819" xr:uid="{00000000-0005-0000-0000-00004F080000}"/>
    <cellStyle name="Comma 3 9 4 2 2" xfId="1067" xr:uid="{00000000-0005-0000-0000-000050080000}"/>
    <cellStyle name="Comma 3 9 4 2 2 2" xfId="1571" xr:uid="{00000000-0005-0000-0000-000051080000}"/>
    <cellStyle name="Comma 3 9 4 2 2 2 2" xfId="2659" xr:uid="{00000000-0005-0000-0000-000052080000}"/>
    <cellStyle name="Comma 3 9 4 2 2 2 2 2" xfId="4891" xr:uid="{00000000-0005-0000-0000-000053080000}"/>
    <cellStyle name="Comma 3 9 4 2 2 2 3" xfId="3810" xr:uid="{00000000-0005-0000-0000-000054080000}"/>
    <cellStyle name="Comma 3 9 4 2 2 3" xfId="2158" xr:uid="{00000000-0005-0000-0000-000055080000}"/>
    <cellStyle name="Comma 3 9 4 2 2 3 2" xfId="4390" xr:uid="{00000000-0005-0000-0000-000056080000}"/>
    <cellStyle name="Comma 3 9 4 2 2 4" xfId="3309" xr:uid="{00000000-0005-0000-0000-000057080000}"/>
    <cellStyle name="Comma 3 9 4 2 3" xfId="1323" xr:uid="{00000000-0005-0000-0000-000058080000}"/>
    <cellStyle name="Comma 3 9 4 2 3 2" xfId="2411" xr:uid="{00000000-0005-0000-0000-000059080000}"/>
    <cellStyle name="Comma 3 9 4 2 3 2 2" xfId="4643" xr:uid="{00000000-0005-0000-0000-00005A080000}"/>
    <cellStyle name="Comma 3 9 4 2 3 3" xfId="3562" xr:uid="{00000000-0005-0000-0000-00005B080000}"/>
    <cellStyle name="Comma 3 9 4 2 4" xfId="1910" xr:uid="{00000000-0005-0000-0000-00005C080000}"/>
    <cellStyle name="Comma 3 9 4 2 4 2" xfId="4142" xr:uid="{00000000-0005-0000-0000-00005D080000}"/>
    <cellStyle name="Comma 3 9 4 2 5" xfId="3061" xr:uid="{00000000-0005-0000-0000-00005E080000}"/>
    <cellStyle name="Comma 3 9 4 3" xfId="943" xr:uid="{00000000-0005-0000-0000-00005F080000}"/>
    <cellStyle name="Comma 3 9 4 3 2" xfId="1447" xr:uid="{00000000-0005-0000-0000-000060080000}"/>
    <cellStyle name="Comma 3 9 4 3 2 2" xfId="2535" xr:uid="{00000000-0005-0000-0000-000061080000}"/>
    <cellStyle name="Comma 3 9 4 3 2 2 2" xfId="4767" xr:uid="{00000000-0005-0000-0000-000062080000}"/>
    <cellStyle name="Comma 3 9 4 3 2 3" xfId="3686" xr:uid="{00000000-0005-0000-0000-000063080000}"/>
    <cellStyle name="Comma 3 9 4 3 3" xfId="2034" xr:uid="{00000000-0005-0000-0000-000064080000}"/>
    <cellStyle name="Comma 3 9 4 3 3 2" xfId="4266" xr:uid="{00000000-0005-0000-0000-000065080000}"/>
    <cellStyle name="Comma 3 9 4 3 4" xfId="3185" xr:uid="{00000000-0005-0000-0000-000066080000}"/>
    <cellStyle name="Comma 3 9 4 4" xfId="1199" xr:uid="{00000000-0005-0000-0000-000067080000}"/>
    <cellStyle name="Comma 3 9 4 4 2" xfId="2287" xr:uid="{00000000-0005-0000-0000-000068080000}"/>
    <cellStyle name="Comma 3 9 4 4 2 2" xfId="4519" xr:uid="{00000000-0005-0000-0000-000069080000}"/>
    <cellStyle name="Comma 3 9 4 4 3" xfId="3438" xr:uid="{00000000-0005-0000-0000-00006A080000}"/>
    <cellStyle name="Comma 3 9 4 5" xfId="695" xr:uid="{00000000-0005-0000-0000-00006B080000}"/>
    <cellStyle name="Comma 3 9 4 5 2" xfId="2937" xr:uid="{00000000-0005-0000-0000-00006C080000}"/>
    <cellStyle name="Comma 3 9 4 6" xfId="1786" xr:uid="{00000000-0005-0000-0000-00006D080000}"/>
    <cellStyle name="Comma 3 9 4 6 2" xfId="4018" xr:uid="{00000000-0005-0000-0000-00006E080000}"/>
    <cellStyle name="Comma 3 9 4 7" xfId="2797" xr:uid="{00000000-0005-0000-0000-00006F080000}"/>
    <cellStyle name="Comma 3 9 5" xfId="748" xr:uid="{00000000-0005-0000-0000-000070080000}"/>
    <cellStyle name="Comma 3 9 5 2" xfId="996" xr:uid="{00000000-0005-0000-0000-000071080000}"/>
    <cellStyle name="Comma 3 9 5 2 2" xfId="1500" xr:uid="{00000000-0005-0000-0000-000072080000}"/>
    <cellStyle name="Comma 3 9 5 2 2 2" xfId="2588" xr:uid="{00000000-0005-0000-0000-000073080000}"/>
    <cellStyle name="Comma 3 9 5 2 2 2 2" xfId="4820" xr:uid="{00000000-0005-0000-0000-000074080000}"/>
    <cellStyle name="Comma 3 9 5 2 2 3" xfId="3739" xr:uid="{00000000-0005-0000-0000-000075080000}"/>
    <cellStyle name="Comma 3 9 5 2 3" xfId="2087" xr:uid="{00000000-0005-0000-0000-000076080000}"/>
    <cellStyle name="Comma 3 9 5 2 3 2" xfId="4319" xr:uid="{00000000-0005-0000-0000-000077080000}"/>
    <cellStyle name="Comma 3 9 5 2 4" xfId="3238" xr:uid="{00000000-0005-0000-0000-000078080000}"/>
    <cellStyle name="Comma 3 9 5 3" xfId="1252" xr:uid="{00000000-0005-0000-0000-000079080000}"/>
    <cellStyle name="Comma 3 9 5 3 2" xfId="2340" xr:uid="{00000000-0005-0000-0000-00007A080000}"/>
    <cellStyle name="Comma 3 9 5 3 2 2" xfId="4572" xr:uid="{00000000-0005-0000-0000-00007B080000}"/>
    <cellStyle name="Comma 3 9 5 3 3" xfId="3491" xr:uid="{00000000-0005-0000-0000-00007C080000}"/>
    <cellStyle name="Comma 3 9 5 4" xfId="1839" xr:uid="{00000000-0005-0000-0000-00007D080000}"/>
    <cellStyle name="Comma 3 9 5 4 2" xfId="4071" xr:uid="{00000000-0005-0000-0000-00007E080000}"/>
    <cellStyle name="Comma 3 9 5 5" xfId="2990" xr:uid="{00000000-0005-0000-0000-00007F080000}"/>
    <cellStyle name="Comma 3 9 6" xfId="872" xr:uid="{00000000-0005-0000-0000-000080080000}"/>
    <cellStyle name="Comma 3 9 6 2" xfId="1376" xr:uid="{00000000-0005-0000-0000-000081080000}"/>
    <cellStyle name="Comma 3 9 6 2 2" xfId="2464" xr:uid="{00000000-0005-0000-0000-000082080000}"/>
    <cellStyle name="Comma 3 9 6 2 2 2" xfId="4696" xr:uid="{00000000-0005-0000-0000-000083080000}"/>
    <cellStyle name="Comma 3 9 6 2 3" xfId="3615" xr:uid="{00000000-0005-0000-0000-000084080000}"/>
    <cellStyle name="Comma 3 9 6 3" xfId="1963" xr:uid="{00000000-0005-0000-0000-000085080000}"/>
    <cellStyle name="Comma 3 9 6 3 2" xfId="4195" xr:uid="{00000000-0005-0000-0000-000086080000}"/>
    <cellStyle name="Comma 3 9 6 4" xfId="3114" xr:uid="{00000000-0005-0000-0000-000087080000}"/>
    <cellStyle name="Comma 3 9 7" xfId="1128" xr:uid="{00000000-0005-0000-0000-000088080000}"/>
    <cellStyle name="Comma 3 9 7 2" xfId="2216" xr:uid="{00000000-0005-0000-0000-000089080000}"/>
    <cellStyle name="Comma 3 9 7 2 2" xfId="4448" xr:uid="{00000000-0005-0000-0000-00008A080000}"/>
    <cellStyle name="Comma 3 9 7 3" xfId="3367" xr:uid="{00000000-0005-0000-0000-00008B080000}"/>
    <cellStyle name="Comma 3 9 8" xfId="624" xr:uid="{00000000-0005-0000-0000-00008C080000}"/>
    <cellStyle name="Comma 3 9 8 2" xfId="2866" xr:uid="{00000000-0005-0000-0000-00008D080000}"/>
    <cellStyle name="Comma 3 9 9" xfId="1646" xr:uid="{00000000-0005-0000-0000-00008E080000}"/>
    <cellStyle name="Comma 3 9 9 2" xfId="3885" xr:uid="{00000000-0005-0000-0000-00008F080000}"/>
    <cellStyle name="Comma 4" xfId="22" xr:uid="{00000000-0005-0000-0000-000090080000}"/>
    <cellStyle name="Comma 4 2" xfId="42" xr:uid="{00000000-0005-0000-0000-000091080000}"/>
    <cellStyle name="Comma 4 3" xfId="235" xr:uid="{00000000-0005-0000-0000-000092080000}"/>
    <cellStyle name="Comma 5" xfId="236" xr:uid="{00000000-0005-0000-0000-000093080000}"/>
    <cellStyle name="Comma 6" xfId="237" xr:uid="{00000000-0005-0000-0000-000094080000}"/>
    <cellStyle name="Comma 6 2" xfId="238" xr:uid="{00000000-0005-0000-0000-000095080000}"/>
    <cellStyle name="Comma 7" xfId="239" xr:uid="{00000000-0005-0000-0000-000096080000}"/>
    <cellStyle name="Comma 7 2" xfId="240" xr:uid="{00000000-0005-0000-0000-000097080000}"/>
    <cellStyle name="Comma 8" xfId="241" xr:uid="{00000000-0005-0000-0000-000098080000}"/>
    <cellStyle name="Comma 8 2" xfId="242" xr:uid="{00000000-0005-0000-0000-000099080000}"/>
    <cellStyle name="Comma 9" xfId="243" xr:uid="{00000000-0005-0000-0000-00009A080000}"/>
    <cellStyle name="CommaBlank" xfId="244" xr:uid="{00000000-0005-0000-0000-00009B080000}"/>
    <cellStyle name="CommaBlank 2" xfId="245" xr:uid="{00000000-0005-0000-0000-00009C080000}"/>
    <cellStyle name="Currency" xfId="2" builtinId="4"/>
    <cellStyle name="Currency 10" xfId="246" xr:uid="{00000000-0005-0000-0000-00009E080000}"/>
    <cellStyle name="Currency 10 10" xfId="1701" xr:uid="{00000000-0005-0000-0000-00009F080000}"/>
    <cellStyle name="Currency 10 10 2" xfId="3933" xr:uid="{00000000-0005-0000-0000-0000A0080000}"/>
    <cellStyle name="Currency 10 11" xfId="2712" xr:uid="{00000000-0005-0000-0000-0000A1080000}"/>
    <cellStyle name="Currency 10 2" xfId="512" xr:uid="{00000000-0005-0000-0000-0000A2080000}"/>
    <cellStyle name="Currency 10 2 2" xfId="583" xr:uid="{00000000-0005-0000-0000-0000A3080000}"/>
    <cellStyle name="Currency 10 2 2 2" xfId="823" xr:uid="{00000000-0005-0000-0000-0000A4080000}"/>
    <cellStyle name="Currency 10 2 2 2 2" xfId="1071" xr:uid="{00000000-0005-0000-0000-0000A5080000}"/>
    <cellStyle name="Currency 10 2 2 2 2 2" xfId="1575" xr:uid="{00000000-0005-0000-0000-0000A6080000}"/>
    <cellStyle name="Currency 10 2 2 2 2 2 2" xfId="2663" xr:uid="{00000000-0005-0000-0000-0000A7080000}"/>
    <cellStyle name="Currency 10 2 2 2 2 2 2 2" xfId="4895" xr:uid="{00000000-0005-0000-0000-0000A8080000}"/>
    <cellStyle name="Currency 10 2 2 2 2 2 3" xfId="3814" xr:uid="{00000000-0005-0000-0000-0000A9080000}"/>
    <cellStyle name="Currency 10 2 2 2 2 3" xfId="2162" xr:uid="{00000000-0005-0000-0000-0000AA080000}"/>
    <cellStyle name="Currency 10 2 2 2 2 3 2" xfId="4394" xr:uid="{00000000-0005-0000-0000-0000AB080000}"/>
    <cellStyle name="Currency 10 2 2 2 2 4" xfId="3313" xr:uid="{00000000-0005-0000-0000-0000AC080000}"/>
    <cellStyle name="Currency 10 2 2 2 3" xfId="1327" xr:uid="{00000000-0005-0000-0000-0000AD080000}"/>
    <cellStyle name="Currency 10 2 2 2 3 2" xfId="2415" xr:uid="{00000000-0005-0000-0000-0000AE080000}"/>
    <cellStyle name="Currency 10 2 2 2 3 2 2" xfId="4647" xr:uid="{00000000-0005-0000-0000-0000AF080000}"/>
    <cellStyle name="Currency 10 2 2 2 3 3" xfId="3566" xr:uid="{00000000-0005-0000-0000-0000B0080000}"/>
    <cellStyle name="Currency 10 2 2 2 4" xfId="1914" xr:uid="{00000000-0005-0000-0000-0000B1080000}"/>
    <cellStyle name="Currency 10 2 2 2 4 2" xfId="4146" xr:uid="{00000000-0005-0000-0000-0000B2080000}"/>
    <cellStyle name="Currency 10 2 2 2 5" xfId="3065" xr:uid="{00000000-0005-0000-0000-0000B3080000}"/>
    <cellStyle name="Currency 10 2 2 3" xfId="947" xr:uid="{00000000-0005-0000-0000-0000B4080000}"/>
    <cellStyle name="Currency 10 2 2 3 2" xfId="1451" xr:uid="{00000000-0005-0000-0000-0000B5080000}"/>
    <cellStyle name="Currency 10 2 2 3 2 2" xfId="2539" xr:uid="{00000000-0005-0000-0000-0000B6080000}"/>
    <cellStyle name="Currency 10 2 2 3 2 2 2" xfId="4771" xr:uid="{00000000-0005-0000-0000-0000B7080000}"/>
    <cellStyle name="Currency 10 2 2 3 2 3" xfId="3690" xr:uid="{00000000-0005-0000-0000-0000B8080000}"/>
    <cellStyle name="Currency 10 2 2 3 3" xfId="2038" xr:uid="{00000000-0005-0000-0000-0000B9080000}"/>
    <cellStyle name="Currency 10 2 2 3 3 2" xfId="4270" xr:uid="{00000000-0005-0000-0000-0000BA080000}"/>
    <cellStyle name="Currency 10 2 2 3 4" xfId="3189" xr:uid="{00000000-0005-0000-0000-0000BB080000}"/>
    <cellStyle name="Currency 10 2 2 4" xfId="1203" xr:uid="{00000000-0005-0000-0000-0000BC080000}"/>
    <cellStyle name="Currency 10 2 2 4 2" xfId="2291" xr:uid="{00000000-0005-0000-0000-0000BD080000}"/>
    <cellStyle name="Currency 10 2 2 4 2 2" xfId="4523" xr:uid="{00000000-0005-0000-0000-0000BE080000}"/>
    <cellStyle name="Currency 10 2 2 4 3" xfId="3442" xr:uid="{00000000-0005-0000-0000-0000BF080000}"/>
    <cellStyle name="Currency 10 2 2 5" xfId="699" xr:uid="{00000000-0005-0000-0000-0000C0080000}"/>
    <cellStyle name="Currency 10 2 2 5 2" xfId="2941" xr:uid="{00000000-0005-0000-0000-0000C1080000}"/>
    <cellStyle name="Currency 10 2 2 6" xfId="1790" xr:uid="{00000000-0005-0000-0000-0000C2080000}"/>
    <cellStyle name="Currency 10 2 2 6 2" xfId="4022" xr:uid="{00000000-0005-0000-0000-0000C3080000}"/>
    <cellStyle name="Currency 10 2 2 7" xfId="2825" xr:uid="{00000000-0005-0000-0000-0000C4080000}"/>
    <cellStyle name="Currency 10 2 3" xfId="756" xr:uid="{00000000-0005-0000-0000-0000C5080000}"/>
    <cellStyle name="Currency 10 2 3 2" xfId="1004" xr:uid="{00000000-0005-0000-0000-0000C6080000}"/>
    <cellStyle name="Currency 10 2 3 2 2" xfId="1508" xr:uid="{00000000-0005-0000-0000-0000C7080000}"/>
    <cellStyle name="Currency 10 2 3 2 2 2" xfId="2596" xr:uid="{00000000-0005-0000-0000-0000C8080000}"/>
    <cellStyle name="Currency 10 2 3 2 2 2 2" xfId="4828" xr:uid="{00000000-0005-0000-0000-0000C9080000}"/>
    <cellStyle name="Currency 10 2 3 2 2 3" xfId="3747" xr:uid="{00000000-0005-0000-0000-0000CA080000}"/>
    <cellStyle name="Currency 10 2 3 2 3" xfId="2095" xr:uid="{00000000-0005-0000-0000-0000CB080000}"/>
    <cellStyle name="Currency 10 2 3 2 3 2" xfId="4327" xr:uid="{00000000-0005-0000-0000-0000CC080000}"/>
    <cellStyle name="Currency 10 2 3 2 4" xfId="3246" xr:uid="{00000000-0005-0000-0000-0000CD080000}"/>
    <cellStyle name="Currency 10 2 3 3" xfId="1260" xr:uid="{00000000-0005-0000-0000-0000CE080000}"/>
    <cellStyle name="Currency 10 2 3 3 2" xfId="2348" xr:uid="{00000000-0005-0000-0000-0000CF080000}"/>
    <cellStyle name="Currency 10 2 3 3 2 2" xfId="4580" xr:uid="{00000000-0005-0000-0000-0000D0080000}"/>
    <cellStyle name="Currency 10 2 3 3 3" xfId="3499" xr:uid="{00000000-0005-0000-0000-0000D1080000}"/>
    <cellStyle name="Currency 10 2 3 4" xfId="1847" xr:uid="{00000000-0005-0000-0000-0000D2080000}"/>
    <cellStyle name="Currency 10 2 3 4 2" xfId="4079" xr:uid="{00000000-0005-0000-0000-0000D3080000}"/>
    <cellStyle name="Currency 10 2 3 5" xfId="2998" xr:uid="{00000000-0005-0000-0000-0000D4080000}"/>
    <cellStyle name="Currency 10 2 4" xfId="880" xr:uid="{00000000-0005-0000-0000-0000D5080000}"/>
    <cellStyle name="Currency 10 2 4 2" xfId="1384" xr:uid="{00000000-0005-0000-0000-0000D6080000}"/>
    <cellStyle name="Currency 10 2 4 2 2" xfId="2472" xr:uid="{00000000-0005-0000-0000-0000D7080000}"/>
    <cellStyle name="Currency 10 2 4 2 2 2" xfId="4704" xr:uid="{00000000-0005-0000-0000-0000D8080000}"/>
    <cellStyle name="Currency 10 2 4 2 3" xfId="3623" xr:uid="{00000000-0005-0000-0000-0000D9080000}"/>
    <cellStyle name="Currency 10 2 4 3" xfId="1971" xr:uid="{00000000-0005-0000-0000-0000DA080000}"/>
    <cellStyle name="Currency 10 2 4 3 2" xfId="4203" xr:uid="{00000000-0005-0000-0000-0000DB080000}"/>
    <cellStyle name="Currency 10 2 4 4" xfId="3122" xr:uid="{00000000-0005-0000-0000-0000DC080000}"/>
    <cellStyle name="Currency 10 2 5" xfId="1136" xr:uid="{00000000-0005-0000-0000-0000DD080000}"/>
    <cellStyle name="Currency 10 2 5 2" xfId="2224" xr:uid="{00000000-0005-0000-0000-0000DE080000}"/>
    <cellStyle name="Currency 10 2 5 2 2" xfId="4456" xr:uid="{00000000-0005-0000-0000-0000DF080000}"/>
    <cellStyle name="Currency 10 2 5 3" xfId="3375" xr:uid="{00000000-0005-0000-0000-0000E0080000}"/>
    <cellStyle name="Currency 10 2 6" xfId="632" xr:uid="{00000000-0005-0000-0000-0000E1080000}"/>
    <cellStyle name="Currency 10 2 6 2" xfId="2874" xr:uid="{00000000-0005-0000-0000-0000E2080000}"/>
    <cellStyle name="Currency 10 2 7" xfId="1674" xr:uid="{00000000-0005-0000-0000-0000E3080000}"/>
    <cellStyle name="Currency 10 2 7 2" xfId="3913" xr:uid="{00000000-0005-0000-0000-0000E4080000}"/>
    <cellStyle name="Currency 10 2 8" xfId="1723" xr:uid="{00000000-0005-0000-0000-0000E5080000}"/>
    <cellStyle name="Currency 10 2 8 2" xfId="3955" xr:uid="{00000000-0005-0000-0000-0000E6080000}"/>
    <cellStyle name="Currency 10 2 9" xfId="2754" xr:uid="{00000000-0005-0000-0000-0000E7080000}"/>
    <cellStyle name="Currency 10 3" xfId="490" xr:uid="{00000000-0005-0000-0000-0000E8080000}"/>
    <cellStyle name="Currency 10 3 2" xfId="561" xr:uid="{00000000-0005-0000-0000-0000E9080000}"/>
    <cellStyle name="Currency 10 3 2 2" xfId="824" xr:uid="{00000000-0005-0000-0000-0000EA080000}"/>
    <cellStyle name="Currency 10 3 2 2 2" xfId="1072" xr:uid="{00000000-0005-0000-0000-0000EB080000}"/>
    <cellStyle name="Currency 10 3 2 2 2 2" xfId="1576" xr:uid="{00000000-0005-0000-0000-0000EC080000}"/>
    <cellStyle name="Currency 10 3 2 2 2 2 2" xfId="2664" xr:uid="{00000000-0005-0000-0000-0000ED080000}"/>
    <cellStyle name="Currency 10 3 2 2 2 2 2 2" xfId="4896" xr:uid="{00000000-0005-0000-0000-0000EE080000}"/>
    <cellStyle name="Currency 10 3 2 2 2 2 3" xfId="3815" xr:uid="{00000000-0005-0000-0000-0000EF080000}"/>
    <cellStyle name="Currency 10 3 2 2 2 3" xfId="2163" xr:uid="{00000000-0005-0000-0000-0000F0080000}"/>
    <cellStyle name="Currency 10 3 2 2 2 3 2" xfId="4395" xr:uid="{00000000-0005-0000-0000-0000F1080000}"/>
    <cellStyle name="Currency 10 3 2 2 2 4" xfId="3314" xr:uid="{00000000-0005-0000-0000-0000F2080000}"/>
    <cellStyle name="Currency 10 3 2 2 3" xfId="1328" xr:uid="{00000000-0005-0000-0000-0000F3080000}"/>
    <cellStyle name="Currency 10 3 2 2 3 2" xfId="2416" xr:uid="{00000000-0005-0000-0000-0000F4080000}"/>
    <cellStyle name="Currency 10 3 2 2 3 2 2" xfId="4648" xr:uid="{00000000-0005-0000-0000-0000F5080000}"/>
    <cellStyle name="Currency 10 3 2 2 3 3" xfId="3567" xr:uid="{00000000-0005-0000-0000-0000F6080000}"/>
    <cellStyle name="Currency 10 3 2 2 4" xfId="1915" xr:uid="{00000000-0005-0000-0000-0000F7080000}"/>
    <cellStyle name="Currency 10 3 2 2 4 2" xfId="4147" xr:uid="{00000000-0005-0000-0000-0000F8080000}"/>
    <cellStyle name="Currency 10 3 2 2 5" xfId="3066" xr:uid="{00000000-0005-0000-0000-0000F9080000}"/>
    <cellStyle name="Currency 10 3 2 3" xfId="948" xr:uid="{00000000-0005-0000-0000-0000FA080000}"/>
    <cellStyle name="Currency 10 3 2 3 2" xfId="1452" xr:uid="{00000000-0005-0000-0000-0000FB080000}"/>
    <cellStyle name="Currency 10 3 2 3 2 2" xfId="2540" xr:uid="{00000000-0005-0000-0000-0000FC080000}"/>
    <cellStyle name="Currency 10 3 2 3 2 2 2" xfId="4772" xr:uid="{00000000-0005-0000-0000-0000FD080000}"/>
    <cellStyle name="Currency 10 3 2 3 2 3" xfId="3691" xr:uid="{00000000-0005-0000-0000-0000FE080000}"/>
    <cellStyle name="Currency 10 3 2 3 3" xfId="2039" xr:uid="{00000000-0005-0000-0000-0000FF080000}"/>
    <cellStyle name="Currency 10 3 2 3 3 2" xfId="4271" xr:uid="{00000000-0005-0000-0000-000000090000}"/>
    <cellStyle name="Currency 10 3 2 3 4" xfId="3190" xr:uid="{00000000-0005-0000-0000-000001090000}"/>
    <cellStyle name="Currency 10 3 2 4" xfId="1204" xr:uid="{00000000-0005-0000-0000-000002090000}"/>
    <cellStyle name="Currency 10 3 2 4 2" xfId="2292" xr:uid="{00000000-0005-0000-0000-000003090000}"/>
    <cellStyle name="Currency 10 3 2 4 2 2" xfId="4524" xr:uid="{00000000-0005-0000-0000-000004090000}"/>
    <cellStyle name="Currency 10 3 2 4 3" xfId="3443" xr:uid="{00000000-0005-0000-0000-000005090000}"/>
    <cellStyle name="Currency 10 3 2 5" xfId="700" xr:uid="{00000000-0005-0000-0000-000006090000}"/>
    <cellStyle name="Currency 10 3 2 5 2" xfId="2942" xr:uid="{00000000-0005-0000-0000-000007090000}"/>
    <cellStyle name="Currency 10 3 2 6" xfId="1791" xr:uid="{00000000-0005-0000-0000-000008090000}"/>
    <cellStyle name="Currency 10 3 2 6 2" xfId="4023" xr:uid="{00000000-0005-0000-0000-000009090000}"/>
    <cellStyle name="Currency 10 3 2 7" xfId="2803" xr:uid="{00000000-0005-0000-0000-00000A090000}"/>
    <cellStyle name="Currency 10 3 3" xfId="776" xr:uid="{00000000-0005-0000-0000-00000B090000}"/>
    <cellStyle name="Currency 10 3 3 2" xfId="1024" xr:uid="{00000000-0005-0000-0000-00000C090000}"/>
    <cellStyle name="Currency 10 3 3 2 2" xfId="1528" xr:uid="{00000000-0005-0000-0000-00000D090000}"/>
    <cellStyle name="Currency 10 3 3 2 2 2" xfId="2616" xr:uid="{00000000-0005-0000-0000-00000E090000}"/>
    <cellStyle name="Currency 10 3 3 2 2 2 2" xfId="4848" xr:uid="{00000000-0005-0000-0000-00000F090000}"/>
    <cellStyle name="Currency 10 3 3 2 2 3" xfId="3767" xr:uid="{00000000-0005-0000-0000-000010090000}"/>
    <cellStyle name="Currency 10 3 3 2 3" xfId="2115" xr:uid="{00000000-0005-0000-0000-000011090000}"/>
    <cellStyle name="Currency 10 3 3 2 3 2" xfId="4347" xr:uid="{00000000-0005-0000-0000-000012090000}"/>
    <cellStyle name="Currency 10 3 3 2 4" xfId="3266" xr:uid="{00000000-0005-0000-0000-000013090000}"/>
    <cellStyle name="Currency 10 3 3 3" xfId="1280" xr:uid="{00000000-0005-0000-0000-000014090000}"/>
    <cellStyle name="Currency 10 3 3 3 2" xfId="2368" xr:uid="{00000000-0005-0000-0000-000015090000}"/>
    <cellStyle name="Currency 10 3 3 3 2 2" xfId="4600" xr:uid="{00000000-0005-0000-0000-000016090000}"/>
    <cellStyle name="Currency 10 3 3 3 3" xfId="3519" xr:uid="{00000000-0005-0000-0000-000017090000}"/>
    <cellStyle name="Currency 10 3 3 4" xfId="1867" xr:uid="{00000000-0005-0000-0000-000018090000}"/>
    <cellStyle name="Currency 10 3 3 4 2" xfId="4099" xr:uid="{00000000-0005-0000-0000-000019090000}"/>
    <cellStyle name="Currency 10 3 3 5" xfId="3018" xr:uid="{00000000-0005-0000-0000-00001A090000}"/>
    <cellStyle name="Currency 10 3 4" xfId="900" xr:uid="{00000000-0005-0000-0000-00001B090000}"/>
    <cellStyle name="Currency 10 3 4 2" xfId="1404" xr:uid="{00000000-0005-0000-0000-00001C090000}"/>
    <cellStyle name="Currency 10 3 4 2 2" xfId="2492" xr:uid="{00000000-0005-0000-0000-00001D090000}"/>
    <cellStyle name="Currency 10 3 4 2 2 2" xfId="4724" xr:uid="{00000000-0005-0000-0000-00001E090000}"/>
    <cellStyle name="Currency 10 3 4 2 3" xfId="3643" xr:uid="{00000000-0005-0000-0000-00001F090000}"/>
    <cellStyle name="Currency 10 3 4 3" xfId="1991" xr:uid="{00000000-0005-0000-0000-000020090000}"/>
    <cellStyle name="Currency 10 3 4 3 2" xfId="4223" xr:uid="{00000000-0005-0000-0000-000021090000}"/>
    <cellStyle name="Currency 10 3 4 4" xfId="3142" xr:uid="{00000000-0005-0000-0000-000022090000}"/>
    <cellStyle name="Currency 10 3 5" xfId="1156" xr:uid="{00000000-0005-0000-0000-000023090000}"/>
    <cellStyle name="Currency 10 3 5 2" xfId="2244" xr:uid="{00000000-0005-0000-0000-000024090000}"/>
    <cellStyle name="Currency 10 3 5 2 2" xfId="4476" xr:uid="{00000000-0005-0000-0000-000025090000}"/>
    <cellStyle name="Currency 10 3 5 3" xfId="3395" xr:uid="{00000000-0005-0000-0000-000026090000}"/>
    <cellStyle name="Currency 10 3 6" xfId="652" xr:uid="{00000000-0005-0000-0000-000027090000}"/>
    <cellStyle name="Currency 10 3 6 2" xfId="2894" xr:uid="{00000000-0005-0000-0000-000028090000}"/>
    <cellStyle name="Currency 10 3 7" xfId="1652" xr:uid="{00000000-0005-0000-0000-000029090000}"/>
    <cellStyle name="Currency 10 3 7 2" xfId="3891" xr:uid="{00000000-0005-0000-0000-00002A090000}"/>
    <cellStyle name="Currency 10 3 8" xfId="1743" xr:uid="{00000000-0005-0000-0000-00002B090000}"/>
    <cellStyle name="Currency 10 3 8 2" xfId="3975" xr:uid="{00000000-0005-0000-0000-00002C090000}"/>
    <cellStyle name="Currency 10 3 9" xfId="2732" xr:uid="{00000000-0005-0000-0000-00002D090000}"/>
    <cellStyle name="Currency 10 4" xfId="541" xr:uid="{00000000-0005-0000-0000-00002E090000}"/>
    <cellStyle name="Currency 10 4 2" xfId="822" xr:uid="{00000000-0005-0000-0000-00002F090000}"/>
    <cellStyle name="Currency 10 4 2 2" xfId="1070" xr:uid="{00000000-0005-0000-0000-000030090000}"/>
    <cellStyle name="Currency 10 4 2 2 2" xfId="1574" xr:uid="{00000000-0005-0000-0000-000031090000}"/>
    <cellStyle name="Currency 10 4 2 2 2 2" xfId="2662" xr:uid="{00000000-0005-0000-0000-000032090000}"/>
    <cellStyle name="Currency 10 4 2 2 2 2 2" xfId="4894" xr:uid="{00000000-0005-0000-0000-000033090000}"/>
    <cellStyle name="Currency 10 4 2 2 2 3" xfId="3813" xr:uid="{00000000-0005-0000-0000-000034090000}"/>
    <cellStyle name="Currency 10 4 2 2 3" xfId="2161" xr:uid="{00000000-0005-0000-0000-000035090000}"/>
    <cellStyle name="Currency 10 4 2 2 3 2" xfId="4393" xr:uid="{00000000-0005-0000-0000-000036090000}"/>
    <cellStyle name="Currency 10 4 2 2 4" xfId="3312" xr:uid="{00000000-0005-0000-0000-000037090000}"/>
    <cellStyle name="Currency 10 4 2 3" xfId="1326" xr:uid="{00000000-0005-0000-0000-000038090000}"/>
    <cellStyle name="Currency 10 4 2 3 2" xfId="2414" xr:uid="{00000000-0005-0000-0000-000039090000}"/>
    <cellStyle name="Currency 10 4 2 3 2 2" xfId="4646" xr:uid="{00000000-0005-0000-0000-00003A090000}"/>
    <cellStyle name="Currency 10 4 2 3 3" xfId="3565" xr:uid="{00000000-0005-0000-0000-00003B090000}"/>
    <cellStyle name="Currency 10 4 2 4" xfId="1913" xr:uid="{00000000-0005-0000-0000-00003C090000}"/>
    <cellStyle name="Currency 10 4 2 4 2" xfId="4145" xr:uid="{00000000-0005-0000-0000-00003D090000}"/>
    <cellStyle name="Currency 10 4 2 5" xfId="3064" xr:uid="{00000000-0005-0000-0000-00003E090000}"/>
    <cellStyle name="Currency 10 4 3" xfId="946" xr:uid="{00000000-0005-0000-0000-00003F090000}"/>
    <cellStyle name="Currency 10 4 3 2" xfId="1450" xr:uid="{00000000-0005-0000-0000-000040090000}"/>
    <cellStyle name="Currency 10 4 3 2 2" xfId="2538" xr:uid="{00000000-0005-0000-0000-000041090000}"/>
    <cellStyle name="Currency 10 4 3 2 2 2" xfId="4770" xr:uid="{00000000-0005-0000-0000-000042090000}"/>
    <cellStyle name="Currency 10 4 3 2 3" xfId="3689" xr:uid="{00000000-0005-0000-0000-000043090000}"/>
    <cellStyle name="Currency 10 4 3 3" xfId="2037" xr:uid="{00000000-0005-0000-0000-000044090000}"/>
    <cellStyle name="Currency 10 4 3 3 2" xfId="4269" xr:uid="{00000000-0005-0000-0000-000045090000}"/>
    <cellStyle name="Currency 10 4 3 4" xfId="3188" xr:uid="{00000000-0005-0000-0000-000046090000}"/>
    <cellStyle name="Currency 10 4 4" xfId="1202" xr:uid="{00000000-0005-0000-0000-000047090000}"/>
    <cellStyle name="Currency 10 4 4 2" xfId="2290" xr:uid="{00000000-0005-0000-0000-000048090000}"/>
    <cellStyle name="Currency 10 4 4 2 2" xfId="4522" xr:uid="{00000000-0005-0000-0000-000049090000}"/>
    <cellStyle name="Currency 10 4 4 3" xfId="3441" xr:uid="{00000000-0005-0000-0000-00004A090000}"/>
    <cellStyle name="Currency 10 4 5" xfId="698" xr:uid="{00000000-0005-0000-0000-00004B090000}"/>
    <cellStyle name="Currency 10 4 5 2" xfId="2940" xr:uid="{00000000-0005-0000-0000-00004C090000}"/>
    <cellStyle name="Currency 10 4 6" xfId="1789" xr:uid="{00000000-0005-0000-0000-00004D090000}"/>
    <cellStyle name="Currency 10 4 6 2" xfId="4021" xr:uid="{00000000-0005-0000-0000-00004E090000}"/>
    <cellStyle name="Currency 10 4 7" xfId="2783" xr:uid="{00000000-0005-0000-0000-00004F090000}"/>
    <cellStyle name="Currency 10 5" xfId="734" xr:uid="{00000000-0005-0000-0000-000050090000}"/>
    <cellStyle name="Currency 10 5 2" xfId="982" xr:uid="{00000000-0005-0000-0000-000051090000}"/>
    <cellStyle name="Currency 10 5 2 2" xfId="1486" xr:uid="{00000000-0005-0000-0000-000052090000}"/>
    <cellStyle name="Currency 10 5 2 2 2" xfId="2574" xr:uid="{00000000-0005-0000-0000-000053090000}"/>
    <cellStyle name="Currency 10 5 2 2 2 2" xfId="4806" xr:uid="{00000000-0005-0000-0000-000054090000}"/>
    <cellStyle name="Currency 10 5 2 2 3" xfId="3725" xr:uid="{00000000-0005-0000-0000-000055090000}"/>
    <cellStyle name="Currency 10 5 2 3" xfId="2073" xr:uid="{00000000-0005-0000-0000-000056090000}"/>
    <cellStyle name="Currency 10 5 2 3 2" xfId="4305" xr:uid="{00000000-0005-0000-0000-000057090000}"/>
    <cellStyle name="Currency 10 5 2 4" xfId="3224" xr:uid="{00000000-0005-0000-0000-000058090000}"/>
    <cellStyle name="Currency 10 5 3" xfId="1238" xr:uid="{00000000-0005-0000-0000-000059090000}"/>
    <cellStyle name="Currency 10 5 3 2" xfId="2326" xr:uid="{00000000-0005-0000-0000-00005A090000}"/>
    <cellStyle name="Currency 10 5 3 2 2" xfId="4558" xr:uid="{00000000-0005-0000-0000-00005B090000}"/>
    <cellStyle name="Currency 10 5 3 3" xfId="3477" xr:uid="{00000000-0005-0000-0000-00005C090000}"/>
    <cellStyle name="Currency 10 5 4" xfId="1825" xr:uid="{00000000-0005-0000-0000-00005D090000}"/>
    <cellStyle name="Currency 10 5 4 2" xfId="4057" xr:uid="{00000000-0005-0000-0000-00005E090000}"/>
    <cellStyle name="Currency 10 5 5" xfId="2976" xr:uid="{00000000-0005-0000-0000-00005F090000}"/>
    <cellStyle name="Currency 10 6" xfId="858" xr:uid="{00000000-0005-0000-0000-000060090000}"/>
    <cellStyle name="Currency 10 6 2" xfId="1362" xr:uid="{00000000-0005-0000-0000-000061090000}"/>
    <cellStyle name="Currency 10 6 2 2" xfId="2450" xr:uid="{00000000-0005-0000-0000-000062090000}"/>
    <cellStyle name="Currency 10 6 2 2 2" xfId="4682" xr:uid="{00000000-0005-0000-0000-000063090000}"/>
    <cellStyle name="Currency 10 6 2 3" xfId="3601" xr:uid="{00000000-0005-0000-0000-000064090000}"/>
    <cellStyle name="Currency 10 6 3" xfId="1949" xr:uid="{00000000-0005-0000-0000-000065090000}"/>
    <cellStyle name="Currency 10 6 3 2" xfId="4181" xr:uid="{00000000-0005-0000-0000-000066090000}"/>
    <cellStyle name="Currency 10 6 4" xfId="3100" xr:uid="{00000000-0005-0000-0000-000067090000}"/>
    <cellStyle name="Currency 10 7" xfId="1114" xr:uid="{00000000-0005-0000-0000-000068090000}"/>
    <cellStyle name="Currency 10 7 2" xfId="2202" xr:uid="{00000000-0005-0000-0000-000069090000}"/>
    <cellStyle name="Currency 10 7 2 2" xfId="4434" xr:uid="{00000000-0005-0000-0000-00006A090000}"/>
    <cellStyle name="Currency 10 7 3" xfId="3353" xr:uid="{00000000-0005-0000-0000-00006B090000}"/>
    <cellStyle name="Currency 10 8" xfId="610" xr:uid="{00000000-0005-0000-0000-00006C090000}"/>
    <cellStyle name="Currency 10 8 2" xfId="2852" xr:uid="{00000000-0005-0000-0000-00006D090000}"/>
    <cellStyle name="Currency 10 9" xfId="1632" xr:uid="{00000000-0005-0000-0000-00006E090000}"/>
    <cellStyle name="Currency 10 9 2" xfId="3871" xr:uid="{00000000-0005-0000-0000-00006F090000}"/>
    <cellStyle name="Currency 11" xfId="4938" xr:uid="{00000000-0005-0000-0000-000070090000}"/>
    <cellStyle name="Currency 11 2" xfId="4948" xr:uid="{7561B1CB-72D0-4BE8-9C1D-8B78ED10AB96}"/>
    <cellStyle name="Currency 12" xfId="4935" xr:uid="{00000000-0005-0000-0000-000071090000}"/>
    <cellStyle name="Currency 2" xfId="15" xr:uid="{00000000-0005-0000-0000-000072090000}"/>
    <cellStyle name="Currency 2 2" xfId="24" xr:uid="{00000000-0005-0000-0000-000073090000}"/>
    <cellStyle name="Currency 2 3" xfId="469" xr:uid="{00000000-0005-0000-0000-000074090000}"/>
    <cellStyle name="Currency 2 4" xfId="23" xr:uid="{00000000-0005-0000-0000-000075090000}"/>
    <cellStyle name="Currency 3" xfId="25" xr:uid="{00000000-0005-0000-0000-000076090000}"/>
    <cellStyle name="Currency 3 2" xfId="248" xr:uid="{00000000-0005-0000-0000-000077090000}"/>
    <cellStyle name="Currency 3 3" xfId="249" xr:uid="{00000000-0005-0000-0000-000078090000}"/>
    <cellStyle name="Currency 3 4" xfId="250" xr:uid="{00000000-0005-0000-0000-000079090000}"/>
    <cellStyle name="Currency 3 5" xfId="247" xr:uid="{00000000-0005-0000-0000-00007A090000}"/>
    <cellStyle name="Currency 4" xfId="251" xr:uid="{00000000-0005-0000-0000-00007B090000}"/>
    <cellStyle name="Currency 4 2" xfId="252" xr:uid="{00000000-0005-0000-0000-00007C090000}"/>
    <cellStyle name="Currency 4 3" xfId="253" xr:uid="{00000000-0005-0000-0000-00007D090000}"/>
    <cellStyle name="Currency 4 4" xfId="254" xr:uid="{00000000-0005-0000-0000-00007E090000}"/>
    <cellStyle name="Currency 5" xfId="255" xr:uid="{00000000-0005-0000-0000-00007F090000}"/>
    <cellStyle name="Currency 6" xfId="256" xr:uid="{00000000-0005-0000-0000-000080090000}"/>
    <cellStyle name="Currency 7" xfId="257" xr:uid="{00000000-0005-0000-0000-000081090000}"/>
    <cellStyle name="Currency 8" xfId="258" xr:uid="{00000000-0005-0000-0000-000082090000}"/>
    <cellStyle name="Currency 9" xfId="259" xr:uid="{00000000-0005-0000-0000-000083090000}"/>
    <cellStyle name="Explanatory Text 2" xfId="260" xr:uid="{00000000-0005-0000-0000-000084090000}"/>
    <cellStyle name="Explanatory Text 3" xfId="261" xr:uid="{00000000-0005-0000-0000-000085090000}"/>
    <cellStyle name="Explanatory Text 4" xfId="262" xr:uid="{00000000-0005-0000-0000-000086090000}"/>
    <cellStyle name="Explanatory Text 5" xfId="263" xr:uid="{00000000-0005-0000-0000-000087090000}"/>
    <cellStyle name="Explanatory Text 6" xfId="264" xr:uid="{00000000-0005-0000-0000-000088090000}"/>
    <cellStyle name="Good 2" xfId="265" xr:uid="{00000000-0005-0000-0000-000089090000}"/>
    <cellStyle name="Good 3" xfId="266" xr:uid="{00000000-0005-0000-0000-00008A090000}"/>
    <cellStyle name="Good 4" xfId="267" xr:uid="{00000000-0005-0000-0000-00008B090000}"/>
    <cellStyle name="Good 5" xfId="268" xr:uid="{00000000-0005-0000-0000-00008C090000}"/>
    <cellStyle name="Good 6" xfId="269" xr:uid="{00000000-0005-0000-0000-00008D090000}"/>
    <cellStyle name="Heading 1 2" xfId="270" xr:uid="{00000000-0005-0000-0000-00008E090000}"/>
    <cellStyle name="Heading 1 3" xfId="271" xr:uid="{00000000-0005-0000-0000-00008F090000}"/>
    <cellStyle name="Heading 1 4" xfId="272" xr:uid="{00000000-0005-0000-0000-000090090000}"/>
    <cellStyle name="Heading 1 5" xfId="273" xr:uid="{00000000-0005-0000-0000-000091090000}"/>
    <cellStyle name="Heading 1 6" xfId="274" xr:uid="{00000000-0005-0000-0000-000092090000}"/>
    <cellStyle name="Heading 1 7" xfId="275" xr:uid="{00000000-0005-0000-0000-000093090000}"/>
    <cellStyle name="Heading 1 8" xfId="276" xr:uid="{00000000-0005-0000-0000-000094090000}"/>
    <cellStyle name="Heading 2 2" xfId="277" xr:uid="{00000000-0005-0000-0000-000095090000}"/>
    <cellStyle name="Heading 2 3" xfId="278" xr:uid="{00000000-0005-0000-0000-000096090000}"/>
    <cellStyle name="Heading 2 4" xfId="279" xr:uid="{00000000-0005-0000-0000-000097090000}"/>
    <cellStyle name="Heading 2 5" xfId="280" xr:uid="{00000000-0005-0000-0000-000098090000}"/>
    <cellStyle name="Heading 2 6" xfId="281" xr:uid="{00000000-0005-0000-0000-000099090000}"/>
    <cellStyle name="Heading 2 7" xfId="282" xr:uid="{00000000-0005-0000-0000-00009A090000}"/>
    <cellStyle name="Heading 2 8" xfId="283" xr:uid="{00000000-0005-0000-0000-00009B090000}"/>
    <cellStyle name="Heading 3 2" xfId="284" xr:uid="{00000000-0005-0000-0000-00009C090000}"/>
    <cellStyle name="Heading 3 3" xfId="285" xr:uid="{00000000-0005-0000-0000-00009D090000}"/>
    <cellStyle name="Heading 3 4" xfId="286" xr:uid="{00000000-0005-0000-0000-00009E090000}"/>
    <cellStyle name="Heading 3 5" xfId="287" xr:uid="{00000000-0005-0000-0000-00009F090000}"/>
    <cellStyle name="Heading 3 6" xfId="288" xr:uid="{00000000-0005-0000-0000-0000A0090000}"/>
    <cellStyle name="Heading 3 7" xfId="289" xr:uid="{00000000-0005-0000-0000-0000A1090000}"/>
    <cellStyle name="Heading 3 8" xfId="290" xr:uid="{00000000-0005-0000-0000-0000A2090000}"/>
    <cellStyle name="Heading 4 2" xfId="291" xr:uid="{00000000-0005-0000-0000-0000A3090000}"/>
    <cellStyle name="Heading 4 3" xfId="292" xr:uid="{00000000-0005-0000-0000-0000A4090000}"/>
    <cellStyle name="Heading 4 4" xfId="293" xr:uid="{00000000-0005-0000-0000-0000A5090000}"/>
    <cellStyle name="Heading 4 5" xfId="294" xr:uid="{00000000-0005-0000-0000-0000A6090000}"/>
    <cellStyle name="Heading 4 6" xfId="295" xr:uid="{00000000-0005-0000-0000-0000A7090000}"/>
    <cellStyle name="Heading 4 7" xfId="296" xr:uid="{00000000-0005-0000-0000-0000A8090000}"/>
    <cellStyle name="Heading 4 8" xfId="297" xr:uid="{00000000-0005-0000-0000-0000A9090000}"/>
    <cellStyle name="Input 2" xfId="298" xr:uid="{00000000-0005-0000-0000-0000AA090000}"/>
    <cellStyle name="Input 3" xfId="299" xr:uid="{00000000-0005-0000-0000-0000AB090000}"/>
    <cellStyle name="Input 4" xfId="300" xr:uid="{00000000-0005-0000-0000-0000AC090000}"/>
    <cellStyle name="Input 5" xfId="301" xr:uid="{00000000-0005-0000-0000-0000AD090000}"/>
    <cellStyle name="Input 6" xfId="302" xr:uid="{00000000-0005-0000-0000-0000AE090000}"/>
    <cellStyle name="kirkdollars" xfId="303" xr:uid="{00000000-0005-0000-0000-0000AF090000}"/>
    <cellStyle name="Lines" xfId="1109" xr:uid="{00000000-0005-0000-0000-0000B0090000}"/>
    <cellStyle name="Linked Cell 2" xfId="304" xr:uid="{00000000-0005-0000-0000-0000B1090000}"/>
    <cellStyle name="Linked Cell 3" xfId="305" xr:uid="{00000000-0005-0000-0000-0000B2090000}"/>
    <cellStyle name="Linked Cell 4" xfId="306" xr:uid="{00000000-0005-0000-0000-0000B3090000}"/>
    <cellStyle name="Linked Cell 5" xfId="307" xr:uid="{00000000-0005-0000-0000-0000B4090000}"/>
    <cellStyle name="Linked Cell 6" xfId="308" xr:uid="{00000000-0005-0000-0000-0000B5090000}"/>
    <cellStyle name="Neutral 2" xfId="309" xr:uid="{00000000-0005-0000-0000-0000B6090000}"/>
    <cellStyle name="Neutral 3" xfId="310" xr:uid="{00000000-0005-0000-0000-0000B7090000}"/>
    <cellStyle name="Neutral 4" xfId="311" xr:uid="{00000000-0005-0000-0000-0000B8090000}"/>
    <cellStyle name="Neutral 5" xfId="312" xr:uid="{00000000-0005-0000-0000-0000B9090000}"/>
    <cellStyle name="Neutral 6" xfId="313" xr:uid="{00000000-0005-0000-0000-0000BA090000}"/>
    <cellStyle name="Normal" xfId="0" builtinId="0"/>
    <cellStyle name="Normal 10" xfId="314" xr:uid="{00000000-0005-0000-0000-0000BC090000}"/>
    <cellStyle name="Normal 11" xfId="315" xr:uid="{00000000-0005-0000-0000-0000BD090000}"/>
    <cellStyle name="Normal 12" xfId="316" xr:uid="{00000000-0005-0000-0000-0000BE090000}"/>
    <cellStyle name="Normal 13" xfId="317" xr:uid="{00000000-0005-0000-0000-0000BF090000}"/>
    <cellStyle name="Normal 132" xfId="1111" xr:uid="{00000000-0005-0000-0000-0000C0090000}"/>
    <cellStyle name="Normal 14" xfId="318" xr:uid="{00000000-0005-0000-0000-0000C1090000}"/>
    <cellStyle name="Normal 15" xfId="319" xr:uid="{00000000-0005-0000-0000-0000C2090000}"/>
    <cellStyle name="Normal 15 10" xfId="1702" xr:uid="{00000000-0005-0000-0000-0000C3090000}"/>
    <cellStyle name="Normal 15 10 2" xfId="3934" xr:uid="{00000000-0005-0000-0000-0000C4090000}"/>
    <cellStyle name="Normal 15 11" xfId="2713" xr:uid="{00000000-0005-0000-0000-0000C5090000}"/>
    <cellStyle name="Normal 15 2" xfId="513" xr:uid="{00000000-0005-0000-0000-0000C6090000}"/>
    <cellStyle name="Normal 15 2 2" xfId="584" xr:uid="{00000000-0005-0000-0000-0000C7090000}"/>
    <cellStyle name="Normal 15 2 2 2" xfId="826" xr:uid="{00000000-0005-0000-0000-0000C8090000}"/>
    <cellStyle name="Normal 15 2 2 2 2" xfId="1074" xr:uid="{00000000-0005-0000-0000-0000C9090000}"/>
    <cellStyle name="Normal 15 2 2 2 2 2" xfId="1578" xr:uid="{00000000-0005-0000-0000-0000CA090000}"/>
    <cellStyle name="Normal 15 2 2 2 2 2 2" xfId="2666" xr:uid="{00000000-0005-0000-0000-0000CB090000}"/>
    <cellStyle name="Normal 15 2 2 2 2 2 2 2" xfId="4898" xr:uid="{00000000-0005-0000-0000-0000CC090000}"/>
    <cellStyle name="Normal 15 2 2 2 2 2 3" xfId="3817" xr:uid="{00000000-0005-0000-0000-0000CD090000}"/>
    <cellStyle name="Normal 15 2 2 2 2 3" xfId="2165" xr:uid="{00000000-0005-0000-0000-0000CE090000}"/>
    <cellStyle name="Normal 15 2 2 2 2 3 2" xfId="4397" xr:uid="{00000000-0005-0000-0000-0000CF090000}"/>
    <cellStyle name="Normal 15 2 2 2 2 4" xfId="3316" xr:uid="{00000000-0005-0000-0000-0000D0090000}"/>
    <cellStyle name="Normal 15 2 2 2 3" xfId="1330" xr:uid="{00000000-0005-0000-0000-0000D1090000}"/>
    <cellStyle name="Normal 15 2 2 2 3 2" xfId="2418" xr:uid="{00000000-0005-0000-0000-0000D2090000}"/>
    <cellStyle name="Normal 15 2 2 2 3 2 2" xfId="4650" xr:uid="{00000000-0005-0000-0000-0000D3090000}"/>
    <cellStyle name="Normal 15 2 2 2 3 3" xfId="3569" xr:uid="{00000000-0005-0000-0000-0000D4090000}"/>
    <cellStyle name="Normal 15 2 2 2 4" xfId="1917" xr:uid="{00000000-0005-0000-0000-0000D5090000}"/>
    <cellStyle name="Normal 15 2 2 2 4 2" xfId="4149" xr:uid="{00000000-0005-0000-0000-0000D6090000}"/>
    <cellStyle name="Normal 15 2 2 2 5" xfId="3068" xr:uid="{00000000-0005-0000-0000-0000D7090000}"/>
    <cellStyle name="Normal 15 2 2 3" xfId="950" xr:uid="{00000000-0005-0000-0000-0000D8090000}"/>
    <cellStyle name="Normal 15 2 2 3 2" xfId="1454" xr:uid="{00000000-0005-0000-0000-0000D9090000}"/>
    <cellStyle name="Normal 15 2 2 3 2 2" xfId="2542" xr:uid="{00000000-0005-0000-0000-0000DA090000}"/>
    <cellStyle name="Normal 15 2 2 3 2 2 2" xfId="4774" xr:uid="{00000000-0005-0000-0000-0000DB090000}"/>
    <cellStyle name="Normal 15 2 2 3 2 3" xfId="3693" xr:uid="{00000000-0005-0000-0000-0000DC090000}"/>
    <cellStyle name="Normal 15 2 2 3 3" xfId="2041" xr:uid="{00000000-0005-0000-0000-0000DD090000}"/>
    <cellStyle name="Normal 15 2 2 3 3 2" xfId="4273" xr:uid="{00000000-0005-0000-0000-0000DE090000}"/>
    <cellStyle name="Normal 15 2 2 3 4" xfId="3192" xr:uid="{00000000-0005-0000-0000-0000DF090000}"/>
    <cellStyle name="Normal 15 2 2 4" xfId="1206" xr:uid="{00000000-0005-0000-0000-0000E0090000}"/>
    <cellStyle name="Normal 15 2 2 4 2" xfId="2294" xr:uid="{00000000-0005-0000-0000-0000E1090000}"/>
    <cellStyle name="Normal 15 2 2 4 2 2" xfId="4526" xr:uid="{00000000-0005-0000-0000-0000E2090000}"/>
    <cellStyle name="Normal 15 2 2 4 3" xfId="3445" xr:uid="{00000000-0005-0000-0000-0000E3090000}"/>
    <cellStyle name="Normal 15 2 2 5" xfId="702" xr:uid="{00000000-0005-0000-0000-0000E4090000}"/>
    <cellStyle name="Normal 15 2 2 5 2" xfId="2944" xr:uid="{00000000-0005-0000-0000-0000E5090000}"/>
    <cellStyle name="Normal 15 2 2 6" xfId="1793" xr:uid="{00000000-0005-0000-0000-0000E6090000}"/>
    <cellStyle name="Normal 15 2 2 6 2" xfId="4025" xr:uid="{00000000-0005-0000-0000-0000E7090000}"/>
    <cellStyle name="Normal 15 2 2 7" xfId="2826" xr:uid="{00000000-0005-0000-0000-0000E8090000}"/>
    <cellStyle name="Normal 15 2 3" xfId="757" xr:uid="{00000000-0005-0000-0000-0000E9090000}"/>
    <cellStyle name="Normal 15 2 3 2" xfId="1005" xr:uid="{00000000-0005-0000-0000-0000EA090000}"/>
    <cellStyle name="Normal 15 2 3 2 2" xfId="1509" xr:uid="{00000000-0005-0000-0000-0000EB090000}"/>
    <cellStyle name="Normal 15 2 3 2 2 2" xfId="2597" xr:uid="{00000000-0005-0000-0000-0000EC090000}"/>
    <cellStyle name="Normal 15 2 3 2 2 2 2" xfId="4829" xr:uid="{00000000-0005-0000-0000-0000ED090000}"/>
    <cellStyle name="Normal 15 2 3 2 2 3" xfId="3748" xr:uid="{00000000-0005-0000-0000-0000EE090000}"/>
    <cellStyle name="Normal 15 2 3 2 3" xfId="2096" xr:uid="{00000000-0005-0000-0000-0000EF090000}"/>
    <cellStyle name="Normal 15 2 3 2 3 2" xfId="4328" xr:uid="{00000000-0005-0000-0000-0000F0090000}"/>
    <cellStyle name="Normal 15 2 3 2 4" xfId="3247" xr:uid="{00000000-0005-0000-0000-0000F1090000}"/>
    <cellStyle name="Normal 15 2 3 3" xfId="1261" xr:uid="{00000000-0005-0000-0000-0000F2090000}"/>
    <cellStyle name="Normal 15 2 3 3 2" xfId="2349" xr:uid="{00000000-0005-0000-0000-0000F3090000}"/>
    <cellStyle name="Normal 15 2 3 3 2 2" xfId="4581" xr:uid="{00000000-0005-0000-0000-0000F4090000}"/>
    <cellStyle name="Normal 15 2 3 3 3" xfId="3500" xr:uid="{00000000-0005-0000-0000-0000F5090000}"/>
    <cellStyle name="Normal 15 2 3 4" xfId="1848" xr:uid="{00000000-0005-0000-0000-0000F6090000}"/>
    <cellStyle name="Normal 15 2 3 4 2" xfId="4080" xr:uid="{00000000-0005-0000-0000-0000F7090000}"/>
    <cellStyle name="Normal 15 2 3 5" xfId="2999" xr:uid="{00000000-0005-0000-0000-0000F8090000}"/>
    <cellStyle name="Normal 15 2 4" xfId="881" xr:uid="{00000000-0005-0000-0000-0000F9090000}"/>
    <cellStyle name="Normal 15 2 4 2" xfId="1385" xr:uid="{00000000-0005-0000-0000-0000FA090000}"/>
    <cellStyle name="Normal 15 2 4 2 2" xfId="2473" xr:uid="{00000000-0005-0000-0000-0000FB090000}"/>
    <cellStyle name="Normal 15 2 4 2 2 2" xfId="4705" xr:uid="{00000000-0005-0000-0000-0000FC090000}"/>
    <cellStyle name="Normal 15 2 4 2 3" xfId="3624" xr:uid="{00000000-0005-0000-0000-0000FD090000}"/>
    <cellStyle name="Normal 15 2 4 3" xfId="1972" xr:uid="{00000000-0005-0000-0000-0000FE090000}"/>
    <cellStyle name="Normal 15 2 4 3 2" xfId="4204" xr:uid="{00000000-0005-0000-0000-0000FF090000}"/>
    <cellStyle name="Normal 15 2 4 4" xfId="3123" xr:uid="{00000000-0005-0000-0000-0000000A0000}"/>
    <cellStyle name="Normal 15 2 5" xfId="1137" xr:uid="{00000000-0005-0000-0000-0000010A0000}"/>
    <cellStyle name="Normal 15 2 5 2" xfId="2225" xr:uid="{00000000-0005-0000-0000-0000020A0000}"/>
    <cellStyle name="Normal 15 2 5 2 2" xfId="4457" xr:uid="{00000000-0005-0000-0000-0000030A0000}"/>
    <cellStyle name="Normal 15 2 5 3" xfId="3376" xr:uid="{00000000-0005-0000-0000-0000040A0000}"/>
    <cellStyle name="Normal 15 2 6" xfId="633" xr:uid="{00000000-0005-0000-0000-0000050A0000}"/>
    <cellStyle name="Normal 15 2 6 2" xfId="2875" xr:uid="{00000000-0005-0000-0000-0000060A0000}"/>
    <cellStyle name="Normal 15 2 7" xfId="1675" xr:uid="{00000000-0005-0000-0000-0000070A0000}"/>
    <cellStyle name="Normal 15 2 7 2" xfId="3914" xr:uid="{00000000-0005-0000-0000-0000080A0000}"/>
    <cellStyle name="Normal 15 2 8" xfId="1724" xr:uid="{00000000-0005-0000-0000-0000090A0000}"/>
    <cellStyle name="Normal 15 2 8 2" xfId="3956" xr:uid="{00000000-0005-0000-0000-00000A0A0000}"/>
    <cellStyle name="Normal 15 2 9" xfId="2755" xr:uid="{00000000-0005-0000-0000-00000B0A0000}"/>
    <cellStyle name="Normal 15 3" xfId="491" xr:uid="{00000000-0005-0000-0000-00000C0A0000}"/>
    <cellStyle name="Normal 15 3 2" xfId="562" xr:uid="{00000000-0005-0000-0000-00000D0A0000}"/>
    <cellStyle name="Normal 15 3 2 2" xfId="827" xr:uid="{00000000-0005-0000-0000-00000E0A0000}"/>
    <cellStyle name="Normal 15 3 2 2 2" xfId="1075" xr:uid="{00000000-0005-0000-0000-00000F0A0000}"/>
    <cellStyle name="Normal 15 3 2 2 2 2" xfId="1579" xr:uid="{00000000-0005-0000-0000-0000100A0000}"/>
    <cellStyle name="Normal 15 3 2 2 2 2 2" xfId="2667" xr:uid="{00000000-0005-0000-0000-0000110A0000}"/>
    <cellStyle name="Normal 15 3 2 2 2 2 2 2" xfId="4899" xr:uid="{00000000-0005-0000-0000-0000120A0000}"/>
    <cellStyle name="Normal 15 3 2 2 2 2 3" xfId="3818" xr:uid="{00000000-0005-0000-0000-0000130A0000}"/>
    <cellStyle name="Normal 15 3 2 2 2 3" xfId="2166" xr:uid="{00000000-0005-0000-0000-0000140A0000}"/>
    <cellStyle name="Normal 15 3 2 2 2 3 2" xfId="4398" xr:uid="{00000000-0005-0000-0000-0000150A0000}"/>
    <cellStyle name="Normal 15 3 2 2 2 4" xfId="3317" xr:uid="{00000000-0005-0000-0000-0000160A0000}"/>
    <cellStyle name="Normal 15 3 2 2 3" xfId="1331" xr:uid="{00000000-0005-0000-0000-0000170A0000}"/>
    <cellStyle name="Normal 15 3 2 2 3 2" xfId="2419" xr:uid="{00000000-0005-0000-0000-0000180A0000}"/>
    <cellStyle name="Normal 15 3 2 2 3 2 2" xfId="4651" xr:uid="{00000000-0005-0000-0000-0000190A0000}"/>
    <cellStyle name="Normal 15 3 2 2 3 3" xfId="3570" xr:uid="{00000000-0005-0000-0000-00001A0A0000}"/>
    <cellStyle name="Normal 15 3 2 2 4" xfId="1918" xr:uid="{00000000-0005-0000-0000-00001B0A0000}"/>
    <cellStyle name="Normal 15 3 2 2 4 2" xfId="4150" xr:uid="{00000000-0005-0000-0000-00001C0A0000}"/>
    <cellStyle name="Normal 15 3 2 2 5" xfId="3069" xr:uid="{00000000-0005-0000-0000-00001D0A0000}"/>
    <cellStyle name="Normal 15 3 2 3" xfId="951" xr:uid="{00000000-0005-0000-0000-00001E0A0000}"/>
    <cellStyle name="Normal 15 3 2 3 2" xfId="1455" xr:uid="{00000000-0005-0000-0000-00001F0A0000}"/>
    <cellStyle name="Normal 15 3 2 3 2 2" xfId="2543" xr:uid="{00000000-0005-0000-0000-0000200A0000}"/>
    <cellStyle name="Normal 15 3 2 3 2 2 2" xfId="4775" xr:uid="{00000000-0005-0000-0000-0000210A0000}"/>
    <cellStyle name="Normal 15 3 2 3 2 3" xfId="3694" xr:uid="{00000000-0005-0000-0000-0000220A0000}"/>
    <cellStyle name="Normal 15 3 2 3 3" xfId="2042" xr:uid="{00000000-0005-0000-0000-0000230A0000}"/>
    <cellStyle name="Normal 15 3 2 3 3 2" xfId="4274" xr:uid="{00000000-0005-0000-0000-0000240A0000}"/>
    <cellStyle name="Normal 15 3 2 3 4" xfId="3193" xr:uid="{00000000-0005-0000-0000-0000250A0000}"/>
    <cellStyle name="Normal 15 3 2 4" xfId="1207" xr:uid="{00000000-0005-0000-0000-0000260A0000}"/>
    <cellStyle name="Normal 15 3 2 4 2" xfId="2295" xr:uid="{00000000-0005-0000-0000-0000270A0000}"/>
    <cellStyle name="Normal 15 3 2 4 2 2" xfId="4527" xr:uid="{00000000-0005-0000-0000-0000280A0000}"/>
    <cellStyle name="Normal 15 3 2 4 3" xfId="3446" xr:uid="{00000000-0005-0000-0000-0000290A0000}"/>
    <cellStyle name="Normal 15 3 2 5" xfId="703" xr:uid="{00000000-0005-0000-0000-00002A0A0000}"/>
    <cellStyle name="Normal 15 3 2 5 2" xfId="2945" xr:uid="{00000000-0005-0000-0000-00002B0A0000}"/>
    <cellStyle name="Normal 15 3 2 6" xfId="1794" xr:uid="{00000000-0005-0000-0000-00002C0A0000}"/>
    <cellStyle name="Normal 15 3 2 6 2" xfId="4026" xr:uid="{00000000-0005-0000-0000-00002D0A0000}"/>
    <cellStyle name="Normal 15 3 2 7" xfId="2804" xr:uid="{00000000-0005-0000-0000-00002E0A0000}"/>
    <cellStyle name="Normal 15 3 3" xfId="777" xr:uid="{00000000-0005-0000-0000-00002F0A0000}"/>
    <cellStyle name="Normal 15 3 3 2" xfId="1025" xr:uid="{00000000-0005-0000-0000-0000300A0000}"/>
    <cellStyle name="Normal 15 3 3 2 2" xfId="1529" xr:uid="{00000000-0005-0000-0000-0000310A0000}"/>
    <cellStyle name="Normal 15 3 3 2 2 2" xfId="2617" xr:uid="{00000000-0005-0000-0000-0000320A0000}"/>
    <cellStyle name="Normal 15 3 3 2 2 2 2" xfId="4849" xr:uid="{00000000-0005-0000-0000-0000330A0000}"/>
    <cellStyle name="Normal 15 3 3 2 2 3" xfId="3768" xr:uid="{00000000-0005-0000-0000-0000340A0000}"/>
    <cellStyle name="Normal 15 3 3 2 3" xfId="2116" xr:uid="{00000000-0005-0000-0000-0000350A0000}"/>
    <cellStyle name="Normal 15 3 3 2 3 2" xfId="4348" xr:uid="{00000000-0005-0000-0000-0000360A0000}"/>
    <cellStyle name="Normal 15 3 3 2 4" xfId="3267" xr:uid="{00000000-0005-0000-0000-0000370A0000}"/>
    <cellStyle name="Normal 15 3 3 3" xfId="1281" xr:uid="{00000000-0005-0000-0000-0000380A0000}"/>
    <cellStyle name="Normal 15 3 3 3 2" xfId="2369" xr:uid="{00000000-0005-0000-0000-0000390A0000}"/>
    <cellStyle name="Normal 15 3 3 3 2 2" xfId="4601" xr:uid="{00000000-0005-0000-0000-00003A0A0000}"/>
    <cellStyle name="Normal 15 3 3 3 3" xfId="3520" xr:uid="{00000000-0005-0000-0000-00003B0A0000}"/>
    <cellStyle name="Normal 15 3 3 4" xfId="1868" xr:uid="{00000000-0005-0000-0000-00003C0A0000}"/>
    <cellStyle name="Normal 15 3 3 4 2" xfId="4100" xr:uid="{00000000-0005-0000-0000-00003D0A0000}"/>
    <cellStyle name="Normal 15 3 3 5" xfId="3019" xr:uid="{00000000-0005-0000-0000-00003E0A0000}"/>
    <cellStyle name="Normal 15 3 4" xfId="901" xr:uid="{00000000-0005-0000-0000-00003F0A0000}"/>
    <cellStyle name="Normal 15 3 4 2" xfId="1405" xr:uid="{00000000-0005-0000-0000-0000400A0000}"/>
    <cellStyle name="Normal 15 3 4 2 2" xfId="2493" xr:uid="{00000000-0005-0000-0000-0000410A0000}"/>
    <cellStyle name="Normal 15 3 4 2 2 2" xfId="4725" xr:uid="{00000000-0005-0000-0000-0000420A0000}"/>
    <cellStyle name="Normal 15 3 4 2 3" xfId="3644" xr:uid="{00000000-0005-0000-0000-0000430A0000}"/>
    <cellStyle name="Normal 15 3 4 3" xfId="1992" xr:uid="{00000000-0005-0000-0000-0000440A0000}"/>
    <cellStyle name="Normal 15 3 4 3 2" xfId="4224" xr:uid="{00000000-0005-0000-0000-0000450A0000}"/>
    <cellStyle name="Normal 15 3 4 4" xfId="3143" xr:uid="{00000000-0005-0000-0000-0000460A0000}"/>
    <cellStyle name="Normal 15 3 5" xfId="1157" xr:uid="{00000000-0005-0000-0000-0000470A0000}"/>
    <cellStyle name="Normal 15 3 5 2" xfId="2245" xr:uid="{00000000-0005-0000-0000-0000480A0000}"/>
    <cellStyle name="Normal 15 3 5 2 2" xfId="4477" xr:uid="{00000000-0005-0000-0000-0000490A0000}"/>
    <cellStyle name="Normal 15 3 5 3" xfId="3396" xr:uid="{00000000-0005-0000-0000-00004A0A0000}"/>
    <cellStyle name="Normal 15 3 6" xfId="653" xr:uid="{00000000-0005-0000-0000-00004B0A0000}"/>
    <cellStyle name="Normal 15 3 6 2" xfId="2895" xr:uid="{00000000-0005-0000-0000-00004C0A0000}"/>
    <cellStyle name="Normal 15 3 7" xfId="1653" xr:uid="{00000000-0005-0000-0000-00004D0A0000}"/>
    <cellStyle name="Normal 15 3 7 2" xfId="3892" xr:uid="{00000000-0005-0000-0000-00004E0A0000}"/>
    <cellStyle name="Normal 15 3 8" xfId="1744" xr:uid="{00000000-0005-0000-0000-00004F0A0000}"/>
    <cellStyle name="Normal 15 3 8 2" xfId="3976" xr:uid="{00000000-0005-0000-0000-0000500A0000}"/>
    <cellStyle name="Normal 15 3 9" xfId="2733" xr:uid="{00000000-0005-0000-0000-0000510A0000}"/>
    <cellStyle name="Normal 15 4" xfId="542" xr:uid="{00000000-0005-0000-0000-0000520A0000}"/>
    <cellStyle name="Normal 15 4 2" xfId="825" xr:uid="{00000000-0005-0000-0000-0000530A0000}"/>
    <cellStyle name="Normal 15 4 2 2" xfId="1073" xr:uid="{00000000-0005-0000-0000-0000540A0000}"/>
    <cellStyle name="Normal 15 4 2 2 2" xfId="1577" xr:uid="{00000000-0005-0000-0000-0000550A0000}"/>
    <cellStyle name="Normal 15 4 2 2 2 2" xfId="2665" xr:uid="{00000000-0005-0000-0000-0000560A0000}"/>
    <cellStyle name="Normal 15 4 2 2 2 2 2" xfId="4897" xr:uid="{00000000-0005-0000-0000-0000570A0000}"/>
    <cellStyle name="Normal 15 4 2 2 2 3" xfId="3816" xr:uid="{00000000-0005-0000-0000-0000580A0000}"/>
    <cellStyle name="Normal 15 4 2 2 3" xfId="2164" xr:uid="{00000000-0005-0000-0000-0000590A0000}"/>
    <cellStyle name="Normal 15 4 2 2 3 2" xfId="4396" xr:uid="{00000000-0005-0000-0000-00005A0A0000}"/>
    <cellStyle name="Normal 15 4 2 2 4" xfId="3315" xr:uid="{00000000-0005-0000-0000-00005B0A0000}"/>
    <cellStyle name="Normal 15 4 2 3" xfId="1329" xr:uid="{00000000-0005-0000-0000-00005C0A0000}"/>
    <cellStyle name="Normal 15 4 2 3 2" xfId="2417" xr:uid="{00000000-0005-0000-0000-00005D0A0000}"/>
    <cellStyle name="Normal 15 4 2 3 2 2" xfId="4649" xr:uid="{00000000-0005-0000-0000-00005E0A0000}"/>
    <cellStyle name="Normal 15 4 2 3 3" xfId="3568" xr:uid="{00000000-0005-0000-0000-00005F0A0000}"/>
    <cellStyle name="Normal 15 4 2 4" xfId="1916" xr:uid="{00000000-0005-0000-0000-0000600A0000}"/>
    <cellStyle name="Normal 15 4 2 4 2" xfId="4148" xr:uid="{00000000-0005-0000-0000-0000610A0000}"/>
    <cellStyle name="Normal 15 4 2 5" xfId="3067" xr:uid="{00000000-0005-0000-0000-0000620A0000}"/>
    <cellStyle name="Normal 15 4 3" xfId="949" xr:uid="{00000000-0005-0000-0000-0000630A0000}"/>
    <cellStyle name="Normal 15 4 3 2" xfId="1453" xr:uid="{00000000-0005-0000-0000-0000640A0000}"/>
    <cellStyle name="Normal 15 4 3 2 2" xfId="2541" xr:uid="{00000000-0005-0000-0000-0000650A0000}"/>
    <cellStyle name="Normal 15 4 3 2 2 2" xfId="4773" xr:uid="{00000000-0005-0000-0000-0000660A0000}"/>
    <cellStyle name="Normal 15 4 3 2 3" xfId="3692" xr:uid="{00000000-0005-0000-0000-0000670A0000}"/>
    <cellStyle name="Normal 15 4 3 3" xfId="2040" xr:uid="{00000000-0005-0000-0000-0000680A0000}"/>
    <cellStyle name="Normal 15 4 3 3 2" xfId="4272" xr:uid="{00000000-0005-0000-0000-0000690A0000}"/>
    <cellStyle name="Normal 15 4 3 4" xfId="3191" xr:uid="{00000000-0005-0000-0000-00006A0A0000}"/>
    <cellStyle name="Normal 15 4 4" xfId="1205" xr:uid="{00000000-0005-0000-0000-00006B0A0000}"/>
    <cellStyle name="Normal 15 4 4 2" xfId="2293" xr:uid="{00000000-0005-0000-0000-00006C0A0000}"/>
    <cellStyle name="Normal 15 4 4 2 2" xfId="4525" xr:uid="{00000000-0005-0000-0000-00006D0A0000}"/>
    <cellStyle name="Normal 15 4 4 3" xfId="3444" xr:uid="{00000000-0005-0000-0000-00006E0A0000}"/>
    <cellStyle name="Normal 15 4 5" xfId="701" xr:uid="{00000000-0005-0000-0000-00006F0A0000}"/>
    <cellStyle name="Normal 15 4 5 2" xfId="2943" xr:uid="{00000000-0005-0000-0000-0000700A0000}"/>
    <cellStyle name="Normal 15 4 6" xfId="1792" xr:uid="{00000000-0005-0000-0000-0000710A0000}"/>
    <cellStyle name="Normal 15 4 6 2" xfId="4024" xr:uid="{00000000-0005-0000-0000-0000720A0000}"/>
    <cellStyle name="Normal 15 4 7" xfId="2784" xr:uid="{00000000-0005-0000-0000-0000730A0000}"/>
    <cellStyle name="Normal 15 5" xfId="735" xr:uid="{00000000-0005-0000-0000-0000740A0000}"/>
    <cellStyle name="Normal 15 5 2" xfId="983" xr:uid="{00000000-0005-0000-0000-0000750A0000}"/>
    <cellStyle name="Normal 15 5 2 2" xfId="1487" xr:uid="{00000000-0005-0000-0000-0000760A0000}"/>
    <cellStyle name="Normal 15 5 2 2 2" xfId="2575" xr:uid="{00000000-0005-0000-0000-0000770A0000}"/>
    <cellStyle name="Normal 15 5 2 2 2 2" xfId="4807" xr:uid="{00000000-0005-0000-0000-0000780A0000}"/>
    <cellStyle name="Normal 15 5 2 2 3" xfId="3726" xr:uid="{00000000-0005-0000-0000-0000790A0000}"/>
    <cellStyle name="Normal 15 5 2 3" xfId="2074" xr:uid="{00000000-0005-0000-0000-00007A0A0000}"/>
    <cellStyle name="Normal 15 5 2 3 2" xfId="4306" xr:uid="{00000000-0005-0000-0000-00007B0A0000}"/>
    <cellStyle name="Normal 15 5 2 4" xfId="3225" xr:uid="{00000000-0005-0000-0000-00007C0A0000}"/>
    <cellStyle name="Normal 15 5 3" xfId="1239" xr:uid="{00000000-0005-0000-0000-00007D0A0000}"/>
    <cellStyle name="Normal 15 5 3 2" xfId="2327" xr:uid="{00000000-0005-0000-0000-00007E0A0000}"/>
    <cellStyle name="Normal 15 5 3 2 2" xfId="4559" xr:uid="{00000000-0005-0000-0000-00007F0A0000}"/>
    <cellStyle name="Normal 15 5 3 3" xfId="3478" xr:uid="{00000000-0005-0000-0000-0000800A0000}"/>
    <cellStyle name="Normal 15 5 4" xfId="1826" xr:uid="{00000000-0005-0000-0000-0000810A0000}"/>
    <cellStyle name="Normal 15 5 4 2" xfId="4058" xr:uid="{00000000-0005-0000-0000-0000820A0000}"/>
    <cellStyle name="Normal 15 5 5" xfId="2977" xr:uid="{00000000-0005-0000-0000-0000830A0000}"/>
    <cellStyle name="Normal 15 6" xfId="859" xr:uid="{00000000-0005-0000-0000-0000840A0000}"/>
    <cellStyle name="Normal 15 6 2" xfId="1363" xr:uid="{00000000-0005-0000-0000-0000850A0000}"/>
    <cellStyle name="Normal 15 6 2 2" xfId="2451" xr:uid="{00000000-0005-0000-0000-0000860A0000}"/>
    <cellStyle name="Normal 15 6 2 2 2" xfId="4683" xr:uid="{00000000-0005-0000-0000-0000870A0000}"/>
    <cellStyle name="Normal 15 6 2 3" xfId="3602" xr:uid="{00000000-0005-0000-0000-0000880A0000}"/>
    <cellStyle name="Normal 15 6 3" xfId="1950" xr:uid="{00000000-0005-0000-0000-0000890A0000}"/>
    <cellStyle name="Normal 15 6 3 2" xfId="4182" xr:uid="{00000000-0005-0000-0000-00008A0A0000}"/>
    <cellStyle name="Normal 15 6 4" xfId="3101" xr:uid="{00000000-0005-0000-0000-00008B0A0000}"/>
    <cellStyle name="Normal 15 7" xfId="1115" xr:uid="{00000000-0005-0000-0000-00008C0A0000}"/>
    <cellStyle name="Normal 15 7 2" xfId="2203" xr:uid="{00000000-0005-0000-0000-00008D0A0000}"/>
    <cellStyle name="Normal 15 7 2 2" xfId="4435" xr:uid="{00000000-0005-0000-0000-00008E0A0000}"/>
    <cellStyle name="Normal 15 7 3" xfId="3354" xr:uid="{00000000-0005-0000-0000-00008F0A0000}"/>
    <cellStyle name="Normal 15 8" xfId="611" xr:uid="{00000000-0005-0000-0000-0000900A0000}"/>
    <cellStyle name="Normal 15 8 2" xfId="2853" xr:uid="{00000000-0005-0000-0000-0000910A0000}"/>
    <cellStyle name="Normal 15 9" xfId="1633" xr:uid="{00000000-0005-0000-0000-0000920A0000}"/>
    <cellStyle name="Normal 15 9 2" xfId="3872" xr:uid="{00000000-0005-0000-0000-0000930A0000}"/>
    <cellStyle name="Normal 16" xfId="320" xr:uid="{00000000-0005-0000-0000-0000940A0000}"/>
    <cellStyle name="Normal 17" xfId="321" xr:uid="{00000000-0005-0000-0000-0000950A0000}"/>
    <cellStyle name="Normal 18" xfId="322" xr:uid="{00000000-0005-0000-0000-0000960A0000}"/>
    <cellStyle name="Normal 19" xfId="323" xr:uid="{00000000-0005-0000-0000-0000970A0000}"/>
    <cellStyle name="Normal 2" xfId="5" xr:uid="{00000000-0005-0000-0000-0000980A0000}"/>
    <cellStyle name="Normal 2 2" xfId="6" xr:uid="{00000000-0005-0000-0000-0000990A0000}"/>
    <cellStyle name="Normal 2 2 2" xfId="13" xr:uid="{00000000-0005-0000-0000-00009A0A0000}"/>
    <cellStyle name="Normal 2 2 2 2" xfId="535" xr:uid="{00000000-0005-0000-0000-00009B0A0000}"/>
    <cellStyle name="Normal 2 2 2 2 2" xfId="2777" xr:uid="{00000000-0005-0000-0000-00009C0A0000}"/>
    <cellStyle name="Normal 2 2 2 3" xfId="1618" xr:uid="{00000000-0005-0000-0000-00009D0A0000}"/>
    <cellStyle name="Normal 2 2 2 3 2" xfId="3857" xr:uid="{00000000-0005-0000-0000-00009E0A0000}"/>
    <cellStyle name="Normal 2 2 2 4" xfId="1626" xr:uid="{00000000-0005-0000-0000-00009F0A0000}"/>
    <cellStyle name="Normal 2 2 2 4 2" xfId="3865" xr:uid="{00000000-0005-0000-0000-0000A00A0000}"/>
    <cellStyle name="Normal 2 2 2 5" xfId="2706" xr:uid="{00000000-0005-0000-0000-0000A10A0000}"/>
    <cellStyle name="Normal 2 2 3" xfId="26" xr:uid="{00000000-0005-0000-0000-0000A20A0000}"/>
    <cellStyle name="Normal 2 2 4" xfId="530" xr:uid="{00000000-0005-0000-0000-0000A30A0000}"/>
    <cellStyle name="Normal 2 2 4 2" xfId="2772" xr:uid="{00000000-0005-0000-0000-0000A40A0000}"/>
    <cellStyle name="Normal 2 2 5" xfId="1613" xr:uid="{00000000-0005-0000-0000-0000A50A0000}"/>
    <cellStyle name="Normal 2 2 5 2" xfId="3852" xr:uid="{00000000-0005-0000-0000-0000A60A0000}"/>
    <cellStyle name="Normal 2 2 6" xfId="1621" xr:uid="{00000000-0005-0000-0000-0000A70A0000}"/>
    <cellStyle name="Normal 2 2 6 2" xfId="3860" xr:uid="{00000000-0005-0000-0000-0000A80A0000}"/>
    <cellStyle name="Normal 2 2 7" xfId="2701" xr:uid="{00000000-0005-0000-0000-0000A90A0000}"/>
    <cellStyle name="Normal 2 2 8" xfId="4940" xr:uid="{00000000-0005-0000-0000-0000AA0A0000}"/>
    <cellStyle name="Normal 2 2 8 2" xfId="4943" xr:uid="{B7D719CD-1CED-4CDB-A402-CFC33C3B4998}"/>
    <cellStyle name="Normal 2 3" xfId="39" xr:uid="{00000000-0005-0000-0000-0000AB0A0000}"/>
    <cellStyle name="Normal 2 3 2" xfId="1106" xr:uid="{00000000-0005-0000-0000-0000AC0A0000}"/>
    <cellStyle name="Normal 2 3 2 2" xfId="1610" xr:uid="{00000000-0005-0000-0000-0000AD0A0000}"/>
    <cellStyle name="Normal 2 3 2 2 2" xfId="2698" xr:uid="{00000000-0005-0000-0000-0000AE0A0000}"/>
    <cellStyle name="Normal 2 3 2 2 2 2" xfId="4930" xr:uid="{00000000-0005-0000-0000-0000AF0A0000}"/>
    <cellStyle name="Normal 2 3 2 2 3" xfId="3849" xr:uid="{00000000-0005-0000-0000-0000B00A0000}"/>
    <cellStyle name="Normal 2 3 2 3" xfId="2197" xr:uid="{00000000-0005-0000-0000-0000B10A0000}"/>
    <cellStyle name="Normal 2 3 2 3 2" xfId="4429" xr:uid="{00000000-0005-0000-0000-0000B20A0000}"/>
    <cellStyle name="Normal 2 3 2 4" xfId="3348" xr:uid="{00000000-0005-0000-0000-0000B30A0000}"/>
    <cellStyle name="Normal 2 4" xfId="324" xr:uid="{00000000-0005-0000-0000-0000B40A0000}"/>
    <cellStyle name="Normal 2_Adjustment WP" xfId="325" xr:uid="{00000000-0005-0000-0000-0000B50A0000}"/>
    <cellStyle name="Normal 20" xfId="326" xr:uid="{00000000-0005-0000-0000-0000B60A0000}"/>
    <cellStyle name="Normal 21" xfId="327" xr:uid="{00000000-0005-0000-0000-0000B70A0000}"/>
    <cellStyle name="Normal 22" xfId="328" xr:uid="{00000000-0005-0000-0000-0000B80A0000}"/>
    <cellStyle name="Normal 23" xfId="329" xr:uid="{00000000-0005-0000-0000-0000B90A0000}"/>
    <cellStyle name="Normal 24" xfId="330" xr:uid="{00000000-0005-0000-0000-0000BA0A0000}"/>
    <cellStyle name="Normal 25" xfId="331" xr:uid="{00000000-0005-0000-0000-0000BB0A0000}"/>
    <cellStyle name="Normal 26" xfId="332" xr:uid="{00000000-0005-0000-0000-0000BC0A0000}"/>
    <cellStyle name="Normal 27" xfId="333" xr:uid="{00000000-0005-0000-0000-0000BD0A0000}"/>
    <cellStyle name="Normal 28" xfId="334" xr:uid="{00000000-0005-0000-0000-0000BE0A0000}"/>
    <cellStyle name="Normal 29" xfId="335" xr:uid="{00000000-0005-0000-0000-0000BF0A0000}"/>
    <cellStyle name="Normal 3" xfId="9" xr:uid="{00000000-0005-0000-0000-0000C00A0000}"/>
    <cellStyle name="Normal 3 2" xfId="337" xr:uid="{00000000-0005-0000-0000-0000C10A0000}"/>
    <cellStyle name="Normal 3 2 2" xfId="1107" xr:uid="{00000000-0005-0000-0000-0000C20A0000}"/>
    <cellStyle name="Normal 3 2 2 2" xfId="1611" xr:uid="{00000000-0005-0000-0000-0000C30A0000}"/>
    <cellStyle name="Normal 3 2 2 2 2" xfId="2699" xr:uid="{00000000-0005-0000-0000-0000C40A0000}"/>
    <cellStyle name="Normal 3 2 2 2 2 2" xfId="4931" xr:uid="{00000000-0005-0000-0000-0000C50A0000}"/>
    <cellStyle name="Normal 3 2 2 2 3" xfId="3850" xr:uid="{00000000-0005-0000-0000-0000C60A0000}"/>
    <cellStyle name="Normal 3 2 2 3" xfId="2198" xr:uid="{00000000-0005-0000-0000-0000C70A0000}"/>
    <cellStyle name="Normal 3 2 2 3 2" xfId="4430" xr:uid="{00000000-0005-0000-0000-0000C80A0000}"/>
    <cellStyle name="Normal 3 2 2 4" xfId="3349" xr:uid="{00000000-0005-0000-0000-0000C90A0000}"/>
    <cellStyle name="Normal 3 3" xfId="338" xr:uid="{00000000-0005-0000-0000-0000CA0A0000}"/>
    <cellStyle name="Normal 3 4" xfId="339" xr:uid="{00000000-0005-0000-0000-0000CB0A0000}"/>
    <cellStyle name="Normal 3 5" xfId="468" xr:uid="{00000000-0005-0000-0000-0000CC0A0000}"/>
    <cellStyle name="Normal 3 6" xfId="336" xr:uid="{00000000-0005-0000-0000-0000CD0A0000}"/>
    <cellStyle name="Normal 3 7" xfId="27" xr:uid="{00000000-0005-0000-0000-0000CE0A0000}"/>
    <cellStyle name="Normal 3 7 2" xfId="1612" xr:uid="{00000000-0005-0000-0000-0000CF0A0000}"/>
    <cellStyle name="Normal 3 7 2 2" xfId="2700" xr:uid="{00000000-0005-0000-0000-0000D00A0000}"/>
    <cellStyle name="Normal 3 7 2 2 2" xfId="4932" xr:uid="{00000000-0005-0000-0000-0000D10A0000}"/>
    <cellStyle name="Normal 3 7 2 3" xfId="3851" xr:uid="{00000000-0005-0000-0000-0000D20A0000}"/>
    <cellStyle name="Normal 3 7 3" xfId="1108" xr:uid="{00000000-0005-0000-0000-0000D30A0000}"/>
    <cellStyle name="Normal 3 7 3 2" xfId="3350" xr:uid="{00000000-0005-0000-0000-0000D40A0000}"/>
    <cellStyle name="Normal 3 7 4" xfId="2199" xr:uid="{00000000-0005-0000-0000-0000D50A0000}"/>
    <cellStyle name="Normal 3 7 4 2" xfId="4431" xr:uid="{00000000-0005-0000-0000-0000D60A0000}"/>
    <cellStyle name="Normal 3 8" xfId="4937" xr:uid="{00000000-0005-0000-0000-0000D70A0000}"/>
    <cellStyle name="Normal 3_108 Summary" xfId="340" xr:uid="{00000000-0005-0000-0000-0000D80A0000}"/>
    <cellStyle name="Normal 30" xfId="341" xr:uid="{00000000-0005-0000-0000-0000D90A0000}"/>
    <cellStyle name="Normal 31" xfId="342" xr:uid="{00000000-0005-0000-0000-0000DA0A0000}"/>
    <cellStyle name="Normal 32" xfId="343" xr:uid="{00000000-0005-0000-0000-0000DB0A0000}"/>
    <cellStyle name="Normal 33" xfId="344" xr:uid="{00000000-0005-0000-0000-0000DC0A0000}"/>
    <cellStyle name="Normal 34" xfId="345" xr:uid="{00000000-0005-0000-0000-0000DD0A0000}"/>
    <cellStyle name="Normal 35" xfId="346" xr:uid="{00000000-0005-0000-0000-0000DE0A0000}"/>
    <cellStyle name="Normal 35 10" xfId="1703" xr:uid="{00000000-0005-0000-0000-0000DF0A0000}"/>
    <cellStyle name="Normal 35 10 2" xfId="3935" xr:uid="{00000000-0005-0000-0000-0000E00A0000}"/>
    <cellStyle name="Normal 35 11" xfId="2714" xr:uid="{00000000-0005-0000-0000-0000E10A0000}"/>
    <cellStyle name="Normal 35 2" xfId="514" xr:uid="{00000000-0005-0000-0000-0000E20A0000}"/>
    <cellStyle name="Normal 35 2 2" xfId="585" xr:uid="{00000000-0005-0000-0000-0000E30A0000}"/>
    <cellStyle name="Normal 35 2 2 2" xfId="829" xr:uid="{00000000-0005-0000-0000-0000E40A0000}"/>
    <cellStyle name="Normal 35 2 2 2 2" xfId="1077" xr:uid="{00000000-0005-0000-0000-0000E50A0000}"/>
    <cellStyle name="Normal 35 2 2 2 2 2" xfId="1581" xr:uid="{00000000-0005-0000-0000-0000E60A0000}"/>
    <cellStyle name="Normal 35 2 2 2 2 2 2" xfId="2669" xr:uid="{00000000-0005-0000-0000-0000E70A0000}"/>
    <cellStyle name="Normal 35 2 2 2 2 2 2 2" xfId="4901" xr:uid="{00000000-0005-0000-0000-0000E80A0000}"/>
    <cellStyle name="Normal 35 2 2 2 2 2 3" xfId="3820" xr:uid="{00000000-0005-0000-0000-0000E90A0000}"/>
    <cellStyle name="Normal 35 2 2 2 2 3" xfId="2168" xr:uid="{00000000-0005-0000-0000-0000EA0A0000}"/>
    <cellStyle name="Normal 35 2 2 2 2 3 2" xfId="4400" xr:uid="{00000000-0005-0000-0000-0000EB0A0000}"/>
    <cellStyle name="Normal 35 2 2 2 2 4" xfId="3319" xr:uid="{00000000-0005-0000-0000-0000EC0A0000}"/>
    <cellStyle name="Normal 35 2 2 2 3" xfId="1333" xr:uid="{00000000-0005-0000-0000-0000ED0A0000}"/>
    <cellStyle name="Normal 35 2 2 2 3 2" xfId="2421" xr:uid="{00000000-0005-0000-0000-0000EE0A0000}"/>
    <cellStyle name="Normal 35 2 2 2 3 2 2" xfId="4653" xr:uid="{00000000-0005-0000-0000-0000EF0A0000}"/>
    <cellStyle name="Normal 35 2 2 2 3 3" xfId="3572" xr:uid="{00000000-0005-0000-0000-0000F00A0000}"/>
    <cellStyle name="Normal 35 2 2 2 4" xfId="1920" xr:uid="{00000000-0005-0000-0000-0000F10A0000}"/>
    <cellStyle name="Normal 35 2 2 2 4 2" xfId="4152" xr:uid="{00000000-0005-0000-0000-0000F20A0000}"/>
    <cellStyle name="Normal 35 2 2 2 5" xfId="3071" xr:uid="{00000000-0005-0000-0000-0000F30A0000}"/>
    <cellStyle name="Normal 35 2 2 3" xfId="953" xr:uid="{00000000-0005-0000-0000-0000F40A0000}"/>
    <cellStyle name="Normal 35 2 2 3 2" xfId="1457" xr:uid="{00000000-0005-0000-0000-0000F50A0000}"/>
    <cellStyle name="Normal 35 2 2 3 2 2" xfId="2545" xr:uid="{00000000-0005-0000-0000-0000F60A0000}"/>
    <cellStyle name="Normal 35 2 2 3 2 2 2" xfId="4777" xr:uid="{00000000-0005-0000-0000-0000F70A0000}"/>
    <cellStyle name="Normal 35 2 2 3 2 3" xfId="3696" xr:uid="{00000000-0005-0000-0000-0000F80A0000}"/>
    <cellStyle name="Normal 35 2 2 3 3" xfId="2044" xr:uid="{00000000-0005-0000-0000-0000F90A0000}"/>
    <cellStyle name="Normal 35 2 2 3 3 2" xfId="4276" xr:uid="{00000000-0005-0000-0000-0000FA0A0000}"/>
    <cellStyle name="Normal 35 2 2 3 4" xfId="3195" xr:uid="{00000000-0005-0000-0000-0000FB0A0000}"/>
    <cellStyle name="Normal 35 2 2 4" xfId="1209" xr:uid="{00000000-0005-0000-0000-0000FC0A0000}"/>
    <cellStyle name="Normal 35 2 2 4 2" xfId="2297" xr:uid="{00000000-0005-0000-0000-0000FD0A0000}"/>
    <cellStyle name="Normal 35 2 2 4 2 2" xfId="4529" xr:uid="{00000000-0005-0000-0000-0000FE0A0000}"/>
    <cellStyle name="Normal 35 2 2 4 3" xfId="3448" xr:uid="{00000000-0005-0000-0000-0000FF0A0000}"/>
    <cellStyle name="Normal 35 2 2 5" xfId="705" xr:uid="{00000000-0005-0000-0000-0000000B0000}"/>
    <cellStyle name="Normal 35 2 2 5 2" xfId="2947" xr:uid="{00000000-0005-0000-0000-0000010B0000}"/>
    <cellStyle name="Normal 35 2 2 6" xfId="1796" xr:uid="{00000000-0005-0000-0000-0000020B0000}"/>
    <cellStyle name="Normal 35 2 2 6 2" xfId="4028" xr:uid="{00000000-0005-0000-0000-0000030B0000}"/>
    <cellStyle name="Normal 35 2 2 7" xfId="2827" xr:uid="{00000000-0005-0000-0000-0000040B0000}"/>
    <cellStyle name="Normal 35 2 3" xfId="758" xr:uid="{00000000-0005-0000-0000-0000050B0000}"/>
    <cellStyle name="Normal 35 2 3 2" xfId="1006" xr:uid="{00000000-0005-0000-0000-0000060B0000}"/>
    <cellStyle name="Normal 35 2 3 2 2" xfId="1510" xr:uid="{00000000-0005-0000-0000-0000070B0000}"/>
    <cellStyle name="Normal 35 2 3 2 2 2" xfId="2598" xr:uid="{00000000-0005-0000-0000-0000080B0000}"/>
    <cellStyle name="Normal 35 2 3 2 2 2 2" xfId="4830" xr:uid="{00000000-0005-0000-0000-0000090B0000}"/>
    <cellStyle name="Normal 35 2 3 2 2 3" xfId="3749" xr:uid="{00000000-0005-0000-0000-00000A0B0000}"/>
    <cellStyle name="Normal 35 2 3 2 3" xfId="2097" xr:uid="{00000000-0005-0000-0000-00000B0B0000}"/>
    <cellStyle name="Normal 35 2 3 2 3 2" xfId="4329" xr:uid="{00000000-0005-0000-0000-00000C0B0000}"/>
    <cellStyle name="Normal 35 2 3 2 4" xfId="3248" xr:uid="{00000000-0005-0000-0000-00000D0B0000}"/>
    <cellStyle name="Normal 35 2 3 3" xfId="1262" xr:uid="{00000000-0005-0000-0000-00000E0B0000}"/>
    <cellStyle name="Normal 35 2 3 3 2" xfId="2350" xr:uid="{00000000-0005-0000-0000-00000F0B0000}"/>
    <cellStyle name="Normal 35 2 3 3 2 2" xfId="4582" xr:uid="{00000000-0005-0000-0000-0000100B0000}"/>
    <cellStyle name="Normal 35 2 3 3 3" xfId="3501" xr:uid="{00000000-0005-0000-0000-0000110B0000}"/>
    <cellStyle name="Normal 35 2 3 4" xfId="1849" xr:uid="{00000000-0005-0000-0000-0000120B0000}"/>
    <cellStyle name="Normal 35 2 3 4 2" xfId="4081" xr:uid="{00000000-0005-0000-0000-0000130B0000}"/>
    <cellStyle name="Normal 35 2 3 5" xfId="3000" xr:uid="{00000000-0005-0000-0000-0000140B0000}"/>
    <cellStyle name="Normal 35 2 4" xfId="882" xr:uid="{00000000-0005-0000-0000-0000150B0000}"/>
    <cellStyle name="Normal 35 2 4 2" xfId="1386" xr:uid="{00000000-0005-0000-0000-0000160B0000}"/>
    <cellStyle name="Normal 35 2 4 2 2" xfId="2474" xr:uid="{00000000-0005-0000-0000-0000170B0000}"/>
    <cellStyle name="Normal 35 2 4 2 2 2" xfId="4706" xr:uid="{00000000-0005-0000-0000-0000180B0000}"/>
    <cellStyle name="Normal 35 2 4 2 3" xfId="3625" xr:uid="{00000000-0005-0000-0000-0000190B0000}"/>
    <cellStyle name="Normal 35 2 4 3" xfId="1973" xr:uid="{00000000-0005-0000-0000-00001A0B0000}"/>
    <cellStyle name="Normal 35 2 4 3 2" xfId="4205" xr:uid="{00000000-0005-0000-0000-00001B0B0000}"/>
    <cellStyle name="Normal 35 2 4 4" xfId="3124" xr:uid="{00000000-0005-0000-0000-00001C0B0000}"/>
    <cellStyle name="Normal 35 2 5" xfId="1138" xr:uid="{00000000-0005-0000-0000-00001D0B0000}"/>
    <cellStyle name="Normal 35 2 5 2" xfId="2226" xr:uid="{00000000-0005-0000-0000-00001E0B0000}"/>
    <cellStyle name="Normal 35 2 5 2 2" xfId="4458" xr:uid="{00000000-0005-0000-0000-00001F0B0000}"/>
    <cellStyle name="Normal 35 2 5 3" xfId="3377" xr:uid="{00000000-0005-0000-0000-0000200B0000}"/>
    <cellStyle name="Normal 35 2 6" xfId="634" xr:uid="{00000000-0005-0000-0000-0000210B0000}"/>
    <cellStyle name="Normal 35 2 6 2" xfId="2876" xr:uid="{00000000-0005-0000-0000-0000220B0000}"/>
    <cellStyle name="Normal 35 2 7" xfId="1676" xr:uid="{00000000-0005-0000-0000-0000230B0000}"/>
    <cellStyle name="Normal 35 2 7 2" xfId="3915" xr:uid="{00000000-0005-0000-0000-0000240B0000}"/>
    <cellStyle name="Normal 35 2 8" xfId="1725" xr:uid="{00000000-0005-0000-0000-0000250B0000}"/>
    <cellStyle name="Normal 35 2 8 2" xfId="3957" xr:uid="{00000000-0005-0000-0000-0000260B0000}"/>
    <cellStyle name="Normal 35 2 9" xfId="2756" xr:uid="{00000000-0005-0000-0000-0000270B0000}"/>
    <cellStyle name="Normal 35 3" xfId="492" xr:uid="{00000000-0005-0000-0000-0000280B0000}"/>
    <cellStyle name="Normal 35 3 2" xfId="563" xr:uid="{00000000-0005-0000-0000-0000290B0000}"/>
    <cellStyle name="Normal 35 3 2 2" xfId="830" xr:uid="{00000000-0005-0000-0000-00002A0B0000}"/>
    <cellStyle name="Normal 35 3 2 2 2" xfId="1078" xr:uid="{00000000-0005-0000-0000-00002B0B0000}"/>
    <cellStyle name="Normal 35 3 2 2 2 2" xfId="1582" xr:uid="{00000000-0005-0000-0000-00002C0B0000}"/>
    <cellStyle name="Normal 35 3 2 2 2 2 2" xfId="2670" xr:uid="{00000000-0005-0000-0000-00002D0B0000}"/>
    <cellStyle name="Normal 35 3 2 2 2 2 2 2" xfId="4902" xr:uid="{00000000-0005-0000-0000-00002E0B0000}"/>
    <cellStyle name="Normal 35 3 2 2 2 2 3" xfId="3821" xr:uid="{00000000-0005-0000-0000-00002F0B0000}"/>
    <cellStyle name="Normal 35 3 2 2 2 3" xfId="2169" xr:uid="{00000000-0005-0000-0000-0000300B0000}"/>
    <cellStyle name="Normal 35 3 2 2 2 3 2" xfId="4401" xr:uid="{00000000-0005-0000-0000-0000310B0000}"/>
    <cellStyle name="Normal 35 3 2 2 2 4" xfId="3320" xr:uid="{00000000-0005-0000-0000-0000320B0000}"/>
    <cellStyle name="Normal 35 3 2 2 3" xfId="1334" xr:uid="{00000000-0005-0000-0000-0000330B0000}"/>
    <cellStyle name="Normal 35 3 2 2 3 2" xfId="2422" xr:uid="{00000000-0005-0000-0000-0000340B0000}"/>
    <cellStyle name="Normal 35 3 2 2 3 2 2" xfId="4654" xr:uid="{00000000-0005-0000-0000-0000350B0000}"/>
    <cellStyle name="Normal 35 3 2 2 3 3" xfId="3573" xr:uid="{00000000-0005-0000-0000-0000360B0000}"/>
    <cellStyle name="Normal 35 3 2 2 4" xfId="1921" xr:uid="{00000000-0005-0000-0000-0000370B0000}"/>
    <cellStyle name="Normal 35 3 2 2 4 2" xfId="4153" xr:uid="{00000000-0005-0000-0000-0000380B0000}"/>
    <cellStyle name="Normal 35 3 2 2 5" xfId="3072" xr:uid="{00000000-0005-0000-0000-0000390B0000}"/>
    <cellStyle name="Normal 35 3 2 3" xfId="954" xr:uid="{00000000-0005-0000-0000-00003A0B0000}"/>
    <cellStyle name="Normal 35 3 2 3 2" xfId="1458" xr:uid="{00000000-0005-0000-0000-00003B0B0000}"/>
    <cellStyle name="Normal 35 3 2 3 2 2" xfId="2546" xr:uid="{00000000-0005-0000-0000-00003C0B0000}"/>
    <cellStyle name="Normal 35 3 2 3 2 2 2" xfId="4778" xr:uid="{00000000-0005-0000-0000-00003D0B0000}"/>
    <cellStyle name="Normal 35 3 2 3 2 3" xfId="3697" xr:uid="{00000000-0005-0000-0000-00003E0B0000}"/>
    <cellStyle name="Normal 35 3 2 3 3" xfId="2045" xr:uid="{00000000-0005-0000-0000-00003F0B0000}"/>
    <cellStyle name="Normal 35 3 2 3 3 2" xfId="4277" xr:uid="{00000000-0005-0000-0000-0000400B0000}"/>
    <cellStyle name="Normal 35 3 2 3 4" xfId="3196" xr:uid="{00000000-0005-0000-0000-0000410B0000}"/>
    <cellStyle name="Normal 35 3 2 4" xfId="1210" xr:uid="{00000000-0005-0000-0000-0000420B0000}"/>
    <cellStyle name="Normal 35 3 2 4 2" xfId="2298" xr:uid="{00000000-0005-0000-0000-0000430B0000}"/>
    <cellStyle name="Normal 35 3 2 4 2 2" xfId="4530" xr:uid="{00000000-0005-0000-0000-0000440B0000}"/>
    <cellStyle name="Normal 35 3 2 4 3" xfId="3449" xr:uid="{00000000-0005-0000-0000-0000450B0000}"/>
    <cellStyle name="Normal 35 3 2 5" xfId="706" xr:uid="{00000000-0005-0000-0000-0000460B0000}"/>
    <cellStyle name="Normal 35 3 2 5 2" xfId="2948" xr:uid="{00000000-0005-0000-0000-0000470B0000}"/>
    <cellStyle name="Normal 35 3 2 6" xfId="1797" xr:uid="{00000000-0005-0000-0000-0000480B0000}"/>
    <cellStyle name="Normal 35 3 2 6 2" xfId="4029" xr:uid="{00000000-0005-0000-0000-0000490B0000}"/>
    <cellStyle name="Normal 35 3 2 7" xfId="2805" xr:uid="{00000000-0005-0000-0000-00004A0B0000}"/>
    <cellStyle name="Normal 35 3 3" xfId="778" xr:uid="{00000000-0005-0000-0000-00004B0B0000}"/>
    <cellStyle name="Normal 35 3 3 2" xfId="1026" xr:uid="{00000000-0005-0000-0000-00004C0B0000}"/>
    <cellStyle name="Normal 35 3 3 2 2" xfId="1530" xr:uid="{00000000-0005-0000-0000-00004D0B0000}"/>
    <cellStyle name="Normal 35 3 3 2 2 2" xfId="2618" xr:uid="{00000000-0005-0000-0000-00004E0B0000}"/>
    <cellStyle name="Normal 35 3 3 2 2 2 2" xfId="4850" xr:uid="{00000000-0005-0000-0000-00004F0B0000}"/>
    <cellStyle name="Normal 35 3 3 2 2 3" xfId="3769" xr:uid="{00000000-0005-0000-0000-0000500B0000}"/>
    <cellStyle name="Normal 35 3 3 2 3" xfId="2117" xr:uid="{00000000-0005-0000-0000-0000510B0000}"/>
    <cellStyle name="Normal 35 3 3 2 3 2" xfId="4349" xr:uid="{00000000-0005-0000-0000-0000520B0000}"/>
    <cellStyle name="Normal 35 3 3 2 4" xfId="3268" xr:uid="{00000000-0005-0000-0000-0000530B0000}"/>
    <cellStyle name="Normal 35 3 3 3" xfId="1282" xr:uid="{00000000-0005-0000-0000-0000540B0000}"/>
    <cellStyle name="Normal 35 3 3 3 2" xfId="2370" xr:uid="{00000000-0005-0000-0000-0000550B0000}"/>
    <cellStyle name="Normal 35 3 3 3 2 2" xfId="4602" xr:uid="{00000000-0005-0000-0000-0000560B0000}"/>
    <cellStyle name="Normal 35 3 3 3 3" xfId="3521" xr:uid="{00000000-0005-0000-0000-0000570B0000}"/>
    <cellStyle name="Normal 35 3 3 4" xfId="1869" xr:uid="{00000000-0005-0000-0000-0000580B0000}"/>
    <cellStyle name="Normal 35 3 3 4 2" xfId="4101" xr:uid="{00000000-0005-0000-0000-0000590B0000}"/>
    <cellStyle name="Normal 35 3 3 5" xfId="3020" xr:uid="{00000000-0005-0000-0000-00005A0B0000}"/>
    <cellStyle name="Normal 35 3 4" xfId="902" xr:uid="{00000000-0005-0000-0000-00005B0B0000}"/>
    <cellStyle name="Normal 35 3 4 2" xfId="1406" xr:uid="{00000000-0005-0000-0000-00005C0B0000}"/>
    <cellStyle name="Normal 35 3 4 2 2" xfId="2494" xr:uid="{00000000-0005-0000-0000-00005D0B0000}"/>
    <cellStyle name="Normal 35 3 4 2 2 2" xfId="4726" xr:uid="{00000000-0005-0000-0000-00005E0B0000}"/>
    <cellStyle name="Normal 35 3 4 2 3" xfId="3645" xr:uid="{00000000-0005-0000-0000-00005F0B0000}"/>
    <cellStyle name="Normal 35 3 4 3" xfId="1993" xr:uid="{00000000-0005-0000-0000-0000600B0000}"/>
    <cellStyle name="Normal 35 3 4 3 2" xfId="4225" xr:uid="{00000000-0005-0000-0000-0000610B0000}"/>
    <cellStyle name="Normal 35 3 4 4" xfId="3144" xr:uid="{00000000-0005-0000-0000-0000620B0000}"/>
    <cellStyle name="Normal 35 3 5" xfId="1158" xr:uid="{00000000-0005-0000-0000-0000630B0000}"/>
    <cellStyle name="Normal 35 3 5 2" xfId="2246" xr:uid="{00000000-0005-0000-0000-0000640B0000}"/>
    <cellStyle name="Normal 35 3 5 2 2" xfId="4478" xr:uid="{00000000-0005-0000-0000-0000650B0000}"/>
    <cellStyle name="Normal 35 3 5 3" xfId="3397" xr:uid="{00000000-0005-0000-0000-0000660B0000}"/>
    <cellStyle name="Normal 35 3 6" xfId="654" xr:uid="{00000000-0005-0000-0000-0000670B0000}"/>
    <cellStyle name="Normal 35 3 6 2" xfId="2896" xr:uid="{00000000-0005-0000-0000-0000680B0000}"/>
    <cellStyle name="Normal 35 3 7" xfId="1654" xr:uid="{00000000-0005-0000-0000-0000690B0000}"/>
    <cellStyle name="Normal 35 3 7 2" xfId="3893" xr:uid="{00000000-0005-0000-0000-00006A0B0000}"/>
    <cellStyle name="Normal 35 3 8" xfId="1745" xr:uid="{00000000-0005-0000-0000-00006B0B0000}"/>
    <cellStyle name="Normal 35 3 8 2" xfId="3977" xr:uid="{00000000-0005-0000-0000-00006C0B0000}"/>
    <cellStyle name="Normal 35 3 9" xfId="2734" xr:uid="{00000000-0005-0000-0000-00006D0B0000}"/>
    <cellStyle name="Normal 35 4" xfId="543" xr:uid="{00000000-0005-0000-0000-00006E0B0000}"/>
    <cellStyle name="Normal 35 4 2" xfId="828" xr:uid="{00000000-0005-0000-0000-00006F0B0000}"/>
    <cellStyle name="Normal 35 4 2 2" xfId="1076" xr:uid="{00000000-0005-0000-0000-0000700B0000}"/>
    <cellStyle name="Normal 35 4 2 2 2" xfId="1580" xr:uid="{00000000-0005-0000-0000-0000710B0000}"/>
    <cellStyle name="Normal 35 4 2 2 2 2" xfId="2668" xr:uid="{00000000-0005-0000-0000-0000720B0000}"/>
    <cellStyle name="Normal 35 4 2 2 2 2 2" xfId="4900" xr:uid="{00000000-0005-0000-0000-0000730B0000}"/>
    <cellStyle name="Normal 35 4 2 2 2 3" xfId="3819" xr:uid="{00000000-0005-0000-0000-0000740B0000}"/>
    <cellStyle name="Normal 35 4 2 2 3" xfId="2167" xr:uid="{00000000-0005-0000-0000-0000750B0000}"/>
    <cellStyle name="Normal 35 4 2 2 3 2" xfId="4399" xr:uid="{00000000-0005-0000-0000-0000760B0000}"/>
    <cellStyle name="Normal 35 4 2 2 4" xfId="3318" xr:uid="{00000000-0005-0000-0000-0000770B0000}"/>
    <cellStyle name="Normal 35 4 2 3" xfId="1332" xr:uid="{00000000-0005-0000-0000-0000780B0000}"/>
    <cellStyle name="Normal 35 4 2 3 2" xfId="2420" xr:uid="{00000000-0005-0000-0000-0000790B0000}"/>
    <cellStyle name="Normal 35 4 2 3 2 2" xfId="4652" xr:uid="{00000000-0005-0000-0000-00007A0B0000}"/>
    <cellStyle name="Normal 35 4 2 3 3" xfId="3571" xr:uid="{00000000-0005-0000-0000-00007B0B0000}"/>
    <cellStyle name="Normal 35 4 2 4" xfId="1919" xr:uid="{00000000-0005-0000-0000-00007C0B0000}"/>
    <cellStyle name="Normal 35 4 2 4 2" xfId="4151" xr:uid="{00000000-0005-0000-0000-00007D0B0000}"/>
    <cellStyle name="Normal 35 4 2 5" xfId="3070" xr:uid="{00000000-0005-0000-0000-00007E0B0000}"/>
    <cellStyle name="Normal 35 4 3" xfId="952" xr:uid="{00000000-0005-0000-0000-00007F0B0000}"/>
    <cellStyle name="Normal 35 4 3 2" xfId="1456" xr:uid="{00000000-0005-0000-0000-0000800B0000}"/>
    <cellStyle name="Normal 35 4 3 2 2" xfId="2544" xr:uid="{00000000-0005-0000-0000-0000810B0000}"/>
    <cellStyle name="Normal 35 4 3 2 2 2" xfId="4776" xr:uid="{00000000-0005-0000-0000-0000820B0000}"/>
    <cellStyle name="Normal 35 4 3 2 3" xfId="3695" xr:uid="{00000000-0005-0000-0000-0000830B0000}"/>
    <cellStyle name="Normal 35 4 3 3" xfId="2043" xr:uid="{00000000-0005-0000-0000-0000840B0000}"/>
    <cellStyle name="Normal 35 4 3 3 2" xfId="4275" xr:uid="{00000000-0005-0000-0000-0000850B0000}"/>
    <cellStyle name="Normal 35 4 3 4" xfId="3194" xr:uid="{00000000-0005-0000-0000-0000860B0000}"/>
    <cellStyle name="Normal 35 4 4" xfId="1208" xr:uid="{00000000-0005-0000-0000-0000870B0000}"/>
    <cellStyle name="Normal 35 4 4 2" xfId="2296" xr:uid="{00000000-0005-0000-0000-0000880B0000}"/>
    <cellStyle name="Normal 35 4 4 2 2" xfId="4528" xr:uid="{00000000-0005-0000-0000-0000890B0000}"/>
    <cellStyle name="Normal 35 4 4 3" xfId="3447" xr:uid="{00000000-0005-0000-0000-00008A0B0000}"/>
    <cellStyle name="Normal 35 4 5" xfId="704" xr:uid="{00000000-0005-0000-0000-00008B0B0000}"/>
    <cellStyle name="Normal 35 4 5 2" xfId="2946" xr:uid="{00000000-0005-0000-0000-00008C0B0000}"/>
    <cellStyle name="Normal 35 4 6" xfId="1795" xr:uid="{00000000-0005-0000-0000-00008D0B0000}"/>
    <cellStyle name="Normal 35 4 6 2" xfId="4027" xr:uid="{00000000-0005-0000-0000-00008E0B0000}"/>
    <cellStyle name="Normal 35 4 7" xfId="2785" xr:uid="{00000000-0005-0000-0000-00008F0B0000}"/>
    <cellStyle name="Normal 35 5" xfId="736" xr:uid="{00000000-0005-0000-0000-0000900B0000}"/>
    <cellStyle name="Normal 35 5 2" xfId="984" xr:uid="{00000000-0005-0000-0000-0000910B0000}"/>
    <cellStyle name="Normal 35 5 2 2" xfId="1488" xr:uid="{00000000-0005-0000-0000-0000920B0000}"/>
    <cellStyle name="Normal 35 5 2 2 2" xfId="2576" xr:uid="{00000000-0005-0000-0000-0000930B0000}"/>
    <cellStyle name="Normal 35 5 2 2 2 2" xfId="4808" xr:uid="{00000000-0005-0000-0000-0000940B0000}"/>
    <cellStyle name="Normal 35 5 2 2 3" xfId="3727" xr:uid="{00000000-0005-0000-0000-0000950B0000}"/>
    <cellStyle name="Normal 35 5 2 3" xfId="2075" xr:uid="{00000000-0005-0000-0000-0000960B0000}"/>
    <cellStyle name="Normal 35 5 2 3 2" xfId="4307" xr:uid="{00000000-0005-0000-0000-0000970B0000}"/>
    <cellStyle name="Normal 35 5 2 4" xfId="3226" xr:uid="{00000000-0005-0000-0000-0000980B0000}"/>
    <cellStyle name="Normal 35 5 3" xfId="1240" xr:uid="{00000000-0005-0000-0000-0000990B0000}"/>
    <cellStyle name="Normal 35 5 3 2" xfId="2328" xr:uid="{00000000-0005-0000-0000-00009A0B0000}"/>
    <cellStyle name="Normal 35 5 3 2 2" xfId="4560" xr:uid="{00000000-0005-0000-0000-00009B0B0000}"/>
    <cellStyle name="Normal 35 5 3 3" xfId="3479" xr:uid="{00000000-0005-0000-0000-00009C0B0000}"/>
    <cellStyle name="Normal 35 5 4" xfId="1827" xr:uid="{00000000-0005-0000-0000-00009D0B0000}"/>
    <cellStyle name="Normal 35 5 4 2" xfId="4059" xr:uid="{00000000-0005-0000-0000-00009E0B0000}"/>
    <cellStyle name="Normal 35 5 5" xfId="2978" xr:uid="{00000000-0005-0000-0000-00009F0B0000}"/>
    <cellStyle name="Normal 35 6" xfId="860" xr:uid="{00000000-0005-0000-0000-0000A00B0000}"/>
    <cellStyle name="Normal 35 6 2" xfId="1364" xr:uid="{00000000-0005-0000-0000-0000A10B0000}"/>
    <cellStyle name="Normal 35 6 2 2" xfId="2452" xr:uid="{00000000-0005-0000-0000-0000A20B0000}"/>
    <cellStyle name="Normal 35 6 2 2 2" xfId="4684" xr:uid="{00000000-0005-0000-0000-0000A30B0000}"/>
    <cellStyle name="Normal 35 6 2 3" xfId="3603" xr:uid="{00000000-0005-0000-0000-0000A40B0000}"/>
    <cellStyle name="Normal 35 6 3" xfId="1951" xr:uid="{00000000-0005-0000-0000-0000A50B0000}"/>
    <cellStyle name="Normal 35 6 3 2" xfId="4183" xr:uid="{00000000-0005-0000-0000-0000A60B0000}"/>
    <cellStyle name="Normal 35 6 4" xfId="3102" xr:uid="{00000000-0005-0000-0000-0000A70B0000}"/>
    <cellStyle name="Normal 35 7" xfId="1116" xr:uid="{00000000-0005-0000-0000-0000A80B0000}"/>
    <cellStyle name="Normal 35 7 2" xfId="2204" xr:uid="{00000000-0005-0000-0000-0000A90B0000}"/>
    <cellStyle name="Normal 35 7 2 2" xfId="4436" xr:uid="{00000000-0005-0000-0000-0000AA0B0000}"/>
    <cellStyle name="Normal 35 7 3" xfId="3355" xr:uid="{00000000-0005-0000-0000-0000AB0B0000}"/>
    <cellStyle name="Normal 35 8" xfId="612" xr:uid="{00000000-0005-0000-0000-0000AC0B0000}"/>
    <cellStyle name="Normal 35 8 2" xfId="2854" xr:uid="{00000000-0005-0000-0000-0000AD0B0000}"/>
    <cellStyle name="Normal 35 9" xfId="1634" xr:uid="{00000000-0005-0000-0000-0000AE0B0000}"/>
    <cellStyle name="Normal 35 9 2" xfId="3873" xr:uid="{00000000-0005-0000-0000-0000AF0B0000}"/>
    <cellStyle name="Normal 36" xfId="4933" xr:uid="{00000000-0005-0000-0000-0000B00B0000}"/>
    <cellStyle name="Normal 36 2" xfId="4946" xr:uid="{77C661A9-A525-41B0-8EE3-D6DA32689539}"/>
    <cellStyle name="Normal 36 3" xfId="4936" xr:uid="{00000000-0005-0000-0000-0000B10B0000}"/>
    <cellStyle name="Normal 4" xfId="11" xr:uid="{00000000-0005-0000-0000-0000B20B0000}"/>
    <cellStyle name="Normal 4 2" xfId="472" xr:uid="{00000000-0005-0000-0000-0000B30B0000}"/>
    <cellStyle name="Normal 4 3" xfId="347" xr:uid="{00000000-0005-0000-0000-0000B40B0000}"/>
    <cellStyle name="Normal 4 4" xfId="28" xr:uid="{00000000-0005-0000-0000-0000B50B0000}"/>
    <cellStyle name="Normal 4 4 2" xfId="1110" xr:uid="{00000000-0005-0000-0000-0000B60B0000}"/>
    <cellStyle name="Normal 4 5" xfId="533" xr:uid="{00000000-0005-0000-0000-0000B70B0000}"/>
    <cellStyle name="Normal 4 5 2" xfId="2775" xr:uid="{00000000-0005-0000-0000-0000B80B0000}"/>
    <cellStyle name="Normal 4 6" xfId="1616" xr:uid="{00000000-0005-0000-0000-0000B90B0000}"/>
    <cellStyle name="Normal 4 6 2" xfId="3855" xr:uid="{00000000-0005-0000-0000-0000BA0B0000}"/>
    <cellStyle name="Normal 4 7" xfId="1624" xr:uid="{00000000-0005-0000-0000-0000BB0B0000}"/>
    <cellStyle name="Normal 4 7 2" xfId="3863" xr:uid="{00000000-0005-0000-0000-0000BC0B0000}"/>
    <cellStyle name="Normal 4 8" xfId="2704" xr:uid="{00000000-0005-0000-0000-0000BD0B0000}"/>
    <cellStyle name="Normal 5" xfId="29" xr:uid="{00000000-0005-0000-0000-0000BE0B0000}"/>
    <cellStyle name="Normal 5 2" xfId="473" xr:uid="{00000000-0005-0000-0000-0000BF0B0000}"/>
    <cellStyle name="Normal 5 3" xfId="348" xr:uid="{00000000-0005-0000-0000-0000C00B0000}"/>
    <cellStyle name="Normal 6" xfId="30" xr:uid="{00000000-0005-0000-0000-0000C10B0000}"/>
    <cellStyle name="Normal 6 10" xfId="509" xr:uid="{00000000-0005-0000-0000-0000C20B0000}"/>
    <cellStyle name="Normal 6 10 2" xfId="580" xr:uid="{00000000-0005-0000-0000-0000C30B0000}"/>
    <cellStyle name="Normal 6 10 2 2" xfId="831" xr:uid="{00000000-0005-0000-0000-0000C40B0000}"/>
    <cellStyle name="Normal 6 10 2 2 2" xfId="1079" xr:uid="{00000000-0005-0000-0000-0000C50B0000}"/>
    <cellStyle name="Normal 6 10 2 2 2 2" xfId="1583" xr:uid="{00000000-0005-0000-0000-0000C60B0000}"/>
    <cellStyle name="Normal 6 10 2 2 2 2 2" xfId="2671" xr:uid="{00000000-0005-0000-0000-0000C70B0000}"/>
    <cellStyle name="Normal 6 10 2 2 2 2 2 2" xfId="4903" xr:uid="{00000000-0005-0000-0000-0000C80B0000}"/>
    <cellStyle name="Normal 6 10 2 2 2 2 3" xfId="3822" xr:uid="{00000000-0005-0000-0000-0000C90B0000}"/>
    <cellStyle name="Normal 6 10 2 2 2 3" xfId="2170" xr:uid="{00000000-0005-0000-0000-0000CA0B0000}"/>
    <cellStyle name="Normal 6 10 2 2 2 3 2" xfId="4402" xr:uid="{00000000-0005-0000-0000-0000CB0B0000}"/>
    <cellStyle name="Normal 6 10 2 2 2 4" xfId="3321" xr:uid="{00000000-0005-0000-0000-0000CC0B0000}"/>
    <cellStyle name="Normal 6 10 2 2 3" xfId="1335" xr:uid="{00000000-0005-0000-0000-0000CD0B0000}"/>
    <cellStyle name="Normal 6 10 2 2 3 2" xfId="2423" xr:uid="{00000000-0005-0000-0000-0000CE0B0000}"/>
    <cellStyle name="Normal 6 10 2 2 3 2 2" xfId="4655" xr:uid="{00000000-0005-0000-0000-0000CF0B0000}"/>
    <cellStyle name="Normal 6 10 2 2 3 3" xfId="3574" xr:uid="{00000000-0005-0000-0000-0000D00B0000}"/>
    <cellStyle name="Normal 6 10 2 2 4" xfId="1922" xr:uid="{00000000-0005-0000-0000-0000D10B0000}"/>
    <cellStyle name="Normal 6 10 2 2 4 2" xfId="4154" xr:uid="{00000000-0005-0000-0000-0000D20B0000}"/>
    <cellStyle name="Normal 6 10 2 2 5" xfId="3073" xr:uid="{00000000-0005-0000-0000-0000D30B0000}"/>
    <cellStyle name="Normal 6 10 2 3" xfId="955" xr:uid="{00000000-0005-0000-0000-0000D40B0000}"/>
    <cellStyle name="Normal 6 10 2 3 2" xfId="1459" xr:uid="{00000000-0005-0000-0000-0000D50B0000}"/>
    <cellStyle name="Normal 6 10 2 3 2 2" xfId="2547" xr:uid="{00000000-0005-0000-0000-0000D60B0000}"/>
    <cellStyle name="Normal 6 10 2 3 2 2 2" xfId="4779" xr:uid="{00000000-0005-0000-0000-0000D70B0000}"/>
    <cellStyle name="Normal 6 10 2 3 2 3" xfId="3698" xr:uid="{00000000-0005-0000-0000-0000D80B0000}"/>
    <cellStyle name="Normal 6 10 2 3 3" xfId="2046" xr:uid="{00000000-0005-0000-0000-0000D90B0000}"/>
    <cellStyle name="Normal 6 10 2 3 3 2" xfId="4278" xr:uid="{00000000-0005-0000-0000-0000DA0B0000}"/>
    <cellStyle name="Normal 6 10 2 3 4" xfId="3197" xr:uid="{00000000-0005-0000-0000-0000DB0B0000}"/>
    <cellStyle name="Normal 6 10 2 4" xfId="1211" xr:uid="{00000000-0005-0000-0000-0000DC0B0000}"/>
    <cellStyle name="Normal 6 10 2 4 2" xfId="2299" xr:uid="{00000000-0005-0000-0000-0000DD0B0000}"/>
    <cellStyle name="Normal 6 10 2 4 2 2" xfId="4531" xr:uid="{00000000-0005-0000-0000-0000DE0B0000}"/>
    <cellStyle name="Normal 6 10 2 4 3" xfId="3450" xr:uid="{00000000-0005-0000-0000-0000DF0B0000}"/>
    <cellStyle name="Normal 6 10 2 5" xfId="707" xr:uid="{00000000-0005-0000-0000-0000E00B0000}"/>
    <cellStyle name="Normal 6 10 2 5 2" xfId="2949" xr:uid="{00000000-0005-0000-0000-0000E10B0000}"/>
    <cellStyle name="Normal 6 10 2 6" xfId="1798" xr:uid="{00000000-0005-0000-0000-0000E20B0000}"/>
    <cellStyle name="Normal 6 10 2 6 2" xfId="4030" xr:uid="{00000000-0005-0000-0000-0000E30B0000}"/>
    <cellStyle name="Normal 6 10 2 7" xfId="2822" xr:uid="{00000000-0005-0000-0000-0000E40B0000}"/>
    <cellStyle name="Normal 6 10 3" xfId="753" xr:uid="{00000000-0005-0000-0000-0000E50B0000}"/>
    <cellStyle name="Normal 6 10 3 2" xfId="1001" xr:uid="{00000000-0005-0000-0000-0000E60B0000}"/>
    <cellStyle name="Normal 6 10 3 2 2" xfId="1505" xr:uid="{00000000-0005-0000-0000-0000E70B0000}"/>
    <cellStyle name="Normal 6 10 3 2 2 2" xfId="2593" xr:uid="{00000000-0005-0000-0000-0000E80B0000}"/>
    <cellStyle name="Normal 6 10 3 2 2 2 2" xfId="4825" xr:uid="{00000000-0005-0000-0000-0000E90B0000}"/>
    <cellStyle name="Normal 6 10 3 2 2 3" xfId="3744" xr:uid="{00000000-0005-0000-0000-0000EA0B0000}"/>
    <cellStyle name="Normal 6 10 3 2 3" xfId="2092" xr:uid="{00000000-0005-0000-0000-0000EB0B0000}"/>
    <cellStyle name="Normal 6 10 3 2 3 2" xfId="4324" xr:uid="{00000000-0005-0000-0000-0000EC0B0000}"/>
    <cellStyle name="Normal 6 10 3 2 4" xfId="3243" xr:uid="{00000000-0005-0000-0000-0000ED0B0000}"/>
    <cellStyle name="Normal 6 10 3 3" xfId="1257" xr:uid="{00000000-0005-0000-0000-0000EE0B0000}"/>
    <cellStyle name="Normal 6 10 3 3 2" xfId="2345" xr:uid="{00000000-0005-0000-0000-0000EF0B0000}"/>
    <cellStyle name="Normal 6 10 3 3 2 2" xfId="4577" xr:uid="{00000000-0005-0000-0000-0000F00B0000}"/>
    <cellStyle name="Normal 6 10 3 3 3" xfId="3496" xr:uid="{00000000-0005-0000-0000-0000F10B0000}"/>
    <cellStyle name="Normal 6 10 3 4" xfId="1844" xr:uid="{00000000-0005-0000-0000-0000F20B0000}"/>
    <cellStyle name="Normal 6 10 3 4 2" xfId="4076" xr:uid="{00000000-0005-0000-0000-0000F30B0000}"/>
    <cellStyle name="Normal 6 10 3 5" xfId="2995" xr:uid="{00000000-0005-0000-0000-0000F40B0000}"/>
    <cellStyle name="Normal 6 10 4" xfId="877" xr:uid="{00000000-0005-0000-0000-0000F50B0000}"/>
    <cellStyle name="Normal 6 10 4 2" xfId="1381" xr:uid="{00000000-0005-0000-0000-0000F60B0000}"/>
    <cellStyle name="Normal 6 10 4 2 2" xfId="2469" xr:uid="{00000000-0005-0000-0000-0000F70B0000}"/>
    <cellStyle name="Normal 6 10 4 2 2 2" xfId="4701" xr:uid="{00000000-0005-0000-0000-0000F80B0000}"/>
    <cellStyle name="Normal 6 10 4 2 3" xfId="3620" xr:uid="{00000000-0005-0000-0000-0000F90B0000}"/>
    <cellStyle name="Normal 6 10 4 3" xfId="1968" xr:uid="{00000000-0005-0000-0000-0000FA0B0000}"/>
    <cellStyle name="Normal 6 10 4 3 2" xfId="4200" xr:uid="{00000000-0005-0000-0000-0000FB0B0000}"/>
    <cellStyle name="Normal 6 10 4 4" xfId="3119" xr:uid="{00000000-0005-0000-0000-0000FC0B0000}"/>
    <cellStyle name="Normal 6 10 5" xfId="1133" xr:uid="{00000000-0005-0000-0000-0000FD0B0000}"/>
    <cellStyle name="Normal 6 10 5 2" xfId="2221" xr:uid="{00000000-0005-0000-0000-0000FE0B0000}"/>
    <cellStyle name="Normal 6 10 5 2 2" xfId="4453" xr:uid="{00000000-0005-0000-0000-0000FF0B0000}"/>
    <cellStyle name="Normal 6 10 5 3" xfId="3372" xr:uid="{00000000-0005-0000-0000-0000000C0000}"/>
    <cellStyle name="Normal 6 10 6" xfId="629" xr:uid="{00000000-0005-0000-0000-0000010C0000}"/>
    <cellStyle name="Normal 6 10 6 2" xfId="2871" xr:uid="{00000000-0005-0000-0000-0000020C0000}"/>
    <cellStyle name="Normal 6 10 7" xfId="1671" xr:uid="{00000000-0005-0000-0000-0000030C0000}"/>
    <cellStyle name="Normal 6 10 7 2" xfId="3910" xr:uid="{00000000-0005-0000-0000-0000040C0000}"/>
    <cellStyle name="Normal 6 10 8" xfId="1720" xr:uid="{00000000-0005-0000-0000-0000050C0000}"/>
    <cellStyle name="Normal 6 10 8 2" xfId="3952" xr:uid="{00000000-0005-0000-0000-0000060C0000}"/>
    <cellStyle name="Normal 6 10 9" xfId="2751" xr:uid="{00000000-0005-0000-0000-0000070C0000}"/>
    <cellStyle name="Normal 6 11" xfId="538" xr:uid="{00000000-0005-0000-0000-0000080C0000}"/>
    <cellStyle name="Normal 6 11 2" xfId="1609" xr:uid="{00000000-0005-0000-0000-0000090C0000}"/>
    <cellStyle name="Normal 6 11 2 2" xfId="2697" xr:uid="{00000000-0005-0000-0000-00000A0C0000}"/>
    <cellStyle name="Normal 6 11 2 2 2" xfId="4929" xr:uid="{00000000-0005-0000-0000-00000B0C0000}"/>
    <cellStyle name="Normal 6 11 2 3" xfId="3848" xr:uid="{00000000-0005-0000-0000-00000C0C0000}"/>
    <cellStyle name="Normal 6 11 3" xfId="1105" xr:uid="{00000000-0005-0000-0000-00000D0C0000}"/>
    <cellStyle name="Normal 6 11 3 2" xfId="3347" xr:uid="{00000000-0005-0000-0000-00000E0C0000}"/>
    <cellStyle name="Normal 6 11 4" xfId="2196" xr:uid="{00000000-0005-0000-0000-00000F0C0000}"/>
    <cellStyle name="Normal 6 11 4 2" xfId="4428" xr:uid="{00000000-0005-0000-0000-0000100C0000}"/>
    <cellStyle name="Normal 6 11 5" xfId="2780" xr:uid="{00000000-0005-0000-0000-0000110C0000}"/>
    <cellStyle name="Normal 6 12" xfId="1629" xr:uid="{00000000-0005-0000-0000-0000120C0000}"/>
    <cellStyle name="Normal 6 12 2" xfId="3868" xr:uid="{00000000-0005-0000-0000-0000130C0000}"/>
    <cellStyle name="Normal 6 13" xfId="2709" xr:uid="{00000000-0005-0000-0000-0000140C0000}"/>
    <cellStyle name="Normal 6 2" xfId="475" xr:uid="{00000000-0005-0000-0000-0000150C0000}"/>
    <cellStyle name="Normal 6 2 10" xfId="1706" xr:uid="{00000000-0005-0000-0000-0000160C0000}"/>
    <cellStyle name="Normal 6 2 10 2" xfId="3938" xr:uid="{00000000-0005-0000-0000-0000170C0000}"/>
    <cellStyle name="Normal 6 2 11" xfId="2717" xr:uid="{00000000-0005-0000-0000-0000180C0000}"/>
    <cellStyle name="Normal 6 2 2" xfId="517" xr:uid="{00000000-0005-0000-0000-0000190C0000}"/>
    <cellStyle name="Normal 6 2 2 2" xfId="588" xr:uid="{00000000-0005-0000-0000-00001A0C0000}"/>
    <cellStyle name="Normal 6 2 2 2 2" xfId="833" xr:uid="{00000000-0005-0000-0000-00001B0C0000}"/>
    <cellStyle name="Normal 6 2 2 2 2 2" xfId="1081" xr:uid="{00000000-0005-0000-0000-00001C0C0000}"/>
    <cellStyle name="Normal 6 2 2 2 2 2 2" xfId="1585" xr:uid="{00000000-0005-0000-0000-00001D0C0000}"/>
    <cellStyle name="Normal 6 2 2 2 2 2 2 2" xfId="2673" xr:uid="{00000000-0005-0000-0000-00001E0C0000}"/>
    <cellStyle name="Normal 6 2 2 2 2 2 2 2 2" xfId="4905" xr:uid="{00000000-0005-0000-0000-00001F0C0000}"/>
    <cellStyle name="Normal 6 2 2 2 2 2 2 3" xfId="3824" xr:uid="{00000000-0005-0000-0000-0000200C0000}"/>
    <cellStyle name="Normal 6 2 2 2 2 2 3" xfId="2172" xr:uid="{00000000-0005-0000-0000-0000210C0000}"/>
    <cellStyle name="Normal 6 2 2 2 2 2 3 2" xfId="4404" xr:uid="{00000000-0005-0000-0000-0000220C0000}"/>
    <cellStyle name="Normal 6 2 2 2 2 2 4" xfId="3323" xr:uid="{00000000-0005-0000-0000-0000230C0000}"/>
    <cellStyle name="Normal 6 2 2 2 2 3" xfId="1337" xr:uid="{00000000-0005-0000-0000-0000240C0000}"/>
    <cellStyle name="Normal 6 2 2 2 2 3 2" xfId="2425" xr:uid="{00000000-0005-0000-0000-0000250C0000}"/>
    <cellStyle name="Normal 6 2 2 2 2 3 2 2" xfId="4657" xr:uid="{00000000-0005-0000-0000-0000260C0000}"/>
    <cellStyle name="Normal 6 2 2 2 2 3 3" xfId="3576" xr:uid="{00000000-0005-0000-0000-0000270C0000}"/>
    <cellStyle name="Normal 6 2 2 2 2 4" xfId="1924" xr:uid="{00000000-0005-0000-0000-0000280C0000}"/>
    <cellStyle name="Normal 6 2 2 2 2 4 2" xfId="4156" xr:uid="{00000000-0005-0000-0000-0000290C0000}"/>
    <cellStyle name="Normal 6 2 2 2 2 5" xfId="3075" xr:uid="{00000000-0005-0000-0000-00002A0C0000}"/>
    <cellStyle name="Normal 6 2 2 2 3" xfId="957" xr:uid="{00000000-0005-0000-0000-00002B0C0000}"/>
    <cellStyle name="Normal 6 2 2 2 3 2" xfId="1461" xr:uid="{00000000-0005-0000-0000-00002C0C0000}"/>
    <cellStyle name="Normal 6 2 2 2 3 2 2" xfId="2549" xr:uid="{00000000-0005-0000-0000-00002D0C0000}"/>
    <cellStyle name="Normal 6 2 2 2 3 2 2 2" xfId="4781" xr:uid="{00000000-0005-0000-0000-00002E0C0000}"/>
    <cellStyle name="Normal 6 2 2 2 3 2 3" xfId="3700" xr:uid="{00000000-0005-0000-0000-00002F0C0000}"/>
    <cellStyle name="Normal 6 2 2 2 3 3" xfId="2048" xr:uid="{00000000-0005-0000-0000-0000300C0000}"/>
    <cellStyle name="Normal 6 2 2 2 3 3 2" xfId="4280" xr:uid="{00000000-0005-0000-0000-0000310C0000}"/>
    <cellStyle name="Normal 6 2 2 2 3 4" xfId="3199" xr:uid="{00000000-0005-0000-0000-0000320C0000}"/>
    <cellStyle name="Normal 6 2 2 2 4" xfId="1213" xr:uid="{00000000-0005-0000-0000-0000330C0000}"/>
    <cellStyle name="Normal 6 2 2 2 4 2" xfId="2301" xr:uid="{00000000-0005-0000-0000-0000340C0000}"/>
    <cellStyle name="Normal 6 2 2 2 4 2 2" xfId="4533" xr:uid="{00000000-0005-0000-0000-0000350C0000}"/>
    <cellStyle name="Normal 6 2 2 2 4 3" xfId="3452" xr:uid="{00000000-0005-0000-0000-0000360C0000}"/>
    <cellStyle name="Normal 6 2 2 2 5" xfId="709" xr:uid="{00000000-0005-0000-0000-0000370C0000}"/>
    <cellStyle name="Normal 6 2 2 2 5 2" xfId="2951" xr:uid="{00000000-0005-0000-0000-0000380C0000}"/>
    <cellStyle name="Normal 6 2 2 2 6" xfId="1800" xr:uid="{00000000-0005-0000-0000-0000390C0000}"/>
    <cellStyle name="Normal 6 2 2 2 6 2" xfId="4032" xr:uid="{00000000-0005-0000-0000-00003A0C0000}"/>
    <cellStyle name="Normal 6 2 2 2 7" xfId="2830" xr:uid="{00000000-0005-0000-0000-00003B0C0000}"/>
    <cellStyle name="Normal 6 2 2 3" xfId="761" xr:uid="{00000000-0005-0000-0000-00003C0C0000}"/>
    <cellStyle name="Normal 6 2 2 3 2" xfId="1009" xr:uid="{00000000-0005-0000-0000-00003D0C0000}"/>
    <cellStyle name="Normal 6 2 2 3 2 2" xfId="1513" xr:uid="{00000000-0005-0000-0000-00003E0C0000}"/>
    <cellStyle name="Normal 6 2 2 3 2 2 2" xfId="2601" xr:uid="{00000000-0005-0000-0000-00003F0C0000}"/>
    <cellStyle name="Normal 6 2 2 3 2 2 2 2" xfId="4833" xr:uid="{00000000-0005-0000-0000-0000400C0000}"/>
    <cellStyle name="Normal 6 2 2 3 2 2 3" xfId="3752" xr:uid="{00000000-0005-0000-0000-0000410C0000}"/>
    <cellStyle name="Normal 6 2 2 3 2 3" xfId="2100" xr:uid="{00000000-0005-0000-0000-0000420C0000}"/>
    <cellStyle name="Normal 6 2 2 3 2 3 2" xfId="4332" xr:uid="{00000000-0005-0000-0000-0000430C0000}"/>
    <cellStyle name="Normal 6 2 2 3 2 4" xfId="3251" xr:uid="{00000000-0005-0000-0000-0000440C0000}"/>
    <cellStyle name="Normal 6 2 2 3 3" xfId="1265" xr:uid="{00000000-0005-0000-0000-0000450C0000}"/>
    <cellStyle name="Normal 6 2 2 3 3 2" xfId="2353" xr:uid="{00000000-0005-0000-0000-0000460C0000}"/>
    <cellStyle name="Normal 6 2 2 3 3 2 2" xfId="4585" xr:uid="{00000000-0005-0000-0000-0000470C0000}"/>
    <cellStyle name="Normal 6 2 2 3 3 3" xfId="3504" xr:uid="{00000000-0005-0000-0000-0000480C0000}"/>
    <cellStyle name="Normal 6 2 2 3 4" xfId="1852" xr:uid="{00000000-0005-0000-0000-0000490C0000}"/>
    <cellStyle name="Normal 6 2 2 3 4 2" xfId="4084" xr:uid="{00000000-0005-0000-0000-00004A0C0000}"/>
    <cellStyle name="Normal 6 2 2 3 5" xfId="3003" xr:uid="{00000000-0005-0000-0000-00004B0C0000}"/>
    <cellStyle name="Normal 6 2 2 4" xfId="885" xr:uid="{00000000-0005-0000-0000-00004C0C0000}"/>
    <cellStyle name="Normal 6 2 2 4 2" xfId="1389" xr:uid="{00000000-0005-0000-0000-00004D0C0000}"/>
    <cellStyle name="Normal 6 2 2 4 2 2" xfId="2477" xr:uid="{00000000-0005-0000-0000-00004E0C0000}"/>
    <cellStyle name="Normal 6 2 2 4 2 2 2" xfId="4709" xr:uid="{00000000-0005-0000-0000-00004F0C0000}"/>
    <cellStyle name="Normal 6 2 2 4 2 3" xfId="3628" xr:uid="{00000000-0005-0000-0000-0000500C0000}"/>
    <cellStyle name="Normal 6 2 2 4 3" xfId="1976" xr:uid="{00000000-0005-0000-0000-0000510C0000}"/>
    <cellStyle name="Normal 6 2 2 4 3 2" xfId="4208" xr:uid="{00000000-0005-0000-0000-0000520C0000}"/>
    <cellStyle name="Normal 6 2 2 4 4" xfId="3127" xr:uid="{00000000-0005-0000-0000-0000530C0000}"/>
    <cellStyle name="Normal 6 2 2 5" xfId="1141" xr:uid="{00000000-0005-0000-0000-0000540C0000}"/>
    <cellStyle name="Normal 6 2 2 5 2" xfId="2229" xr:uid="{00000000-0005-0000-0000-0000550C0000}"/>
    <cellStyle name="Normal 6 2 2 5 2 2" xfId="4461" xr:uid="{00000000-0005-0000-0000-0000560C0000}"/>
    <cellStyle name="Normal 6 2 2 5 3" xfId="3380" xr:uid="{00000000-0005-0000-0000-0000570C0000}"/>
    <cellStyle name="Normal 6 2 2 6" xfId="637" xr:uid="{00000000-0005-0000-0000-0000580C0000}"/>
    <cellStyle name="Normal 6 2 2 6 2" xfId="2879" xr:uid="{00000000-0005-0000-0000-0000590C0000}"/>
    <cellStyle name="Normal 6 2 2 7" xfId="1679" xr:uid="{00000000-0005-0000-0000-00005A0C0000}"/>
    <cellStyle name="Normal 6 2 2 7 2" xfId="3918" xr:uid="{00000000-0005-0000-0000-00005B0C0000}"/>
    <cellStyle name="Normal 6 2 2 8" xfId="1728" xr:uid="{00000000-0005-0000-0000-00005C0C0000}"/>
    <cellStyle name="Normal 6 2 2 8 2" xfId="3960" xr:uid="{00000000-0005-0000-0000-00005D0C0000}"/>
    <cellStyle name="Normal 6 2 2 9" xfId="2759" xr:uid="{00000000-0005-0000-0000-00005E0C0000}"/>
    <cellStyle name="Normal 6 2 3" xfId="495" xr:uid="{00000000-0005-0000-0000-00005F0C0000}"/>
    <cellStyle name="Normal 6 2 3 2" xfId="566" xr:uid="{00000000-0005-0000-0000-0000600C0000}"/>
    <cellStyle name="Normal 6 2 3 2 2" xfId="834" xr:uid="{00000000-0005-0000-0000-0000610C0000}"/>
    <cellStyle name="Normal 6 2 3 2 2 2" xfId="1082" xr:uid="{00000000-0005-0000-0000-0000620C0000}"/>
    <cellStyle name="Normal 6 2 3 2 2 2 2" xfId="1586" xr:uid="{00000000-0005-0000-0000-0000630C0000}"/>
    <cellStyle name="Normal 6 2 3 2 2 2 2 2" xfId="2674" xr:uid="{00000000-0005-0000-0000-0000640C0000}"/>
    <cellStyle name="Normal 6 2 3 2 2 2 2 2 2" xfId="4906" xr:uid="{00000000-0005-0000-0000-0000650C0000}"/>
    <cellStyle name="Normal 6 2 3 2 2 2 2 3" xfId="3825" xr:uid="{00000000-0005-0000-0000-0000660C0000}"/>
    <cellStyle name="Normal 6 2 3 2 2 2 3" xfId="2173" xr:uid="{00000000-0005-0000-0000-0000670C0000}"/>
    <cellStyle name="Normal 6 2 3 2 2 2 3 2" xfId="4405" xr:uid="{00000000-0005-0000-0000-0000680C0000}"/>
    <cellStyle name="Normal 6 2 3 2 2 2 4" xfId="3324" xr:uid="{00000000-0005-0000-0000-0000690C0000}"/>
    <cellStyle name="Normal 6 2 3 2 2 3" xfId="1338" xr:uid="{00000000-0005-0000-0000-00006A0C0000}"/>
    <cellStyle name="Normal 6 2 3 2 2 3 2" xfId="2426" xr:uid="{00000000-0005-0000-0000-00006B0C0000}"/>
    <cellStyle name="Normal 6 2 3 2 2 3 2 2" xfId="4658" xr:uid="{00000000-0005-0000-0000-00006C0C0000}"/>
    <cellStyle name="Normal 6 2 3 2 2 3 3" xfId="3577" xr:uid="{00000000-0005-0000-0000-00006D0C0000}"/>
    <cellStyle name="Normal 6 2 3 2 2 4" xfId="1925" xr:uid="{00000000-0005-0000-0000-00006E0C0000}"/>
    <cellStyle name="Normal 6 2 3 2 2 4 2" xfId="4157" xr:uid="{00000000-0005-0000-0000-00006F0C0000}"/>
    <cellStyle name="Normal 6 2 3 2 2 5" xfId="3076" xr:uid="{00000000-0005-0000-0000-0000700C0000}"/>
    <cellStyle name="Normal 6 2 3 2 3" xfId="958" xr:uid="{00000000-0005-0000-0000-0000710C0000}"/>
    <cellStyle name="Normal 6 2 3 2 3 2" xfId="1462" xr:uid="{00000000-0005-0000-0000-0000720C0000}"/>
    <cellStyle name="Normal 6 2 3 2 3 2 2" xfId="2550" xr:uid="{00000000-0005-0000-0000-0000730C0000}"/>
    <cellStyle name="Normal 6 2 3 2 3 2 2 2" xfId="4782" xr:uid="{00000000-0005-0000-0000-0000740C0000}"/>
    <cellStyle name="Normal 6 2 3 2 3 2 3" xfId="3701" xr:uid="{00000000-0005-0000-0000-0000750C0000}"/>
    <cellStyle name="Normal 6 2 3 2 3 3" xfId="2049" xr:uid="{00000000-0005-0000-0000-0000760C0000}"/>
    <cellStyle name="Normal 6 2 3 2 3 3 2" xfId="4281" xr:uid="{00000000-0005-0000-0000-0000770C0000}"/>
    <cellStyle name="Normal 6 2 3 2 3 4" xfId="3200" xr:uid="{00000000-0005-0000-0000-0000780C0000}"/>
    <cellStyle name="Normal 6 2 3 2 4" xfId="1214" xr:uid="{00000000-0005-0000-0000-0000790C0000}"/>
    <cellStyle name="Normal 6 2 3 2 4 2" xfId="2302" xr:uid="{00000000-0005-0000-0000-00007A0C0000}"/>
    <cellStyle name="Normal 6 2 3 2 4 2 2" xfId="4534" xr:uid="{00000000-0005-0000-0000-00007B0C0000}"/>
    <cellStyle name="Normal 6 2 3 2 4 3" xfId="3453" xr:uid="{00000000-0005-0000-0000-00007C0C0000}"/>
    <cellStyle name="Normal 6 2 3 2 5" xfId="710" xr:uid="{00000000-0005-0000-0000-00007D0C0000}"/>
    <cellStyle name="Normal 6 2 3 2 5 2" xfId="2952" xr:uid="{00000000-0005-0000-0000-00007E0C0000}"/>
    <cellStyle name="Normal 6 2 3 2 6" xfId="1801" xr:uid="{00000000-0005-0000-0000-00007F0C0000}"/>
    <cellStyle name="Normal 6 2 3 2 6 2" xfId="4033" xr:uid="{00000000-0005-0000-0000-0000800C0000}"/>
    <cellStyle name="Normal 6 2 3 2 7" xfId="2808" xr:uid="{00000000-0005-0000-0000-0000810C0000}"/>
    <cellStyle name="Normal 6 2 3 3" xfId="781" xr:uid="{00000000-0005-0000-0000-0000820C0000}"/>
    <cellStyle name="Normal 6 2 3 3 2" xfId="1029" xr:uid="{00000000-0005-0000-0000-0000830C0000}"/>
    <cellStyle name="Normal 6 2 3 3 2 2" xfId="1533" xr:uid="{00000000-0005-0000-0000-0000840C0000}"/>
    <cellStyle name="Normal 6 2 3 3 2 2 2" xfId="2621" xr:uid="{00000000-0005-0000-0000-0000850C0000}"/>
    <cellStyle name="Normal 6 2 3 3 2 2 2 2" xfId="4853" xr:uid="{00000000-0005-0000-0000-0000860C0000}"/>
    <cellStyle name="Normal 6 2 3 3 2 2 3" xfId="3772" xr:uid="{00000000-0005-0000-0000-0000870C0000}"/>
    <cellStyle name="Normal 6 2 3 3 2 3" xfId="2120" xr:uid="{00000000-0005-0000-0000-0000880C0000}"/>
    <cellStyle name="Normal 6 2 3 3 2 3 2" xfId="4352" xr:uid="{00000000-0005-0000-0000-0000890C0000}"/>
    <cellStyle name="Normal 6 2 3 3 2 4" xfId="3271" xr:uid="{00000000-0005-0000-0000-00008A0C0000}"/>
    <cellStyle name="Normal 6 2 3 3 3" xfId="1285" xr:uid="{00000000-0005-0000-0000-00008B0C0000}"/>
    <cellStyle name="Normal 6 2 3 3 3 2" xfId="2373" xr:uid="{00000000-0005-0000-0000-00008C0C0000}"/>
    <cellStyle name="Normal 6 2 3 3 3 2 2" xfId="4605" xr:uid="{00000000-0005-0000-0000-00008D0C0000}"/>
    <cellStyle name="Normal 6 2 3 3 3 3" xfId="3524" xr:uid="{00000000-0005-0000-0000-00008E0C0000}"/>
    <cellStyle name="Normal 6 2 3 3 4" xfId="1872" xr:uid="{00000000-0005-0000-0000-00008F0C0000}"/>
    <cellStyle name="Normal 6 2 3 3 4 2" xfId="4104" xr:uid="{00000000-0005-0000-0000-0000900C0000}"/>
    <cellStyle name="Normal 6 2 3 3 5" xfId="3023" xr:uid="{00000000-0005-0000-0000-0000910C0000}"/>
    <cellStyle name="Normal 6 2 3 4" xfId="905" xr:uid="{00000000-0005-0000-0000-0000920C0000}"/>
    <cellStyle name="Normal 6 2 3 4 2" xfId="1409" xr:uid="{00000000-0005-0000-0000-0000930C0000}"/>
    <cellStyle name="Normal 6 2 3 4 2 2" xfId="2497" xr:uid="{00000000-0005-0000-0000-0000940C0000}"/>
    <cellStyle name="Normal 6 2 3 4 2 2 2" xfId="4729" xr:uid="{00000000-0005-0000-0000-0000950C0000}"/>
    <cellStyle name="Normal 6 2 3 4 2 3" xfId="3648" xr:uid="{00000000-0005-0000-0000-0000960C0000}"/>
    <cellStyle name="Normal 6 2 3 4 3" xfId="1996" xr:uid="{00000000-0005-0000-0000-0000970C0000}"/>
    <cellStyle name="Normal 6 2 3 4 3 2" xfId="4228" xr:uid="{00000000-0005-0000-0000-0000980C0000}"/>
    <cellStyle name="Normal 6 2 3 4 4" xfId="3147" xr:uid="{00000000-0005-0000-0000-0000990C0000}"/>
    <cellStyle name="Normal 6 2 3 5" xfId="1161" xr:uid="{00000000-0005-0000-0000-00009A0C0000}"/>
    <cellStyle name="Normal 6 2 3 5 2" xfId="2249" xr:uid="{00000000-0005-0000-0000-00009B0C0000}"/>
    <cellStyle name="Normal 6 2 3 5 2 2" xfId="4481" xr:uid="{00000000-0005-0000-0000-00009C0C0000}"/>
    <cellStyle name="Normal 6 2 3 5 3" xfId="3400" xr:uid="{00000000-0005-0000-0000-00009D0C0000}"/>
    <cellStyle name="Normal 6 2 3 6" xfId="657" xr:uid="{00000000-0005-0000-0000-00009E0C0000}"/>
    <cellStyle name="Normal 6 2 3 6 2" xfId="2899" xr:uid="{00000000-0005-0000-0000-00009F0C0000}"/>
    <cellStyle name="Normal 6 2 3 7" xfId="1657" xr:uid="{00000000-0005-0000-0000-0000A00C0000}"/>
    <cellStyle name="Normal 6 2 3 7 2" xfId="3896" xr:uid="{00000000-0005-0000-0000-0000A10C0000}"/>
    <cellStyle name="Normal 6 2 3 8" xfId="1748" xr:uid="{00000000-0005-0000-0000-0000A20C0000}"/>
    <cellStyle name="Normal 6 2 3 8 2" xfId="3980" xr:uid="{00000000-0005-0000-0000-0000A30C0000}"/>
    <cellStyle name="Normal 6 2 3 9" xfId="2737" xr:uid="{00000000-0005-0000-0000-0000A40C0000}"/>
    <cellStyle name="Normal 6 2 4" xfId="546" xr:uid="{00000000-0005-0000-0000-0000A50C0000}"/>
    <cellStyle name="Normal 6 2 4 2" xfId="832" xr:uid="{00000000-0005-0000-0000-0000A60C0000}"/>
    <cellStyle name="Normal 6 2 4 2 2" xfId="1080" xr:uid="{00000000-0005-0000-0000-0000A70C0000}"/>
    <cellStyle name="Normal 6 2 4 2 2 2" xfId="1584" xr:uid="{00000000-0005-0000-0000-0000A80C0000}"/>
    <cellStyle name="Normal 6 2 4 2 2 2 2" xfId="2672" xr:uid="{00000000-0005-0000-0000-0000A90C0000}"/>
    <cellStyle name="Normal 6 2 4 2 2 2 2 2" xfId="4904" xr:uid="{00000000-0005-0000-0000-0000AA0C0000}"/>
    <cellStyle name="Normal 6 2 4 2 2 2 3" xfId="3823" xr:uid="{00000000-0005-0000-0000-0000AB0C0000}"/>
    <cellStyle name="Normal 6 2 4 2 2 3" xfId="2171" xr:uid="{00000000-0005-0000-0000-0000AC0C0000}"/>
    <cellStyle name="Normal 6 2 4 2 2 3 2" xfId="4403" xr:uid="{00000000-0005-0000-0000-0000AD0C0000}"/>
    <cellStyle name="Normal 6 2 4 2 2 4" xfId="3322" xr:uid="{00000000-0005-0000-0000-0000AE0C0000}"/>
    <cellStyle name="Normal 6 2 4 2 3" xfId="1336" xr:uid="{00000000-0005-0000-0000-0000AF0C0000}"/>
    <cellStyle name="Normal 6 2 4 2 3 2" xfId="2424" xr:uid="{00000000-0005-0000-0000-0000B00C0000}"/>
    <cellStyle name="Normal 6 2 4 2 3 2 2" xfId="4656" xr:uid="{00000000-0005-0000-0000-0000B10C0000}"/>
    <cellStyle name="Normal 6 2 4 2 3 3" xfId="3575" xr:uid="{00000000-0005-0000-0000-0000B20C0000}"/>
    <cellStyle name="Normal 6 2 4 2 4" xfId="1923" xr:uid="{00000000-0005-0000-0000-0000B30C0000}"/>
    <cellStyle name="Normal 6 2 4 2 4 2" xfId="4155" xr:uid="{00000000-0005-0000-0000-0000B40C0000}"/>
    <cellStyle name="Normal 6 2 4 2 5" xfId="3074" xr:uid="{00000000-0005-0000-0000-0000B50C0000}"/>
    <cellStyle name="Normal 6 2 4 3" xfId="956" xr:uid="{00000000-0005-0000-0000-0000B60C0000}"/>
    <cellStyle name="Normal 6 2 4 3 2" xfId="1460" xr:uid="{00000000-0005-0000-0000-0000B70C0000}"/>
    <cellStyle name="Normal 6 2 4 3 2 2" xfId="2548" xr:uid="{00000000-0005-0000-0000-0000B80C0000}"/>
    <cellStyle name="Normal 6 2 4 3 2 2 2" xfId="4780" xr:uid="{00000000-0005-0000-0000-0000B90C0000}"/>
    <cellStyle name="Normal 6 2 4 3 2 3" xfId="3699" xr:uid="{00000000-0005-0000-0000-0000BA0C0000}"/>
    <cellStyle name="Normal 6 2 4 3 3" xfId="2047" xr:uid="{00000000-0005-0000-0000-0000BB0C0000}"/>
    <cellStyle name="Normal 6 2 4 3 3 2" xfId="4279" xr:uid="{00000000-0005-0000-0000-0000BC0C0000}"/>
    <cellStyle name="Normal 6 2 4 3 4" xfId="3198" xr:uid="{00000000-0005-0000-0000-0000BD0C0000}"/>
    <cellStyle name="Normal 6 2 4 4" xfId="1212" xr:uid="{00000000-0005-0000-0000-0000BE0C0000}"/>
    <cellStyle name="Normal 6 2 4 4 2" xfId="2300" xr:uid="{00000000-0005-0000-0000-0000BF0C0000}"/>
    <cellStyle name="Normal 6 2 4 4 2 2" xfId="4532" xr:uid="{00000000-0005-0000-0000-0000C00C0000}"/>
    <cellStyle name="Normal 6 2 4 4 3" xfId="3451" xr:uid="{00000000-0005-0000-0000-0000C10C0000}"/>
    <cellStyle name="Normal 6 2 4 5" xfId="708" xr:uid="{00000000-0005-0000-0000-0000C20C0000}"/>
    <cellStyle name="Normal 6 2 4 5 2" xfId="2950" xr:uid="{00000000-0005-0000-0000-0000C30C0000}"/>
    <cellStyle name="Normal 6 2 4 6" xfId="1799" xr:uid="{00000000-0005-0000-0000-0000C40C0000}"/>
    <cellStyle name="Normal 6 2 4 6 2" xfId="4031" xr:uid="{00000000-0005-0000-0000-0000C50C0000}"/>
    <cellStyle name="Normal 6 2 4 7" xfId="2788" xr:uid="{00000000-0005-0000-0000-0000C60C0000}"/>
    <cellStyle name="Normal 6 2 5" xfId="739" xr:uid="{00000000-0005-0000-0000-0000C70C0000}"/>
    <cellStyle name="Normal 6 2 5 2" xfId="987" xr:uid="{00000000-0005-0000-0000-0000C80C0000}"/>
    <cellStyle name="Normal 6 2 5 2 2" xfId="1491" xr:uid="{00000000-0005-0000-0000-0000C90C0000}"/>
    <cellStyle name="Normal 6 2 5 2 2 2" xfId="2579" xr:uid="{00000000-0005-0000-0000-0000CA0C0000}"/>
    <cellStyle name="Normal 6 2 5 2 2 2 2" xfId="4811" xr:uid="{00000000-0005-0000-0000-0000CB0C0000}"/>
    <cellStyle name="Normal 6 2 5 2 2 3" xfId="3730" xr:uid="{00000000-0005-0000-0000-0000CC0C0000}"/>
    <cellStyle name="Normal 6 2 5 2 3" xfId="2078" xr:uid="{00000000-0005-0000-0000-0000CD0C0000}"/>
    <cellStyle name="Normal 6 2 5 2 3 2" xfId="4310" xr:uid="{00000000-0005-0000-0000-0000CE0C0000}"/>
    <cellStyle name="Normal 6 2 5 2 4" xfId="3229" xr:uid="{00000000-0005-0000-0000-0000CF0C0000}"/>
    <cellStyle name="Normal 6 2 5 3" xfId="1243" xr:uid="{00000000-0005-0000-0000-0000D00C0000}"/>
    <cellStyle name="Normal 6 2 5 3 2" xfId="2331" xr:uid="{00000000-0005-0000-0000-0000D10C0000}"/>
    <cellStyle name="Normal 6 2 5 3 2 2" xfId="4563" xr:uid="{00000000-0005-0000-0000-0000D20C0000}"/>
    <cellStyle name="Normal 6 2 5 3 3" xfId="3482" xr:uid="{00000000-0005-0000-0000-0000D30C0000}"/>
    <cellStyle name="Normal 6 2 5 4" xfId="1830" xr:uid="{00000000-0005-0000-0000-0000D40C0000}"/>
    <cellStyle name="Normal 6 2 5 4 2" xfId="4062" xr:uid="{00000000-0005-0000-0000-0000D50C0000}"/>
    <cellStyle name="Normal 6 2 5 5" xfId="2981" xr:uid="{00000000-0005-0000-0000-0000D60C0000}"/>
    <cellStyle name="Normal 6 2 6" xfId="863" xr:uid="{00000000-0005-0000-0000-0000D70C0000}"/>
    <cellStyle name="Normal 6 2 6 2" xfId="1367" xr:uid="{00000000-0005-0000-0000-0000D80C0000}"/>
    <cellStyle name="Normal 6 2 6 2 2" xfId="2455" xr:uid="{00000000-0005-0000-0000-0000D90C0000}"/>
    <cellStyle name="Normal 6 2 6 2 2 2" xfId="4687" xr:uid="{00000000-0005-0000-0000-0000DA0C0000}"/>
    <cellStyle name="Normal 6 2 6 2 3" xfId="3606" xr:uid="{00000000-0005-0000-0000-0000DB0C0000}"/>
    <cellStyle name="Normal 6 2 6 3" xfId="1954" xr:uid="{00000000-0005-0000-0000-0000DC0C0000}"/>
    <cellStyle name="Normal 6 2 6 3 2" xfId="4186" xr:uid="{00000000-0005-0000-0000-0000DD0C0000}"/>
    <cellStyle name="Normal 6 2 6 4" xfId="3105" xr:uid="{00000000-0005-0000-0000-0000DE0C0000}"/>
    <cellStyle name="Normal 6 2 7" xfId="1119" xr:uid="{00000000-0005-0000-0000-0000DF0C0000}"/>
    <cellStyle name="Normal 6 2 7 2" xfId="2207" xr:uid="{00000000-0005-0000-0000-0000E00C0000}"/>
    <cellStyle name="Normal 6 2 7 2 2" xfId="4439" xr:uid="{00000000-0005-0000-0000-0000E10C0000}"/>
    <cellStyle name="Normal 6 2 7 3" xfId="3358" xr:uid="{00000000-0005-0000-0000-0000E20C0000}"/>
    <cellStyle name="Normal 6 2 8" xfId="615" xr:uid="{00000000-0005-0000-0000-0000E30C0000}"/>
    <cellStyle name="Normal 6 2 8 2" xfId="2857" xr:uid="{00000000-0005-0000-0000-0000E40C0000}"/>
    <cellStyle name="Normal 6 2 9" xfId="1637" xr:uid="{00000000-0005-0000-0000-0000E50C0000}"/>
    <cellStyle name="Normal 6 2 9 2" xfId="3876" xr:uid="{00000000-0005-0000-0000-0000E60C0000}"/>
    <cellStyle name="Normal 6 3" xfId="477" xr:uid="{00000000-0005-0000-0000-0000E70C0000}"/>
    <cellStyle name="Normal 6 3 10" xfId="1708" xr:uid="{00000000-0005-0000-0000-0000E80C0000}"/>
    <cellStyle name="Normal 6 3 10 2" xfId="3940" xr:uid="{00000000-0005-0000-0000-0000E90C0000}"/>
    <cellStyle name="Normal 6 3 11" xfId="2719" xr:uid="{00000000-0005-0000-0000-0000EA0C0000}"/>
    <cellStyle name="Normal 6 3 2" xfId="519" xr:uid="{00000000-0005-0000-0000-0000EB0C0000}"/>
    <cellStyle name="Normal 6 3 2 2" xfId="590" xr:uid="{00000000-0005-0000-0000-0000EC0C0000}"/>
    <cellStyle name="Normal 6 3 2 2 2" xfId="836" xr:uid="{00000000-0005-0000-0000-0000ED0C0000}"/>
    <cellStyle name="Normal 6 3 2 2 2 2" xfId="1084" xr:uid="{00000000-0005-0000-0000-0000EE0C0000}"/>
    <cellStyle name="Normal 6 3 2 2 2 2 2" xfId="1588" xr:uid="{00000000-0005-0000-0000-0000EF0C0000}"/>
    <cellStyle name="Normal 6 3 2 2 2 2 2 2" xfId="2676" xr:uid="{00000000-0005-0000-0000-0000F00C0000}"/>
    <cellStyle name="Normal 6 3 2 2 2 2 2 2 2" xfId="4908" xr:uid="{00000000-0005-0000-0000-0000F10C0000}"/>
    <cellStyle name="Normal 6 3 2 2 2 2 2 3" xfId="3827" xr:uid="{00000000-0005-0000-0000-0000F20C0000}"/>
    <cellStyle name="Normal 6 3 2 2 2 2 3" xfId="2175" xr:uid="{00000000-0005-0000-0000-0000F30C0000}"/>
    <cellStyle name="Normal 6 3 2 2 2 2 3 2" xfId="4407" xr:uid="{00000000-0005-0000-0000-0000F40C0000}"/>
    <cellStyle name="Normal 6 3 2 2 2 2 4" xfId="3326" xr:uid="{00000000-0005-0000-0000-0000F50C0000}"/>
    <cellStyle name="Normal 6 3 2 2 2 3" xfId="1340" xr:uid="{00000000-0005-0000-0000-0000F60C0000}"/>
    <cellStyle name="Normal 6 3 2 2 2 3 2" xfId="2428" xr:uid="{00000000-0005-0000-0000-0000F70C0000}"/>
    <cellStyle name="Normal 6 3 2 2 2 3 2 2" xfId="4660" xr:uid="{00000000-0005-0000-0000-0000F80C0000}"/>
    <cellStyle name="Normal 6 3 2 2 2 3 3" xfId="3579" xr:uid="{00000000-0005-0000-0000-0000F90C0000}"/>
    <cellStyle name="Normal 6 3 2 2 2 4" xfId="1927" xr:uid="{00000000-0005-0000-0000-0000FA0C0000}"/>
    <cellStyle name="Normal 6 3 2 2 2 4 2" xfId="4159" xr:uid="{00000000-0005-0000-0000-0000FB0C0000}"/>
    <cellStyle name="Normal 6 3 2 2 2 5" xfId="3078" xr:uid="{00000000-0005-0000-0000-0000FC0C0000}"/>
    <cellStyle name="Normal 6 3 2 2 3" xfId="960" xr:uid="{00000000-0005-0000-0000-0000FD0C0000}"/>
    <cellStyle name="Normal 6 3 2 2 3 2" xfId="1464" xr:uid="{00000000-0005-0000-0000-0000FE0C0000}"/>
    <cellStyle name="Normal 6 3 2 2 3 2 2" xfId="2552" xr:uid="{00000000-0005-0000-0000-0000FF0C0000}"/>
    <cellStyle name="Normal 6 3 2 2 3 2 2 2" xfId="4784" xr:uid="{00000000-0005-0000-0000-0000000D0000}"/>
    <cellStyle name="Normal 6 3 2 2 3 2 3" xfId="3703" xr:uid="{00000000-0005-0000-0000-0000010D0000}"/>
    <cellStyle name="Normal 6 3 2 2 3 3" xfId="2051" xr:uid="{00000000-0005-0000-0000-0000020D0000}"/>
    <cellStyle name="Normal 6 3 2 2 3 3 2" xfId="4283" xr:uid="{00000000-0005-0000-0000-0000030D0000}"/>
    <cellStyle name="Normal 6 3 2 2 3 4" xfId="3202" xr:uid="{00000000-0005-0000-0000-0000040D0000}"/>
    <cellStyle name="Normal 6 3 2 2 4" xfId="1216" xr:uid="{00000000-0005-0000-0000-0000050D0000}"/>
    <cellStyle name="Normal 6 3 2 2 4 2" xfId="2304" xr:uid="{00000000-0005-0000-0000-0000060D0000}"/>
    <cellStyle name="Normal 6 3 2 2 4 2 2" xfId="4536" xr:uid="{00000000-0005-0000-0000-0000070D0000}"/>
    <cellStyle name="Normal 6 3 2 2 4 3" xfId="3455" xr:uid="{00000000-0005-0000-0000-0000080D0000}"/>
    <cellStyle name="Normal 6 3 2 2 5" xfId="712" xr:uid="{00000000-0005-0000-0000-0000090D0000}"/>
    <cellStyle name="Normal 6 3 2 2 5 2" xfId="2954" xr:uid="{00000000-0005-0000-0000-00000A0D0000}"/>
    <cellStyle name="Normal 6 3 2 2 6" xfId="1803" xr:uid="{00000000-0005-0000-0000-00000B0D0000}"/>
    <cellStyle name="Normal 6 3 2 2 6 2" xfId="4035" xr:uid="{00000000-0005-0000-0000-00000C0D0000}"/>
    <cellStyle name="Normal 6 3 2 2 7" xfId="2832" xr:uid="{00000000-0005-0000-0000-00000D0D0000}"/>
    <cellStyle name="Normal 6 3 2 3" xfId="763" xr:uid="{00000000-0005-0000-0000-00000E0D0000}"/>
    <cellStyle name="Normal 6 3 2 3 2" xfId="1011" xr:uid="{00000000-0005-0000-0000-00000F0D0000}"/>
    <cellStyle name="Normal 6 3 2 3 2 2" xfId="1515" xr:uid="{00000000-0005-0000-0000-0000100D0000}"/>
    <cellStyle name="Normal 6 3 2 3 2 2 2" xfId="2603" xr:uid="{00000000-0005-0000-0000-0000110D0000}"/>
    <cellStyle name="Normal 6 3 2 3 2 2 2 2" xfId="4835" xr:uid="{00000000-0005-0000-0000-0000120D0000}"/>
    <cellStyle name="Normal 6 3 2 3 2 2 3" xfId="3754" xr:uid="{00000000-0005-0000-0000-0000130D0000}"/>
    <cellStyle name="Normal 6 3 2 3 2 3" xfId="2102" xr:uid="{00000000-0005-0000-0000-0000140D0000}"/>
    <cellStyle name="Normal 6 3 2 3 2 3 2" xfId="4334" xr:uid="{00000000-0005-0000-0000-0000150D0000}"/>
    <cellStyle name="Normal 6 3 2 3 2 4" xfId="3253" xr:uid="{00000000-0005-0000-0000-0000160D0000}"/>
    <cellStyle name="Normal 6 3 2 3 3" xfId="1267" xr:uid="{00000000-0005-0000-0000-0000170D0000}"/>
    <cellStyle name="Normal 6 3 2 3 3 2" xfId="2355" xr:uid="{00000000-0005-0000-0000-0000180D0000}"/>
    <cellStyle name="Normal 6 3 2 3 3 2 2" xfId="4587" xr:uid="{00000000-0005-0000-0000-0000190D0000}"/>
    <cellStyle name="Normal 6 3 2 3 3 3" xfId="3506" xr:uid="{00000000-0005-0000-0000-00001A0D0000}"/>
    <cellStyle name="Normal 6 3 2 3 4" xfId="1854" xr:uid="{00000000-0005-0000-0000-00001B0D0000}"/>
    <cellStyle name="Normal 6 3 2 3 4 2" xfId="4086" xr:uid="{00000000-0005-0000-0000-00001C0D0000}"/>
    <cellStyle name="Normal 6 3 2 3 5" xfId="3005" xr:uid="{00000000-0005-0000-0000-00001D0D0000}"/>
    <cellStyle name="Normal 6 3 2 4" xfId="887" xr:uid="{00000000-0005-0000-0000-00001E0D0000}"/>
    <cellStyle name="Normal 6 3 2 4 2" xfId="1391" xr:uid="{00000000-0005-0000-0000-00001F0D0000}"/>
    <cellStyle name="Normal 6 3 2 4 2 2" xfId="2479" xr:uid="{00000000-0005-0000-0000-0000200D0000}"/>
    <cellStyle name="Normal 6 3 2 4 2 2 2" xfId="4711" xr:uid="{00000000-0005-0000-0000-0000210D0000}"/>
    <cellStyle name="Normal 6 3 2 4 2 3" xfId="3630" xr:uid="{00000000-0005-0000-0000-0000220D0000}"/>
    <cellStyle name="Normal 6 3 2 4 3" xfId="1978" xr:uid="{00000000-0005-0000-0000-0000230D0000}"/>
    <cellStyle name="Normal 6 3 2 4 3 2" xfId="4210" xr:uid="{00000000-0005-0000-0000-0000240D0000}"/>
    <cellStyle name="Normal 6 3 2 4 4" xfId="3129" xr:uid="{00000000-0005-0000-0000-0000250D0000}"/>
    <cellStyle name="Normal 6 3 2 5" xfId="1143" xr:uid="{00000000-0005-0000-0000-0000260D0000}"/>
    <cellStyle name="Normal 6 3 2 5 2" xfId="2231" xr:uid="{00000000-0005-0000-0000-0000270D0000}"/>
    <cellStyle name="Normal 6 3 2 5 2 2" xfId="4463" xr:uid="{00000000-0005-0000-0000-0000280D0000}"/>
    <cellStyle name="Normal 6 3 2 5 3" xfId="3382" xr:uid="{00000000-0005-0000-0000-0000290D0000}"/>
    <cellStyle name="Normal 6 3 2 6" xfId="639" xr:uid="{00000000-0005-0000-0000-00002A0D0000}"/>
    <cellStyle name="Normal 6 3 2 6 2" xfId="2881" xr:uid="{00000000-0005-0000-0000-00002B0D0000}"/>
    <cellStyle name="Normal 6 3 2 7" xfId="1681" xr:uid="{00000000-0005-0000-0000-00002C0D0000}"/>
    <cellStyle name="Normal 6 3 2 7 2" xfId="3920" xr:uid="{00000000-0005-0000-0000-00002D0D0000}"/>
    <cellStyle name="Normal 6 3 2 8" xfId="1730" xr:uid="{00000000-0005-0000-0000-00002E0D0000}"/>
    <cellStyle name="Normal 6 3 2 8 2" xfId="3962" xr:uid="{00000000-0005-0000-0000-00002F0D0000}"/>
    <cellStyle name="Normal 6 3 2 9" xfId="2761" xr:uid="{00000000-0005-0000-0000-0000300D0000}"/>
    <cellStyle name="Normal 6 3 3" xfId="497" xr:uid="{00000000-0005-0000-0000-0000310D0000}"/>
    <cellStyle name="Normal 6 3 3 2" xfId="568" xr:uid="{00000000-0005-0000-0000-0000320D0000}"/>
    <cellStyle name="Normal 6 3 3 2 2" xfId="837" xr:uid="{00000000-0005-0000-0000-0000330D0000}"/>
    <cellStyle name="Normal 6 3 3 2 2 2" xfId="1085" xr:uid="{00000000-0005-0000-0000-0000340D0000}"/>
    <cellStyle name="Normal 6 3 3 2 2 2 2" xfId="1589" xr:uid="{00000000-0005-0000-0000-0000350D0000}"/>
    <cellStyle name="Normal 6 3 3 2 2 2 2 2" xfId="2677" xr:uid="{00000000-0005-0000-0000-0000360D0000}"/>
    <cellStyle name="Normal 6 3 3 2 2 2 2 2 2" xfId="4909" xr:uid="{00000000-0005-0000-0000-0000370D0000}"/>
    <cellStyle name="Normal 6 3 3 2 2 2 2 3" xfId="3828" xr:uid="{00000000-0005-0000-0000-0000380D0000}"/>
    <cellStyle name="Normal 6 3 3 2 2 2 3" xfId="2176" xr:uid="{00000000-0005-0000-0000-0000390D0000}"/>
    <cellStyle name="Normal 6 3 3 2 2 2 3 2" xfId="4408" xr:uid="{00000000-0005-0000-0000-00003A0D0000}"/>
    <cellStyle name="Normal 6 3 3 2 2 2 4" xfId="3327" xr:uid="{00000000-0005-0000-0000-00003B0D0000}"/>
    <cellStyle name="Normal 6 3 3 2 2 3" xfId="1341" xr:uid="{00000000-0005-0000-0000-00003C0D0000}"/>
    <cellStyle name="Normal 6 3 3 2 2 3 2" xfId="2429" xr:uid="{00000000-0005-0000-0000-00003D0D0000}"/>
    <cellStyle name="Normal 6 3 3 2 2 3 2 2" xfId="4661" xr:uid="{00000000-0005-0000-0000-00003E0D0000}"/>
    <cellStyle name="Normal 6 3 3 2 2 3 3" xfId="3580" xr:uid="{00000000-0005-0000-0000-00003F0D0000}"/>
    <cellStyle name="Normal 6 3 3 2 2 4" xfId="1928" xr:uid="{00000000-0005-0000-0000-0000400D0000}"/>
    <cellStyle name="Normal 6 3 3 2 2 4 2" xfId="4160" xr:uid="{00000000-0005-0000-0000-0000410D0000}"/>
    <cellStyle name="Normal 6 3 3 2 2 5" xfId="3079" xr:uid="{00000000-0005-0000-0000-0000420D0000}"/>
    <cellStyle name="Normal 6 3 3 2 3" xfId="961" xr:uid="{00000000-0005-0000-0000-0000430D0000}"/>
    <cellStyle name="Normal 6 3 3 2 3 2" xfId="1465" xr:uid="{00000000-0005-0000-0000-0000440D0000}"/>
    <cellStyle name="Normal 6 3 3 2 3 2 2" xfId="2553" xr:uid="{00000000-0005-0000-0000-0000450D0000}"/>
    <cellStyle name="Normal 6 3 3 2 3 2 2 2" xfId="4785" xr:uid="{00000000-0005-0000-0000-0000460D0000}"/>
    <cellStyle name="Normal 6 3 3 2 3 2 3" xfId="3704" xr:uid="{00000000-0005-0000-0000-0000470D0000}"/>
    <cellStyle name="Normal 6 3 3 2 3 3" xfId="2052" xr:uid="{00000000-0005-0000-0000-0000480D0000}"/>
    <cellStyle name="Normal 6 3 3 2 3 3 2" xfId="4284" xr:uid="{00000000-0005-0000-0000-0000490D0000}"/>
    <cellStyle name="Normal 6 3 3 2 3 4" xfId="3203" xr:uid="{00000000-0005-0000-0000-00004A0D0000}"/>
    <cellStyle name="Normal 6 3 3 2 4" xfId="1217" xr:uid="{00000000-0005-0000-0000-00004B0D0000}"/>
    <cellStyle name="Normal 6 3 3 2 4 2" xfId="2305" xr:uid="{00000000-0005-0000-0000-00004C0D0000}"/>
    <cellStyle name="Normal 6 3 3 2 4 2 2" xfId="4537" xr:uid="{00000000-0005-0000-0000-00004D0D0000}"/>
    <cellStyle name="Normal 6 3 3 2 4 3" xfId="3456" xr:uid="{00000000-0005-0000-0000-00004E0D0000}"/>
    <cellStyle name="Normal 6 3 3 2 5" xfId="713" xr:uid="{00000000-0005-0000-0000-00004F0D0000}"/>
    <cellStyle name="Normal 6 3 3 2 5 2" xfId="2955" xr:uid="{00000000-0005-0000-0000-0000500D0000}"/>
    <cellStyle name="Normal 6 3 3 2 6" xfId="1804" xr:uid="{00000000-0005-0000-0000-0000510D0000}"/>
    <cellStyle name="Normal 6 3 3 2 6 2" xfId="4036" xr:uid="{00000000-0005-0000-0000-0000520D0000}"/>
    <cellStyle name="Normal 6 3 3 2 7" xfId="2810" xr:uid="{00000000-0005-0000-0000-0000530D0000}"/>
    <cellStyle name="Normal 6 3 3 3" xfId="783" xr:uid="{00000000-0005-0000-0000-0000540D0000}"/>
    <cellStyle name="Normal 6 3 3 3 2" xfId="1031" xr:uid="{00000000-0005-0000-0000-0000550D0000}"/>
    <cellStyle name="Normal 6 3 3 3 2 2" xfId="1535" xr:uid="{00000000-0005-0000-0000-0000560D0000}"/>
    <cellStyle name="Normal 6 3 3 3 2 2 2" xfId="2623" xr:uid="{00000000-0005-0000-0000-0000570D0000}"/>
    <cellStyle name="Normal 6 3 3 3 2 2 2 2" xfId="4855" xr:uid="{00000000-0005-0000-0000-0000580D0000}"/>
    <cellStyle name="Normal 6 3 3 3 2 2 3" xfId="3774" xr:uid="{00000000-0005-0000-0000-0000590D0000}"/>
    <cellStyle name="Normal 6 3 3 3 2 3" xfId="2122" xr:uid="{00000000-0005-0000-0000-00005A0D0000}"/>
    <cellStyle name="Normal 6 3 3 3 2 3 2" xfId="4354" xr:uid="{00000000-0005-0000-0000-00005B0D0000}"/>
    <cellStyle name="Normal 6 3 3 3 2 4" xfId="3273" xr:uid="{00000000-0005-0000-0000-00005C0D0000}"/>
    <cellStyle name="Normal 6 3 3 3 3" xfId="1287" xr:uid="{00000000-0005-0000-0000-00005D0D0000}"/>
    <cellStyle name="Normal 6 3 3 3 3 2" xfId="2375" xr:uid="{00000000-0005-0000-0000-00005E0D0000}"/>
    <cellStyle name="Normal 6 3 3 3 3 2 2" xfId="4607" xr:uid="{00000000-0005-0000-0000-00005F0D0000}"/>
    <cellStyle name="Normal 6 3 3 3 3 3" xfId="3526" xr:uid="{00000000-0005-0000-0000-0000600D0000}"/>
    <cellStyle name="Normal 6 3 3 3 4" xfId="1874" xr:uid="{00000000-0005-0000-0000-0000610D0000}"/>
    <cellStyle name="Normal 6 3 3 3 4 2" xfId="4106" xr:uid="{00000000-0005-0000-0000-0000620D0000}"/>
    <cellStyle name="Normal 6 3 3 3 5" xfId="3025" xr:uid="{00000000-0005-0000-0000-0000630D0000}"/>
    <cellStyle name="Normal 6 3 3 4" xfId="907" xr:uid="{00000000-0005-0000-0000-0000640D0000}"/>
    <cellStyle name="Normal 6 3 3 4 2" xfId="1411" xr:uid="{00000000-0005-0000-0000-0000650D0000}"/>
    <cellStyle name="Normal 6 3 3 4 2 2" xfId="2499" xr:uid="{00000000-0005-0000-0000-0000660D0000}"/>
    <cellStyle name="Normal 6 3 3 4 2 2 2" xfId="4731" xr:uid="{00000000-0005-0000-0000-0000670D0000}"/>
    <cellStyle name="Normal 6 3 3 4 2 3" xfId="3650" xr:uid="{00000000-0005-0000-0000-0000680D0000}"/>
    <cellStyle name="Normal 6 3 3 4 3" xfId="1998" xr:uid="{00000000-0005-0000-0000-0000690D0000}"/>
    <cellStyle name="Normal 6 3 3 4 3 2" xfId="4230" xr:uid="{00000000-0005-0000-0000-00006A0D0000}"/>
    <cellStyle name="Normal 6 3 3 4 4" xfId="3149" xr:uid="{00000000-0005-0000-0000-00006B0D0000}"/>
    <cellStyle name="Normal 6 3 3 5" xfId="1163" xr:uid="{00000000-0005-0000-0000-00006C0D0000}"/>
    <cellStyle name="Normal 6 3 3 5 2" xfId="2251" xr:uid="{00000000-0005-0000-0000-00006D0D0000}"/>
    <cellStyle name="Normal 6 3 3 5 2 2" xfId="4483" xr:uid="{00000000-0005-0000-0000-00006E0D0000}"/>
    <cellStyle name="Normal 6 3 3 5 3" xfId="3402" xr:uid="{00000000-0005-0000-0000-00006F0D0000}"/>
    <cellStyle name="Normal 6 3 3 6" xfId="659" xr:uid="{00000000-0005-0000-0000-0000700D0000}"/>
    <cellStyle name="Normal 6 3 3 6 2" xfId="2901" xr:uid="{00000000-0005-0000-0000-0000710D0000}"/>
    <cellStyle name="Normal 6 3 3 7" xfId="1659" xr:uid="{00000000-0005-0000-0000-0000720D0000}"/>
    <cellStyle name="Normal 6 3 3 7 2" xfId="3898" xr:uid="{00000000-0005-0000-0000-0000730D0000}"/>
    <cellStyle name="Normal 6 3 3 8" xfId="1750" xr:uid="{00000000-0005-0000-0000-0000740D0000}"/>
    <cellStyle name="Normal 6 3 3 8 2" xfId="3982" xr:uid="{00000000-0005-0000-0000-0000750D0000}"/>
    <cellStyle name="Normal 6 3 3 9" xfId="2739" xr:uid="{00000000-0005-0000-0000-0000760D0000}"/>
    <cellStyle name="Normal 6 3 4" xfId="548" xr:uid="{00000000-0005-0000-0000-0000770D0000}"/>
    <cellStyle name="Normal 6 3 4 2" xfId="835" xr:uid="{00000000-0005-0000-0000-0000780D0000}"/>
    <cellStyle name="Normal 6 3 4 2 2" xfId="1083" xr:uid="{00000000-0005-0000-0000-0000790D0000}"/>
    <cellStyle name="Normal 6 3 4 2 2 2" xfId="1587" xr:uid="{00000000-0005-0000-0000-00007A0D0000}"/>
    <cellStyle name="Normal 6 3 4 2 2 2 2" xfId="2675" xr:uid="{00000000-0005-0000-0000-00007B0D0000}"/>
    <cellStyle name="Normal 6 3 4 2 2 2 2 2" xfId="4907" xr:uid="{00000000-0005-0000-0000-00007C0D0000}"/>
    <cellStyle name="Normal 6 3 4 2 2 2 3" xfId="3826" xr:uid="{00000000-0005-0000-0000-00007D0D0000}"/>
    <cellStyle name="Normal 6 3 4 2 2 3" xfId="2174" xr:uid="{00000000-0005-0000-0000-00007E0D0000}"/>
    <cellStyle name="Normal 6 3 4 2 2 3 2" xfId="4406" xr:uid="{00000000-0005-0000-0000-00007F0D0000}"/>
    <cellStyle name="Normal 6 3 4 2 2 4" xfId="3325" xr:uid="{00000000-0005-0000-0000-0000800D0000}"/>
    <cellStyle name="Normal 6 3 4 2 3" xfId="1339" xr:uid="{00000000-0005-0000-0000-0000810D0000}"/>
    <cellStyle name="Normal 6 3 4 2 3 2" xfId="2427" xr:uid="{00000000-0005-0000-0000-0000820D0000}"/>
    <cellStyle name="Normal 6 3 4 2 3 2 2" xfId="4659" xr:uid="{00000000-0005-0000-0000-0000830D0000}"/>
    <cellStyle name="Normal 6 3 4 2 3 3" xfId="3578" xr:uid="{00000000-0005-0000-0000-0000840D0000}"/>
    <cellStyle name="Normal 6 3 4 2 4" xfId="1926" xr:uid="{00000000-0005-0000-0000-0000850D0000}"/>
    <cellStyle name="Normal 6 3 4 2 4 2" xfId="4158" xr:uid="{00000000-0005-0000-0000-0000860D0000}"/>
    <cellStyle name="Normal 6 3 4 2 5" xfId="3077" xr:uid="{00000000-0005-0000-0000-0000870D0000}"/>
    <cellStyle name="Normal 6 3 4 3" xfId="959" xr:uid="{00000000-0005-0000-0000-0000880D0000}"/>
    <cellStyle name="Normal 6 3 4 3 2" xfId="1463" xr:uid="{00000000-0005-0000-0000-0000890D0000}"/>
    <cellStyle name="Normal 6 3 4 3 2 2" xfId="2551" xr:uid="{00000000-0005-0000-0000-00008A0D0000}"/>
    <cellStyle name="Normal 6 3 4 3 2 2 2" xfId="4783" xr:uid="{00000000-0005-0000-0000-00008B0D0000}"/>
    <cellStyle name="Normal 6 3 4 3 2 3" xfId="3702" xr:uid="{00000000-0005-0000-0000-00008C0D0000}"/>
    <cellStyle name="Normal 6 3 4 3 3" xfId="2050" xr:uid="{00000000-0005-0000-0000-00008D0D0000}"/>
    <cellStyle name="Normal 6 3 4 3 3 2" xfId="4282" xr:uid="{00000000-0005-0000-0000-00008E0D0000}"/>
    <cellStyle name="Normal 6 3 4 3 4" xfId="3201" xr:uid="{00000000-0005-0000-0000-00008F0D0000}"/>
    <cellStyle name="Normal 6 3 4 4" xfId="1215" xr:uid="{00000000-0005-0000-0000-0000900D0000}"/>
    <cellStyle name="Normal 6 3 4 4 2" xfId="2303" xr:uid="{00000000-0005-0000-0000-0000910D0000}"/>
    <cellStyle name="Normal 6 3 4 4 2 2" xfId="4535" xr:uid="{00000000-0005-0000-0000-0000920D0000}"/>
    <cellStyle name="Normal 6 3 4 4 3" xfId="3454" xr:uid="{00000000-0005-0000-0000-0000930D0000}"/>
    <cellStyle name="Normal 6 3 4 5" xfId="711" xr:uid="{00000000-0005-0000-0000-0000940D0000}"/>
    <cellStyle name="Normal 6 3 4 5 2" xfId="2953" xr:uid="{00000000-0005-0000-0000-0000950D0000}"/>
    <cellStyle name="Normal 6 3 4 6" xfId="1802" xr:uid="{00000000-0005-0000-0000-0000960D0000}"/>
    <cellStyle name="Normal 6 3 4 6 2" xfId="4034" xr:uid="{00000000-0005-0000-0000-0000970D0000}"/>
    <cellStyle name="Normal 6 3 4 7" xfId="2790" xr:uid="{00000000-0005-0000-0000-0000980D0000}"/>
    <cellStyle name="Normal 6 3 5" xfId="741" xr:uid="{00000000-0005-0000-0000-0000990D0000}"/>
    <cellStyle name="Normal 6 3 5 2" xfId="989" xr:uid="{00000000-0005-0000-0000-00009A0D0000}"/>
    <cellStyle name="Normal 6 3 5 2 2" xfId="1493" xr:uid="{00000000-0005-0000-0000-00009B0D0000}"/>
    <cellStyle name="Normal 6 3 5 2 2 2" xfId="2581" xr:uid="{00000000-0005-0000-0000-00009C0D0000}"/>
    <cellStyle name="Normal 6 3 5 2 2 2 2" xfId="4813" xr:uid="{00000000-0005-0000-0000-00009D0D0000}"/>
    <cellStyle name="Normal 6 3 5 2 2 3" xfId="3732" xr:uid="{00000000-0005-0000-0000-00009E0D0000}"/>
    <cellStyle name="Normal 6 3 5 2 3" xfId="2080" xr:uid="{00000000-0005-0000-0000-00009F0D0000}"/>
    <cellStyle name="Normal 6 3 5 2 3 2" xfId="4312" xr:uid="{00000000-0005-0000-0000-0000A00D0000}"/>
    <cellStyle name="Normal 6 3 5 2 4" xfId="3231" xr:uid="{00000000-0005-0000-0000-0000A10D0000}"/>
    <cellStyle name="Normal 6 3 5 3" xfId="1245" xr:uid="{00000000-0005-0000-0000-0000A20D0000}"/>
    <cellStyle name="Normal 6 3 5 3 2" xfId="2333" xr:uid="{00000000-0005-0000-0000-0000A30D0000}"/>
    <cellStyle name="Normal 6 3 5 3 2 2" xfId="4565" xr:uid="{00000000-0005-0000-0000-0000A40D0000}"/>
    <cellStyle name="Normal 6 3 5 3 3" xfId="3484" xr:uid="{00000000-0005-0000-0000-0000A50D0000}"/>
    <cellStyle name="Normal 6 3 5 4" xfId="1832" xr:uid="{00000000-0005-0000-0000-0000A60D0000}"/>
    <cellStyle name="Normal 6 3 5 4 2" xfId="4064" xr:uid="{00000000-0005-0000-0000-0000A70D0000}"/>
    <cellStyle name="Normal 6 3 5 5" xfId="2983" xr:uid="{00000000-0005-0000-0000-0000A80D0000}"/>
    <cellStyle name="Normal 6 3 6" xfId="865" xr:uid="{00000000-0005-0000-0000-0000A90D0000}"/>
    <cellStyle name="Normal 6 3 6 2" xfId="1369" xr:uid="{00000000-0005-0000-0000-0000AA0D0000}"/>
    <cellStyle name="Normal 6 3 6 2 2" xfId="2457" xr:uid="{00000000-0005-0000-0000-0000AB0D0000}"/>
    <cellStyle name="Normal 6 3 6 2 2 2" xfId="4689" xr:uid="{00000000-0005-0000-0000-0000AC0D0000}"/>
    <cellStyle name="Normal 6 3 6 2 3" xfId="3608" xr:uid="{00000000-0005-0000-0000-0000AD0D0000}"/>
    <cellStyle name="Normal 6 3 6 3" xfId="1956" xr:uid="{00000000-0005-0000-0000-0000AE0D0000}"/>
    <cellStyle name="Normal 6 3 6 3 2" xfId="4188" xr:uid="{00000000-0005-0000-0000-0000AF0D0000}"/>
    <cellStyle name="Normal 6 3 6 4" xfId="3107" xr:uid="{00000000-0005-0000-0000-0000B00D0000}"/>
    <cellStyle name="Normal 6 3 7" xfId="1121" xr:uid="{00000000-0005-0000-0000-0000B10D0000}"/>
    <cellStyle name="Normal 6 3 7 2" xfId="2209" xr:uid="{00000000-0005-0000-0000-0000B20D0000}"/>
    <cellStyle name="Normal 6 3 7 2 2" xfId="4441" xr:uid="{00000000-0005-0000-0000-0000B30D0000}"/>
    <cellStyle name="Normal 6 3 7 3" xfId="3360" xr:uid="{00000000-0005-0000-0000-0000B40D0000}"/>
    <cellStyle name="Normal 6 3 8" xfId="617" xr:uid="{00000000-0005-0000-0000-0000B50D0000}"/>
    <cellStyle name="Normal 6 3 8 2" xfId="2859" xr:uid="{00000000-0005-0000-0000-0000B60D0000}"/>
    <cellStyle name="Normal 6 3 9" xfId="1639" xr:uid="{00000000-0005-0000-0000-0000B70D0000}"/>
    <cellStyle name="Normal 6 3 9 2" xfId="3878" xr:uid="{00000000-0005-0000-0000-0000B80D0000}"/>
    <cellStyle name="Normal 6 4" xfId="479" xr:uid="{00000000-0005-0000-0000-0000B90D0000}"/>
    <cellStyle name="Normal 6 4 10" xfId="1710" xr:uid="{00000000-0005-0000-0000-0000BA0D0000}"/>
    <cellStyle name="Normal 6 4 10 2" xfId="3942" xr:uid="{00000000-0005-0000-0000-0000BB0D0000}"/>
    <cellStyle name="Normal 6 4 11" xfId="2721" xr:uid="{00000000-0005-0000-0000-0000BC0D0000}"/>
    <cellStyle name="Normal 6 4 2" xfId="521" xr:uid="{00000000-0005-0000-0000-0000BD0D0000}"/>
    <cellStyle name="Normal 6 4 2 2" xfId="592" xr:uid="{00000000-0005-0000-0000-0000BE0D0000}"/>
    <cellStyle name="Normal 6 4 2 2 2" xfId="839" xr:uid="{00000000-0005-0000-0000-0000BF0D0000}"/>
    <cellStyle name="Normal 6 4 2 2 2 2" xfId="1087" xr:uid="{00000000-0005-0000-0000-0000C00D0000}"/>
    <cellStyle name="Normal 6 4 2 2 2 2 2" xfId="1591" xr:uid="{00000000-0005-0000-0000-0000C10D0000}"/>
    <cellStyle name="Normal 6 4 2 2 2 2 2 2" xfId="2679" xr:uid="{00000000-0005-0000-0000-0000C20D0000}"/>
    <cellStyle name="Normal 6 4 2 2 2 2 2 2 2" xfId="4911" xr:uid="{00000000-0005-0000-0000-0000C30D0000}"/>
    <cellStyle name="Normal 6 4 2 2 2 2 2 3" xfId="3830" xr:uid="{00000000-0005-0000-0000-0000C40D0000}"/>
    <cellStyle name="Normal 6 4 2 2 2 2 3" xfId="2178" xr:uid="{00000000-0005-0000-0000-0000C50D0000}"/>
    <cellStyle name="Normal 6 4 2 2 2 2 3 2" xfId="4410" xr:uid="{00000000-0005-0000-0000-0000C60D0000}"/>
    <cellStyle name="Normal 6 4 2 2 2 2 4" xfId="3329" xr:uid="{00000000-0005-0000-0000-0000C70D0000}"/>
    <cellStyle name="Normal 6 4 2 2 2 3" xfId="1343" xr:uid="{00000000-0005-0000-0000-0000C80D0000}"/>
    <cellStyle name="Normal 6 4 2 2 2 3 2" xfId="2431" xr:uid="{00000000-0005-0000-0000-0000C90D0000}"/>
    <cellStyle name="Normal 6 4 2 2 2 3 2 2" xfId="4663" xr:uid="{00000000-0005-0000-0000-0000CA0D0000}"/>
    <cellStyle name="Normal 6 4 2 2 2 3 3" xfId="3582" xr:uid="{00000000-0005-0000-0000-0000CB0D0000}"/>
    <cellStyle name="Normal 6 4 2 2 2 4" xfId="1930" xr:uid="{00000000-0005-0000-0000-0000CC0D0000}"/>
    <cellStyle name="Normal 6 4 2 2 2 4 2" xfId="4162" xr:uid="{00000000-0005-0000-0000-0000CD0D0000}"/>
    <cellStyle name="Normal 6 4 2 2 2 5" xfId="3081" xr:uid="{00000000-0005-0000-0000-0000CE0D0000}"/>
    <cellStyle name="Normal 6 4 2 2 3" xfId="963" xr:uid="{00000000-0005-0000-0000-0000CF0D0000}"/>
    <cellStyle name="Normal 6 4 2 2 3 2" xfId="1467" xr:uid="{00000000-0005-0000-0000-0000D00D0000}"/>
    <cellStyle name="Normal 6 4 2 2 3 2 2" xfId="2555" xr:uid="{00000000-0005-0000-0000-0000D10D0000}"/>
    <cellStyle name="Normal 6 4 2 2 3 2 2 2" xfId="4787" xr:uid="{00000000-0005-0000-0000-0000D20D0000}"/>
    <cellStyle name="Normal 6 4 2 2 3 2 3" xfId="3706" xr:uid="{00000000-0005-0000-0000-0000D30D0000}"/>
    <cellStyle name="Normal 6 4 2 2 3 3" xfId="2054" xr:uid="{00000000-0005-0000-0000-0000D40D0000}"/>
    <cellStyle name="Normal 6 4 2 2 3 3 2" xfId="4286" xr:uid="{00000000-0005-0000-0000-0000D50D0000}"/>
    <cellStyle name="Normal 6 4 2 2 3 4" xfId="3205" xr:uid="{00000000-0005-0000-0000-0000D60D0000}"/>
    <cellStyle name="Normal 6 4 2 2 4" xfId="1219" xr:uid="{00000000-0005-0000-0000-0000D70D0000}"/>
    <cellStyle name="Normal 6 4 2 2 4 2" xfId="2307" xr:uid="{00000000-0005-0000-0000-0000D80D0000}"/>
    <cellStyle name="Normal 6 4 2 2 4 2 2" xfId="4539" xr:uid="{00000000-0005-0000-0000-0000D90D0000}"/>
    <cellStyle name="Normal 6 4 2 2 4 3" xfId="3458" xr:uid="{00000000-0005-0000-0000-0000DA0D0000}"/>
    <cellStyle name="Normal 6 4 2 2 5" xfId="715" xr:uid="{00000000-0005-0000-0000-0000DB0D0000}"/>
    <cellStyle name="Normal 6 4 2 2 5 2" xfId="2957" xr:uid="{00000000-0005-0000-0000-0000DC0D0000}"/>
    <cellStyle name="Normal 6 4 2 2 6" xfId="1806" xr:uid="{00000000-0005-0000-0000-0000DD0D0000}"/>
    <cellStyle name="Normal 6 4 2 2 6 2" xfId="4038" xr:uid="{00000000-0005-0000-0000-0000DE0D0000}"/>
    <cellStyle name="Normal 6 4 2 2 7" xfId="2834" xr:uid="{00000000-0005-0000-0000-0000DF0D0000}"/>
    <cellStyle name="Normal 6 4 2 3" xfId="765" xr:uid="{00000000-0005-0000-0000-0000E00D0000}"/>
    <cellStyle name="Normal 6 4 2 3 2" xfId="1013" xr:uid="{00000000-0005-0000-0000-0000E10D0000}"/>
    <cellStyle name="Normal 6 4 2 3 2 2" xfId="1517" xr:uid="{00000000-0005-0000-0000-0000E20D0000}"/>
    <cellStyle name="Normal 6 4 2 3 2 2 2" xfId="2605" xr:uid="{00000000-0005-0000-0000-0000E30D0000}"/>
    <cellStyle name="Normal 6 4 2 3 2 2 2 2" xfId="4837" xr:uid="{00000000-0005-0000-0000-0000E40D0000}"/>
    <cellStyle name="Normal 6 4 2 3 2 2 3" xfId="3756" xr:uid="{00000000-0005-0000-0000-0000E50D0000}"/>
    <cellStyle name="Normal 6 4 2 3 2 3" xfId="2104" xr:uid="{00000000-0005-0000-0000-0000E60D0000}"/>
    <cellStyle name="Normal 6 4 2 3 2 3 2" xfId="4336" xr:uid="{00000000-0005-0000-0000-0000E70D0000}"/>
    <cellStyle name="Normal 6 4 2 3 2 4" xfId="3255" xr:uid="{00000000-0005-0000-0000-0000E80D0000}"/>
    <cellStyle name="Normal 6 4 2 3 3" xfId="1269" xr:uid="{00000000-0005-0000-0000-0000E90D0000}"/>
    <cellStyle name="Normal 6 4 2 3 3 2" xfId="2357" xr:uid="{00000000-0005-0000-0000-0000EA0D0000}"/>
    <cellStyle name="Normal 6 4 2 3 3 2 2" xfId="4589" xr:uid="{00000000-0005-0000-0000-0000EB0D0000}"/>
    <cellStyle name="Normal 6 4 2 3 3 3" xfId="3508" xr:uid="{00000000-0005-0000-0000-0000EC0D0000}"/>
    <cellStyle name="Normal 6 4 2 3 4" xfId="1856" xr:uid="{00000000-0005-0000-0000-0000ED0D0000}"/>
    <cellStyle name="Normal 6 4 2 3 4 2" xfId="4088" xr:uid="{00000000-0005-0000-0000-0000EE0D0000}"/>
    <cellStyle name="Normal 6 4 2 3 5" xfId="3007" xr:uid="{00000000-0005-0000-0000-0000EF0D0000}"/>
    <cellStyle name="Normal 6 4 2 4" xfId="889" xr:uid="{00000000-0005-0000-0000-0000F00D0000}"/>
    <cellStyle name="Normal 6 4 2 4 2" xfId="1393" xr:uid="{00000000-0005-0000-0000-0000F10D0000}"/>
    <cellStyle name="Normal 6 4 2 4 2 2" xfId="2481" xr:uid="{00000000-0005-0000-0000-0000F20D0000}"/>
    <cellStyle name="Normal 6 4 2 4 2 2 2" xfId="4713" xr:uid="{00000000-0005-0000-0000-0000F30D0000}"/>
    <cellStyle name="Normal 6 4 2 4 2 3" xfId="3632" xr:uid="{00000000-0005-0000-0000-0000F40D0000}"/>
    <cellStyle name="Normal 6 4 2 4 3" xfId="1980" xr:uid="{00000000-0005-0000-0000-0000F50D0000}"/>
    <cellStyle name="Normal 6 4 2 4 3 2" xfId="4212" xr:uid="{00000000-0005-0000-0000-0000F60D0000}"/>
    <cellStyle name="Normal 6 4 2 4 4" xfId="3131" xr:uid="{00000000-0005-0000-0000-0000F70D0000}"/>
    <cellStyle name="Normal 6 4 2 5" xfId="1145" xr:uid="{00000000-0005-0000-0000-0000F80D0000}"/>
    <cellStyle name="Normal 6 4 2 5 2" xfId="2233" xr:uid="{00000000-0005-0000-0000-0000F90D0000}"/>
    <cellStyle name="Normal 6 4 2 5 2 2" xfId="4465" xr:uid="{00000000-0005-0000-0000-0000FA0D0000}"/>
    <cellStyle name="Normal 6 4 2 5 3" xfId="3384" xr:uid="{00000000-0005-0000-0000-0000FB0D0000}"/>
    <cellStyle name="Normal 6 4 2 6" xfId="641" xr:uid="{00000000-0005-0000-0000-0000FC0D0000}"/>
    <cellStyle name="Normal 6 4 2 6 2" xfId="2883" xr:uid="{00000000-0005-0000-0000-0000FD0D0000}"/>
    <cellStyle name="Normal 6 4 2 7" xfId="1683" xr:uid="{00000000-0005-0000-0000-0000FE0D0000}"/>
    <cellStyle name="Normal 6 4 2 7 2" xfId="3922" xr:uid="{00000000-0005-0000-0000-0000FF0D0000}"/>
    <cellStyle name="Normal 6 4 2 8" xfId="1732" xr:uid="{00000000-0005-0000-0000-0000000E0000}"/>
    <cellStyle name="Normal 6 4 2 8 2" xfId="3964" xr:uid="{00000000-0005-0000-0000-0000010E0000}"/>
    <cellStyle name="Normal 6 4 2 9" xfId="2763" xr:uid="{00000000-0005-0000-0000-0000020E0000}"/>
    <cellStyle name="Normal 6 4 3" xfId="499" xr:uid="{00000000-0005-0000-0000-0000030E0000}"/>
    <cellStyle name="Normal 6 4 3 2" xfId="570" xr:uid="{00000000-0005-0000-0000-0000040E0000}"/>
    <cellStyle name="Normal 6 4 3 2 2" xfId="840" xr:uid="{00000000-0005-0000-0000-0000050E0000}"/>
    <cellStyle name="Normal 6 4 3 2 2 2" xfId="1088" xr:uid="{00000000-0005-0000-0000-0000060E0000}"/>
    <cellStyle name="Normal 6 4 3 2 2 2 2" xfId="1592" xr:uid="{00000000-0005-0000-0000-0000070E0000}"/>
    <cellStyle name="Normal 6 4 3 2 2 2 2 2" xfId="2680" xr:uid="{00000000-0005-0000-0000-0000080E0000}"/>
    <cellStyle name="Normal 6 4 3 2 2 2 2 2 2" xfId="4912" xr:uid="{00000000-0005-0000-0000-0000090E0000}"/>
    <cellStyle name="Normal 6 4 3 2 2 2 2 3" xfId="3831" xr:uid="{00000000-0005-0000-0000-00000A0E0000}"/>
    <cellStyle name="Normal 6 4 3 2 2 2 3" xfId="2179" xr:uid="{00000000-0005-0000-0000-00000B0E0000}"/>
    <cellStyle name="Normal 6 4 3 2 2 2 3 2" xfId="4411" xr:uid="{00000000-0005-0000-0000-00000C0E0000}"/>
    <cellStyle name="Normal 6 4 3 2 2 2 4" xfId="3330" xr:uid="{00000000-0005-0000-0000-00000D0E0000}"/>
    <cellStyle name="Normal 6 4 3 2 2 3" xfId="1344" xr:uid="{00000000-0005-0000-0000-00000E0E0000}"/>
    <cellStyle name="Normal 6 4 3 2 2 3 2" xfId="2432" xr:uid="{00000000-0005-0000-0000-00000F0E0000}"/>
    <cellStyle name="Normal 6 4 3 2 2 3 2 2" xfId="4664" xr:uid="{00000000-0005-0000-0000-0000100E0000}"/>
    <cellStyle name="Normal 6 4 3 2 2 3 3" xfId="3583" xr:uid="{00000000-0005-0000-0000-0000110E0000}"/>
    <cellStyle name="Normal 6 4 3 2 2 4" xfId="1931" xr:uid="{00000000-0005-0000-0000-0000120E0000}"/>
    <cellStyle name="Normal 6 4 3 2 2 4 2" xfId="4163" xr:uid="{00000000-0005-0000-0000-0000130E0000}"/>
    <cellStyle name="Normal 6 4 3 2 2 5" xfId="3082" xr:uid="{00000000-0005-0000-0000-0000140E0000}"/>
    <cellStyle name="Normal 6 4 3 2 3" xfId="964" xr:uid="{00000000-0005-0000-0000-0000150E0000}"/>
    <cellStyle name="Normal 6 4 3 2 3 2" xfId="1468" xr:uid="{00000000-0005-0000-0000-0000160E0000}"/>
    <cellStyle name="Normal 6 4 3 2 3 2 2" xfId="2556" xr:uid="{00000000-0005-0000-0000-0000170E0000}"/>
    <cellStyle name="Normal 6 4 3 2 3 2 2 2" xfId="4788" xr:uid="{00000000-0005-0000-0000-0000180E0000}"/>
    <cellStyle name="Normal 6 4 3 2 3 2 3" xfId="3707" xr:uid="{00000000-0005-0000-0000-0000190E0000}"/>
    <cellStyle name="Normal 6 4 3 2 3 3" xfId="2055" xr:uid="{00000000-0005-0000-0000-00001A0E0000}"/>
    <cellStyle name="Normal 6 4 3 2 3 3 2" xfId="4287" xr:uid="{00000000-0005-0000-0000-00001B0E0000}"/>
    <cellStyle name="Normal 6 4 3 2 3 4" xfId="3206" xr:uid="{00000000-0005-0000-0000-00001C0E0000}"/>
    <cellStyle name="Normal 6 4 3 2 4" xfId="1220" xr:uid="{00000000-0005-0000-0000-00001D0E0000}"/>
    <cellStyle name="Normal 6 4 3 2 4 2" xfId="2308" xr:uid="{00000000-0005-0000-0000-00001E0E0000}"/>
    <cellStyle name="Normal 6 4 3 2 4 2 2" xfId="4540" xr:uid="{00000000-0005-0000-0000-00001F0E0000}"/>
    <cellStyle name="Normal 6 4 3 2 4 3" xfId="3459" xr:uid="{00000000-0005-0000-0000-0000200E0000}"/>
    <cellStyle name="Normal 6 4 3 2 5" xfId="716" xr:uid="{00000000-0005-0000-0000-0000210E0000}"/>
    <cellStyle name="Normal 6 4 3 2 5 2" xfId="2958" xr:uid="{00000000-0005-0000-0000-0000220E0000}"/>
    <cellStyle name="Normal 6 4 3 2 6" xfId="1807" xr:uid="{00000000-0005-0000-0000-0000230E0000}"/>
    <cellStyle name="Normal 6 4 3 2 6 2" xfId="4039" xr:uid="{00000000-0005-0000-0000-0000240E0000}"/>
    <cellStyle name="Normal 6 4 3 2 7" xfId="2812" xr:uid="{00000000-0005-0000-0000-0000250E0000}"/>
    <cellStyle name="Normal 6 4 3 3" xfId="785" xr:uid="{00000000-0005-0000-0000-0000260E0000}"/>
    <cellStyle name="Normal 6 4 3 3 2" xfId="1033" xr:uid="{00000000-0005-0000-0000-0000270E0000}"/>
    <cellStyle name="Normal 6 4 3 3 2 2" xfId="1537" xr:uid="{00000000-0005-0000-0000-0000280E0000}"/>
    <cellStyle name="Normal 6 4 3 3 2 2 2" xfId="2625" xr:uid="{00000000-0005-0000-0000-0000290E0000}"/>
    <cellStyle name="Normal 6 4 3 3 2 2 2 2" xfId="4857" xr:uid="{00000000-0005-0000-0000-00002A0E0000}"/>
    <cellStyle name="Normal 6 4 3 3 2 2 3" xfId="3776" xr:uid="{00000000-0005-0000-0000-00002B0E0000}"/>
    <cellStyle name="Normal 6 4 3 3 2 3" xfId="2124" xr:uid="{00000000-0005-0000-0000-00002C0E0000}"/>
    <cellStyle name="Normal 6 4 3 3 2 3 2" xfId="4356" xr:uid="{00000000-0005-0000-0000-00002D0E0000}"/>
    <cellStyle name="Normal 6 4 3 3 2 4" xfId="3275" xr:uid="{00000000-0005-0000-0000-00002E0E0000}"/>
    <cellStyle name="Normal 6 4 3 3 3" xfId="1289" xr:uid="{00000000-0005-0000-0000-00002F0E0000}"/>
    <cellStyle name="Normal 6 4 3 3 3 2" xfId="2377" xr:uid="{00000000-0005-0000-0000-0000300E0000}"/>
    <cellStyle name="Normal 6 4 3 3 3 2 2" xfId="4609" xr:uid="{00000000-0005-0000-0000-0000310E0000}"/>
    <cellStyle name="Normal 6 4 3 3 3 3" xfId="3528" xr:uid="{00000000-0005-0000-0000-0000320E0000}"/>
    <cellStyle name="Normal 6 4 3 3 4" xfId="1876" xr:uid="{00000000-0005-0000-0000-0000330E0000}"/>
    <cellStyle name="Normal 6 4 3 3 4 2" xfId="4108" xr:uid="{00000000-0005-0000-0000-0000340E0000}"/>
    <cellStyle name="Normal 6 4 3 3 5" xfId="3027" xr:uid="{00000000-0005-0000-0000-0000350E0000}"/>
    <cellStyle name="Normal 6 4 3 4" xfId="909" xr:uid="{00000000-0005-0000-0000-0000360E0000}"/>
    <cellStyle name="Normal 6 4 3 4 2" xfId="1413" xr:uid="{00000000-0005-0000-0000-0000370E0000}"/>
    <cellStyle name="Normal 6 4 3 4 2 2" xfId="2501" xr:uid="{00000000-0005-0000-0000-0000380E0000}"/>
    <cellStyle name="Normal 6 4 3 4 2 2 2" xfId="4733" xr:uid="{00000000-0005-0000-0000-0000390E0000}"/>
    <cellStyle name="Normal 6 4 3 4 2 3" xfId="3652" xr:uid="{00000000-0005-0000-0000-00003A0E0000}"/>
    <cellStyle name="Normal 6 4 3 4 3" xfId="2000" xr:uid="{00000000-0005-0000-0000-00003B0E0000}"/>
    <cellStyle name="Normal 6 4 3 4 3 2" xfId="4232" xr:uid="{00000000-0005-0000-0000-00003C0E0000}"/>
    <cellStyle name="Normal 6 4 3 4 4" xfId="3151" xr:uid="{00000000-0005-0000-0000-00003D0E0000}"/>
    <cellStyle name="Normal 6 4 3 5" xfId="1165" xr:uid="{00000000-0005-0000-0000-00003E0E0000}"/>
    <cellStyle name="Normal 6 4 3 5 2" xfId="2253" xr:uid="{00000000-0005-0000-0000-00003F0E0000}"/>
    <cellStyle name="Normal 6 4 3 5 2 2" xfId="4485" xr:uid="{00000000-0005-0000-0000-0000400E0000}"/>
    <cellStyle name="Normal 6 4 3 5 3" xfId="3404" xr:uid="{00000000-0005-0000-0000-0000410E0000}"/>
    <cellStyle name="Normal 6 4 3 6" xfId="661" xr:uid="{00000000-0005-0000-0000-0000420E0000}"/>
    <cellStyle name="Normal 6 4 3 6 2" xfId="2903" xr:uid="{00000000-0005-0000-0000-0000430E0000}"/>
    <cellStyle name="Normal 6 4 3 7" xfId="1661" xr:uid="{00000000-0005-0000-0000-0000440E0000}"/>
    <cellStyle name="Normal 6 4 3 7 2" xfId="3900" xr:uid="{00000000-0005-0000-0000-0000450E0000}"/>
    <cellStyle name="Normal 6 4 3 8" xfId="1752" xr:uid="{00000000-0005-0000-0000-0000460E0000}"/>
    <cellStyle name="Normal 6 4 3 8 2" xfId="3984" xr:uid="{00000000-0005-0000-0000-0000470E0000}"/>
    <cellStyle name="Normal 6 4 3 9" xfId="2741" xr:uid="{00000000-0005-0000-0000-0000480E0000}"/>
    <cellStyle name="Normal 6 4 4" xfId="550" xr:uid="{00000000-0005-0000-0000-0000490E0000}"/>
    <cellStyle name="Normal 6 4 4 2" xfId="838" xr:uid="{00000000-0005-0000-0000-00004A0E0000}"/>
    <cellStyle name="Normal 6 4 4 2 2" xfId="1086" xr:uid="{00000000-0005-0000-0000-00004B0E0000}"/>
    <cellStyle name="Normal 6 4 4 2 2 2" xfId="1590" xr:uid="{00000000-0005-0000-0000-00004C0E0000}"/>
    <cellStyle name="Normal 6 4 4 2 2 2 2" xfId="2678" xr:uid="{00000000-0005-0000-0000-00004D0E0000}"/>
    <cellStyle name="Normal 6 4 4 2 2 2 2 2" xfId="4910" xr:uid="{00000000-0005-0000-0000-00004E0E0000}"/>
    <cellStyle name="Normal 6 4 4 2 2 2 3" xfId="3829" xr:uid="{00000000-0005-0000-0000-00004F0E0000}"/>
    <cellStyle name="Normal 6 4 4 2 2 3" xfId="2177" xr:uid="{00000000-0005-0000-0000-0000500E0000}"/>
    <cellStyle name="Normal 6 4 4 2 2 3 2" xfId="4409" xr:uid="{00000000-0005-0000-0000-0000510E0000}"/>
    <cellStyle name="Normal 6 4 4 2 2 4" xfId="3328" xr:uid="{00000000-0005-0000-0000-0000520E0000}"/>
    <cellStyle name="Normal 6 4 4 2 3" xfId="1342" xr:uid="{00000000-0005-0000-0000-0000530E0000}"/>
    <cellStyle name="Normal 6 4 4 2 3 2" xfId="2430" xr:uid="{00000000-0005-0000-0000-0000540E0000}"/>
    <cellStyle name="Normal 6 4 4 2 3 2 2" xfId="4662" xr:uid="{00000000-0005-0000-0000-0000550E0000}"/>
    <cellStyle name="Normal 6 4 4 2 3 3" xfId="3581" xr:uid="{00000000-0005-0000-0000-0000560E0000}"/>
    <cellStyle name="Normal 6 4 4 2 4" xfId="1929" xr:uid="{00000000-0005-0000-0000-0000570E0000}"/>
    <cellStyle name="Normal 6 4 4 2 4 2" xfId="4161" xr:uid="{00000000-0005-0000-0000-0000580E0000}"/>
    <cellStyle name="Normal 6 4 4 2 5" xfId="3080" xr:uid="{00000000-0005-0000-0000-0000590E0000}"/>
    <cellStyle name="Normal 6 4 4 3" xfId="962" xr:uid="{00000000-0005-0000-0000-00005A0E0000}"/>
    <cellStyle name="Normal 6 4 4 3 2" xfId="1466" xr:uid="{00000000-0005-0000-0000-00005B0E0000}"/>
    <cellStyle name="Normal 6 4 4 3 2 2" xfId="2554" xr:uid="{00000000-0005-0000-0000-00005C0E0000}"/>
    <cellStyle name="Normal 6 4 4 3 2 2 2" xfId="4786" xr:uid="{00000000-0005-0000-0000-00005D0E0000}"/>
    <cellStyle name="Normal 6 4 4 3 2 3" xfId="3705" xr:uid="{00000000-0005-0000-0000-00005E0E0000}"/>
    <cellStyle name="Normal 6 4 4 3 3" xfId="2053" xr:uid="{00000000-0005-0000-0000-00005F0E0000}"/>
    <cellStyle name="Normal 6 4 4 3 3 2" xfId="4285" xr:uid="{00000000-0005-0000-0000-0000600E0000}"/>
    <cellStyle name="Normal 6 4 4 3 4" xfId="3204" xr:uid="{00000000-0005-0000-0000-0000610E0000}"/>
    <cellStyle name="Normal 6 4 4 4" xfId="1218" xr:uid="{00000000-0005-0000-0000-0000620E0000}"/>
    <cellStyle name="Normal 6 4 4 4 2" xfId="2306" xr:uid="{00000000-0005-0000-0000-0000630E0000}"/>
    <cellStyle name="Normal 6 4 4 4 2 2" xfId="4538" xr:uid="{00000000-0005-0000-0000-0000640E0000}"/>
    <cellStyle name="Normal 6 4 4 4 3" xfId="3457" xr:uid="{00000000-0005-0000-0000-0000650E0000}"/>
    <cellStyle name="Normal 6 4 4 5" xfId="714" xr:uid="{00000000-0005-0000-0000-0000660E0000}"/>
    <cellStyle name="Normal 6 4 4 5 2" xfId="2956" xr:uid="{00000000-0005-0000-0000-0000670E0000}"/>
    <cellStyle name="Normal 6 4 4 6" xfId="1805" xr:uid="{00000000-0005-0000-0000-0000680E0000}"/>
    <cellStyle name="Normal 6 4 4 6 2" xfId="4037" xr:uid="{00000000-0005-0000-0000-0000690E0000}"/>
    <cellStyle name="Normal 6 4 4 7" xfId="2792" xr:uid="{00000000-0005-0000-0000-00006A0E0000}"/>
    <cellStyle name="Normal 6 4 5" xfId="743" xr:uid="{00000000-0005-0000-0000-00006B0E0000}"/>
    <cellStyle name="Normal 6 4 5 2" xfId="991" xr:uid="{00000000-0005-0000-0000-00006C0E0000}"/>
    <cellStyle name="Normal 6 4 5 2 2" xfId="1495" xr:uid="{00000000-0005-0000-0000-00006D0E0000}"/>
    <cellStyle name="Normal 6 4 5 2 2 2" xfId="2583" xr:uid="{00000000-0005-0000-0000-00006E0E0000}"/>
    <cellStyle name="Normal 6 4 5 2 2 2 2" xfId="4815" xr:uid="{00000000-0005-0000-0000-00006F0E0000}"/>
    <cellStyle name="Normal 6 4 5 2 2 3" xfId="3734" xr:uid="{00000000-0005-0000-0000-0000700E0000}"/>
    <cellStyle name="Normal 6 4 5 2 3" xfId="2082" xr:uid="{00000000-0005-0000-0000-0000710E0000}"/>
    <cellStyle name="Normal 6 4 5 2 3 2" xfId="4314" xr:uid="{00000000-0005-0000-0000-0000720E0000}"/>
    <cellStyle name="Normal 6 4 5 2 4" xfId="3233" xr:uid="{00000000-0005-0000-0000-0000730E0000}"/>
    <cellStyle name="Normal 6 4 5 3" xfId="1247" xr:uid="{00000000-0005-0000-0000-0000740E0000}"/>
    <cellStyle name="Normal 6 4 5 3 2" xfId="2335" xr:uid="{00000000-0005-0000-0000-0000750E0000}"/>
    <cellStyle name="Normal 6 4 5 3 2 2" xfId="4567" xr:uid="{00000000-0005-0000-0000-0000760E0000}"/>
    <cellStyle name="Normal 6 4 5 3 3" xfId="3486" xr:uid="{00000000-0005-0000-0000-0000770E0000}"/>
    <cellStyle name="Normal 6 4 5 4" xfId="1834" xr:uid="{00000000-0005-0000-0000-0000780E0000}"/>
    <cellStyle name="Normal 6 4 5 4 2" xfId="4066" xr:uid="{00000000-0005-0000-0000-0000790E0000}"/>
    <cellStyle name="Normal 6 4 5 5" xfId="2985" xr:uid="{00000000-0005-0000-0000-00007A0E0000}"/>
    <cellStyle name="Normal 6 4 6" xfId="867" xr:uid="{00000000-0005-0000-0000-00007B0E0000}"/>
    <cellStyle name="Normal 6 4 6 2" xfId="1371" xr:uid="{00000000-0005-0000-0000-00007C0E0000}"/>
    <cellStyle name="Normal 6 4 6 2 2" xfId="2459" xr:uid="{00000000-0005-0000-0000-00007D0E0000}"/>
    <cellStyle name="Normal 6 4 6 2 2 2" xfId="4691" xr:uid="{00000000-0005-0000-0000-00007E0E0000}"/>
    <cellStyle name="Normal 6 4 6 2 3" xfId="3610" xr:uid="{00000000-0005-0000-0000-00007F0E0000}"/>
    <cellStyle name="Normal 6 4 6 3" xfId="1958" xr:uid="{00000000-0005-0000-0000-0000800E0000}"/>
    <cellStyle name="Normal 6 4 6 3 2" xfId="4190" xr:uid="{00000000-0005-0000-0000-0000810E0000}"/>
    <cellStyle name="Normal 6 4 6 4" xfId="3109" xr:uid="{00000000-0005-0000-0000-0000820E0000}"/>
    <cellStyle name="Normal 6 4 7" xfId="1123" xr:uid="{00000000-0005-0000-0000-0000830E0000}"/>
    <cellStyle name="Normal 6 4 7 2" xfId="2211" xr:uid="{00000000-0005-0000-0000-0000840E0000}"/>
    <cellStyle name="Normal 6 4 7 2 2" xfId="4443" xr:uid="{00000000-0005-0000-0000-0000850E0000}"/>
    <cellStyle name="Normal 6 4 7 3" xfId="3362" xr:uid="{00000000-0005-0000-0000-0000860E0000}"/>
    <cellStyle name="Normal 6 4 8" xfId="619" xr:uid="{00000000-0005-0000-0000-0000870E0000}"/>
    <cellStyle name="Normal 6 4 8 2" xfId="2861" xr:uid="{00000000-0005-0000-0000-0000880E0000}"/>
    <cellStyle name="Normal 6 4 9" xfId="1641" xr:uid="{00000000-0005-0000-0000-0000890E0000}"/>
    <cellStyle name="Normal 6 4 9 2" xfId="3880" xr:uid="{00000000-0005-0000-0000-00008A0E0000}"/>
    <cellStyle name="Normal 6 5" xfId="481" xr:uid="{00000000-0005-0000-0000-00008B0E0000}"/>
    <cellStyle name="Normal 6 5 10" xfId="1712" xr:uid="{00000000-0005-0000-0000-00008C0E0000}"/>
    <cellStyle name="Normal 6 5 10 2" xfId="3944" xr:uid="{00000000-0005-0000-0000-00008D0E0000}"/>
    <cellStyle name="Normal 6 5 11" xfId="2723" xr:uid="{00000000-0005-0000-0000-00008E0E0000}"/>
    <cellStyle name="Normal 6 5 2" xfId="523" xr:uid="{00000000-0005-0000-0000-00008F0E0000}"/>
    <cellStyle name="Normal 6 5 2 2" xfId="594" xr:uid="{00000000-0005-0000-0000-0000900E0000}"/>
    <cellStyle name="Normal 6 5 2 2 2" xfId="842" xr:uid="{00000000-0005-0000-0000-0000910E0000}"/>
    <cellStyle name="Normal 6 5 2 2 2 2" xfId="1090" xr:uid="{00000000-0005-0000-0000-0000920E0000}"/>
    <cellStyle name="Normal 6 5 2 2 2 2 2" xfId="1594" xr:uid="{00000000-0005-0000-0000-0000930E0000}"/>
    <cellStyle name="Normal 6 5 2 2 2 2 2 2" xfId="2682" xr:uid="{00000000-0005-0000-0000-0000940E0000}"/>
    <cellStyle name="Normal 6 5 2 2 2 2 2 2 2" xfId="4914" xr:uid="{00000000-0005-0000-0000-0000950E0000}"/>
    <cellStyle name="Normal 6 5 2 2 2 2 2 3" xfId="3833" xr:uid="{00000000-0005-0000-0000-0000960E0000}"/>
    <cellStyle name="Normal 6 5 2 2 2 2 3" xfId="2181" xr:uid="{00000000-0005-0000-0000-0000970E0000}"/>
    <cellStyle name="Normal 6 5 2 2 2 2 3 2" xfId="4413" xr:uid="{00000000-0005-0000-0000-0000980E0000}"/>
    <cellStyle name="Normal 6 5 2 2 2 2 4" xfId="3332" xr:uid="{00000000-0005-0000-0000-0000990E0000}"/>
    <cellStyle name="Normal 6 5 2 2 2 3" xfId="1346" xr:uid="{00000000-0005-0000-0000-00009A0E0000}"/>
    <cellStyle name="Normal 6 5 2 2 2 3 2" xfId="2434" xr:uid="{00000000-0005-0000-0000-00009B0E0000}"/>
    <cellStyle name="Normal 6 5 2 2 2 3 2 2" xfId="4666" xr:uid="{00000000-0005-0000-0000-00009C0E0000}"/>
    <cellStyle name="Normal 6 5 2 2 2 3 3" xfId="3585" xr:uid="{00000000-0005-0000-0000-00009D0E0000}"/>
    <cellStyle name="Normal 6 5 2 2 2 4" xfId="1933" xr:uid="{00000000-0005-0000-0000-00009E0E0000}"/>
    <cellStyle name="Normal 6 5 2 2 2 4 2" xfId="4165" xr:uid="{00000000-0005-0000-0000-00009F0E0000}"/>
    <cellStyle name="Normal 6 5 2 2 2 5" xfId="3084" xr:uid="{00000000-0005-0000-0000-0000A00E0000}"/>
    <cellStyle name="Normal 6 5 2 2 3" xfId="966" xr:uid="{00000000-0005-0000-0000-0000A10E0000}"/>
    <cellStyle name="Normal 6 5 2 2 3 2" xfId="1470" xr:uid="{00000000-0005-0000-0000-0000A20E0000}"/>
    <cellStyle name="Normal 6 5 2 2 3 2 2" xfId="2558" xr:uid="{00000000-0005-0000-0000-0000A30E0000}"/>
    <cellStyle name="Normal 6 5 2 2 3 2 2 2" xfId="4790" xr:uid="{00000000-0005-0000-0000-0000A40E0000}"/>
    <cellStyle name="Normal 6 5 2 2 3 2 3" xfId="3709" xr:uid="{00000000-0005-0000-0000-0000A50E0000}"/>
    <cellStyle name="Normal 6 5 2 2 3 3" xfId="2057" xr:uid="{00000000-0005-0000-0000-0000A60E0000}"/>
    <cellStyle name="Normal 6 5 2 2 3 3 2" xfId="4289" xr:uid="{00000000-0005-0000-0000-0000A70E0000}"/>
    <cellStyle name="Normal 6 5 2 2 3 4" xfId="3208" xr:uid="{00000000-0005-0000-0000-0000A80E0000}"/>
    <cellStyle name="Normal 6 5 2 2 4" xfId="1222" xr:uid="{00000000-0005-0000-0000-0000A90E0000}"/>
    <cellStyle name="Normal 6 5 2 2 4 2" xfId="2310" xr:uid="{00000000-0005-0000-0000-0000AA0E0000}"/>
    <cellStyle name="Normal 6 5 2 2 4 2 2" xfId="4542" xr:uid="{00000000-0005-0000-0000-0000AB0E0000}"/>
    <cellStyle name="Normal 6 5 2 2 4 3" xfId="3461" xr:uid="{00000000-0005-0000-0000-0000AC0E0000}"/>
    <cellStyle name="Normal 6 5 2 2 5" xfId="718" xr:uid="{00000000-0005-0000-0000-0000AD0E0000}"/>
    <cellStyle name="Normal 6 5 2 2 5 2" xfId="2960" xr:uid="{00000000-0005-0000-0000-0000AE0E0000}"/>
    <cellStyle name="Normal 6 5 2 2 6" xfId="1809" xr:uid="{00000000-0005-0000-0000-0000AF0E0000}"/>
    <cellStyle name="Normal 6 5 2 2 6 2" xfId="4041" xr:uid="{00000000-0005-0000-0000-0000B00E0000}"/>
    <cellStyle name="Normal 6 5 2 2 7" xfId="2836" xr:uid="{00000000-0005-0000-0000-0000B10E0000}"/>
    <cellStyle name="Normal 6 5 2 3" xfId="767" xr:uid="{00000000-0005-0000-0000-0000B20E0000}"/>
    <cellStyle name="Normal 6 5 2 3 2" xfId="1015" xr:uid="{00000000-0005-0000-0000-0000B30E0000}"/>
    <cellStyle name="Normal 6 5 2 3 2 2" xfId="1519" xr:uid="{00000000-0005-0000-0000-0000B40E0000}"/>
    <cellStyle name="Normal 6 5 2 3 2 2 2" xfId="2607" xr:uid="{00000000-0005-0000-0000-0000B50E0000}"/>
    <cellStyle name="Normal 6 5 2 3 2 2 2 2" xfId="4839" xr:uid="{00000000-0005-0000-0000-0000B60E0000}"/>
    <cellStyle name="Normal 6 5 2 3 2 2 3" xfId="3758" xr:uid="{00000000-0005-0000-0000-0000B70E0000}"/>
    <cellStyle name="Normal 6 5 2 3 2 3" xfId="2106" xr:uid="{00000000-0005-0000-0000-0000B80E0000}"/>
    <cellStyle name="Normal 6 5 2 3 2 3 2" xfId="4338" xr:uid="{00000000-0005-0000-0000-0000B90E0000}"/>
    <cellStyle name="Normal 6 5 2 3 2 4" xfId="3257" xr:uid="{00000000-0005-0000-0000-0000BA0E0000}"/>
    <cellStyle name="Normal 6 5 2 3 3" xfId="1271" xr:uid="{00000000-0005-0000-0000-0000BB0E0000}"/>
    <cellStyle name="Normal 6 5 2 3 3 2" xfId="2359" xr:uid="{00000000-0005-0000-0000-0000BC0E0000}"/>
    <cellStyle name="Normal 6 5 2 3 3 2 2" xfId="4591" xr:uid="{00000000-0005-0000-0000-0000BD0E0000}"/>
    <cellStyle name="Normal 6 5 2 3 3 3" xfId="3510" xr:uid="{00000000-0005-0000-0000-0000BE0E0000}"/>
    <cellStyle name="Normal 6 5 2 3 4" xfId="1858" xr:uid="{00000000-0005-0000-0000-0000BF0E0000}"/>
    <cellStyle name="Normal 6 5 2 3 4 2" xfId="4090" xr:uid="{00000000-0005-0000-0000-0000C00E0000}"/>
    <cellStyle name="Normal 6 5 2 3 5" xfId="3009" xr:uid="{00000000-0005-0000-0000-0000C10E0000}"/>
    <cellStyle name="Normal 6 5 2 4" xfId="891" xr:uid="{00000000-0005-0000-0000-0000C20E0000}"/>
    <cellStyle name="Normal 6 5 2 4 2" xfId="1395" xr:uid="{00000000-0005-0000-0000-0000C30E0000}"/>
    <cellStyle name="Normal 6 5 2 4 2 2" xfId="2483" xr:uid="{00000000-0005-0000-0000-0000C40E0000}"/>
    <cellStyle name="Normal 6 5 2 4 2 2 2" xfId="4715" xr:uid="{00000000-0005-0000-0000-0000C50E0000}"/>
    <cellStyle name="Normal 6 5 2 4 2 3" xfId="3634" xr:uid="{00000000-0005-0000-0000-0000C60E0000}"/>
    <cellStyle name="Normal 6 5 2 4 3" xfId="1982" xr:uid="{00000000-0005-0000-0000-0000C70E0000}"/>
    <cellStyle name="Normal 6 5 2 4 3 2" xfId="4214" xr:uid="{00000000-0005-0000-0000-0000C80E0000}"/>
    <cellStyle name="Normal 6 5 2 4 4" xfId="3133" xr:uid="{00000000-0005-0000-0000-0000C90E0000}"/>
    <cellStyle name="Normal 6 5 2 5" xfId="1147" xr:uid="{00000000-0005-0000-0000-0000CA0E0000}"/>
    <cellStyle name="Normal 6 5 2 5 2" xfId="2235" xr:uid="{00000000-0005-0000-0000-0000CB0E0000}"/>
    <cellStyle name="Normal 6 5 2 5 2 2" xfId="4467" xr:uid="{00000000-0005-0000-0000-0000CC0E0000}"/>
    <cellStyle name="Normal 6 5 2 5 3" xfId="3386" xr:uid="{00000000-0005-0000-0000-0000CD0E0000}"/>
    <cellStyle name="Normal 6 5 2 6" xfId="643" xr:uid="{00000000-0005-0000-0000-0000CE0E0000}"/>
    <cellStyle name="Normal 6 5 2 6 2" xfId="2885" xr:uid="{00000000-0005-0000-0000-0000CF0E0000}"/>
    <cellStyle name="Normal 6 5 2 7" xfId="1685" xr:uid="{00000000-0005-0000-0000-0000D00E0000}"/>
    <cellStyle name="Normal 6 5 2 7 2" xfId="3924" xr:uid="{00000000-0005-0000-0000-0000D10E0000}"/>
    <cellStyle name="Normal 6 5 2 8" xfId="1734" xr:uid="{00000000-0005-0000-0000-0000D20E0000}"/>
    <cellStyle name="Normal 6 5 2 8 2" xfId="3966" xr:uid="{00000000-0005-0000-0000-0000D30E0000}"/>
    <cellStyle name="Normal 6 5 2 9" xfId="2765" xr:uid="{00000000-0005-0000-0000-0000D40E0000}"/>
    <cellStyle name="Normal 6 5 3" xfId="501" xr:uid="{00000000-0005-0000-0000-0000D50E0000}"/>
    <cellStyle name="Normal 6 5 3 2" xfId="572" xr:uid="{00000000-0005-0000-0000-0000D60E0000}"/>
    <cellStyle name="Normal 6 5 3 2 2" xfId="843" xr:uid="{00000000-0005-0000-0000-0000D70E0000}"/>
    <cellStyle name="Normal 6 5 3 2 2 2" xfId="1091" xr:uid="{00000000-0005-0000-0000-0000D80E0000}"/>
    <cellStyle name="Normal 6 5 3 2 2 2 2" xfId="1595" xr:uid="{00000000-0005-0000-0000-0000D90E0000}"/>
    <cellStyle name="Normal 6 5 3 2 2 2 2 2" xfId="2683" xr:uid="{00000000-0005-0000-0000-0000DA0E0000}"/>
    <cellStyle name="Normal 6 5 3 2 2 2 2 2 2" xfId="4915" xr:uid="{00000000-0005-0000-0000-0000DB0E0000}"/>
    <cellStyle name="Normal 6 5 3 2 2 2 2 3" xfId="3834" xr:uid="{00000000-0005-0000-0000-0000DC0E0000}"/>
    <cellStyle name="Normal 6 5 3 2 2 2 3" xfId="2182" xr:uid="{00000000-0005-0000-0000-0000DD0E0000}"/>
    <cellStyle name="Normal 6 5 3 2 2 2 3 2" xfId="4414" xr:uid="{00000000-0005-0000-0000-0000DE0E0000}"/>
    <cellStyle name="Normal 6 5 3 2 2 2 4" xfId="3333" xr:uid="{00000000-0005-0000-0000-0000DF0E0000}"/>
    <cellStyle name="Normal 6 5 3 2 2 3" xfId="1347" xr:uid="{00000000-0005-0000-0000-0000E00E0000}"/>
    <cellStyle name="Normal 6 5 3 2 2 3 2" xfId="2435" xr:uid="{00000000-0005-0000-0000-0000E10E0000}"/>
    <cellStyle name="Normal 6 5 3 2 2 3 2 2" xfId="4667" xr:uid="{00000000-0005-0000-0000-0000E20E0000}"/>
    <cellStyle name="Normal 6 5 3 2 2 3 3" xfId="3586" xr:uid="{00000000-0005-0000-0000-0000E30E0000}"/>
    <cellStyle name="Normal 6 5 3 2 2 4" xfId="1934" xr:uid="{00000000-0005-0000-0000-0000E40E0000}"/>
    <cellStyle name="Normal 6 5 3 2 2 4 2" xfId="4166" xr:uid="{00000000-0005-0000-0000-0000E50E0000}"/>
    <cellStyle name="Normal 6 5 3 2 2 5" xfId="3085" xr:uid="{00000000-0005-0000-0000-0000E60E0000}"/>
    <cellStyle name="Normal 6 5 3 2 3" xfId="967" xr:uid="{00000000-0005-0000-0000-0000E70E0000}"/>
    <cellStyle name="Normal 6 5 3 2 3 2" xfId="1471" xr:uid="{00000000-0005-0000-0000-0000E80E0000}"/>
    <cellStyle name="Normal 6 5 3 2 3 2 2" xfId="2559" xr:uid="{00000000-0005-0000-0000-0000E90E0000}"/>
    <cellStyle name="Normal 6 5 3 2 3 2 2 2" xfId="4791" xr:uid="{00000000-0005-0000-0000-0000EA0E0000}"/>
    <cellStyle name="Normal 6 5 3 2 3 2 3" xfId="3710" xr:uid="{00000000-0005-0000-0000-0000EB0E0000}"/>
    <cellStyle name="Normal 6 5 3 2 3 3" xfId="2058" xr:uid="{00000000-0005-0000-0000-0000EC0E0000}"/>
    <cellStyle name="Normal 6 5 3 2 3 3 2" xfId="4290" xr:uid="{00000000-0005-0000-0000-0000ED0E0000}"/>
    <cellStyle name="Normal 6 5 3 2 3 4" xfId="3209" xr:uid="{00000000-0005-0000-0000-0000EE0E0000}"/>
    <cellStyle name="Normal 6 5 3 2 4" xfId="1223" xr:uid="{00000000-0005-0000-0000-0000EF0E0000}"/>
    <cellStyle name="Normal 6 5 3 2 4 2" xfId="2311" xr:uid="{00000000-0005-0000-0000-0000F00E0000}"/>
    <cellStyle name="Normal 6 5 3 2 4 2 2" xfId="4543" xr:uid="{00000000-0005-0000-0000-0000F10E0000}"/>
    <cellStyle name="Normal 6 5 3 2 4 3" xfId="3462" xr:uid="{00000000-0005-0000-0000-0000F20E0000}"/>
    <cellStyle name="Normal 6 5 3 2 5" xfId="719" xr:uid="{00000000-0005-0000-0000-0000F30E0000}"/>
    <cellStyle name="Normal 6 5 3 2 5 2" xfId="2961" xr:uid="{00000000-0005-0000-0000-0000F40E0000}"/>
    <cellStyle name="Normal 6 5 3 2 6" xfId="1810" xr:uid="{00000000-0005-0000-0000-0000F50E0000}"/>
    <cellStyle name="Normal 6 5 3 2 6 2" xfId="4042" xr:uid="{00000000-0005-0000-0000-0000F60E0000}"/>
    <cellStyle name="Normal 6 5 3 2 7" xfId="2814" xr:uid="{00000000-0005-0000-0000-0000F70E0000}"/>
    <cellStyle name="Normal 6 5 3 3" xfId="787" xr:uid="{00000000-0005-0000-0000-0000F80E0000}"/>
    <cellStyle name="Normal 6 5 3 3 2" xfId="1035" xr:uid="{00000000-0005-0000-0000-0000F90E0000}"/>
    <cellStyle name="Normal 6 5 3 3 2 2" xfId="1539" xr:uid="{00000000-0005-0000-0000-0000FA0E0000}"/>
    <cellStyle name="Normal 6 5 3 3 2 2 2" xfId="2627" xr:uid="{00000000-0005-0000-0000-0000FB0E0000}"/>
    <cellStyle name="Normal 6 5 3 3 2 2 2 2" xfId="4859" xr:uid="{00000000-0005-0000-0000-0000FC0E0000}"/>
    <cellStyle name="Normal 6 5 3 3 2 2 3" xfId="3778" xr:uid="{00000000-0005-0000-0000-0000FD0E0000}"/>
    <cellStyle name="Normal 6 5 3 3 2 3" xfId="2126" xr:uid="{00000000-0005-0000-0000-0000FE0E0000}"/>
    <cellStyle name="Normal 6 5 3 3 2 3 2" xfId="4358" xr:uid="{00000000-0005-0000-0000-0000FF0E0000}"/>
    <cellStyle name="Normal 6 5 3 3 2 4" xfId="3277" xr:uid="{00000000-0005-0000-0000-0000000F0000}"/>
    <cellStyle name="Normal 6 5 3 3 3" xfId="1291" xr:uid="{00000000-0005-0000-0000-0000010F0000}"/>
    <cellStyle name="Normal 6 5 3 3 3 2" xfId="2379" xr:uid="{00000000-0005-0000-0000-0000020F0000}"/>
    <cellStyle name="Normal 6 5 3 3 3 2 2" xfId="4611" xr:uid="{00000000-0005-0000-0000-0000030F0000}"/>
    <cellStyle name="Normal 6 5 3 3 3 3" xfId="3530" xr:uid="{00000000-0005-0000-0000-0000040F0000}"/>
    <cellStyle name="Normal 6 5 3 3 4" xfId="1878" xr:uid="{00000000-0005-0000-0000-0000050F0000}"/>
    <cellStyle name="Normal 6 5 3 3 4 2" xfId="4110" xr:uid="{00000000-0005-0000-0000-0000060F0000}"/>
    <cellStyle name="Normal 6 5 3 3 5" xfId="3029" xr:uid="{00000000-0005-0000-0000-0000070F0000}"/>
    <cellStyle name="Normal 6 5 3 4" xfId="911" xr:uid="{00000000-0005-0000-0000-0000080F0000}"/>
    <cellStyle name="Normal 6 5 3 4 2" xfId="1415" xr:uid="{00000000-0005-0000-0000-0000090F0000}"/>
    <cellStyle name="Normal 6 5 3 4 2 2" xfId="2503" xr:uid="{00000000-0005-0000-0000-00000A0F0000}"/>
    <cellStyle name="Normal 6 5 3 4 2 2 2" xfId="4735" xr:uid="{00000000-0005-0000-0000-00000B0F0000}"/>
    <cellStyle name="Normal 6 5 3 4 2 3" xfId="3654" xr:uid="{00000000-0005-0000-0000-00000C0F0000}"/>
    <cellStyle name="Normal 6 5 3 4 3" xfId="2002" xr:uid="{00000000-0005-0000-0000-00000D0F0000}"/>
    <cellStyle name="Normal 6 5 3 4 3 2" xfId="4234" xr:uid="{00000000-0005-0000-0000-00000E0F0000}"/>
    <cellStyle name="Normal 6 5 3 4 4" xfId="3153" xr:uid="{00000000-0005-0000-0000-00000F0F0000}"/>
    <cellStyle name="Normal 6 5 3 5" xfId="1167" xr:uid="{00000000-0005-0000-0000-0000100F0000}"/>
    <cellStyle name="Normal 6 5 3 5 2" xfId="2255" xr:uid="{00000000-0005-0000-0000-0000110F0000}"/>
    <cellStyle name="Normal 6 5 3 5 2 2" xfId="4487" xr:uid="{00000000-0005-0000-0000-0000120F0000}"/>
    <cellStyle name="Normal 6 5 3 5 3" xfId="3406" xr:uid="{00000000-0005-0000-0000-0000130F0000}"/>
    <cellStyle name="Normal 6 5 3 6" xfId="663" xr:uid="{00000000-0005-0000-0000-0000140F0000}"/>
    <cellStyle name="Normal 6 5 3 6 2" xfId="2905" xr:uid="{00000000-0005-0000-0000-0000150F0000}"/>
    <cellStyle name="Normal 6 5 3 7" xfId="1663" xr:uid="{00000000-0005-0000-0000-0000160F0000}"/>
    <cellStyle name="Normal 6 5 3 7 2" xfId="3902" xr:uid="{00000000-0005-0000-0000-0000170F0000}"/>
    <cellStyle name="Normal 6 5 3 8" xfId="1754" xr:uid="{00000000-0005-0000-0000-0000180F0000}"/>
    <cellStyle name="Normal 6 5 3 8 2" xfId="3986" xr:uid="{00000000-0005-0000-0000-0000190F0000}"/>
    <cellStyle name="Normal 6 5 3 9" xfId="2743" xr:uid="{00000000-0005-0000-0000-00001A0F0000}"/>
    <cellStyle name="Normal 6 5 4" xfId="552" xr:uid="{00000000-0005-0000-0000-00001B0F0000}"/>
    <cellStyle name="Normal 6 5 4 2" xfId="841" xr:uid="{00000000-0005-0000-0000-00001C0F0000}"/>
    <cellStyle name="Normal 6 5 4 2 2" xfId="1089" xr:uid="{00000000-0005-0000-0000-00001D0F0000}"/>
    <cellStyle name="Normal 6 5 4 2 2 2" xfId="1593" xr:uid="{00000000-0005-0000-0000-00001E0F0000}"/>
    <cellStyle name="Normal 6 5 4 2 2 2 2" xfId="2681" xr:uid="{00000000-0005-0000-0000-00001F0F0000}"/>
    <cellStyle name="Normal 6 5 4 2 2 2 2 2" xfId="4913" xr:uid="{00000000-0005-0000-0000-0000200F0000}"/>
    <cellStyle name="Normal 6 5 4 2 2 2 3" xfId="3832" xr:uid="{00000000-0005-0000-0000-0000210F0000}"/>
    <cellStyle name="Normal 6 5 4 2 2 3" xfId="2180" xr:uid="{00000000-0005-0000-0000-0000220F0000}"/>
    <cellStyle name="Normal 6 5 4 2 2 3 2" xfId="4412" xr:uid="{00000000-0005-0000-0000-0000230F0000}"/>
    <cellStyle name="Normal 6 5 4 2 2 4" xfId="3331" xr:uid="{00000000-0005-0000-0000-0000240F0000}"/>
    <cellStyle name="Normal 6 5 4 2 3" xfId="1345" xr:uid="{00000000-0005-0000-0000-0000250F0000}"/>
    <cellStyle name="Normal 6 5 4 2 3 2" xfId="2433" xr:uid="{00000000-0005-0000-0000-0000260F0000}"/>
    <cellStyle name="Normal 6 5 4 2 3 2 2" xfId="4665" xr:uid="{00000000-0005-0000-0000-0000270F0000}"/>
    <cellStyle name="Normal 6 5 4 2 3 3" xfId="3584" xr:uid="{00000000-0005-0000-0000-0000280F0000}"/>
    <cellStyle name="Normal 6 5 4 2 4" xfId="1932" xr:uid="{00000000-0005-0000-0000-0000290F0000}"/>
    <cellStyle name="Normal 6 5 4 2 4 2" xfId="4164" xr:uid="{00000000-0005-0000-0000-00002A0F0000}"/>
    <cellStyle name="Normal 6 5 4 2 5" xfId="3083" xr:uid="{00000000-0005-0000-0000-00002B0F0000}"/>
    <cellStyle name="Normal 6 5 4 3" xfId="965" xr:uid="{00000000-0005-0000-0000-00002C0F0000}"/>
    <cellStyle name="Normal 6 5 4 3 2" xfId="1469" xr:uid="{00000000-0005-0000-0000-00002D0F0000}"/>
    <cellStyle name="Normal 6 5 4 3 2 2" xfId="2557" xr:uid="{00000000-0005-0000-0000-00002E0F0000}"/>
    <cellStyle name="Normal 6 5 4 3 2 2 2" xfId="4789" xr:uid="{00000000-0005-0000-0000-00002F0F0000}"/>
    <cellStyle name="Normal 6 5 4 3 2 3" xfId="3708" xr:uid="{00000000-0005-0000-0000-0000300F0000}"/>
    <cellStyle name="Normal 6 5 4 3 3" xfId="2056" xr:uid="{00000000-0005-0000-0000-0000310F0000}"/>
    <cellStyle name="Normal 6 5 4 3 3 2" xfId="4288" xr:uid="{00000000-0005-0000-0000-0000320F0000}"/>
    <cellStyle name="Normal 6 5 4 3 4" xfId="3207" xr:uid="{00000000-0005-0000-0000-0000330F0000}"/>
    <cellStyle name="Normal 6 5 4 4" xfId="1221" xr:uid="{00000000-0005-0000-0000-0000340F0000}"/>
    <cellStyle name="Normal 6 5 4 4 2" xfId="2309" xr:uid="{00000000-0005-0000-0000-0000350F0000}"/>
    <cellStyle name="Normal 6 5 4 4 2 2" xfId="4541" xr:uid="{00000000-0005-0000-0000-0000360F0000}"/>
    <cellStyle name="Normal 6 5 4 4 3" xfId="3460" xr:uid="{00000000-0005-0000-0000-0000370F0000}"/>
    <cellStyle name="Normal 6 5 4 5" xfId="717" xr:uid="{00000000-0005-0000-0000-0000380F0000}"/>
    <cellStyle name="Normal 6 5 4 5 2" xfId="2959" xr:uid="{00000000-0005-0000-0000-0000390F0000}"/>
    <cellStyle name="Normal 6 5 4 6" xfId="1808" xr:uid="{00000000-0005-0000-0000-00003A0F0000}"/>
    <cellStyle name="Normal 6 5 4 6 2" xfId="4040" xr:uid="{00000000-0005-0000-0000-00003B0F0000}"/>
    <cellStyle name="Normal 6 5 4 7" xfId="2794" xr:uid="{00000000-0005-0000-0000-00003C0F0000}"/>
    <cellStyle name="Normal 6 5 5" xfId="745" xr:uid="{00000000-0005-0000-0000-00003D0F0000}"/>
    <cellStyle name="Normal 6 5 5 2" xfId="993" xr:uid="{00000000-0005-0000-0000-00003E0F0000}"/>
    <cellStyle name="Normal 6 5 5 2 2" xfId="1497" xr:uid="{00000000-0005-0000-0000-00003F0F0000}"/>
    <cellStyle name="Normal 6 5 5 2 2 2" xfId="2585" xr:uid="{00000000-0005-0000-0000-0000400F0000}"/>
    <cellStyle name="Normal 6 5 5 2 2 2 2" xfId="4817" xr:uid="{00000000-0005-0000-0000-0000410F0000}"/>
    <cellStyle name="Normal 6 5 5 2 2 3" xfId="3736" xr:uid="{00000000-0005-0000-0000-0000420F0000}"/>
    <cellStyle name="Normal 6 5 5 2 3" xfId="2084" xr:uid="{00000000-0005-0000-0000-0000430F0000}"/>
    <cellStyle name="Normal 6 5 5 2 3 2" xfId="4316" xr:uid="{00000000-0005-0000-0000-0000440F0000}"/>
    <cellStyle name="Normal 6 5 5 2 4" xfId="3235" xr:uid="{00000000-0005-0000-0000-0000450F0000}"/>
    <cellStyle name="Normal 6 5 5 3" xfId="1249" xr:uid="{00000000-0005-0000-0000-0000460F0000}"/>
    <cellStyle name="Normal 6 5 5 3 2" xfId="2337" xr:uid="{00000000-0005-0000-0000-0000470F0000}"/>
    <cellStyle name="Normal 6 5 5 3 2 2" xfId="4569" xr:uid="{00000000-0005-0000-0000-0000480F0000}"/>
    <cellStyle name="Normal 6 5 5 3 3" xfId="3488" xr:uid="{00000000-0005-0000-0000-0000490F0000}"/>
    <cellStyle name="Normal 6 5 5 4" xfId="1836" xr:uid="{00000000-0005-0000-0000-00004A0F0000}"/>
    <cellStyle name="Normal 6 5 5 4 2" xfId="4068" xr:uid="{00000000-0005-0000-0000-00004B0F0000}"/>
    <cellStyle name="Normal 6 5 5 5" xfId="2987" xr:uid="{00000000-0005-0000-0000-00004C0F0000}"/>
    <cellStyle name="Normal 6 5 6" xfId="869" xr:uid="{00000000-0005-0000-0000-00004D0F0000}"/>
    <cellStyle name="Normal 6 5 6 2" xfId="1373" xr:uid="{00000000-0005-0000-0000-00004E0F0000}"/>
    <cellStyle name="Normal 6 5 6 2 2" xfId="2461" xr:uid="{00000000-0005-0000-0000-00004F0F0000}"/>
    <cellStyle name="Normal 6 5 6 2 2 2" xfId="4693" xr:uid="{00000000-0005-0000-0000-0000500F0000}"/>
    <cellStyle name="Normal 6 5 6 2 3" xfId="3612" xr:uid="{00000000-0005-0000-0000-0000510F0000}"/>
    <cellStyle name="Normal 6 5 6 3" xfId="1960" xr:uid="{00000000-0005-0000-0000-0000520F0000}"/>
    <cellStyle name="Normal 6 5 6 3 2" xfId="4192" xr:uid="{00000000-0005-0000-0000-0000530F0000}"/>
    <cellStyle name="Normal 6 5 6 4" xfId="3111" xr:uid="{00000000-0005-0000-0000-0000540F0000}"/>
    <cellStyle name="Normal 6 5 7" xfId="1125" xr:uid="{00000000-0005-0000-0000-0000550F0000}"/>
    <cellStyle name="Normal 6 5 7 2" xfId="2213" xr:uid="{00000000-0005-0000-0000-0000560F0000}"/>
    <cellStyle name="Normal 6 5 7 2 2" xfId="4445" xr:uid="{00000000-0005-0000-0000-0000570F0000}"/>
    <cellStyle name="Normal 6 5 7 3" xfId="3364" xr:uid="{00000000-0005-0000-0000-0000580F0000}"/>
    <cellStyle name="Normal 6 5 8" xfId="621" xr:uid="{00000000-0005-0000-0000-0000590F0000}"/>
    <cellStyle name="Normal 6 5 8 2" xfId="2863" xr:uid="{00000000-0005-0000-0000-00005A0F0000}"/>
    <cellStyle name="Normal 6 5 9" xfId="1643" xr:uid="{00000000-0005-0000-0000-00005B0F0000}"/>
    <cellStyle name="Normal 6 5 9 2" xfId="3882" xr:uid="{00000000-0005-0000-0000-00005C0F0000}"/>
    <cellStyle name="Normal 6 6" xfId="483" xr:uid="{00000000-0005-0000-0000-00005D0F0000}"/>
    <cellStyle name="Normal 6 6 10" xfId="1714" xr:uid="{00000000-0005-0000-0000-00005E0F0000}"/>
    <cellStyle name="Normal 6 6 10 2" xfId="3946" xr:uid="{00000000-0005-0000-0000-00005F0F0000}"/>
    <cellStyle name="Normal 6 6 11" xfId="2725" xr:uid="{00000000-0005-0000-0000-0000600F0000}"/>
    <cellStyle name="Normal 6 6 2" xfId="525" xr:uid="{00000000-0005-0000-0000-0000610F0000}"/>
    <cellStyle name="Normal 6 6 2 2" xfId="596" xr:uid="{00000000-0005-0000-0000-0000620F0000}"/>
    <cellStyle name="Normal 6 6 2 2 2" xfId="845" xr:uid="{00000000-0005-0000-0000-0000630F0000}"/>
    <cellStyle name="Normal 6 6 2 2 2 2" xfId="1093" xr:uid="{00000000-0005-0000-0000-0000640F0000}"/>
    <cellStyle name="Normal 6 6 2 2 2 2 2" xfId="1597" xr:uid="{00000000-0005-0000-0000-0000650F0000}"/>
    <cellStyle name="Normal 6 6 2 2 2 2 2 2" xfId="2685" xr:uid="{00000000-0005-0000-0000-0000660F0000}"/>
    <cellStyle name="Normal 6 6 2 2 2 2 2 2 2" xfId="4917" xr:uid="{00000000-0005-0000-0000-0000670F0000}"/>
    <cellStyle name="Normal 6 6 2 2 2 2 2 3" xfId="3836" xr:uid="{00000000-0005-0000-0000-0000680F0000}"/>
    <cellStyle name="Normal 6 6 2 2 2 2 3" xfId="2184" xr:uid="{00000000-0005-0000-0000-0000690F0000}"/>
    <cellStyle name="Normal 6 6 2 2 2 2 3 2" xfId="4416" xr:uid="{00000000-0005-0000-0000-00006A0F0000}"/>
    <cellStyle name="Normal 6 6 2 2 2 2 4" xfId="3335" xr:uid="{00000000-0005-0000-0000-00006B0F0000}"/>
    <cellStyle name="Normal 6 6 2 2 2 3" xfId="1349" xr:uid="{00000000-0005-0000-0000-00006C0F0000}"/>
    <cellStyle name="Normal 6 6 2 2 2 3 2" xfId="2437" xr:uid="{00000000-0005-0000-0000-00006D0F0000}"/>
    <cellStyle name="Normal 6 6 2 2 2 3 2 2" xfId="4669" xr:uid="{00000000-0005-0000-0000-00006E0F0000}"/>
    <cellStyle name="Normal 6 6 2 2 2 3 3" xfId="3588" xr:uid="{00000000-0005-0000-0000-00006F0F0000}"/>
    <cellStyle name="Normal 6 6 2 2 2 4" xfId="1936" xr:uid="{00000000-0005-0000-0000-0000700F0000}"/>
    <cellStyle name="Normal 6 6 2 2 2 4 2" xfId="4168" xr:uid="{00000000-0005-0000-0000-0000710F0000}"/>
    <cellStyle name="Normal 6 6 2 2 2 5" xfId="3087" xr:uid="{00000000-0005-0000-0000-0000720F0000}"/>
    <cellStyle name="Normal 6 6 2 2 3" xfId="969" xr:uid="{00000000-0005-0000-0000-0000730F0000}"/>
    <cellStyle name="Normal 6 6 2 2 3 2" xfId="1473" xr:uid="{00000000-0005-0000-0000-0000740F0000}"/>
    <cellStyle name="Normal 6 6 2 2 3 2 2" xfId="2561" xr:uid="{00000000-0005-0000-0000-0000750F0000}"/>
    <cellStyle name="Normal 6 6 2 2 3 2 2 2" xfId="4793" xr:uid="{00000000-0005-0000-0000-0000760F0000}"/>
    <cellStyle name="Normal 6 6 2 2 3 2 3" xfId="3712" xr:uid="{00000000-0005-0000-0000-0000770F0000}"/>
    <cellStyle name="Normal 6 6 2 2 3 3" xfId="2060" xr:uid="{00000000-0005-0000-0000-0000780F0000}"/>
    <cellStyle name="Normal 6 6 2 2 3 3 2" xfId="4292" xr:uid="{00000000-0005-0000-0000-0000790F0000}"/>
    <cellStyle name="Normal 6 6 2 2 3 4" xfId="3211" xr:uid="{00000000-0005-0000-0000-00007A0F0000}"/>
    <cellStyle name="Normal 6 6 2 2 4" xfId="1225" xr:uid="{00000000-0005-0000-0000-00007B0F0000}"/>
    <cellStyle name="Normal 6 6 2 2 4 2" xfId="2313" xr:uid="{00000000-0005-0000-0000-00007C0F0000}"/>
    <cellStyle name="Normal 6 6 2 2 4 2 2" xfId="4545" xr:uid="{00000000-0005-0000-0000-00007D0F0000}"/>
    <cellStyle name="Normal 6 6 2 2 4 3" xfId="3464" xr:uid="{00000000-0005-0000-0000-00007E0F0000}"/>
    <cellStyle name="Normal 6 6 2 2 5" xfId="721" xr:uid="{00000000-0005-0000-0000-00007F0F0000}"/>
    <cellStyle name="Normal 6 6 2 2 5 2" xfId="2963" xr:uid="{00000000-0005-0000-0000-0000800F0000}"/>
    <cellStyle name="Normal 6 6 2 2 6" xfId="1812" xr:uid="{00000000-0005-0000-0000-0000810F0000}"/>
    <cellStyle name="Normal 6 6 2 2 6 2" xfId="4044" xr:uid="{00000000-0005-0000-0000-0000820F0000}"/>
    <cellStyle name="Normal 6 6 2 2 7" xfId="2838" xr:uid="{00000000-0005-0000-0000-0000830F0000}"/>
    <cellStyle name="Normal 6 6 2 3" xfId="769" xr:uid="{00000000-0005-0000-0000-0000840F0000}"/>
    <cellStyle name="Normal 6 6 2 3 2" xfId="1017" xr:uid="{00000000-0005-0000-0000-0000850F0000}"/>
    <cellStyle name="Normal 6 6 2 3 2 2" xfId="1521" xr:uid="{00000000-0005-0000-0000-0000860F0000}"/>
    <cellStyle name="Normal 6 6 2 3 2 2 2" xfId="2609" xr:uid="{00000000-0005-0000-0000-0000870F0000}"/>
    <cellStyle name="Normal 6 6 2 3 2 2 2 2" xfId="4841" xr:uid="{00000000-0005-0000-0000-0000880F0000}"/>
    <cellStyle name="Normal 6 6 2 3 2 2 3" xfId="3760" xr:uid="{00000000-0005-0000-0000-0000890F0000}"/>
    <cellStyle name="Normal 6 6 2 3 2 3" xfId="2108" xr:uid="{00000000-0005-0000-0000-00008A0F0000}"/>
    <cellStyle name="Normal 6 6 2 3 2 3 2" xfId="4340" xr:uid="{00000000-0005-0000-0000-00008B0F0000}"/>
    <cellStyle name="Normal 6 6 2 3 2 4" xfId="3259" xr:uid="{00000000-0005-0000-0000-00008C0F0000}"/>
    <cellStyle name="Normal 6 6 2 3 3" xfId="1273" xr:uid="{00000000-0005-0000-0000-00008D0F0000}"/>
    <cellStyle name="Normal 6 6 2 3 3 2" xfId="2361" xr:uid="{00000000-0005-0000-0000-00008E0F0000}"/>
    <cellStyle name="Normal 6 6 2 3 3 2 2" xfId="4593" xr:uid="{00000000-0005-0000-0000-00008F0F0000}"/>
    <cellStyle name="Normal 6 6 2 3 3 3" xfId="3512" xr:uid="{00000000-0005-0000-0000-0000900F0000}"/>
    <cellStyle name="Normal 6 6 2 3 4" xfId="1860" xr:uid="{00000000-0005-0000-0000-0000910F0000}"/>
    <cellStyle name="Normal 6 6 2 3 4 2" xfId="4092" xr:uid="{00000000-0005-0000-0000-0000920F0000}"/>
    <cellStyle name="Normal 6 6 2 3 5" xfId="3011" xr:uid="{00000000-0005-0000-0000-0000930F0000}"/>
    <cellStyle name="Normal 6 6 2 4" xfId="893" xr:uid="{00000000-0005-0000-0000-0000940F0000}"/>
    <cellStyle name="Normal 6 6 2 4 2" xfId="1397" xr:uid="{00000000-0005-0000-0000-0000950F0000}"/>
    <cellStyle name="Normal 6 6 2 4 2 2" xfId="2485" xr:uid="{00000000-0005-0000-0000-0000960F0000}"/>
    <cellStyle name="Normal 6 6 2 4 2 2 2" xfId="4717" xr:uid="{00000000-0005-0000-0000-0000970F0000}"/>
    <cellStyle name="Normal 6 6 2 4 2 3" xfId="3636" xr:uid="{00000000-0005-0000-0000-0000980F0000}"/>
    <cellStyle name="Normal 6 6 2 4 3" xfId="1984" xr:uid="{00000000-0005-0000-0000-0000990F0000}"/>
    <cellStyle name="Normal 6 6 2 4 3 2" xfId="4216" xr:uid="{00000000-0005-0000-0000-00009A0F0000}"/>
    <cellStyle name="Normal 6 6 2 4 4" xfId="3135" xr:uid="{00000000-0005-0000-0000-00009B0F0000}"/>
    <cellStyle name="Normal 6 6 2 5" xfId="1149" xr:uid="{00000000-0005-0000-0000-00009C0F0000}"/>
    <cellStyle name="Normal 6 6 2 5 2" xfId="2237" xr:uid="{00000000-0005-0000-0000-00009D0F0000}"/>
    <cellStyle name="Normal 6 6 2 5 2 2" xfId="4469" xr:uid="{00000000-0005-0000-0000-00009E0F0000}"/>
    <cellStyle name="Normal 6 6 2 5 3" xfId="3388" xr:uid="{00000000-0005-0000-0000-00009F0F0000}"/>
    <cellStyle name="Normal 6 6 2 6" xfId="645" xr:uid="{00000000-0005-0000-0000-0000A00F0000}"/>
    <cellStyle name="Normal 6 6 2 6 2" xfId="2887" xr:uid="{00000000-0005-0000-0000-0000A10F0000}"/>
    <cellStyle name="Normal 6 6 2 7" xfId="1687" xr:uid="{00000000-0005-0000-0000-0000A20F0000}"/>
    <cellStyle name="Normal 6 6 2 7 2" xfId="3926" xr:uid="{00000000-0005-0000-0000-0000A30F0000}"/>
    <cellStyle name="Normal 6 6 2 8" xfId="1736" xr:uid="{00000000-0005-0000-0000-0000A40F0000}"/>
    <cellStyle name="Normal 6 6 2 8 2" xfId="3968" xr:uid="{00000000-0005-0000-0000-0000A50F0000}"/>
    <cellStyle name="Normal 6 6 2 9" xfId="2767" xr:uid="{00000000-0005-0000-0000-0000A60F0000}"/>
    <cellStyle name="Normal 6 6 3" xfId="503" xr:uid="{00000000-0005-0000-0000-0000A70F0000}"/>
    <cellStyle name="Normal 6 6 3 2" xfId="574" xr:uid="{00000000-0005-0000-0000-0000A80F0000}"/>
    <cellStyle name="Normal 6 6 3 2 2" xfId="846" xr:uid="{00000000-0005-0000-0000-0000A90F0000}"/>
    <cellStyle name="Normal 6 6 3 2 2 2" xfId="1094" xr:uid="{00000000-0005-0000-0000-0000AA0F0000}"/>
    <cellStyle name="Normal 6 6 3 2 2 2 2" xfId="1598" xr:uid="{00000000-0005-0000-0000-0000AB0F0000}"/>
    <cellStyle name="Normal 6 6 3 2 2 2 2 2" xfId="2686" xr:uid="{00000000-0005-0000-0000-0000AC0F0000}"/>
    <cellStyle name="Normal 6 6 3 2 2 2 2 2 2" xfId="4918" xr:uid="{00000000-0005-0000-0000-0000AD0F0000}"/>
    <cellStyle name="Normal 6 6 3 2 2 2 2 3" xfId="3837" xr:uid="{00000000-0005-0000-0000-0000AE0F0000}"/>
    <cellStyle name="Normal 6 6 3 2 2 2 3" xfId="2185" xr:uid="{00000000-0005-0000-0000-0000AF0F0000}"/>
    <cellStyle name="Normal 6 6 3 2 2 2 3 2" xfId="4417" xr:uid="{00000000-0005-0000-0000-0000B00F0000}"/>
    <cellStyle name="Normal 6 6 3 2 2 2 4" xfId="3336" xr:uid="{00000000-0005-0000-0000-0000B10F0000}"/>
    <cellStyle name="Normal 6 6 3 2 2 3" xfId="1350" xr:uid="{00000000-0005-0000-0000-0000B20F0000}"/>
    <cellStyle name="Normal 6 6 3 2 2 3 2" xfId="2438" xr:uid="{00000000-0005-0000-0000-0000B30F0000}"/>
    <cellStyle name="Normal 6 6 3 2 2 3 2 2" xfId="4670" xr:uid="{00000000-0005-0000-0000-0000B40F0000}"/>
    <cellStyle name="Normal 6 6 3 2 2 3 3" xfId="3589" xr:uid="{00000000-0005-0000-0000-0000B50F0000}"/>
    <cellStyle name="Normal 6 6 3 2 2 4" xfId="1937" xr:uid="{00000000-0005-0000-0000-0000B60F0000}"/>
    <cellStyle name="Normal 6 6 3 2 2 4 2" xfId="4169" xr:uid="{00000000-0005-0000-0000-0000B70F0000}"/>
    <cellStyle name="Normal 6 6 3 2 2 5" xfId="3088" xr:uid="{00000000-0005-0000-0000-0000B80F0000}"/>
    <cellStyle name="Normal 6 6 3 2 3" xfId="970" xr:uid="{00000000-0005-0000-0000-0000B90F0000}"/>
    <cellStyle name="Normal 6 6 3 2 3 2" xfId="1474" xr:uid="{00000000-0005-0000-0000-0000BA0F0000}"/>
    <cellStyle name="Normal 6 6 3 2 3 2 2" xfId="2562" xr:uid="{00000000-0005-0000-0000-0000BB0F0000}"/>
    <cellStyle name="Normal 6 6 3 2 3 2 2 2" xfId="4794" xr:uid="{00000000-0005-0000-0000-0000BC0F0000}"/>
    <cellStyle name="Normal 6 6 3 2 3 2 3" xfId="3713" xr:uid="{00000000-0005-0000-0000-0000BD0F0000}"/>
    <cellStyle name="Normal 6 6 3 2 3 3" xfId="2061" xr:uid="{00000000-0005-0000-0000-0000BE0F0000}"/>
    <cellStyle name="Normal 6 6 3 2 3 3 2" xfId="4293" xr:uid="{00000000-0005-0000-0000-0000BF0F0000}"/>
    <cellStyle name="Normal 6 6 3 2 3 4" xfId="3212" xr:uid="{00000000-0005-0000-0000-0000C00F0000}"/>
    <cellStyle name="Normal 6 6 3 2 4" xfId="1226" xr:uid="{00000000-0005-0000-0000-0000C10F0000}"/>
    <cellStyle name="Normal 6 6 3 2 4 2" xfId="2314" xr:uid="{00000000-0005-0000-0000-0000C20F0000}"/>
    <cellStyle name="Normal 6 6 3 2 4 2 2" xfId="4546" xr:uid="{00000000-0005-0000-0000-0000C30F0000}"/>
    <cellStyle name="Normal 6 6 3 2 4 3" xfId="3465" xr:uid="{00000000-0005-0000-0000-0000C40F0000}"/>
    <cellStyle name="Normal 6 6 3 2 5" xfId="722" xr:uid="{00000000-0005-0000-0000-0000C50F0000}"/>
    <cellStyle name="Normal 6 6 3 2 5 2" xfId="2964" xr:uid="{00000000-0005-0000-0000-0000C60F0000}"/>
    <cellStyle name="Normal 6 6 3 2 6" xfId="1813" xr:uid="{00000000-0005-0000-0000-0000C70F0000}"/>
    <cellStyle name="Normal 6 6 3 2 6 2" xfId="4045" xr:uid="{00000000-0005-0000-0000-0000C80F0000}"/>
    <cellStyle name="Normal 6 6 3 2 7" xfId="2816" xr:uid="{00000000-0005-0000-0000-0000C90F0000}"/>
    <cellStyle name="Normal 6 6 3 3" xfId="789" xr:uid="{00000000-0005-0000-0000-0000CA0F0000}"/>
    <cellStyle name="Normal 6 6 3 3 2" xfId="1037" xr:uid="{00000000-0005-0000-0000-0000CB0F0000}"/>
    <cellStyle name="Normal 6 6 3 3 2 2" xfId="1541" xr:uid="{00000000-0005-0000-0000-0000CC0F0000}"/>
    <cellStyle name="Normal 6 6 3 3 2 2 2" xfId="2629" xr:uid="{00000000-0005-0000-0000-0000CD0F0000}"/>
    <cellStyle name="Normal 6 6 3 3 2 2 2 2" xfId="4861" xr:uid="{00000000-0005-0000-0000-0000CE0F0000}"/>
    <cellStyle name="Normal 6 6 3 3 2 2 3" xfId="3780" xr:uid="{00000000-0005-0000-0000-0000CF0F0000}"/>
    <cellStyle name="Normal 6 6 3 3 2 3" xfId="2128" xr:uid="{00000000-0005-0000-0000-0000D00F0000}"/>
    <cellStyle name="Normal 6 6 3 3 2 3 2" xfId="4360" xr:uid="{00000000-0005-0000-0000-0000D10F0000}"/>
    <cellStyle name="Normal 6 6 3 3 2 4" xfId="3279" xr:uid="{00000000-0005-0000-0000-0000D20F0000}"/>
    <cellStyle name="Normal 6 6 3 3 3" xfId="1293" xr:uid="{00000000-0005-0000-0000-0000D30F0000}"/>
    <cellStyle name="Normal 6 6 3 3 3 2" xfId="2381" xr:uid="{00000000-0005-0000-0000-0000D40F0000}"/>
    <cellStyle name="Normal 6 6 3 3 3 2 2" xfId="4613" xr:uid="{00000000-0005-0000-0000-0000D50F0000}"/>
    <cellStyle name="Normal 6 6 3 3 3 3" xfId="3532" xr:uid="{00000000-0005-0000-0000-0000D60F0000}"/>
    <cellStyle name="Normal 6 6 3 3 4" xfId="1880" xr:uid="{00000000-0005-0000-0000-0000D70F0000}"/>
    <cellStyle name="Normal 6 6 3 3 4 2" xfId="4112" xr:uid="{00000000-0005-0000-0000-0000D80F0000}"/>
    <cellStyle name="Normal 6 6 3 3 5" xfId="3031" xr:uid="{00000000-0005-0000-0000-0000D90F0000}"/>
    <cellStyle name="Normal 6 6 3 4" xfId="913" xr:uid="{00000000-0005-0000-0000-0000DA0F0000}"/>
    <cellStyle name="Normal 6 6 3 4 2" xfId="1417" xr:uid="{00000000-0005-0000-0000-0000DB0F0000}"/>
    <cellStyle name="Normal 6 6 3 4 2 2" xfId="2505" xr:uid="{00000000-0005-0000-0000-0000DC0F0000}"/>
    <cellStyle name="Normal 6 6 3 4 2 2 2" xfId="4737" xr:uid="{00000000-0005-0000-0000-0000DD0F0000}"/>
    <cellStyle name="Normal 6 6 3 4 2 3" xfId="3656" xr:uid="{00000000-0005-0000-0000-0000DE0F0000}"/>
    <cellStyle name="Normal 6 6 3 4 3" xfId="2004" xr:uid="{00000000-0005-0000-0000-0000DF0F0000}"/>
    <cellStyle name="Normal 6 6 3 4 3 2" xfId="4236" xr:uid="{00000000-0005-0000-0000-0000E00F0000}"/>
    <cellStyle name="Normal 6 6 3 4 4" xfId="3155" xr:uid="{00000000-0005-0000-0000-0000E10F0000}"/>
    <cellStyle name="Normal 6 6 3 5" xfId="1169" xr:uid="{00000000-0005-0000-0000-0000E20F0000}"/>
    <cellStyle name="Normal 6 6 3 5 2" xfId="2257" xr:uid="{00000000-0005-0000-0000-0000E30F0000}"/>
    <cellStyle name="Normal 6 6 3 5 2 2" xfId="4489" xr:uid="{00000000-0005-0000-0000-0000E40F0000}"/>
    <cellStyle name="Normal 6 6 3 5 3" xfId="3408" xr:uid="{00000000-0005-0000-0000-0000E50F0000}"/>
    <cellStyle name="Normal 6 6 3 6" xfId="665" xr:uid="{00000000-0005-0000-0000-0000E60F0000}"/>
    <cellStyle name="Normal 6 6 3 6 2" xfId="2907" xr:uid="{00000000-0005-0000-0000-0000E70F0000}"/>
    <cellStyle name="Normal 6 6 3 7" xfId="1665" xr:uid="{00000000-0005-0000-0000-0000E80F0000}"/>
    <cellStyle name="Normal 6 6 3 7 2" xfId="3904" xr:uid="{00000000-0005-0000-0000-0000E90F0000}"/>
    <cellStyle name="Normal 6 6 3 8" xfId="1756" xr:uid="{00000000-0005-0000-0000-0000EA0F0000}"/>
    <cellStyle name="Normal 6 6 3 8 2" xfId="3988" xr:uid="{00000000-0005-0000-0000-0000EB0F0000}"/>
    <cellStyle name="Normal 6 6 3 9" xfId="2745" xr:uid="{00000000-0005-0000-0000-0000EC0F0000}"/>
    <cellStyle name="Normal 6 6 4" xfId="554" xr:uid="{00000000-0005-0000-0000-0000ED0F0000}"/>
    <cellStyle name="Normal 6 6 4 2" xfId="844" xr:uid="{00000000-0005-0000-0000-0000EE0F0000}"/>
    <cellStyle name="Normal 6 6 4 2 2" xfId="1092" xr:uid="{00000000-0005-0000-0000-0000EF0F0000}"/>
    <cellStyle name="Normal 6 6 4 2 2 2" xfId="1596" xr:uid="{00000000-0005-0000-0000-0000F00F0000}"/>
    <cellStyle name="Normal 6 6 4 2 2 2 2" xfId="2684" xr:uid="{00000000-0005-0000-0000-0000F10F0000}"/>
    <cellStyle name="Normal 6 6 4 2 2 2 2 2" xfId="4916" xr:uid="{00000000-0005-0000-0000-0000F20F0000}"/>
    <cellStyle name="Normal 6 6 4 2 2 2 3" xfId="3835" xr:uid="{00000000-0005-0000-0000-0000F30F0000}"/>
    <cellStyle name="Normal 6 6 4 2 2 3" xfId="2183" xr:uid="{00000000-0005-0000-0000-0000F40F0000}"/>
    <cellStyle name="Normal 6 6 4 2 2 3 2" xfId="4415" xr:uid="{00000000-0005-0000-0000-0000F50F0000}"/>
    <cellStyle name="Normal 6 6 4 2 2 4" xfId="3334" xr:uid="{00000000-0005-0000-0000-0000F60F0000}"/>
    <cellStyle name="Normal 6 6 4 2 3" xfId="1348" xr:uid="{00000000-0005-0000-0000-0000F70F0000}"/>
    <cellStyle name="Normal 6 6 4 2 3 2" xfId="2436" xr:uid="{00000000-0005-0000-0000-0000F80F0000}"/>
    <cellStyle name="Normal 6 6 4 2 3 2 2" xfId="4668" xr:uid="{00000000-0005-0000-0000-0000F90F0000}"/>
    <cellStyle name="Normal 6 6 4 2 3 3" xfId="3587" xr:uid="{00000000-0005-0000-0000-0000FA0F0000}"/>
    <cellStyle name="Normal 6 6 4 2 4" xfId="1935" xr:uid="{00000000-0005-0000-0000-0000FB0F0000}"/>
    <cellStyle name="Normal 6 6 4 2 4 2" xfId="4167" xr:uid="{00000000-0005-0000-0000-0000FC0F0000}"/>
    <cellStyle name="Normal 6 6 4 2 5" xfId="3086" xr:uid="{00000000-0005-0000-0000-0000FD0F0000}"/>
    <cellStyle name="Normal 6 6 4 3" xfId="968" xr:uid="{00000000-0005-0000-0000-0000FE0F0000}"/>
    <cellStyle name="Normal 6 6 4 3 2" xfId="1472" xr:uid="{00000000-0005-0000-0000-0000FF0F0000}"/>
    <cellStyle name="Normal 6 6 4 3 2 2" xfId="2560" xr:uid="{00000000-0005-0000-0000-000000100000}"/>
    <cellStyle name="Normal 6 6 4 3 2 2 2" xfId="4792" xr:uid="{00000000-0005-0000-0000-000001100000}"/>
    <cellStyle name="Normal 6 6 4 3 2 3" xfId="3711" xr:uid="{00000000-0005-0000-0000-000002100000}"/>
    <cellStyle name="Normal 6 6 4 3 3" xfId="2059" xr:uid="{00000000-0005-0000-0000-000003100000}"/>
    <cellStyle name="Normal 6 6 4 3 3 2" xfId="4291" xr:uid="{00000000-0005-0000-0000-000004100000}"/>
    <cellStyle name="Normal 6 6 4 3 4" xfId="3210" xr:uid="{00000000-0005-0000-0000-000005100000}"/>
    <cellStyle name="Normal 6 6 4 4" xfId="1224" xr:uid="{00000000-0005-0000-0000-000006100000}"/>
    <cellStyle name="Normal 6 6 4 4 2" xfId="2312" xr:uid="{00000000-0005-0000-0000-000007100000}"/>
    <cellStyle name="Normal 6 6 4 4 2 2" xfId="4544" xr:uid="{00000000-0005-0000-0000-000008100000}"/>
    <cellStyle name="Normal 6 6 4 4 3" xfId="3463" xr:uid="{00000000-0005-0000-0000-000009100000}"/>
    <cellStyle name="Normal 6 6 4 5" xfId="720" xr:uid="{00000000-0005-0000-0000-00000A100000}"/>
    <cellStyle name="Normal 6 6 4 5 2" xfId="2962" xr:uid="{00000000-0005-0000-0000-00000B100000}"/>
    <cellStyle name="Normal 6 6 4 6" xfId="1811" xr:uid="{00000000-0005-0000-0000-00000C100000}"/>
    <cellStyle name="Normal 6 6 4 6 2" xfId="4043" xr:uid="{00000000-0005-0000-0000-00000D100000}"/>
    <cellStyle name="Normal 6 6 4 7" xfId="2796" xr:uid="{00000000-0005-0000-0000-00000E100000}"/>
    <cellStyle name="Normal 6 6 5" xfId="747" xr:uid="{00000000-0005-0000-0000-00000F100000}"/>
    <cellStyle name="Normal 6 6 5 2" xfId="995" xr:uid="{00000000-0005-0000-0000-000010100000}"/>
    <cellStyle name="Normal 6 6 5 2 2" xfId="1499" xr:uid="{00000000-0005-0000-0000-000011100000}"/>
    <cellStyle name="Normal 6 6 5 2 2 2" xfId="2587" xr:uid="{00000000-0005-0000-0000-000012100000}"/>
    <cellStyle name="Normal 6 6 5 2 2 2 2" xfId="4819" xr:uid="{00000000-0005-0000-0000-000013100000}"/>
    <cellStyle name="Normal 6 6 5 2 2 3" xfId="3738" xr:uid="{00000000-0005-0000-0000-000014100000}"/>
    <cellStyle name="Normal 6 6 5 2 3" xfId="2086" xr:uid="{00000000-0005-0000-0000-000015100000}"/>
    <cellStyle name="Normal 6 6 5 2 3 2" xfId="4318" xr:uid="{00000000-0005-0000-0000-000016100000}"/>
    <cellStyle name="Normal 6 6 5 2 4" xfId="3237" xr:uid="{00000000-0005-0000-0000-000017100000}"/>
    <cellStyle name="Normal 6 6 5 3" xfId="1251" xr:uid="{00000000-0005-0000-0000-000018100000}"/>
    <cellStyle name="Normal 6 6 5 3 2" xfId="2339" xr:uid="{00000000-0005-0000-0000-000019100000}"/>
    <cellStyle name="Normal 6 6 5 3 2 2" xfId="4571" xr:uid="{00000000-0005-0000-0000-00001A100000}"/>
    <cellStyle name="Normal 6 6 5 3 3" xfId="3490" xr:uid="{00000000-0005-0000-0000-00001B100000}"/>
    <cellStyle name="Normal 6 6 5 4" xfId="1838" xr:uid="{00000000-0005-0000-0000-00001C100000}"/>
    <cellStyle name="Normal 6 6 5 4 2" xfId="4070" xr:uid="{00000000-0005-0000-0000-00001D100000}"/>
    <cellStyle name="Normal 6 6 5 5" xfId="2989" xr:uid="{00000000-0005-0000-0000-00001E100000}"/>
    <cellStyle name="Normal 6 6 6" xfId="871" xr:uid="{00000000-0005-0000-0000-00001F100000}"/>
    <cellStyle name="Normal 6 6 6 2" xfId="1375" xr:uid="{00000000-0005-0000-0000-000020100000}"/>
    <cellStyle name="Normal 6 6 6 2 2" xfId="2463" xr:uid="{00000000-0005-0000-0000-000021100000}"/>
    <cellStyle name="Normal 6 6 6 2 2 2" xfId="4695" xr:uid="{00000000-0005-0000-0000-000022100000}"/>
    <cellStyle name="Normal 6 6 6 2 3" xfId="3614" xr:uid="{00000000-0005-0000-0000-000023100000}"/>
    <cellStyle name="Normal 6 6 6 3" xfId="1962" xr:uid="{00000000-0005-0000-0000-000024100000}"/>
    <cellStyle name="Normal 6 6 6 3 2" xfId="4194" xr:uid="{00000000-0005-0000-0000-000025100000}"/>
    <cellStyle name="Normal 6 6 6 4" xfId="3113" xr:uid="{00000000-0005-0000-0000-000026100000}"/>
    <cellStyle name="Normal 6 6 7" xfId="1127" xr:uid="{00000000-0005-0000-0000-000027100000}"/>
    <cellStyle name="Normal 6 6 7 2" xfId="2215" xr:uid="{00000000-0005-0000-0000-000028100000}"/>
    <cellStyle name="Normal 6 6 7 2 2" xfId="4447" xr:uid="{00000000-0005-0000-0000-000029100000}"/>
    <cellStyle name="Normal 6 6 7 3" xfId="3366" xr:uid="{00000000-0005-0000-0000-00002A100000}"/>
    <cellStyle name="Normal 6 6 8" xfId="623" xr:uid="{00000000-0005-0000-0000-00002B100000}"/>
    <cellStyle name="Normal 6 6 8 2" xfId="2865" xr:uid="{00000000-0005-0000-0000-00002C100000}"/>
    <cellStyle name="Normal 6 6 9" xfId="1645" xr:uid="{00000000-0005-0000-0000-00002D100000}"/>
    <cellStyle name="Normal 6 6 9 2" xfId="3884" xr:uid="{00000000-0005-0000-0000-00002E100000}"/>
    <cellStyle name="Normal 6 7" xfId="485" xr:uid="{00000000-0005-0000-0000-00002F100000}"/>
    <cellStyle name="Normal 6 7 10" xfId="1716" xr:uid="{00000000-0005-0000-0000-000030100000}"/>
    <cellStyle name="Normal 6 7 10 2" xfId="3948" xr:uid="{00000000-0005-0000-0000-000031100000}"/>
    <cellStyle name="Normal 6 7 11" xfId="2727" xr:uid="{00000000-0005-0000-0000-000032100000}"/>
    <cellStyle name="Normal 6 7 2" xfId="527" xr:uid="{00000000-0005-0000-0000-000033100000}"/>
    <cellStyle name="Normal 6 7 2 2" xfId="598" xr:uid="{00000000-0005-0000-0000-000034100000}"/>
    <cellStyle name="Normal 6 7 2 2 2" xfId="848" xr:uid="{00000000-0005-0000-0000-000035100000}"/>
    <cellStyle name="Normal 6 7 2 2 2 2" xfId="1096" xr:uid="{00000000-0005-0000-0000-000036100000}"/>
    <cellStyle name="Normal 6 7 2 2 2 2 2" xfId="1600" xr:uid="{00000000-0005-0000-0000-000037100000}"/>
    <cellStyle name="Normal 6 7 2 2 2 2 2 2" xfId="2688" xr:uid="{00000000-0005-0000-0000-000038100000}"/>
    <cellStyle name="Normal 6 7 2 2 2 2 2 2 2" xfId="4920" xr:uid="{00000000-0005-0000-0000-000039100000}"/>
    <cellStyle name="Normal 6 7 2 2 2 2 2 3" xfId="3839" xr:uid="{00000000-0005-0000-0000-00003A100000}"/>
    <cellStyle name="Normal 6 7 2 2 2 2 3" xfId="2187" xr:uid="{00000000-0005-0000-0000-00003B100000}"/>
    <cellStyle name="Normal 6 7 2 2 2 2 3 2" xfId="4419" xr:uid="{00000000-0005-0000-0000-00003C100000}"/>
    <cellStyle name="Normal 6 7 2 2 2 2 4" xfId="3338" xr:uid="{00000000-0005-0000-0000-00003D100000}"/>
    <cellStyle name="Normal 6 7 2 2 2 3" xfId="1352" xr:uid="{00000000-0005-0000-0000-00003E100000}"/>
    <cellStyle name="Normal 6 7 2 2 2 3 2" xfId="2440" xr:uid="{00000000-0005-0000-0000-00003F100000}"/>
    <cellStyle name="Normal 6 7 2 2 2 3 2 2" xfId="4672" xr:uid="{00000000-0005-0000-0000-000040100000}"/>
    <cellStyle name="Normal 6 7 2 2 2 3 3" xfId="3591" xr:uid="{00000000-0005-0000-0000-000041100000}"/>
    <cellStyle name="Normal 6 7 2 2 2 4" xfId="1939" xr:uid="{00000000-0005-0000-0000-000042100000}"/>
    <cellStyle name="Normal 6 7 2 2 2 4 2" xfId="4171" xr:uid="{00000000-0005-0000-0000-000043100000}"/>
    <cellStyle name="Normal 6 7 2 2 2 5" xfId="3090" xr:uid="{00000000-0005-0000-0000-000044100000}"/>
    <cellStyle name="Normal 6 7 2 2 3" xfId="972" xr:uid="{00000000-0005-0000-0000-000045100000}"/>
    <cellStyle name="Normal 6 7 2 2 3 2" xfId="1476" xr:uid="{00000000-0005-0000-0000-000046100000}"/>
    <cellStyle name="Normal 6 7 2 2 3 2 2" xfId="2564" xr:uid="{00000000-0005-0000-0000-000047100000}"/>
    <cellStyle name="Normal 6 7 2 2 3 2 2 2" xfId="4796" xr:uid="{00000000-0005-0000-0000-000048100000}"/>
    <cellStyle name="Normal 6 7 2 2 3 2 3" xfId="3715" xr:uid="{00000000-0005-0000-0000-000049100000}"/>
    <cellStyle name="Normal 6 7 2 2 3 3" xfId="2063" xr:uid="{00000000-0005-0000-0000-00004A100000}"/>
    <cellStyle name="Normal 6 7 2 2 3 3 2" xfId="4295" xr:uid="{00000000-0005-0000-0000-00004B100000}"/>
    <cellStyle name="Normal 6 7 2 2 3 4" xfId="3214" xr:uid="{00000000-0005-0000-0000-00004C100000}"/>
    <cellStyle name="Normal 6 7 2 2 4" xfId="1228" xr:uid="{00000000-0005-0000-0000-00004D100000}"/>
    <cellStyle name="Normal 6 7 2 2 4 2" xfId="2316" xr:uid="{00000000-0005-0000-0000-00004E100000}"/>
    <cellStyle name="Normal 6 7 2 2 4 2 2" xfId="4548" xr:uid="{00000000-0005-0000-0000-00004F100000}"/>
    <cellStyle name="Normal 6 7 2 2 4 3" xfId="3467" xr:uid="{00000000-0005-0000-0000-000050100000}"/>
    <cellStyle name="Normal 6 7 2 2 5" xfId="724" xr:uid="{00000000-0005-0000-0000-000051100000}"/>
    <cellStyle name="Normal 6 7 2 2 5 2" xfId="2966" xr:uid="{00000000-0005-0000-0000-000052100000}"/>
    <cellStyle name="Normal 6 7 2 2 6" xfId="1815" xr:uid="{00000000-0005-0000-0000-000053100000}"/>
    <cellStyle name="Normal 6 7 2 2 6 2" xfId="4047" xr:uid="{00000000-0005-0000-0000-000054100000}"/>
    <cellStyle name="Normal 6 7 2 2 7" xfId="2840" xr:uid="{00000000-0005-0000-0000-000055100000}"/>
    <cellStyle name="Normal 6 7 2 3" xfId="771" xr:uid="{00000000-0005-0000-0000-000056100000}"/>
    <cellStyle name="Normal 6 7 2 3 2" xfId="1019" xr:uid="{00000000-0005-0000-0000-000057100000}"/>
    <cellStyle name="Normal 6 7 2 3 2 2" xfId="1523" xr:uid="{00000000-0005-0000-0000-000058100000}"/>
    <cellStyle name="Normal 6 7 2 3 2 2 2" xfId="2611" xr:uid="{00000000-0005-0000-0000-000059100000}"/>
    <cellStyle name="Normal 6 7 2 3 2 2 2 2" xfId="4843" xr:uid="{00000000-0005-0000-0000-00005A100000}"/>
    <cellStyle name="Normal 6 7 2 3 2 2 3" xfId="3762" xr:uid="{00000000-0005-0000-0000-00005B100000}"/>
    <cellStyle name="Normal 6 7 2 3 2 3" xfId="2110" xr:uid="{00000000-0005-0000-0000-00005C100000}"/>
    <cellStyle name="Normal 6 7 2 3 2 3 2" xfId="4342" xr:uid="{00000000-0005-0000-0000-00005D100000}"/>
    <cellStyle name="Normal 6 7 2 3 2 4" xfId="3261" xr:uid="{00000000-0005-0000-0000-00005E100000}"/>
    <cellStyle name="Normal 6 7 2 3 3" xfId="1275" xr:uid="{00000000-0005-0000-0000-00005F100000}"/>
    <cellStyle name="Normal 6 7 2 3 3 2" xfId="2363" xr:uid="{00000000-0005-0000-0000-000060100000}"/>
    <cellStyle name="Normal 6 7 2 3 3 2 2" xfId="4595" xr:uid="{00000000-0005-0000-0000-000061100000}"/>
    <cellStyle name="Normal 6 7 2 3 3 3" xfId="3514" xr:uid="{00000000-0005-0000-0000-000062100000}"/>
    <cellStyle name="Normal 6 7 2 3 4" xfId="1862" xr:uid="{00000000-0005-0000-0000-000063100000}"/>
    <cellStyle name="Normal 6 7 2 3 4 2" xfId="4094" xr:uid="{00000000-0005-0000-0000-000064100000}"/>
    <cellStyle name="Normal 6 7 2 3 5" xfId="3013" xr:uid="{00000000-0005-0000-0000-000065100000}"/>
    <cellStyle name="Normal 6 7 2 4" xfId="895" xr:uid="{00000000-0005-0000-0000-000066100000}"/>
    <cellStyle name="Normal 6 7 2 4 2" xfId="1399" xr:uid="{00000000-0005-0000-0000-000067100000}"/>
    <cellStyle name="Normal 6 7 2 4 2 2" xfId="2487" xr:uid="{00000000-0005-0000-0000-000068100000}"/>
    <cellStyle name="Normal 6 7 2 4 2 2 2" xfId="4719" xr:uid="{00000000-0005-0000-0000-000069100000}"/>
    <cellStyle name="Normal 6 7 2 4 2 3" xfId="3638" xr:uid="{00000000-0005-0000-0000-00006A100000}"/>
    <cellStyle name="Normal 6 7 2 4 3" xfId="1986" xr:uid="{00000000-0005-0000-0000-00006B100000}"/>
    <cellStyle name="Normal 6 7 2 4 3 2" xfId="4218" xr:uid="{00000000-0005-0000-0000-00006C100000}"/>
    <cellStyle name="Normal 6 7 2 4 4" xfId="3137" xr:uid="{00000000-0005-0000-0000-00006D100000}"/>
    <cellStyle name="Normal 6 7 2 5" xfId="1151" xr:uid="{00000000-0005-0000-0000-00006E100000}"/>
    <cellStyle name="Normal 6 7 2 5 2" xfId="2239" xr:uid="{00000000-0005-0000-0000-00006F100000}"/>
    <cellStyle name="Normal 6 7 2 5 2 2" xfId="4471" xr:uid="{00000000-0005-0000-0000-000070100000}"/>
    <cellStyle name="Normal 6 7 2 5 3" xfId="3390" xr:uid="{00000000-0005-0000-0000-000071100000}"/>
    <cellStyle name="Normal 6 7 2 6" xfId="647" xr:uid="{00000000-0005-0000-0000-000072100000}"/>
    <cellStyle name="Normal 6 7 2 6 2" xfId="2889" xr:uid="{00000000-0005-0000-0000-000073100000}"/>
    <cellStyle name="Normal 6 7 2 7" xfId="1689" xr:uid="{00000000-0005-0000-0000-000074100000}"/>
    <cellStyle name="Normal 6 7 2 7 2" xfId="3928" xr:uid="{00000000-0005-0000-0000-000075100000}"/>
    <cellStyle name="Normal 6 7 2 8" xfId="1738" xr:uid="{00000000-0005-0000-0000-000076100000}"/>
    <cellStyle name="Normal 6 7 2 8 2" xfId="3970" xr:uid="{00000000-0005-0000-0000-000077100000}"/>
    <cellStyle name="Normal 6 7 2 9" xfId="2769" xr:uid="{00000000-0005-0000-0000-000078100000}"/>
    <cellStyle name="Normal 6 7 3" xfId="505" xr:uid="{00000000-0005-0000-0000-000079100000}"/>
    <cellStyle name="Normal 6 7 3 2" xfId="576" xr:uid="{00000000-0005-0000-0000-00007A100000}"/>
    <cellStyle name="Normal 6 7 3 2 2" xfId="849" xr:uid="{00000000-0005-0000-0000-00007B100000}"/>
    <cellStyle name="Normal 6 7 3 2 2 2" xfId="1097" xr:uid="{00000000-0005-0000-0000-00007C100000}"/>
    <cellStyle name="Normal 6 7 3 2 2 2 2" xfId="1601" xr:uid="{00000000-0005-0000-0000-00007D100000}"/>
    <cellStyle name="Normal 6 7 3 2 2 2 2 2" xfId="2689" xr:uid="{00000000-0005-0000-0000-00007E100000}"/>
    <cellStyle name="Normal 6 7 3 2 2 2 2 2 2" xfId="4921" xr:uid="{00000000-0005-0000-0000-00007F100000}"/>
    <cellStyle name="Normal 6 7 3 2 2 2 2 3" xfId="3840" xr:uid="{00000000-0005-0000-0000-000080100000}"/>
    <cellStyle name="Normal 6 7 3 2 2 2 3" xfId="2188" xr:uid="{00000000-0005-0000-0000-000081100000}"/>
    <cellStyle name="Normal 6 7 3 2 2 2 3 2" xfId="4420" xr:uid="{00000000-0005-0000-0000-000082100000}"/>
    <cellStyle name="Normal 6 7 3 2 2 2 4" xfId="3339" xr:uid="{00000000-0005-0000-0000-000083100000}"/>
    <cellStyle name="Normal 6 7 3 2 2 3" xfId="1353" xr:uid="{00000000-0005-0000-0000-000084100000}"/>
    <cellStyle name="Normal 6 7 3 2 2 3 2" xfId="2441" xr:uid="{00000000-0005-0000-0000-000085100000}"/>
    <cellStyle name="Normal 6 7 3 2 2 3 2 2" xfId="4673" xr:uid="{00000000-0005-0000-0000-000086100000}"/>
    <cellStyle name="Normal 6 7 3 2 2 3 3" xfId="3592" xr:uid="{00000000-0005-0000-0000-000087100000}"/>
    <cellStyle name="Normal 6 7 3 2 2 4" xfId="1940" xr:uid="{00000000-0005-0000-0000-000088100000}"/>
    <cellStyle name="Normal 6 7 3 2 2 4 2" xfId="4172" xr:uid="{00000000-0005-0000-0000-000089100000}"/>
    <cellStyle name="Normal 6 7 3 2 2 5" xfId="3091" xr:uid="{00000000-0005-0000-0000-00008A100000}"/>
    <cellStyle name="Normal 6 7 3 2 3" xfId="973" xr:uid="{00000000-0005-0000-0000-00008B100000}"/>
    <cellStyle name="Normal 6 7 3 2 3 2" xfId="1477" xr:uid="{00000000-0005-0000-0000-00008C100000}"/>
    <cellStyle name="Normal 6 7 3 2 3 2 2" xfId="2565" xr:uid="{00000000-0005-0000-0000-00008D100000}"/>
    <cellStyle name="Normal 6 7 3 2 3 2 2 2" xfId="4797" xr:uid="{00000000-0005-0000-0000-00008E100000}"/>
    <cellStyle name="Normal 6 7 3 2 3 2 3" xfId="3716" xr:uid="{00000000-0005-0000-0000-00008F100000}"/>
    <cellStyle name="Normal 6 7 3 2 3 3" xfId="2064" xr:uid="{00000000-0005-0000-0000-000090100000}"/>
    <cellStyle name="Normal 6 7 3 2 3 3 2" xfId="4296" xr:uid="{00000000-0005-0000-0000-000091100000}"/>
    <cellStyle name="Normal 6 7 3 2 3 4" xfId="3215" xr:uid="{00000000-0005-0000-0000-000092100000}"/>
    <cellStyle name="Normal 6 7 3 2 4" xfId="1229" xr:uid="{00000000-0005-0000-0000-000093100000}"/>
    <cellStyle name="Normal 6 7 3 2 4 2" xfId="2317" xr:uid="{00000000-0005-0000-0000-000094100000}"/>
    <cellStyle name="Normal 6 7 3 2 4 2 2" xfId="4549" xr:uid="{00000000-0005-0000-0000-000095100000}"/>
    <cellStyle name="Normal 6 7 3 2 4 3" xfId="3468" xr:uid="{00000000-0005-0000-0000-000096100000}"/>
    <cellStyle name="Normal 6 7 3 2 5" xfId="725" xr:uid="{00000000-0005-0000-0000-000097100000}"/>
    <cellStyle name="Normal 6 7 3 2 5 2" xfId="2967" xr:uid="{00000000-0005-0000-0000-000098100000}"/>
    <cellStyle name="Normal 6 7 3 2 6" xfId="1816" xr:uid="{00000000-0005-0000-0000-000099100000}"/>
    <cellStyle name="Normal 6 7 3 2 6 2" xfId="4048" xr:uid="{00000000-0005-0000-0000-00009A100000}"/>
    <cellStyle name="Normal 6 7 3 2 7" xfId="2818" xr:uid="{00000000-0005-0000-0000-00009B100000}"/>
    <cellStyle name="Normal 6 7 3 3" xfId="791" xr:uid="{00000000-0005-0000-0000-00009C100000}"/>
    <cellStyle name="Normal 6 7 3 3 2" xfId="1039" xr:uid="{00000000-0005-0000-0000-00009D100000}"/>
    <cellStyle name="Normal 6 7 3 3 2 2" xfId="1543" xr:uid="{00000000-0005-0000-0000-00009E100000}"/>
    <cellStyle name="Normal 6 7 3 3 2 2 2" xfId="2631" xr:uid="{00000000-0005-0000-0000-00009F100000}"/>
    <cellStyle name="Normal 6 7 3 3 2 2 2 2" xfId="4863" xr:uid="{00000000-0005-0000-0000-0000A0100000}"/>
    <cellStyle name="Normal 6 7 3 3 2 2 3" xfId="3782" xr:uid="{00000000-0005-0000-0000-0000A1100000}"/>
    <cellStyle name="Normal 6 7 3 3 2 3" xfId="2130" xr:uid="{00000000-0005-0000-0000-0000A2100000}"/>
    <cellStyle name="Normal 6 7 3 3 2 3 2" xfId="4362" xr:uid="{00000000-0005-0000-0000-0000A3100000}"/>
    <cellStyle name="Normal 6 7 3 3 2 4" xfId="3281" xr:uid="{00000000-0005-0000-0000-0000A4100000}"/>
    <cellStyle name="Normal 6 7 3 3 3" xfId="1295" xr:uid="{00000000-0005-0000-0000-0000A5100000}"/>
    <cellStyle name="Normal 6 7 3 3 3 2" xfId="2383" xr:uid="{00000000-0005-0000-0000-0000A6100000}"/>
    <cellStyle name="Normal 6 7 3 3 3 2 2" xfId="4615" xr:uid="{00000000-0005-0000-0000-0000A7100000}"/>
    <cellStyle name="Normal 6 7 3 3 3 3" xfId="3534" xr:uid="{00000000-0005-0000-0000-0000A8100000}"/>
    <cellStyle name="Normal 6 7 3 3 4" xfId="1882" xr:uid="{00000000-0005-0000-0000-0000A9100000}"/>
    <cellStyle name="Normal 6 7 3 3 4 2" xfId="4114" xr:uid="{00000000-0005-0000-0000-0000AA100000}"/>
    <cellStyle name="Normal 6 7 3 3 5" xfId="3033" xr:uid="{00000000-0005-0000-0000-0000AB100000}"/>
    <cellStyle name="Normal 6 7 3 4" xfId="915" xr:uid="{00000000-0005-0000-0000-0000AC100000}"/>
    <cellStyle name="Normal 6 7 3 4 2" xfId="1419" xr:uid="{00000000-0005-0000-0000-0000AD100000}"/>
    <cellStyle name="Normal 6 7 3 4 2 2" xfId="2507" xr:uid="{00000000-0005-0000-0000-0000AE100000}"/>
    <cellStyle name="Normal 6 7 3 4 2 2 2" xfId="4739" xr:uid="{00000000-0005-0000-0000-0000AF100000}"/>
    <cellStyle name="Normal 6 7 3 4 2 3" xfId="3658" xr:uid="{00000000-0005-0000-0000-0000B0100000}"/>
    <cellStyle name="Normal 6 7 3 4 3" xfId="2006" xr:uid="{00000000-0005-0000-0000-0000B1100000}"/>
    <cellStyle name="Normal 6 7 3 4 3 2" xfId="4238" xr:uid="{00000000-0005-0000-0000-0000B2100000}"/>
    <cellStyle name="Normal 6 7 3 4 4" xfId="3157" xr:uid="{00000000-0005-0000-0000-0000B3100000}"/>
    <cellStyle name="Normal 6 7 3 5" xfId="1171" xr:uid="{00000000-0005-0000-0000-0000B4100000}"/>
    <cellStyle name="Normal 6 7 3 5 2" xfId="2259" xr:uid="{00000000-0005-0000-0000-0000B5100000}"/>
    <cellStyle name="Normal 6 7 3 5 2 2" xfId="4491" xr:uid="{00000000-0005-0000-0000-0000B6100000}"/>
    <cellStyle name="Normal 6 7 3 5 3" xfId="3410" xr:uid="{00000000-0005-0000-0000-0000B7100000}"/>
    <cellStyle name="Normal 6 7 3 6" xfId="667" xr:uid="{00000000-0005-0000-0000-0000B8100000}"/>
    <cellStyle name="Normal 6 7 3 6 2" xfId="2909" xr:uid="{00000000-0005-0000-0000-0000B9100000}"/>
    <cellStyle name="Normal 6 7 3 7" xfId="1667" xr:uid="{00000000-0005-0000-0000-0000BA100000}"/>
    <cellStyle name="Normal 6 7 3 7 2" xfId="3906" xr:uid="{00000000-0005-0000-0000-0000BB100000}"/>
    <cellStyle name="Normal 6 7 3 8" xfId="1758" xr:uid="{00000000-0005-0000-0000-0000BC100000}"/>
    <cellStyle name="Normal 6 7 3 8 2" xfId="3990" xr:uid="{00000000-0005-0000-0000-0000BD100000}"/>
    <cellStyle name="Normal 6 7 3 9" xfId="2747" xr:uid="{00000000-0005-0000-0000-0000BE100000}"/>
    <cellStyle name="Normal 6 7 4" xfId="556" xr:uid="{00000000-0005-0000-0000-0000BF100000}"/>
    <cellStyle name="Normal 6 7 4 2" xfId="847" xr:uid="{00000000-0005-0000-0000-0000C0100000}"/>
    <cellStyle name="Normal 6 7 4 2 2" xfId="1095" xr:uid="{00000000-0005-0000-0000-0000C1100000}"/>
    <cellStyle name="Normal 6 7 4 2 2 2" xfId="1599" xr:uid="{00000000-0005-0000-0000-0000C2100000}"/>
    <cellStyle name="Normal 6 7 4 2 2 2 2" xfId="2687" xr:uid="{00000000-0005-0000-0000-0000C3100000}"/>
    <cellStyle name="Normal 6 7 4 2 2 2 2 2" xfId="4919" xr:uid="{00000000-0005-0000-0000-0000C4100000}"/>
    <cellStyle name="Normal 6 7 4 2 2 2 3" xfId="3838" xr:uid="{00000000-0005-0000-0000-0000C5100000}"/>
    <cellStyle name="Normal 6 7 4 2 2 3" xfId="2186" xr:uid="{00000000-0005-0000-0000-0000C6100000}"/>
    <cellStyle name="Normal 6 7 4 2 2 3 2" xfId="4418" xr:uid="{00000000-0005-0000-0000-0000C7100000}"/>
    <cellStyle name="Normal 6 7 4 2 2 4" xfId="3337" xr:uid="{00000000-0005-0000-0000-0000C8100000}"/>
    <cellStyle name="Normal 6 7 4 2 3" xfId="1351" xr:uid="{00000000-0005-0000-0000-0000C9100000}"/>
    <cellStyle name="Normal 6 7 4 2 3 2" xfId="2439" xr:uid="{00000000-0005-0000-0000-0000CA100000}"/>
    <cellStyle name="Normal 6 7 4 2 3 2 2" xfId="4671" xr:uid="{00000000-0005-0000-0000-0000CB100000}"/>
    <cellStyle name="Normal 6 7 4 2 3 3" xfId="3590" xr:uid="{00000000-0005-0000-0000-0000CC100000}"/>
    <cellStyle name="Normal 6 7 4 2 4" xfId="1938" xr:uid="{00000000-0005-0000-0000-0000CD100000}"/>
    <cellStyle name="Normal 6 7 4 2 4 2" xfId="4170" xr:uid="{00000000-0005-0000-0000-0000CE100000}"/>
    <cellStyle name="Normal 6 7 4 2 5" xfId="3089" xr:uid="{00000000-0005-0000-0000-0000CF100000}"/>
    <cellStyle name="Normal 6 7 4 3" xfId="971" xr:uid="{00000000-0005-0000-0000-0000D0100000}"/>
    <cellStyle name="Normal 6 7 4 3 2" xfId="1475" xr:uid="{00000000-0005-0000-0000-0000D1100000}"/>
    <cellStyle name="Normal 6 7 4 3 2 2" xfId="2563" xr:uid="{00000000-0005-0000-0000-0000D2100000}"/>
    <cellStyle name="Normal 6 7 4 3 2 2 2" xfId="4795" xr:uid="{00000000-0005-0000-0000-0000D3100000}"/>
    <cellStyle name="Normal 6 7 4 3 2 3" xfId="3714" xr:uid="{00000000-0005-0000-0000-0000D4100000}"/>
    <cellStyle name="Normal 6 7 4 3 3" xfId="2062" xr:uid="{00000000-0005-0000-0000-0000D5100000}"/>
    <cellStyle name="Normal 6 7 4 3 3 2" xfId="4294" xr:uid="{00000000-0005-0000-0000-0000D6100000}"/>
    <cellStyle name="Normal 6 7 4 3 4" xfId="3213" xr:uid="{00000000-0005-0000-0000-0000D7100000}"/>
    <cellStyle name="Normal 6 7 4 4" xfId="1227" xr:uid="{00000000-0005-0000-0000-0000D8100000}"/>
    <cellStyle name="Normal 6 7 4 4 2" xfId="2315" xr:uid="{00000000-0005-0000-0000-0000D9100000}"/>
    <cellStyle name="Normal 6 7 4 4 2 2" xfId="4547" xr:uid="{00000000-0005-0000-0000-0000DA100000}"/>
    <cellStyle name="Normal 6 7 4 4 3" xfId="3466" xr:uid="{00000000-0005-0000-0000-0000DB100000}"/>
    <cellStyle name="Normal 6 7 4 5" xfId="723" xr:uid="{00000000-0005-0000-0000-0000DC100000}"/>
    <cellStyle name="Normal 6 7 4 5 2" xfId="2965" xr:uid="{00000000-0005-0000-0000-0000DD100000}"/>
    <cellStyle name="Normal 6 7 4 6" xfId="1814" xr:uid="{00000000-0005-0000-0000-0000DE100000}"/>
    <cellStyle name="Normal 6 7 4 6 2" xfId="4046" xr:uid="{00000000-0005-0000-0000-0000DF100000}"/>
    <cellStyle name="Normal 6 7 4 7" xfId="2798" xr:uid="{00000000-0005-0000-0000-0000E0100000}"/>
    <cellStyle name="Normal 6 7 5" xfId="749" xr:uid="{00000000-0005-0000-0000-0000E1100000}"/>
    <cellStyle name="Normal 6 7 5 2" xfId="997" xr:uid="{00000000-0005-0000-0000-0000E2100000}"/>
    <cellStyle name="Normal 6 7 5 2 2" xfId="1501" xr:uid="{00000000-0005-0000-0000-0000E3100000}"/>
    <cellStyle name="Normal 6 7 5 2 2 2" xfId="2589" xr:uid="{00000000-0005-0000-0000-0000E4100000}"/>
    <cellStyle name="Normal 6 7 5 2 2 2 2" xfId="4821" xr:uid="{00000000-0005-0000-0000-0000E5100000}"/>
    <cellStyle name="Normal 6 7 5 2 2 3" xfId="3740" xr:uid="{00000000-0005-0000-0000-0000E6100000}"/>
    <cellStyle name="Normal 6 7 5 2 3" xfId="2088" xr:uid="{00000000-0005-0000-0000-0000E7100000}"/>
    <cellStyle name="Normal 6 7 5 2 3 2" xfId="4320" xr:uid="{00000000-0005-0000-0000-0000E8100000}"/>
    <cellStyle name="Normal 6 7 5 2 4" xfId="3239" xr:uid="{00000000-0005-0000-0000-0000E9100000}"/>
    <cellStyle name="Normal 6 7 5 3" xfId="1253" xr:uid="{00000000-0005-0000-0000-0000EA100000}"/>
    <cellStyle name="Normal 6 7 5 3 2" xfId="2341" xr:uid="{00000000-0005-0000-0000-0000EB100000}"/>
    <cellStyle name="Normal 6 7 5 3 2 2" xfId="4573" xr:uid="{00000000-0005-0000-0000-0000EC100000}"/>
    <cellStyle name="Normal 6 7 5 3 3" xfId="3492" xr:uid="{00000000-0005-0000-0000-0000ED100000}"/>
    <cellStyle name="Normal 6 7 5 4" xfId="1840" xr:uid="{00000000-0005-0000-0000-0000EE100000}"/>
    <cellStyle name="Normal 6 7 5 4 2" xfId="4072" xr:uid="{00000000-0005-0000-0000-0000EF100000}"/>
    <cellStyle name="Normal 6 7 5 5" xfId="2991" xr:uid="{00000000-0005-0000-0000-0000F0100000}"/>
    <cellStyle name="Normal 6 7 6" xfId="873" xr:uid="{00000000-0005-0000-0000-0000F1100000}"/>
    <cellStyle name="Normal 6 7 6 2" xfId="1377" xr:uid="{00000000-0005-0000-0000-0000F2100000}"/>
    <cellStyle name="Normal 6 7 6 2 2" xfId="2465" xr:uid="{00000000-0005-0000-0000-0000F3100000}"/>
    <cellStyle name="Normal 6 7 6 2 2 2" xfId="4697" xr:uid="{00000000-0005-0000-0000-0000F4100000}"/>
    <cellStyle name="Normal 6 7 6 2 3" xfId="3616" xr:uid="{00000000-0005-0000-0000-0000F5100000}"/>
    <cellStyle name="Normal 6 7 6 3" xfId="1964" xr:uid="{00000000-0005-0000-0000-0000F6100000}"/>
    <cellStyle name="Normal 6 7 6 3 2" xfId="4196" xr:uid="{00000000-0005-0000-0000-0000F7100000}"/>
    <cellStyle name="Normal 6 7 6 4" xfId="3115" xr:uid="{00000000-0005-0000-0000-0000F8100000}"/>
    <cellStyle name="Normal 6 7 7" xfId="1129" xr:uid="{00000000-0005-0000-0000-0000F9100000}"/>
    <cellStyle name="Normal 6 7 7 2" xfId="2217" xr:uid="{00000000-0005-0000-0000-0000FA100000}"/>
    <cellStyle name="Normal 6 7 7 2 2" xfId="4449" xr:uid="{00000000-0005-0000-0000-0000FB100000}"/>
    <cellStyle name="Normal 6 7 7 3" xfId="3368" xr:uid="{00000000-0005-0000-0000-0000FC100000}"/>
    <cellStyle name="Normal 6 7 8" xfId="625" xr:uid="{00000000-0005-0000-0000-0000FD100000}"/>
    <cellStyle name="Normal 6 7 8 2" xfId="2867" xr:uid="{00000000-0005-0000-0000-0000FE100000}"/>
    <cellStyle name="Normal 6 7 9" xfId="1647" xr:uid="{00000000-0005-0000-0000-0000FF100000}"/>
    <cellStyle name="Normal 6 7 9 2" xfId="3886" xr:uid="{00000000-0005-0000-0000-000000110000}"/>
    <cellStyle name="Normal 6 8" xfId="487" xr:uid="{00000000-0005-0000-0000-000001110000}"/>
    <cellStyle name="Normal 6 8 10" xfId="1718" xr:uid="{00000000-0005-0000-0000-000002110000}"/>
    <cellStyle name="Normal 6 8 10 2" xfId="3950" xr:uid="{00000000-0005-0000-0000-000003110000}"/>
    <cellStyle name="Normal 6 8 11" xfId="2729" xr:uid="{00000000-0005-0000-0000-000004110000}"/>
    <cellStyle name="Normal 6 8 2" xfId="529" xr:uid="{00000000-0005-0000-0000-000005110000}"/>
    <cellStyle name="Normal 6 8 2 2" xfId="600" xr:uid="{00000000-0005-0000-0000-000006110000}"/>
    <cellStyle name="Normal 6 8 2 2 2" xfId="851" xr:uid="{00000000-0005-0000-0000-000007110000}"/>
    <cellStyle name="Normal 6 8 2 2 2 2" xfId="1099" xr:uid="{00000000-0005-0000-0000-000008110000}"/>
    <cellStyle name="Normal 6 8 2 2 2 2 2" xfId="1603" xr:uid="{00000000-0005-0000-0000-000009110000}"/>
    <cellStyle name="Normal 6 8 2 2 2 2 2 2" xfId="2691" xr:uid="{00000000-0005-0000-0000-00000A110000}"/>
    <cellStyle name="Normal 6 8 2 2 2 2 2 2 2" xfId="4923" xr:uid="{00000000-0005-0000-0000-00000B110000}"/>
    <cellStyle name="Normal 6 8 2 2 2 2 2 3" xfId="3842" xr:uid="{00000000-0005-0000-0000-00000C110000}"/>
    <cellStyle name="Normal 6 8 2 2 2 2 3" xfId="2190" xr:uid="{00000000-0005-0000-0000-00000D110000}"/>
    <cellStyle name="Normal 6 8 2 2 2 2 3 2" xfId="4422" xr:uid="{00000000-0005-0000-0000-00000E110000}"/>
    <cellStyle name="Normal 6 8 2 2 2 2 4" xfId="3341" xr:uid="{00000000-0005-0000-0000-00000F110000}"/>
    <cellStyle name="Normal 6 8 2 2 2 3" xfId="1355" xr:uid="{00000000-0005-0000-0000-000010110000}"/>
    <cellStyle name="Normal 6 8 2 2 2 3 2" xfId="2443" xr:uid="{00000000-0005-0000-0000-000011110000}"/>
    <cellStyle name="Normal 6 8 2 2 2 3 2 2" xfId="4675" xr:uid="{00000000-0005-0000-0000-000012110000}"/>
    <cellStyle name="Normal 6 8 2 2 2 3 3" xfId="3594" xr:uid="{00000000-0005-0000-0000-000013110000}"/>
    <cellStyle name="Normal 6 8 2 2 2 4" xfId="1942" xr:uid="{00000000-0005-0000-0000-000014110000}"/>
    <cellStyle name="Normal 6 8 2 2 2 4 2" xfId="4174" xr:uid="{00000000-0005-0000-0000-000015110000}"/>
    <cellStyle name="Normal 6 8 2 2 2 5" xfId="3093" xr:uid="{00000000-0005-0000-0000-000016110000}"/>
    <cellStyle name="Normal 6 8 2 2 3" xfId="975" xr:uid="{00000000-0005-0000-0000-000017110000}"/>
    <cellStyle name="Normal 6 8 2 2 3 2" xfId="1479" xr:uid="{00000000-0005-0000-0000-000018110000}"/>
    <cellStyle name="Normal 6 8 2 2 3 2 2" xfId="2567" xr:uid="{00000000-0005-0000-0000-000019110000}"/>
    <cellStyle name="Normal 6 8 2 2 3 2 2 2" xfId="4799" xr:uid="{00000000-0005-0000-0000-00001A110000}"/>
    <cellStyle name="Normal 6 8 2 2 3 2 3" xfId="3718" xr:uid="{00000000-0005-0000-0000-00001B110000}"/>
    <cellStyle name="Normal 6 8 2 2 3 3" xfId="2066" xr:uid="{00000000-0005-0000-0000-00001C110000}"/>
    <cellStyle name="Normal 6 8 2 2 3 3 2" xfId="4298" xr:uid="{00000000-0005-0000-0000-00001D110000}"/>
    <cellStyle name="Normal 6 8 2 2 3 4" xfId="3217" xr:uid="{00000000-0005-0000-0000-00001E110000}"/>
    <cellStyle name="Normal 6 8 2 2 4" xfId="1231" xr:uid="{00000000-0005-0000-0000-00001F110000}"/>
    <cellStyle name="Normal 6 8 2 2 4 2" xfId="2319" xr:uid="{00000000-0005-0000-0000-000020110000}"/>
    <cellStyle name="Normal 6 8 2 2 4 2 2" xfId="4551" xr:uid="{00000000-0005-0000-0000-000021110000}"/>
    <cellStyle name="Normal 6 8 2 2 4 3" xfId="3470" xr:uid="{00000000-0005-0000-0000-000022110000}"/>
    <cellStyle name="Normal 6 8 2 2 5" xfId="727" xr:uid="{00000000-0005-0000-0000-000023110000}"/>
    <cellStyle name="Normal 6 8 2 2 5 2" xfId="2969" xr:uid="{00000000-0005-0000-0000-000024110000}"/>
    <cellStyle name="Normal 6 8 2 2 6" xfId="1818" xr:uid="{00000000-0005-0000-0000-000025110000}"/>
    <cellStyle name="Normal 6 8 2 2 6 2" xfId="4050" xr:uid="{00000000-0005-0000-0000-000026110000}"/>
    <cellStyle name="Normal 6 8 2 2 7" xfId="2842" xr:uid="{00000000-0005-0000-0000-000027110000}"/>
    <cellStyle name="Normal 6 8 2 3" xfId="773" xr:uid="{00000000-0005-0000-0000-000028110000}"/>
    <cellStyle name="Normal 6 8 2 3 2" xfId="1021" xr:uid="{00000000-0005-0000-0000-000029110000}"/>
    <cellStyle name="Normal 6 8 2 3 2 2" xfId="1525" xr:uid="{00000000-0005-0000-0000-00002A110000}"/>
    <cellStyle name="Normal 6 8 2 3 2 2 2" xfId="2613" xr:uid="{00000000-0005-0000-0000-00002B110000}"/>
    <cellStyle name="Normal 6 8 2 3 2 2 2 2" xfId="4845" xr:uid="{00000000-0005-0000-0000-00002C110000}"/>
    <cellStyle name="Normal 6 8 2 3 2 2 3" xfId="3764" xr:uid="{00000000-0005-0000-0000-00002D110000}"/>
    <cellStyle name="Normal 6 8 2 3 2 3" xfId="2112" xr:uid="{00000000-0005-0000-0000-00002E110000}"/>
    <cellStyle name="Normal 6 8 2 3 2 3 2" xfId="4344" xr:uid="{00000000-0005-0000-0000-00002F110000}"/>
    <cellStyle name="Normal 6 8 2 3 2 4" xfId="3263" xr:uid="{00000000-0005-0000-0000-000030110000}"/>
    <cellStyle name="Normal 6 8 2 3 3" xfId="1277" xr:uid="{00000000-0005-0000-0000-000031110000}"/>
    <cellStyle name="Normal 6 8 2 3 3 2" xfId="2365" xr:uid="{00000000-0005-0000-0000-000032110000}"/>
    <cellStyle name="Normal 6 8 2 3 3 2 2" xfId="4597" xr:uid="{00000000-0005-0000-0000-000033110000}"/>
    <cellStyle name="Normal 6 8 2 3 3 3" xfId="3516" xr:uid="{00000000-0005-0000-0000-000034110000}"/>
    <cellStyle name="Normal 6 8 2 3 4" xfId="1864" xr:uid="{00000000-0005-0000-0000-000035110000}"/>
    <cellStyle name="Normal 6 8 2 3 4 2" xfId="4096" xr:uid="{00000000-0005-0000-0000-000036110000}"/>
    <cellStyle name="Normal 6 8 2 3 5" xfId="3015" xr:uid="{00000000-0005-0000-0000-000037110000}"/>
    <cellStyle name="Normal 6 8 2 4" xfId="897" xr:uid="{00000000-0005-0000-0000-000038110000}"/>
    <cellStyle name="Normal 6 8 2 4 2" xfId="1401" xr:uid="{00000000-0005-0000-0000-000039110000}"/>
    <cellStyle name="Normal 6 8 2 4 2 2" xfId="2489" xr:uid="{00000000-0005-0000-0000-00003A110000}"/>
    <cellStyle name="Normal 6 8 2 4 2 2 2" xfId="4721" xr:uid="{00000000-0005-0000-0000-00003B110000}"/>
    <cellStyle name="Normal 6 8 2 4 2 3" xfId="3640" xr:uid="{00000000-0005-0000-0000-00003C110000}"/>
    <cellStyle name="Normal 6 8 2 4 3" xfId="1988" xr:uid="{00000000-0005-0000-0000-00003D110000}"/>
    <cellStyle name="Normal 6 8 2 4 3 2" xfId="4220" xr:uid="{00000000-0005-0000-0000-00003E110000}"/>
    <cellStyle name="Normal 6 8 2 4 4" xfId="3139" xr:uid="{00000000-0005-0000-0000-00003F110000}"/>
    <cellStyle name="Normal 6 8 2 5" xfId="1153" xr:uid="{00000000-0005-0000-0000-000040110000}"/>
    <cellStyle name="Normal 6 8 2 5 2" xfId="2241" xr:uid="{00000000-0005-0000-0000-000041110000}"/>
    <cellStyle name="Normal 6 8 2 5 2 2" xfId="4473" xr:uid="{00000000-0005-0000-0000-000042110000}"/>
    <cellStyle name="Normal 6 8 2 5 3" xfId="3392" xr:uid="{00000000-0005-0000-0000-000043110000}"/>
    <cellStyle name="Normal 6 8 2 6" xfId="649" xr:uid="{00000000-0005-0000-0000-000044110000}"/>
    <cellStyle name="Normal 6 8 2 6 2" xfId="2891" xr:uid="{00000000-0005-0000-0000-000045110000}"/>
    <cellStyle name="Normal 6 8 2 7" xfId="1691" xr:uid="{00000000-0005-0000-0000-000046110000}"/>
    <cellStyle name="Normal 6 8 2 7 2" xfId="3930" xr:uid="{00000000-0005-0000-0000-000047110000}"/>
    <cellStyle name="Normal 6 8 2 8" xfId="1740" xr:uid="{00000000-0005-0000-0000-000048110000}"/>
    <cellStyle name="Normal 6 8 2 8 2" xfId="3972" xr:uid="{00000000-0005-0000-0000-000049110000}"/>
    <cellStyle name="Normal 6 8 2 9" xfId="2771" xr:uid="{00000000-0005-0000-0000-00004A110000}"/>
    <cellStyle name="Normal 6 8 3" xfId="507" xr:uid="{00000000-0005-0000-0000-00004B110000}"/>
    <cellStyle name="Normal 6 8 3 2" xfId="578" xr:uid="{00000000-0005-0000-0000-00004C110000}"/>
    <cellStyle name="Normal 6 8 3 2 2" xfId="852" xr:uid="{00000000-0005-0000-0000-00004D110000}"/>
    <cellStyle name="Normal 6 8 3 2 2 2" xfId="1100" xr:uid="{00000000-0005-0000-0000-00004E110000}"/>
    <cellStyle name="Normal 6 8 3 2 2 2 2" xfId="1604" xr:uid="{00000000-0005-0000-0000-00004F110000}"/>
    <cellStyle name="Normal 6 8 3 2 2 2 2 2" xfId="2692" xr:uid="{00000000-0005-0000-0000-000050110000}"/>
    <cellStyle name="Normal 6 8 3 2 2 2 2 2 2" xfId="4924" xr:uid="{00000000-0005-0000-0000-000051110000}"/>
    <cellStyle name="Normal 6 8 3 2 2 2 2 3" xfId="3843" xr:uid="{00000000-0005-0000-0000-000052110000}"/>
    <cellStyle name="Normal 6 8 3 2 2 2 3" xfId="2191" xr:uid="{00000000-0005-0000-0000-000053110000}"/>
    <cellStyle name="Normal 6 8 3 2 2 2 3 2" xfId="4423" xr:uid="{00000000-0005-0000-0000-000054110000}"/>
    <cellStyle name="Normal 6 8 3 2 2 2 4" xfId="3342" xr:uid="{00000000-0005-0000-0000-000055110000}"/>
    <cellStyle name="Normal 6 8 3 2 2 3" xfId="1356" xr:uid="{00000000-0005-0000-0000-000056110000}"/>
    <cellStyle name="Normal 6 8 3 2 2 3 2" xfId="2444" xr:uid="{00000000-0005-0000-0000-000057110000}"/>
    <cellStyle name="Normal 6 8 3 2 2 3 2 2" xfId="4676" xr:uid="{00000000-0005-0000-0000-000058110000}"/>
    <cellStyle name="Normal 6 8 3 2 2 3 3" xfId="3595" xr:uid="{00000000-0005-0000-0000-000059110000}"/>
    <cellStyle name="Normal 6 8 3 2 2 4" xfId="1943" xr:uid="{00000000-0005-0000-0000-00005A110000}"/>
    <cellStyle name="Normal 6 8 3 2 2 4 2" xfId="4175" xr:uid="{00000000-0005-0000-0000-00005B110000}"/>
    <cellStyle name="Normal 6 8 3 2 2 5" xfId="3094" xr:uid="{00000000-0005-0000-0000-00005C110000}"/>
    <cellStyle name="Normal 6 8 3 2 3" xfId="976" xr:uid="{00000000-0005-0000-0000-00005D110000}"/>
    <cellStyle name="Normal 6 8 3 2 3 2" xfId="1480" xr:uid="{00000000-0005-0000-0000-00005E110000}"/>
    <cellStyle name="Normal 6 8 3 2 3 2 2" xfId="2568" xr:uid="{00000000-0005-0000-0000-00005F110000}"/>
    <cellStyle name="Normal 6 8 3 2 3 2 2 2" xfId="4800" xr:uid="{00000000-0005-0000-0000-000060110000}"/>
    <cellStyle name="Normal 6 8 3 2 3 2 3" xfId="3719" xr:uid="{00000000-0005-0000-0000-000061110000}"/>
    <cellStyle name="Normal 6 8 3 2 3 3" xfId="2067" xr:uid="{00000000-0005-0000-0000-000062110000}"/>
    <cellStyle name="Normal 6 8 3 2 3 3 2" xfId="4299" xr:uid="{00000000-0005-0000-0000-000063110000}"/>
    <cellStyle name="Normal 6 8 3 2 3 4" xfId="3218" xr:uid="{00000000-0005-0000-0000-000064110000}"/>
    <cellStyle name="Normal 6 8 3 2 4" xfId="1232" xr:uid="{00000000-0005-0000-0000-000065110000}"/>
    <cellStyle name="Normal 6 8 3 2 4 2" xfId="2320" xr:uid="{00000000-0005-0000-0000-000066110000}"/>
    <cellStyle name="Normal 6 8 3 2 4 2 2" xfId="4552" xr:uid="{00000000-0005-0000-0000-000067110000}"/>
    <cellStyle name="Normal 6 8 3 2 4 3" xfId="3471" xr:uid="{00000000-0005-0000-0000-000068110000}"/>
    <cellStyle name="Normal 6 8 3 2 5" xfId="728" xr:uid="{00000000-0005-0000-0000-000069110000}"/>
    <cellStyle name="Normal 6 8 3 2 5 2" xfId="2970" xr:uid="{00000000-0005-0000-0000-00006A110000}"/>
    <cellStyle name="Normal 6 8 3 2 6" xfId="1819" xr:uid="{00000000-0005-0000-0000-00006B110000}"/>
    <cellStyle name="Normal 6 8 3 2 6 2" xfId="4051" xr:uid="{00000000-0005-0000-0000-00006C110000}"/>
    <cellStyle name="Normal 6 8 3 2 7" xfId="2820" xr:uid="{00000000-0005-0000-0000-00006D110000}"/>
    <cellStyle name="Normal 6 8 3 3" xfId="793" xr:uid="{00000000-0005-0000-0000-00006E110000}"/>
    <cellStyle name="Normal 6 8 3 3 2" xfId="1041" xr:uid="{00000000-0005-0000-0000-00006F110000}"/>
    <cellStyle name="Normal 6 8 3 3 2 2" xfId="1545" xr:uid="{00000000-0005-0000-0000-000070110000}"/>
    <cellStyle name="Normal 6 8 3 3 2 2 2" xfId="2633" xr:uid="{00000000-0005-0000-0000-000071110000}"/>
    <cellStyle name="Normal 6 8 3 3 2 2 2 2" xfId="4865" xr:uid="{00000000-0005-0000-0000-000072110000}"/>
    <cellStyle name="Normal 6 8 3 3 2 2 3" xfId="3784" xr:uid="{00000000-0005-0000-0000-000073110000}"/>
    <cellStyle name="Normal 6 8 3 3 2 3" xfId="2132" xr:uid="{00000000-0005-0000-0000-000074110000}"/>
    <cellStyle name="Normal 6 8 3 3 2 3 2" xfId="4364" xr:uid="{00000000-0005-0000-0000-000075110000}"/>
    <cellStyle name="Normal 6 8 3 3 2 4" xfId="3283" xr:uid="{00000000-0005-0000-0000-000076110000}"/>
    <cellStyle name="Normal 6 8 3 3 3" xfId="1297" xr:uid="{00000000-0005-0000-0000-000077110000}"/>
    <cellStyle name="Normal 6 8 3 3 3 2" xfId="2385" xr:uid="{00000000-0005-0000-0000-000078110000}"/>
    <cellStyle name="Normal 6 8 3 3 3 2 2" xfId="4617" xr:uid="{00000000-0005-0000-0000-000079110000}"/>
    <cellStyle name="Normal 6 8 3 3 3 3" xfId="3536" xr:uid="{00000000-0005-0000-0000-00007A110000}"/>
    <cellStyle name="Normal 6 8 3 3 4" xfId="1884" xr:uid="{00000000-0005-0000-0000-00007B110000}"/>
    <cellStyle name="Normal 6 8 3 3 4 2" xfId="4116" xr:uid="{00000000-0005-0000-0000-00007C110000}"/>
    <cellStyle name="Normal 6 8 3 3 5" xfId="3035" xr:uid="{00000000-0005-0000-0000-00007D110000}"/>
    <cellStyle name="Normal 6 8 3 4" xfId="917" xr:uid="{00000000-0005-0000-0000-00007E110000}"/>
    <cellStyle name="Normal 6 8 3 4 2" xfId="1421" xr:uid="{00000000-0005-0000-0000-00007F110000}"/>
    <cellStyle name="Normal 6 8 3 4 2 2" xfId="2509" xr:uid="{00000000-0005-0000-0000-000080110000}"/>
    <cellStyle name="Normal 6 8 3 4 2 2 2" xfId="4741" xr:uid="{00000000-0005-0000-0000-000081110000}"/>
    <cellStyle name="Normal 6 8 3 4 2 3" xfId="3660" xr:uid="{00000000-0005-0000-0000-000082110000}"/>
    <cellStyle name="Normal 6 8 3 4 3" xfId="2008" xr:uid="{00000000-0005-0000-0000-000083110000}"/>
    <cellStyle name="Normal 6 8 3 4 3 2" xfId="4240" xr:uid="{00000000-0005-0000-0000-000084110000}"/>
    <cellStyle name="Normal 6 8 3 4 4" xfId="3159" xr:uid="{00000000-0005-0000-0000-000085110000}"/>
    <cellStyle name="Normal 6 8 3 5" xfId="1173" xr:uid="{00000000-0005-0000-0000-000086110000}"/>
    <cellStyle name="Normal 6 8 3 5 2" xfId="2261" xr:uid="{00000000-0005-0000-0000-000087110000}"/>
    <cellStyle name="Normal 6 8 3 5 2 2" xfId="4493" xr:uid="{00000000-0005-0000-0000-000088110000}"/>
    <cellStyle name="Normal 6 8 3 5 3" xfId="3412" xr:uid="{00000000-0005-0000-0000-000089110000}"/>
    <cellStyle name="Normal 6 8 3 6" xfId="669" xr:uid="{00000000-0005-0000-0000-00008A110000}"/>
    <cellStyle name="Normal 6 8 3 6 2" xfId="2911" xr:uid="{00000000-0005-0000-0000-00008B110000}"/>
    <cellStyle name="Normal 6 8 3 7" xfId="1669" xr:uid="{00000000-0005-0000-0000-00008C110000}"/>
    <cellStyle name="Normal 6 8 3 7 2" xfId="3908" xr:uid="{00000000-0005-0000-0000-00008D110000}"/>
    <cellStyle name="Normal 6 8 3 8" xfId="1760" xr:uid="{00000000-0005-0000-0000-00008E110000}"/>
    <cellStyle name="Normal 6 8 3 8 2" xfId="3992" xr:uid="{00000000-0005-0000-0000-00008F110000}"/>
    <cellStyle name="Normal 6 8 3 9" xfId="2749" xr:uid="{00000000-0005-0000-0000-000090110000}"/>
    <cellStyle name="Normal 6 8 4" xfId="558" xr:uid="{00000000-0005-0000-0000-000091110000}"/>
    <cellStyle name="Normal 6 8 4 2" xfId="850" xr:uid="{00000000-0005-0000-0000-000092110000}"/>
    <cellStyle name="Normal 6 8 4 2 2" xfId="1098" xr:uid="{00000000-0005-0000-0000-000093110000}"/>
    <cellStyle name="Normal 6 8 4 2 2 2" xfId="1602" xr:uid="{00000000-0005-0000-0000-000094110000}"/>
    <cellStyle name="Normal 6 8 4 2 2 2 2" xfId="2690" xr:uid="{00000000-0005-0000-0000-000095110000}"/>
    <cellStyle name="Normal 6 8 4 2 2 2 2 2" xfId="4922" xr:uid="{00000000-0005-0000-0000-000096110000}"/>
    <cellStyle name="Normal 6 8 4 2 2 2 3" xfId="3841" xr:uid="{00000000-0005-0000-0000-000097110000}"/>
    <cellStyle name="Normal 6 8 4 2 2 3" xfId="2189" xr:uid="{00000000-0005-0000-0000-000098110000}"/>
    <cellStyle name="Normal 6 8 4 2 2 3 2" xfId="4421" xr:uid="{00000000-0005-0000-0000-000099110000}"/>
    <cellStyle name="Normal 6 8 4 2 2 4" xfId="3340" xr:uid="{00000000-0005-0000-0000-00009A110000}"/>
    <cellStyle name="Normal 6 8 4 2 3" xfId="1354" xr:uid="{00000000-0005-0000-0000-00009B110000}"/>
    <cellStyle name="Normal 6 8 4 2 3 2" xfId="2442" xr:uid="{00000000-0005-0000-0000-00009C110000}"/>
    <cellStyle name="Normal 6 8 4 2 3 2 2" xfId="4674" xr:uid="{00000000-0005-0000-0000-00009D110000}"/>
    <cellStyle name="Normal 6 8 4 2 3 3" xfId="3593" xr:uid="{00000000-0005-0000-0000-00009E110000}"/>
    <cellStyle name="Normal 6 8 4 2 4" xfId="1941" xr:uid="{00000000-0005-0000-0000-00009F110000}"/>
    <cellStyle name="Normal 6 8 4 2 4 2" xfId="4173" xr:uid="{00000000-0005-0000-0000-0000A0110000}"/>
    <cellStyle name="Normal 6 8 4 2 5" xfId="3092" xr:uid="{00000000-0005-0000-0000-0000A1110000}"/>
    <cellStyle name="Normal 6 8 4 3" xfId="974" xr:uid="{00000000-0005-0000-0000-0000A2110000}"/>
    <cellStyle name="Normal 6 8 4 3 2" xfId="1478" xr:uid="{00000000-0005-0000-0000-0000A3110000}"/>
    <cellStyle name="Normal 6 8 4 3 2 2" xfId="2566" xr:uid="{00000000-0005-0000-0000-0000A4110000}"/>
    <cellStyle name="Normal 6 8 4 3 2 2 2" xfId="4798" xr:uid="{00000000-0005-0000-0000-0000A5110000}"/>
    <cellStyle name="Normal 6 8 4 3 2 3" xfId="3717" xr:uid="{00000000-0005-0000-0000-0000A6110000}"/>
    <cellStyle name="Normal 6 8 4 3 3" xfId="2065" xr:uid="{00000000-0005-0000-0000-0000A7110000}"/>
    <cellStyle name="Normal 6 8 4 3 3 2" xfId="4297" xr:uid="{00000000-0005-0000-0000-0000A8110000}"/>
    <cellStyle name="Normal 6 8 4 3 4" xfId="3216" xr:uid="{00000000-0005-0000-0000-0000A9110000}"/>
    <cellStyle name="Normal 6 8 4 4" xfId="1230" xr:uid="{00000000-0005-0000-0000-0000AA110000}"/>
    <cellStyle name="Normal 6 8 4 4 2" xfId="2318" xr:uid="{00000000-0005-0000-0000-0000AB110000}"/>
    <cellStyle name="Normal 6 8 4 4 2 2" xfId="4550" xr:uid="{00000000-0005-0000-0000-0000AC110000}"/>
    <cellStyle name="Normal 6 8 4 4 3" xfId="3469" xr:uid="{00000000-0005-0000-0000-0000AD110000}"/>
    <cellStyle name="Normal 6 8 4 5" xfId="726" xr:uid="{00000000-0005-0000-0000-0000AE110000}"/>
    <cellStyle name="Normal 6 8 4 5 2" xfId="2968" xr:uid="{00000000-0005-0000-0000-0000AF110000}"/>
    <cellStyle name="Normal 6 8 4 6" xfId="1817" xr:uid="{00000000-0005-0000-0000-0000B0110000}"/>
    <cellStyle name="Normal 6 8 4 6 2" xfId="4049" xr:uid="{00000000-0005-0000-0000-0000B1110000}"/>
    <cellStyle name="Normal 6 8 4 7" xfId="2800" xr:uid="{00000000-0005-0000-0000-0000B2110000}"/>
    <cellStyle name="Normal 6 8 5" xfId="751" xr:uid="{00000000-0005-0000-0000-0000B3110000}"/>
    <cellStyle name="Normal 6 8 5 2" xfId="999" xr:uid="{00000000-0005-0000-0000-0000B4110000}"/>
    <cellStyle name="Normal 6 8 5 2 2" xfId="1503" xr:uid="{00000000-0005-0000-0000-0000B5110000}"/>
    <cellStyle name="Normal 6 8 5 2 2 2" xfId="2591" xr:uid="{00000000-0005-0000-0000-0000B6110000}"/>
    <cellStyle name="Normal 6 8 5 2 2 2 2" xfId="4823" xr:uid="{00000000-0005-0000-0000-0000B7110000}"/>
    <cellStyle name="Normal 6 8 5 2 2 3" xfId="3742" xr:uid="{00000000-0005-0000-0000-0000B8110000}"/>
    <cellStyle name="Normal 6 8 5 2 3" xfId="2090" xr:uid="{00000000-0005-0000-0000-0000B9110000}"/>
    <cellStyle name="Normal 6 8 5 2 3 2" xfId="4322" xr:uid="{00000000-0005-0000-0000-0000BA110000}"/>
    <cellStyle name="Normal 6 8 5 2 4" xfId="3241" xr:uid="{00000000-0005-0000-0000-0000BB110000}"/>
    <cellStyle name="Normal 6 8 5 3" xfId="1255" xr:uid="{00000000-0005-0000-0000-0000BC110000}"/>
    <cellStyle name="Normal 6 8 5 3 2" xfId="2343" xr:uid="{00000000-0005-0000-0000-0000BD110000}"/>
    <cellStyle name="Normal 6 8 5 3 2 2" xfId="4575" xr:uid="{00000000-0005-0000-0000-0000BE110000}"/>
    <cellStyle name="Normal 6 8 5 3 3" xfId="3494" xr:uid="{00000000-0005-0000-0000-0000BF110000}"/>
    <cellStyle name="Normal 6 8 5 4" xfId="1842" xr:uid="{00000000-0005-0000-0000-0000C0110000}"/>
    <cellStyle name="Normal 6 8 5 4 2" xfId="4074" xr:uid="{00000000-0005-0000-0000-0000C1110000}"/>
    <cellStyle name="Normal 6 8 5 5" xfId="2993" xr:uid="{00000000-0005-0000-0000-0000C2110000}"/>
    <cellStyle name="Normal 6 8 6" xfId="875" xr:uid="{00000000-0005-0000-0000-0000C3110000}"/>
    <cellStyle name="Normal 6 8 6 2" xfId="1379" xr:uid="{00000000-0005-0000-0000-0000C4110000}"/>
    <cellStyle name="Normal 6 8 6 2 2" xfId="2467" xr:uid="{00000000-0005-0000-0000-0000C5110000}"/>
    <cellStyle name="Normal 6 8 6 2 2 2" xfId="4699" xr:uid="{00000000-0005-0000-0000-0000C6110000}"/>
    <cellStyle name="Normal 6 8 6 2 3" xfId="3618" xr:uid="{00000000-0005-0000-0000-0000C7110000}"/>
    <cellStyle name="Normal 6 8 6 3" xfId="1966" xr:uid="{00000000-0005-0000-0000-0000C8110000}"/>
    <cellStyle name="Normal 6 8 6 3 2" xfId="4198" xr:uid="{00000000-0005-0000-0000-0000C9110000}"/>
    <cellStyle name="Normal 6 8 6 4" xfId="3117" xr:uid="{00000000-0005-0000-0000-0000CA110000}"/>
    <cellStyle name="Normal 6 8 7" xfId="1131" xr:uid="{00000000-0005-0000-0000-0000CB110000}"/>
    <cellStyle name="Normal 6 8 7 2" xfId="2219" xr:uid="{00000000-0005-0000-0000-0000CC110000}"/>
    <cellStyle name="Normal 6 8 7 2 2" xfId="4451" xr:uid="{00000000-0005-0000-0000-0000CD110000}"/>
    <cellStyle name="Normal 6 8 7 3" xfId="3370" xr:uid="{00000000-0005-0000-0000-0000CE110000}"/>
    <cellStyle name="Normal 6 8 8" xfId="627" xr:uid="{00000000-0005-0000-0000-0000CF110000}"/>
    <cellStyle name="Normal 6 8 8 2" xfId="2869" xr:uid="{00000000-0005-0000-0000-0000D0110000}"/>
    <cellStyle name="Normal 6 8 9" xfId="1649" xr:uid="{00000000-0005-0000-0000-0000D1110000}"/>
    <cellStyle name="Normal 6 8 9 2" xfId="3888" xr:uid="{00000000-0005-0000-0000-0000D2110000}"/>
    <cellStyle name="Normal 6 9" xfId="349" xr:uid="{00000000-0005-0000-0000-0000D3110000}"/>
    <cellStyle name="Normal 7" xfId="350" xr:uid="{00000000-0005-0000-0000-0000D4110000}"/>
    <cellStyle name="Normal 8" xfId="351" xr:uid="{00000000-0005-0000-0000-0000D5110000}"/>
    <cellStyle name="Normal 9" xfId="352" xr:uid="{00000000-0005-0000-0000-0000D6110000}"/>
    <cellStyle name="Note 10" xfId="353" xr:uid="{00000000-0005-0000-0000-0000D7110000}"/>
    <cellStyle name="Note 11" xfId="354" xr:uid="{00000000-0005-0000-0000-0000D8110000}"/>
    <cellStyle name="Note 2" xfId="355" xr:uid="{00000000-0005-0000-0000-0000D9110000}"/>
    <cellStyle name="Note 2 2" xfId="356" xr:uid="{00000000-0005-0000-0000-0000DA110000}"/>
    <cellStyle name="Note 2_Allocators" xfId="357" xr:uid="{00000000-0005-0000-0000-0000DB110000}"/>
    <cellStyle name="Note 3" xfId="358" xr:uid="{00000000-0005-0000-0000-0000DC110000}"/>
    <cellStyle name="Note 3 2" xfId="359" xr:uid="{00000000-0005-0000-0000-0000DD110000}"/>
    <cellStyle name="Note 3 3" xfId="360" xr:uid="{00000000-0005-0000-0000-0000DE110000}"/>
    <cellStyle name="Note 3_Allocators" xfId="361" xr:uid="{00000000-0005-0000-0000-0000DF110000}"/>
    <cellStyle name="Note 4" xfId="362" xr:uid="{00000000-0005-0000-0000-0000E0110000}"/>
    <cellStyle name="Note 4 2" xfId="363" xr:uid="{00000000-0005-0000-0000-0000E1110000}"/>
    <cellStyle name="Note 4_Allocators" xfId="364" xr:uid="{00000000-0005-0000-0000-0000E2110000}"/>
    <cellStyle name="Note 5" xfId="365" xr:uid="{00000000-0005-0000-0000-0000E3110000}"/>
    <cellStyle name="Note 6" xfId="366" xr:uid="{00000000-0005-0000-0000-0000E4110000}"/>
    <cellStyle name="Note 6 2" xfId="367" xr:uid="{00000000-0005-0000-0000-0000E5110000}"/>
    <cellStyle name="Note 6_Allocators" xfId="368" xr:uid="{00000000-0005-0000-0000-0000E6110000}"/>
    <cellStyle name="Note 7" xfId="369" xr:uid="{00000000-0005-0000-0000-0000E7110000}"/>
    <cellStyle name="Note 7 2" xfId="370" xr:uid="{00000000-0005-0000-0000-0000E8110000}"/>
    <cellStyle name="Note 8" xfId="371" xr:uid="{00000000-0005-0000-0000-0000E9110000}"/>
    <cellStyle name="Note 9" xfId="372" xr:uid="{00000000-0005-0000-0000-0000EA110000}"/>
    <cellStyle name="nPlosion" xfId="373" xr:uid="{00000000-0005-0000-0000-0000EB110000}"/>
    <cellStyle name="nvision" xfId="374" xr:uid="{00000000-0005-0000-0000-0000EC110000}"/>
    <cellStyle name="Output 2" xfId="375" xr:uid="{00000000-0005-0000-0000-0000ED110000}"/>
    <cellStyle name="Output 3" xfId="376" xr:uid="{00000000-0005-0000-0000-0000EE110000}"/>
    <cellStyle name="Output 4" xfId="377" xr:uid="{00000000-0005-0000-0000-0000EF110000}"/>
    <cellStyle name="Output 5" xfId="378" xr:uid="{00000000-0005-0000-0000-0000F0110000}"/>
    <cellStyle name="Output 6" xfId="379" xr:uid="{00000000-0005-0000-0000-0000F1110000}"/>
    <cellStyle name="Percent" xfId="3" builtinId="5"/>
    <cellStyle name="Percent 10" xfId="380" xr:uid="{00000000-0005-0000-0000-0000F3110000}"/>
    <cellStyle name="Percent 11" xfId="381" xr:uid="{00000000-0005-0000-0000-0000F4110000}"/>
    <cellStyle name="Percent 12" xfId="382" xr:uid="{00000000-0005-0000-0000-0000F5110000}"/>
    <cellStyle name="Percent 13" xfId="383" xr:uid="{00000000-0005-0000-0000-0000F6110000}"/>
    <cellStyle name="Percent 13 10" xfId="1704" xr:uid="{00000000-0005-0000-0000-0000F7110000}"/>
    <cellStyle name="Percent 13 10 2" xfId="3936" xr:uid="{00000000-0005-0000-0000-0000F8110000}"/>
    <cellStyle name="Percent 13 11" xfId="2715" xr:uid="{00000000-0005-0000-0000-0000F9110000}"/>
    <cellStyle name="Percent 13 12" xfId="4939" xr:uid="{00000000-0005-0000-0000-0000FA110000}"/>
    <cellStyle name="Percent 13 12 2" xfId="4949" xr:uid="{20D28D55-6359-4626-8E24-6618F7BD2043}"/>
    <cellStyle name="Percent 13 2" xfId="515" xr:uid="{00000000-0005-0000-0000-0000FB110000}"/>
    <cellStyle name="Percent 13 2 2" xfId="586" xr:uid="{00000000-0005-0000-0000-0000FC110000}"/>
    <cellStyle name="Percent 13 2 2 2" xfId="854" xr:uid="{00000000-0005-0000-0000-0000FD110000}"/>
    <cellStyle name="Percent 13 2 2 2 2" xfId="1102" xr:uid="{00000000-0005-0000-0000-0000FE110000}"/>
    <cellStyle name="Percent 13 2 2 2 2 2" xfId="1606" xr:uid="{00000000-0005-0000-0000-0000FF110000}"/>
    <cellStyle name="Percent 13 2 2 2 2 2 2" xfId="2694" xr:uid="{00000000-0005-0000-0000-000000120000}"/>
    <cellStyle name="Percent 13 2 2 2 2 2 2 2" xfId="4926" xr:uid="{00000000-0005-0000-0000-000001120000}"/>
    <cellStyle name="Percent 13 2 2 2 2 2 3" xfId="3845" xr:uid="{00000000-0005-0000-0000-000002120000}"/>
    <cellStyle name="Percent 13 2 2 2 2 3" xfId="2193" xr:uid="{00000000-0005-0000-0000-000003120000}"/>
    <cellStyle name="Percent 13 2 2 2 2 3 2" xfId="4425" xr:uid="{00000000-0005-0000-0000-000004120000}"/>
    <cellStyle name="Percent 13 2 2 2 2 4" xfId="3344" xr:uid="{00000000-0005-0000-0000-000005120000}"/>
    <cellStyle name="Percent 13 2 2 2 3" xfId="1358" xr:uid="{00000000-0005-0000-0000-000006120000}"/>
    <cellStyle name="Percent 13 2 2 2 3 2" xfId="2446" xr:uid="{00000000-0005-0000-0000-000007120000}"/>
    <cellStyle name="Percent 13 2 2 2 3 2 2" xfId="4678" xr:uid="{00000000-0005-0000-0000-000008120000}"/>
    <cellStyle name="Percent 13 2 2 2 3 3" xfId="3597" xr:uid="{00000000-0005-0000-0000-000009120000}"/>
    <cellStyle name="Percent 13 2 2 2 4" xfId="1945" xr:uid="{00000000-0005-0000-0000-00000A120000}"/>
    <cellStyle name="Percent 13 2 2 2 4 2" xfId="4177" xr:uid="{00000000-0005-0000-0000-00000B120000}"/>
    <cellStyle name="Percent 13 2 2 2 5" xfId="3096" xr:uid="{00000000-0005-0000-0000-00000C120000}"/>
    <cellStyle name="Percent 13 2 2 3" xfId="978" xr:uid="{00000000-0005-0000-0000-00000D120000}"/>
    <cellStyle name="Percent 13 2 2 3 2" xfId="1482" xr:uid="{00000000-0005-0000-0000-00000E120000}"/>
    <cellStyle name="Percent 13 2 2 3 2 2" xfId="2570" xr:uid="{00000000-0005-0000-0000-00000F120000}"/>
    <cellStyle name="Percent 13 2 2 3 2 2 2" xfId="4802" xr:uid="{00000000-0005-0000-0000-000010120000}"/>
    <cellStyle name="Percent 13 2 2 3 2 3" xfId="3721" xr:uid="{00000000-0005-0000-0000-000011120000}"/>
    <cellStyle name="Percent 13 2 2 3 3" xfId="2069" xr:uid="{00000000-0005-0000-0000-000012120000}"/>
    <cellStyle name="Percent 13 2 2 3 3 2" xfId="4301" xr:uid="{00000000-0005-0000-0000-000013120000}"/>
    <cellStyle name="Percent 13 2 2 3 4" xfId="3220" xr:uid="{00000000-0005-0000-0000-000014120000}"/>
    <cellStyle name="Percent 13 2 2 4" xfId="1234" xr:uid="{00000000-0005-0000-0000-000015120000}"/>
    <cellStyle name="Percent 13 2 2 4 2" xfId="2322" xr:uid="{00000000-0005-0000-0000-000016120000}"/>
    <cellStyle name="Percent 13 2 2 4 2 2" xfId="4554" xr:uid="{00000000-0005-0000-0000-000017120000}"/>
    <cellStyle name="Percent 13 2 2 4 3" xfId="3473" xr:uid="{00000000-0005-0000-0000-000018120000}"/>
    <cellStyle name="Percent 13 2 2 5" xfId="730" xr:uid="{00000000-0005-0000-0000-000019120000}"/>
    <cellStyle name="Percent 13 2 2 5 2" xfId="2972" xr:uid="{00000000-0005-0000-0000-00001A120000}"/>
    <cellStyle name="Percent 13 2 2 6" xfId="1821" xr:uid="{00000000-0005-0000-0000-00001B120000}"/>
    <cellStyle name="Percent 13 2 2 6 2" xfId="4053" xr:uid="{00000000-0005-0000-0000-00001C120000}"/>
    <cellStyle name="Percent 13 2 2 7" xfId="2828" xr:uid="{00000000-0005-0000-0000-00001D120000}"/>
    <cellStyle name="Percent 13 2 3" xfId="759" xr:uid="{00000000-0005-0000-0000-00001E120000}"/>
    <cellStyle name="Percent 13 2 3 2" xfId="1007" xr:uid="{00000000-0005-0000-0000-00001F120000}"/>
    <cellStyle name="Percent 13 2 3 2 2" xfId="1511" xr:uid="{00000000-0005-0000-0000-000020120000}"/>
    <cellStyle name="Percent 13 2 3 2 2 2" xfId="2599" xr:uid="{00000000-0005-0000-0000-000021120000}"/>
    <cellStyle name="Percent 13 2 3 2 2 2 2" xfId="4831" xr:uid="{00000000-0005-0000-0000-000022120000}"/>
    <cellStyle name="Percent 13 2 3 2 2 3" xfId="3750" xr:uid="{00000000-0005-0000-0000-000023120000}"/>
    <cellStyle name="Percent 13 2 3 2 3" xfId="2098" xr:uid="{00000000-0005-0000-0000-000024120000}"/>
    <cellStyle name="Percent 13 2 3 2 3 2" xfId="4330" xr:uid="{00000000-0005-0000-0000-000025120000}"/>
    <cellStyle name="Percent 13 2 3 2 4" xfId="3249" xr:uid="{00000000-0005-0000-0000-000026120000}"/>
    <cellStyle name="Percent 13 2 3 3" xfId="1263" xr:uid="{00000000-0005-0000-0000-000027120000}"/>
    <cellStyle name="Percent 13 2 3 3 2" xfId="2351" xr:uid="{00000000-0005-0000-0000-000028120000}"/>
    <cellStyle name="Percent 13 2 3 3 2 2" xfId="4583" xr:uid="{00000000-0005-0000-0000-000029120000}"/>
    <cellStyle name="Percent 13 2 3 3 3" xfId="3502" xr:uid="{00000000-0005-0000-0000-00002A120000}"/>
    <cellStyle name="Percent 13 2 3 4" xfId="1850" xr:uid="{00000000-0005-0000-0000-00002B120000}"/>
    <cellStyle name="Percent 13 2 3 4 2" xfId="4082" xr:uid="{00000000-0005-0000-0000-00002C120000}"/>
    <cellStyle name="Percent 13 2 3 5" xfId="3001" xr:uid="{00000000-0005-0000-0000-00002D120000}"/>
    <cellStyle name="Percent 13 2 4" xfId="883" xr:uid="{00000000-0005-0000-0000-00002E120000}"/>
    <cellStyle name="Percent 13 2 4 2" xfId="1387" xr:uid="{00000000-0005-0000-0000-00002F120000}"/>
    <cellStyle name="Percent 13 2 4 2 2" xfId="2475" xr:uid="{00000000-0005-0000-0000-000030120000}"/>
    <cellStyle name="Percent 13 2 4 2 2 2" xfId="4707" xr:uid="{00000000-0005-0000-0000-000031120000}"/>
    <cellStyle name="Percent 13 2 4 2 3" xfId="3626" xr:uid="{00000000-0005-0000-0000-000032120000}"/>
    <cellStyle name="Percent 13 2 4 3" xfId="1974" xr:uid="{00000000-0005-0000-0000-000033120000}"/>
    <cellStyle name="Percent 13 2 4 3 2" xfId="4206" xr:uid="{00000000-0005-0000-0000-000034120000}"/>
    <cellStyle name="Percent 13 2 4 4" xfId="3125" xr:uid="{00000000-0005-0000-0000-000035120000}"/>
    <cellStyle name="Percent 13 2 5" xfId="1139" xr:uid="{00000000-0005-0000-0000-000036120000}"/>
    <cellStyle name="Percent 13 2 5 2" xfId="2227" xr:uid="{00000000-0005-0000-0000-000037120000}"/>
    <cellStyle name="Percent 13 2 5 2 2" xfId="4459" xr:uid="{00000000-0005-0000-0000-000038120000}"/>
    <cellStyle name="Percent 13 2 5 3" xfId="3378" xr:uid="{00000000-0005-0000-0000-000039120000}"/>
    <cellStyle name="Percent 13 2 6" xfId="635" xr:uid="{00000000-0005-0000-0000-00003A120000}"/>
    <cellStyle name="Percent 13 2 6 2" xfId="2877" xr:uid="{00000000-0005-0000-0000-00003B120000}"/>
    <cellStyle name="Percent 13 2 7" xfId="1677" xr:uid="{00000000-0005-0000-0000-00003C120000}"/>
    <cellStyle name="Percent 13 2 7 2" xfId="3916" xr:uid="{00000000-0005-0000-0000-00003D120000}"/>
    <cellStyle name="Percent 13 2 8" xfId="1726" xr:uid="{00000000-0005-0000-0000-00003E120000}"/>
    <cellStyle name="Percent 13 2 8 2" xfId="3958" xr:uid="{00000000-0005-0000-0000-00003F120000}"/>
    <cellStyle name="Percent 13 2 9" xfId="2757" xr:uid="{00000000-0005-0000-0000-000040120000}"/>
    <cellStyle name="Percent 13 3" xfId="493" xr:uid="{00000000-0005-0000-0000-000041120000}"/>
    <cellStyle name="Percent 13 3 2" xfId="564" xr:uid="{00000000-0005-0000-0000-000042120000}"/>
    <cellStyle name="Percent 13 3 2 2" xfId="855" xr:uid="{00000000-0005-0000-0000-000043120000}"/>
    <cellStyle name="Percent 13 3 2 2 2" xfId="1103" xr:uid="{00000000-0005-0000-0000-000044120000}"/>
    <cellStyle name="Percent 13 3 2 2 2 2" xfId="1607" xr:uid="{00000000-0005-0000-0000-000045120000}"/>
    <cellStyle name="Percent 13 3 2 2 2 2 2" xfId="2695" xr:uid="{00000000-0005-0000-0000-000046120000}"/>
    <cellStyle name="Percent 13 3 2 2 2 2 2 2" xfId="4927" xr:uid="{00000000-0005-0000-0000-000047120000}"/>
    <cellStyle name="Percent 13 3 2 2 2 2 3" xfId="3846" xr:uid="{00000000-0005-0000-0000-000048120000}"/>
    <cellStyle name="Percent 13 3 2 2 2 3" xfId="2194" xr:uid="{00000000-0005-0000-0000-000049120000}"/>
    <cellStyle name="Percent 13 3 2 2 2 3 2" xfId="4426" xr:uid="{00000000-0005-0000-0000-00004A120000}"/>
    <cellStyle name="Percent 13 3 2 2 2 4" xfId="3345" xr:uid="{00000000-0005-0000-0000-00004B120000}"/>
    <cellStyle name="Percent 13 3 2 2 3" xfId="1359" xr:uid="{00000000-0005-0000-0000-00004C120000}"/>
    <cellStyle name="Percent 13 3 2 2 3 2" xfId="2447" xr:uid="{00000000-0005-0000-0000-00004D120000}"/>
    <cellStyle name="Percent 13 3 2 2 3 2 2" xfId="4679" xr:uid="{00000000-0005-0000-0000-00004E120000}"/>
    <cellStyle name="Percent 13 3 2 2 3 3" xfId="3598" xr:uid="{00000000-0005-0000-0000-00004F120000}"/>
    <cellStyle name="Percent 13 3 2 2 4" xfId="1946" xr:uid="{00000000-0005-0000-0000-000050120000}"/>
    <cellStyle name="Percent 13 3 2 2 4 2" xfId="4178" xr:uid="{00000000-0005-0000-0000-000051120000}"/>
    <cellStyle name="Percent 13 3 2 2 5" xfId="3097" xr:uid="{00000000-0005-0000-0000-000052120000}"/>
    <cellStyle name="Percent 13 3 2 3" xfId="979" xr:uid="{00000000-0005-0000-0000-000053120000}"/>
    <cellStyle name="Percent 13 3 2 3 2" xfId="1483" xr:uid="{00000000-0005-0000-0000-000054120000}"/>
    <cellStyle name="Percent 13 3 2 3 2 2" xfId="2571" xr:uid="{00000000-0005-0000-0000-000055120000}"/>
    <cellStyle name="Percent 13 3 2 3 2 2 2" xfId="4803" xr:uid="{00000000-0005-0000-0000-000056120000}"/>
    <cellStyle name="Percent 13 3 2 3 2 3" xfId="3722" xr:uid="{00000000-0005-0000-0000-000057120000}"/>
    <cellStyle name="Percent 13 3 2 3 3" xfId="2070" xr:uid="{00000000-0005-0000-0000-000058120000}"/>
    <cellStyle name="Percent 13 3 2 3 3 2" xfId="4302" xr:uid="{00000000-0005-0000-0000-000059120000}"/>
    <cellStyle name="Percent 13 3 2 3 4" xfId="3221" xr:uid="{00000000-0005-0000-0000-00005A120000}"/>
    <cellStyle name="Percent 13 3 2 4" xfId="1235" xr:uid="{00000000-0005-0000-0000-00005B120000}"/>
    <cellStyle name="Percent 13 3 2 4 2" xfId="2323" xr:uid="{00000000-0005-0000-0000-00005C120000}"/>
    <cellStyle name="Percent 13 3 2 4 2 2" xfId="4555" xr:uid="{00000000-0005-0000-0000-00005D120000}"/>
    <cellStyle name="Percent 13 3 2 4 3" xfId="3474" xr:uid="{00000000-0005-0000-0000-00005E120000}"/>
    <cellStyle name="Percent 13 3 2 5" xfId="731" xr:uid="{00000000-0005-0000-0000-00005F120000}"/>
    <cellStyle name="Percent 13 3 2 5 2" xfId="2973" xr:uid="{00000000-0005-0000-0000-000060120000}"/>
    <cellStyle name="Percent 13 3 2 6" xfId="1822" xr:uid="{00000000-0005-0000-0000-000061120000}"/>
    <cellStyle name="Percent 13 3 2 6 2" xfId="4054" xr:uid="{00000000-0005-0000-0000-000062120000}"/>
    <cellStyle name="Percent 13 3 2 7" xfId="2806" xr:uid="{00000000-0005-0000-0000-000063120000}"/>
    <cellStyle name="Percent 13 3 3" xfId="779" xr:uid="{00000000-0005-0000-0000-000064120000}"/>
    <cellStyle name="Percent 13 3 3 2" xfId="1027" xr:uid="{00000000-0005-0000-0000-000065120000}"/>
    <cellStyle name="Percent 13 3 3 2 2" xfId="1531" xr:uid="{00000000-0005-0000-0000-000066120000}"/>
    <cellStyle name="Percent 13 3 3 2 2 2" xfId="2619" xr:uid="{00000000-0005-0000-0000-000067120000}"/>
    <cellStyle name="Percent 13 3 3 2 2 2 2" xfId="4851" xr:uid="{00000000-0005-0000-0000-000068120000}"/>
    <cellStyle name="Percent 13 3 3 2 2 3" xfId="3770" xr:uid="{00000000-0005-0000-0000-000069120000}"/>
    <cellStyle name="Percent 13 3 3 2 3" xfId="2118" xr:uid="{00000000-0005-0000-0000-00006A120000}"/>
    <cellStyle name="Percent 13 3 3 2 3 2" xfId="4350" xr:uid="{00000000-0005-0000-0000-00006B120000}"/>
    <cellStyle name="Percent 13 3 3 2 4" xfId="3269" xr:uid="{00000000-0005-0000-0000-00006C120000}"/>
    <cellStyle name="Percent 13 3 3 3" xfId="1283" xr:uid="{00000000-0005-0000-0000-00006D120000}"/>
    <cellStyle name="Percent 13 3 3 3 2" xfId="2371" xr:uid="{00000000-0005-0000-0000-00006E120000}"/>
    <cellStyle name="Percent 13 3 3 3 2 2" xfId="4603" xr:uid="{00000000-0005-0000-0000-00006F120000}"/>
    <cellStyle name="Percent 13 3 3 3 3" xfId="3522" xr:uid="{00000000-0005-0000-0000-000070120000}"/>
    <cellStyle name="Percent 13 3 3 4" xfId="1870" xr:uid="{00000000-0005-0000-0000-000071120000}"/>
    <cellStyle name="Percent 13 3 3 4 2" xfId="4102" xr:uid="{00000000-0005-0000-0000-000072120000}"/>
    <cellStyle name="Percent 13 3 3 5" xfId="3021" xr:uid="{00000000-0005-0000-0000-000073120000}"/>
    <cellStyle name="Percent 13 3 4" xfId="903" xr:uid="{00000000-0005-0000-0000-000074120000}"/>
    <cellStyle name="Percent 13 3 4 2" xfId="1407" xr:uid="{00000000-0005-0000-0000-000075120000}"/>
    <cellStyle name="Percent 13 3 4 2 2" xfId="2495" xr:uid="{00000000-0005-0000-0000-000076120000}"/>
    <cellStyle name="Percent 13 3 4 2 2 2" xfId="4727" xr:uid="{00000000-0005-0000-0000-000077120000}"/>
    <cellStyle name="Percent 13 3 4 2 3" xfId="3646" xr:uid="{00000000-0005-0000-0000-000078120000}"/>
    <cellStyle name="Percent 13 3 4 3" xfId="1994" xr:uid="{00000000-0005-0000-0000-000079120000}"/>
    <cellStyle name="Percent 13 3 4 3 2" xfId="4226" xr:uid="{00000000-0005-0000-0000-00007A120000}"/>
    <cellStyle name="Percent 13 3 4 4" xfId="3145" xr:uid="{00000000-0005-0000-0000-00007B120000}"/>
    <cellStyle name="Percent 13 3 5" xfId="1159" xr:uid="{00000000-0005-0000-0000-00007C120000}"/>
    <cellStyle name="Percent 13 3 5 2" xfId="2247" xr:uid="{00000000-0005-0000-0000-00007D120000}"/>
    <cellStyle name="Percent 13 3 5 2 2" xfId="4479" xr:uid="{00000000-0005-0000-0000-00007E120000}"/>
    <cellStyle name="Percent 13 3 5 3" xfId="3398" xr:uid="{00000000-0005-0000-0000-00007F120000}"/>
    <cellStyle name="Percent 13 3 6" xfId="655" xr:uid="{00000000-0005-0000-0000-000080120000}"/>
    <cellStyle name="Percent 13 3 6 2" xfId="2897" xr:uid="{00000000-0005-0000-0000-000081120000}"/>
    <cellStyle name="Percent 13 3 7" xfId="1655" xr:uid="{00000000-0005-0000-0000-000082120000}"/>
    <cellStyle name="Percent 13 3 7 2" xfId="3894" xr:uid="{00000000-0005-0000-0000-000083120000}"/>
    <cellStyle name="Percent 13 3 8" xfId="1746" xr:uid="{00000000-0005-0000-0000-000084120000}"/>
    <cellStyle name="Percent 13 3 8 2" xfId="3978" xr:uid="{00000000-0005-0000-0000-000085120000}"/>
    <cellStyle name="Percent 13 3 9" xfId="2735" xr:uid="{00000000-0005-0000-0000-000086120000}"/>
    <cellStyle name="Percent 13 4" xfId="544" xr:uid="{00000000-0005-0000-0000-000087120000}"/>
    <cellStyle name="Percent 13 4 2" xfId="853" xr:uid="{00000000-0005-0000-0000-000088120000}"/>
    <cellStyle name="Percent 13 4 2 2" xfId="1101" xr:uid="{00000000-0005-0000-0000-000089120000}"/>
    <cellStyle name="Percent 13 4 2 2 2" xfId="1605" xr:uid="{00000000-0005-0000-0000-00008A120000}"/>
    <cellStyle name="Percent 13 4 2 2 2 2" xfId="2693" xr:uid="{00000000-0005-0000-0000-00008B120000}"/>
    <cellStyle name="Percent 13 4 2 2 2 2 2" xfId="4925" xr:uid="{00000000-0005-0000-0000-00008C120000}"/>
    <cellStyle name="Percent 13 4 2 2 2 3" xfId="3844" xr:uid="{00000000-0005-0000-0000-00008D120000}"/>
    <cellStyle name="Percent 13 4 2 2 3" xfId="2192" xr:uid="{00000000-0005-0000-0000-00008E120000}"/>
    <cellStyle name="Percent 13 4 2 2 3 2" xfId="4424" xr:uid="{00000000-0005-0000-0000-00008F120000}"/>
    <cellStyle name="Percent 13 4 2 2 4" xfId="3343" xr:uid="{00000000-0005-0000-0000-000090120000}"/>
    <cellStyle name="Percent 13 4 2 3" xfId="1357" xr:uid="{00000000-0005-0000-0000-000091120000}"/>
    <cellStyle name="Percent 13 4 2 3 2" xfId="2445" xr:uid="{00000000-0005-0000-0000-000092120000}"/>
    <cellStyle name="Percent 13 4 2 3 2 2" xfId="4677" xr:uid="{00000000-0005-0000-0000-000093120000}"/>
    <cellStyle name="Percent 13 4 2 3 3" xfId="3596" xr:uid="{00000000-0005-0000-0000-000094120000}"/>
    <cellStyle name="Percent 13 4 2 4" xfId="1944" xr:uid="{00000000-0005-0000-0000-000095120000}"/>
    <cellStyle name="Percent 13 4 2 4 2" xfId="4176" xr:uid="{00000000-0005-0000-0000-000096120000}"/>
    <cellStyle name="Percent 13 4 2 5" xfId="3095" xr:uid="{00000000-0005-0000-0000-000097120000}"/>
    <cellStyle name="Percent 13 4 3" xfId="977" xr:uid="{00000000-0005-0000-0000-000098120000}"/>
    <cellStyle name="Percent 13 4 3 2" xfId="1481" xr:uid="{00000000-0005-0000-0000-000099120000}"/>
    <cellStyle name="Percent 13 4 3 2 2" xfId="2569" xr:uid="{00000000-0005-0000-0000-00009A120000}"/>
    <cellStyle name="Percent 13 4 3 2 2 2" xfId="4801" xr:uid="{00000000-0005-0000-0000-00009B120000}"/>
    <cellStyle name="Percent 13 4 3 2 3" xfId="3720" xr:uid="{00000000-0005-0000-0000-00009C120000}"/>
    <cellStyle name="Percent 13 4 3 3" xfId="2068" xr:uid="{00000000-0005-0000-0000-00009D120000}"/>
    <cellStyle name="Percent 13 4 3 3 2" xfId="4300" xr:uid="{00000000-0005-0000-0000-00009E120000}"/>
    <cellStyle name="Percent 13 4 3 4" xfId="3219" xr:uid="{00000000-0005-0000-0000-00009F120000}"/>
    <cellStyle name="Percent 13 4 4" xfId="1233" xr:uid="{00000000-0005-0000-0000-0000A0120000}"/>
    <cellStyle name="Percent 13 4 4 2" xfId="2321" xr:uid="{00000000-0005-0000-0000-0000A1120000}"/>
    <cellStyle name="Percent 13 4 4 2 2" xfId="4553" xr:uid="{00000000-0005-0000-0000-0000A2120000}"/>
    <cellStyle name="Percent 13 4 4 3" xfId="3472" xr:uid="{00000000-0005-0000-0000-0000A3120000}"/>
    <cellStyle name="Percent 13 4 5" xfId="729" xr:uid="{00000000-0005-0000-0000-0000A4120000}"/>
    <cellStyle name="Percent 13 4 5 2" xfId="2971" xr:uid="{00000000-0005-0000-0000-0000A5120000}"/>
    <cellStyle name="Percent 13 4 6" xfId="1820" xr:uid="{00000000-0005-0000-0000-0000A6120000}"/>
    <cellStyle name="Percent 13 4 6 2" xfId="4052" xr:uid="{00000000-0005-0000-0000-0000A7120000}"/>
    <cellStyle name="Percent 13 4 7" xfId="2786" xr:uid="{00000000-0005-0000-0000-0000A8120000}"/>
    <cellStyle name="Percent 13 5" xfId="737" xr:uid="{00000000-0005-0000-0000-0000A9120000}"/>
    <cellStyle name="Percent 13 5 2" xfId="985" xr:uid="{00000000-0005-0000-0000-0000AA120000}"/>
    <cellStyle name="Percent 13 5 2 2" xfId="1489" xr:uid="{00000000-0005-0000-0000-0000AB120000}"/>
    <cellStyle name="Percent 13 5 2 2 2" xfId="2577" xr:uid="{00000000-0005-0000-0000-0000AC120000}"/>
    <cellStyle name="Percent 13 5 2 2 2 2" xfId="4809" xr:uid="{00000000-0005-0000-0000-0000AD120000}"/>
    <cellStyle name="Percent 13 5 2 2 3" xfId="3728" xr:uid="{00000000-0005-0000-0000-0000AE120000}"/>
    <cellStyle name="Percent 13 5 2 3" xfId="2076" xr:uid="{00000000-0005-0000-0000-0000AF120000}"/>
    <cellStyle name="Percent 13 5 2 3 2" xfId="4308" xr:uid="{00000000-0005-0000-0000-0000B0120000}"/>
    <cellStyle name="Percent 13 5 2 4" xfId="3227" xr:uid="{00000000-0005-0000-0000-0000B1120000}"/>
    <cellStyle name="Percent 13 5 3" xfId="1241" xr:uid="{00000000-0005-0000-0000-0000B2120000}"/>
    <cellStyle name="Percent 13 5 3 2" xfId="2329" xr:uid="{00000000-0005-0000-0000-0000B3120000}"/>
    <cellStyle name="Percent 13 5 3 2 2" xfId="4561" xr:uid="{00000000-0005-0000-0000-0000B4120000}"/>
    <cellStyle name="Percent 13 5 3 3" xfId="3480" xr:uid="{00000000-0005-0000-0000-0000B5120000}"/>
    <cellStyle name="Percent 13 5 4" xfId="1828" xr:uid="{00000000-0005-0000-0000-0000B6120000}"/>
    <cellStyle name="Percent 13 5 4 2" xfId="4060" xr:uid="{00000000-0005-0000-0000-0000B7120000}"/>
    <cellStyle name="Percent 13 5 5" xfId="2979" xr:uid="{00000000-0005-0000-0000-0000B8120000}"/>
    <cellStyle name="Percent 13 6" xfId="861" xr:uid="{00000000-0005-0000-0000-0000B9120000}"/>
    <cellStyle name="Percent 13 6 2" xfId="1365" xr:uid="{00000000-0005-0000-0000-0000BA120000}"/>
    <cellStyle name="Percent 13 6 2 2" xfId="2453" xr:uid="{00000000-0005-0000-0000-0000BB120000}"/>
    <cellStyle name="Percent 13 6 2 2 2" xfId="4685" xr:uid="{00000000-0005-0000-0000-0000BC120000}"/>
    <cellStyle name="Percent 13 6 2 3" xfId="3604" xr:uid="{00000000-0005-0000-0000-0000BD120000}"/>
    <cellStyle name="Percent 13 6 3" xfId="1952" xr:uid="{00000000-0005-0000-0000-0000BE120000}"/>
    <cellStyle name="Percent 13 6 3 2" xfId="4184" xr:uid="{00000000-0005-0000-0000-0000BF120000}"/>
    <cellStyle name="Percent 13 6 4" xfId="3103" xr:uid="{00000000-0005-0000-0000-0000C0120000}"/>
    <cellStyle name="Percent 13 7" xfId="1117" xr:uid="{00000000-0005-0000-0000-0000C1120000}"/>
    <cellStyle name="Percent 13 7 2" xfId="2205" xr:uid="{00000000-0005-0000-0000-0000C2120000}"/>
    <cellStyle name="Percent 13 7 2 2" xfId="4437" xr:uid="{00000000-0005-0000-0000-0000C3120000}"/>
    <cellStyle name="Percent 13 7 3" xfId="3356" xr:uid="{00000000-0005-0000-0000-0000C4120000}"/>
    <cellStyle name="Percent 13 8" xfId="613" xr:uid="{00000000-0005-0000-0000-0000C5120000}"/>
    <cellStyle name="Percent 13 8 2" xfId="2855" xr:uid="{00000000-0005-0000-0000-0000C6120000}"/>
    <cellStyle name="Percent 13 9" xfId="1635" xr:uid="{00000000-0005-0000-0000-0000C7120000}"/>
    <cellStyle name="Percent 13 9 2" xfId="3874" xr:uid="{00000000-0005-0000-0000-0000C8120000}"/>
    <cellStyle name="Percent 14" xfId="601" xr:uid="{00000000-0005-0000-0000-0000C9120000}"/>
    <cellStyle name="Percent 14 2" xfId="1692" xr:uid="{00000000-0005-0000-0000-0000CA120000}"/>
    <cellStyle name="Percent 14 3" xfId="2843" xr:uid="{00000000-0005-0000-0000-0000CB120000}"/>
    <cellStyle name="Percent 2" xfId="8" xr:uid="{00000000-0005-0000-0000-0000CC120000}"/>
    <cellStyle name="Percent 2 2" xfId="14" xr:uid="{00000000-0005-0000-0000-0000CD120000}"/>
    <cellStyle name="Percent 2 2 2" xfId="384" xr:uid="{00000000-0005-0000-0000-0000CE120000}"/>
    <cellStyle name="Percent 2 2 3" xfId="536" xr:uid="{00000000-0005-0000-0000-0000CF120000}"/>
    <cellStyle name="Percent 2 2 3 2" xfId="2778" xr:uid="{00000000-0005-0000-0000-0000D0120000}"/>
    <cellStyle name="Percent 2 2 4" xfId="1619" xr:uid="{00000000-0005-0000-0000-0000D1120000}"/>
    <cellStyle name="Percent 2 2 4 2" xfId="3858" xr:uid="{00000000-0005-0000-0000-0000D2120000}"/>
    <cellStyle name="Percent 2 2 5" xfId="1627" xr:uid="{00000000-0005-0000-0000-0000D3120000}"/>
    <cellStyle name="Percent 2 2 5 2" xfId="3866" xr:uid="{00000000-0005-0000-0000-0000D4120000}"/>
    <cellStyle name="Percent 2 2 6" xfId="2707" xr:uid="{00000000-0005-0000-0000-0000D5120000}"/>
    <cellStyle name="Percent 2 3" xfId="17" xr:uid="{00000000-0005-0000-0000-0000D6120000}"/>
    <cellStyle name="Percent 2 4" xfId="532" xr:uid="{00000000-0005-0000-0000-0000D7120000}"/>
    <cellStyle name="Percent 2 4 2" xfId="2774" xr:uid="{00000000-0005-0000-0000-0000D8120000}"/>
    <cellStyle name="Percent 2 5" xfId="1615" xr:uid="{00000000-0005-0000-0000-0000D9120000}"/>
    <cellStyle name="Percent 2 5 2" xfId="3854" xr:uid="{00000000-0005-0000-0000-0000DA120000}"/>
    <cellStyle name="Percent 2 6" xfId="1623" xr:uid="{00000000-0005-0000-0000-0000DB120000}"/>
    <cellStyle name="Percent 2 6 2" xfId="3862" xr:uid="{00000000-0005-0000-0000-0000DC120000}"/>
    <cellStyle name="Percent 2 7" xfId="2703" xr:uid="{00000000-0005-0000-0000-0000DD120000}"/>
    <cellStyle name="Percent 2 8" xfId="4941" xr:uid="{00000000-0005-0000-0000-0000DE120000}"/>
    <cellStyle name="Percent 2 8 2" xfId="4944" xr:uid="{19C94DB5-B983-46A3-B6DE-04F234AD4EBC}"/>
    <cellStyle name="Percent 3" xfId="31" xr:uid="{00000000-0005-0000-0000-0000DF120000}"/>
    <cellStyle name="Percent 3 2" xfId="386" xr:uid="{00000000-0005-0000-0000-0000E0120000}"/>
    <cellStyle name="Percent 3 3" xfId="387" xr:uid="{00000000-0005-0000-0000-0000E1120000}"/>
    <cellStyle name="Percent 3 4" xfId="474" xr:uid="{00000000-0005-0000-0000-0000E2120000}"/>
    <cellStyle name="Percent 3 5" xfId="385" xr:uid="{00000000-0005-0000-0000-0000E3120000}"/>
    <cellStyle name="Percent 4" xfId="388" xr:uid="{00000000-0005-0000-0000-0000E4120000}"/>
    <cellStyle name="Percent 4 2" xfId="389" xr:uid="{00000000-0005-0000-0000-0000E5120000}"/>
    <cellStyle name="Percent 4 3" xfId="390" xr:uid="{00000000-0005-0000-0000-0000E6120000}"/>
    <cellStyle name="Percent 4 4" xfId="391" xr:uid="{00000000-0005-0000-0000-0000E7120000}"/>
    <cellStyle name="Percent 5" xfId="392" xr:uid="{00000000-0005-0000-0000-0000E8120000}"/>
    <cellStyle name="Percent 5 2" xfId="393" xr:uid="{00000000-0005-0000-0000-0000E9120000}"/>
    <cellStyle name="Percent 6" xfId="394" xr:uid="{00000000-0005-0000-0000-0000EA120000}"/>
    <cellStyle name="Percent 6 2" xfId="395" xr:uid="{00000000-0005-0000-0000-0000EB120000}"/>
    <cellStyle name="Percent 7" xfId="396" xr:uid="{00000000-0005-0000-0000-0000EC120000}"/>
    <cellStyle name="Percent 8" xfId="397" xr:uid="{00000000-0005-0000-0000-0000ED120000}"/>
    <cellStyle name="Percent 9" xfId="398" xr:uid="{00000000-0005-0000-0000-0000EE120000}"/>
    <cellStyle name="PSChar" xfId="18" xr:uid="{00000000-0005-0000-0000-0000EF120000}"/>
    <cellStyle name="PSChar 2" xfId="32" xr:uid="{00000000-0005-0000-0000-0000F0120000}"/>
    <cellStyle name="PSChar 2 2" xfId="399" xr:uid="{00000000-0005-0000-0000-0000F1120000}"/>
    <cellStyle name="PSChar 2 3" xfId="400" xr:uid="{00000000-0005-0000-0000-0000F2120000}"/>
    <cellStyle name="PSChar 3" xfId="401" xr:uid="{00000000-0005-0000-0000-0000F3120000}"/>
    <cellStyle name="PSChar 3 2" xfId="402" xr:uid="{00000000-0005-0000-0000-0000F4120000}"/>
    <cellStyle name="PSChar 4" xfId="403" xr:uid="{00000000-0005-0000-0000-0000F5120000}"/>
    <cellStyle name="PSChar 5" xfId="404" xr:uid="{00000000-0005-0000-0000-0000F6120000}"/>
    <cellStyle name="PSChar 6" xfId="405" xr:uid="{00000000-0005-0000-0000-0000F7120000}"/>
    <cellStyle name="PSChar 7" xfId="602" xr:uid="{00000000-0005-0000-0000-0000F8120000}"/>
    <cellStyle name="PSChar 7 2" xfId="1693" xr:uid="{00000000-0005-0000-0000-0000F9120000}"/>
    <cellStyle name="PSChar 7 3" xfId="2844" xr:uid="{00000000-0005-0000-0000-0000FA120000}"/>
    <cellStyle name="PSDate" xfId="33" xr:uid="{00000000-0005-0000-0000-0000FB120000}"/>
    <cellStyle name="PSDate 2" xfId="406" xr:uid="{00000000-0005-0000-0000-0000FC120000}"/>
    <cellStyle name="PSDate 2 2" xfId="407" xr:uid="{00000000-0005-0000-0000-0000FD120000}"/>
    <cellStyle name="PSDate 2 3" xfId="408" xr:uid="{00000000-0005-0000-0000-0000FE120000}"/>
    <cellStyle name="PSDate 3" xfId="409" xr:uid="{00000000-0005-0000-0000-0000FF120000}"/>
    <cellStyle name="PSDate 3 2" xfId="410" xr:uid="{00000000-0005-0000-0000-000000130000}"/>
    <cellStyle name="PSDate 4" xfId="411" xr:uid="{00000000-0005-0000-0000-000001130000}"/>
    <cellStyle name="PSDate 5" xfId="412" xr:uid="{00000000-0005-0000-0000-000002130000}"/>
    <cellStyle name="PSDate 6" xfId="413" xr:uid="{00000000-0005-0000-0000-000003130000}"/>
    <cellStyle name="PSDate 7" xfId="603" xr:uid="{00000000-0005-0000-0000-000004130000}"/>
    <cellStyle name="PSDate 7 2" xfId="1694" xr:uid="{00000000-0005-0000-0000-000005130000}"/>
    <cellStyle name="PSDate 7 3" xfId="2845" xr:uid="{00000000-0005-0000-0000-000006130000}"/>
    <cellStyle name="PSDec" xfId="4" xr:uid="{00000000-0005-0000-0000-000007130000}"/>
    <cellStyle name="PSDec 2" xfId="34" xr:uid="{00000000-0005-0000-0000-000008130000}"/>
    <cellStyle name="PSDec 2 2" xfId="414" xr:uid="{00000000-0005-0000-0000-000009130000}"/>
    <cellStyle name="PSDec 2 3" xfId="415" xr:uid="{00000000-0005-0000-0000-00000A130000}"/>
    <cellStyle name="PSDec 3" xfId="416" xr:uid="{00000000-0005-0000-0000-00000B130000}"/>
    <cellStyle name="PSDec 3 2" xfId="417" xr:uid="{00000000-0005-0000-0000-00000C130000}"/>
    <cellStyle name="PSDec 4" xfId="418" xr:uid="{00000000-0005-0000-0000-00000D130000}"/>
    <cellStyle name="PSDec 5" xfId="419" xr:uid="{00000000-0005-0000-0000-00000E130000}"/>
    <cellStyle name="PSDec 6" xfId="420" xr:uid="{00000000-0005-0000-0000-00000F130000}"/>
    <cellStyle name="PSDec 7" xfId="604" xr:uid="{00000000-0005-0000-0000-000010130000}"/>
    <cellStyle name="PSDec 7 2" xfId="1695" xr:uid="{00000000-0005-0000-0000-000011130000}"/>
    <cellStyle name="PSDec 7 3" xfId="2846" xr:uid="{00000000-0005-0000-0000-000012130000}"/>
    <cellStyle name="PSHeading" xfId="35" xr:uid="{00000000-0005-0000-0000-000013130000}"/>
    <cellStyle name="PSHeading 10" xfId="421" xr:uid="{00000000-0005-0000-0000-000014130000}"/>
    <cellStyle name="PSHeading 11" xfId="422" xr:uid="{00000000-0005-0000-0000-000015130000}"/>
    <cellStyle name="PSHeading 12" xfId="605" xr:uid="{00000000-0005-0000-0000-000016130000}"/>
    <cellStyle name="PSHeading 12 2" xfId="1696" xr:uid="{00000000-0005-0000-0000-000017130000}"/>
    <cellStyle name="PSHeading 12 3" xfId="2847" xr:uid="{00000000-0005-0000-0000-000018130000}"/>
    <cellStyle name="PSHeading 2" xfId="36" xr:uid="{00000000-0005-0000-0000-000019130000}"/>
    <cellStyle name="PSHeading 2 2" xfId="423" xr:uid="{00000000-0005-0000-0000-00001A130000}"/>
    <cellStyle name="PSHeading 2 3" xfId="424" xr:uid="{00000000-0005-0000-0000-00001B130000}"/>
    <cellStyle name="PSHeading 2_108 Summary" xfId="425" xr:uid="{00000000-0005-0000-0000-00001C130000}"/>
    <cellStyle name="PSHeading 3" xfId="426" xr:uid="{00000000-0005-0000-0000-00001D130000}"/>
    <cellStyle name="PSHeading 3 2" xfId="427" xr:uid="{00000000-0005-0000-0000-00001E130000}"/>
    <cellStyle name="PSHeading 3_108 Summary" xfId="428" xr:uid="{00000000-0005-0000-0000-00001F130000}"/>
    <cellStyle name="PSHeading 4" xfId="429" xr:uid="{00000000-0005-0000-0000-000020130000}"/>
    <cellStyle name="PSHeading 5" xfId="430" xr:uid="{00000000-0005-0000-0000-000021130000}"/>
    <cellStyle name="PSHeading 6" xfId="431" xr:uid="{00000000-0005-0000-0000-000022130000}"/>
    <cellStyle name="PSHeading 7" xfId="432" xr:uid="{00000000-0005-0000-0000-000023130000}"/>
    <cellStyle name="PSHeading 8" xfId="433" xr:uid="{00000000-0005-0000-0000-000024130000}"/>
    <cellStyle name="PSHeading 9" xfId="434" xr:uid="{00000000-0005-0000-0000-000025130000}"/>
    <cellStyle name="PSHeading_101 check" xfId="435" xr:uid="{00000000-0005-0000-0000-000026130000}"/>
    <cellStyle name="PSInt" xfId="37" xr:uid="{00000000-0005-0000-0000-000027130000}"/>
    <cellStyle name="PSInt 2" xfId="436" xr:uid="{00000000-0005-0000-0000-000028130000}"/>
    <cellStyle name="PSInt 2 2" xfId="437" xr:uid="{00000000-0005-0000-0000-000029130000}"/>
    <cellStyle name="PSInt 2 3" xfId="438" xr:uid="{00000000-0005-0000-0000-00002A130000}"/>
    <cellStyle name="PSInt 3" xfId="439" xr:uid="{00000000-0005-0000-0000-00002B130000}"/>
    <cellStyle name="PSInt 3 2" xfId="440" xr:uid="{00000000-0005-0000-0000-00002C130000}"/>
    <cellStyle name="PSInt 4" xfId="441" xr:uid="{00000000-0005-0000-0000-00002D130000}"/>
    <cellStyle name="PSInt 5" xfId="442" xr:uid="{00000000-0005-0000-0000-00002E130000}"/>
    <cellStyle name="PSInt 6" xfId="443" xr:uid="{00000000-0005-0000-0000-00002F130000}"/>
    <cellStyle name="PSInt 7" xfId="606" xr:uid="{00000000-0005-0000-0000-000030130000}"/>
    <cellStyle name="PSInt 7 2" xfId="1697" xr:uid="{00000000-0005-0000-0000-000031130000}"/>
    <cellStyle name="PSInt 7 3" xfId="2848" xr:uid="{00000000-0005-0000-0000-000032130000}"/>
    <cellStyle name="PSSpacer" xfId="38" xr:uid="{00000000-0005-0000-0000-000033130000}"/>
    <cellStyle name="PSSpacer 2" xfId="444" xr:uid="{00000000-0005-0000-0000-000034130000}"/>
    <cellStyle name="PSSpacer 2 2" xfId="445" xr:uid="{00000000-0005-0000-0000-000035130000}"/>
    <cellStyle name="PSSpacer 2 3" xfId="446" xr:uid="{00000000-0005-0000-0000-000036130000}"/>
    <cellStyle name="PSSpacer 3" xfId="447" xr:uid="{00000000-0005-0000-0000-000037130000}"/>
    <cellStyle name="PSSpacer 3 2" xfId="448" xr:uid="{00000000-0005-0000-0000-000038130000}"/>
    <cellStyle name="PSSpacer 4" xfId="449" xr:uid="{00000000-0005-0000-0000-000039130000}"/>
    <cellStyle name="PSSpacer 5" xfId="450" xr:uid="{00000000-0005-0000-0000-00003A130000}"/>
    <cellStyle name="PSSpacer 6" xfId="451" xr:uid="{00000000-0005-0000-0000-00003B130000}"/>
    <cellStyle name="PSSpacer 7" xfId="607" xr:uid="{00000000-0005-0000-0000-00003C130000}"/>
    <cellStyle name="PSSpacer 7 2" xfId="1698" xr:uid="{00000000-0005-0000-0000-00003D130000}"/>
    <cellStyle name="PSSpacer 7 3" xfId="2849" xr:uid="{00000000-0005-0000-0000-00003E130000}"/>
    <cellStyle name="Title 2" xfId="452" xr:uid="{00000000-0005-0000-0000-00003F130000}"/>
    <cellStyle name="Title 3" xfId="453" xr:uid="{00000000-0005-0000-0000-000040130000}"/>
    <cellStyle name="Title 4" xfId="454" xr:uid="{00000000-0005-0000-0000-000041130000}"/>
    <cellStyle name="Title 5" xfId="455" xr:uid="{00000000-0005-0000-0000-000042130000}"/>
    <cellStyle name="Total 2" xfId="456" xr:uid="{00000000-0005-0000-0000-000043130000}"/>
    <cellStyle name="Total 3" xfId="457" xr:uid="{00000000-0005-0000-0000-000044130000}"/>
    <cellStyle name="Total 4" xfId="458" xr:uid="{00000000-0005-0000-0000-000045130000}"/>
    <cellStyle name="Total 5" xfId="459" xr:uid="{00000000-0005-0000-0000-000046130000}"/>
    <cellStyle name="Total 6" xfId="460" xr:uid="{00000000-0005-0000-0000-000047130000}"/>
    <cellStyle name="Total 7" xfId="461" xr:uid="{00000000-0005-0000-0000-000048130000}"/>
    <cellStyle name="Total 8" xfId="462" xr:uid="{00000000-0005-0000-0000-000049130000}"/>
    <cellStyle name="Warning Text 2" xfId="463" xr:uid="{00000000-0005-0000-0000-00004A130000}"/>
    <cellStyle name="Warning Text 3" xfId="464" xr:uid="{00000000-0005-0000-0000-00004B130000}"/>
    <cellStyle name="Warning Text 4" xfId="465" xr:uid="{00000000-0005-0000-0000-00004C130000}"/>
    <cellStyle name="Warning Text 5" xfId="466" xr:uid="{00000000-0005-0000-0000-00004D130000}"/>
    <cellStyle name="Warning Text 6" xfId="467" xr:uid="{00000000-0005-0000-0000-00004E1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5"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Mac McCaslin" id="{86080FA2-E7A6-4AA5-A166-EA0AADA89CDA}" userId="S::s377134@corp.aepsc.com::2cdaba02-2bdf-4fa1-b941-b9c03322f827"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N16" dT="2025-07-15T20:33:51.40" personId="{86080FA2-E7A6-4AA5-A166-EA0AADA89CDA}" id="{D30544BE-1FA4-4106-B6BC-361AF49F0857}">
    <text>Double check rate that is pulling through on W34 subject to change which would update this number</text>
  </threadedComment>
  <threadedComment ref="N16" dT="2025-07-17T10:22:06.40" personId="{86080FA2-E7A6-4AA5-A166-EA0AADA89CDA}" id="{33A87670-83B4-4F57-9D7A-E4E9DADFBF66}" parentId="{D30544BE-1FA4-4106-B6BC-361AF49F0857}">
    <text>Updated with the latest calculation that is linked to Franz's percentage. Now any update should pull automatically and update the calculaton/pull in the correct amount</text>
  </threadedComment>
  <threadedComment ref="N35" dT="2025-07-15T14:59:14.58" personId="{86080FA2-E7A6-4AA5-A166-EA0AADA89CDA}" id="{F1822997-DFF8-4991-AC0D-C3BBDAD78AA9}">
    <text>W31 ARO Depreciation Expense</text>
  </threadedComment>
  <threadedComment ref="N39" dT="2025-07-15T14:58:39.61" personId="{86080FA2-E7A6-4AA5-A166-EA0AADA89CDA}" id="{DAAF2D48-D908-467A-89B4-B658BDBBABDE}">
    <text>W30 Depr Annualization Adj Electric Plant in Service plus W67 and W68 adj at New rate base</text>
  </threadedComment>
  <threadedComment ref="N40" dT="2025-07-15T15:10:20.42" personId="{86080FA2-E7A6-4AA5-A166-EA0AADA89CDA}" id="{E55BEE46-47B6-42CD-8423-63A6A7EA4216}">
    <text>W30 Depr Annualization Adj Electric Plant in Service plus W67 and W68 adj at New rate base</text>
  </threadedComment>
  <threadedComment ref="N62" dT="2025-07-15T11:38:51.33" personId="{86080FA2-E7A6-4AA5-A166-EA0AADA89CDA}" id="{17186DF0-5B90-443A-A131-D3ABB065B727}">
    <text>W19 Pension and OPEB</text>
  </threadedComment>
  <threadedComment ref="L112" dT="2025-07-01T18:09:27.41" personId="{86080FA2-E7A6-4AA5-A166-EA0AADA89CDA}" id="{0AF4352A-0A1E-44EA-AFBB-46AE61875946}">
    <text>Also known as "GP-Tran"</text>
  </threadedComment>
  <threadedComment ref="L113" dT="2025-07-01T18:09:27.41" personId="{86080FA2-E7A6-4AA5-A166-EA0AADA89CDA}" id="{6FC57DF4-6789-406C-8F7B-FF119B7869BC}">
    <text>Also known as "GP-Tran"</text>
  </threadedComment>
  <threadedComment ref="N120" dT="2025-07-15T11:40:32.07" personId="{86080FA2-E7A6-4AA5-A166-EA0AADA89CDA}" id="{5CBBAEE2-58AA-4977-830C-2774E979CC42}">
    <text>W19 Pension and OPEB</text>
  </threadedComment>
  <threadedComment ref="N152" dT="2025-07-18T10:36:13.28" personId="{86080FA2-E7A6-4AA5-A166-EA0AADA89CDA}" id="{79234691-1BDD-4CCF-8018-DC3BB8714844}">
    <text>Ties to Sec V Sch 5 Excel line C512</text>
  </threadedComment>
  <threadedComment ref="C167" dT="2025-07-01T17:28:35.12" personId="{86080FA2-E7A6-4AA5-A166-EA0AADA89CDA}" id="{D30B9D5A-9F79-4D59-A237-F64CE2610D9A}">
    <text>120K plug to tie to financials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96DC4-5006-44BE-B4F1-6B4C48591BA3}">
  <sheetPr>
    <pageSetUpPr autoPageBreaks="0"/>
  </sheetPr>
  <dimension ref="A1:O102"/>
  <sheetViews>
    <sheetView tabSelected="1" view="pageBreakPreview" topLeftCell="A91" zoomScale="130" zoomScaleNormal="100" zoomScaleSheetLayoutView="130" workbookViewId="0">
      <selection activeCell="G117" sqref="G117"/>
    </sheetView>
  </sheetViews>
  <sheetFormatPr defaultColWidth="9.140625" defaultRowHeight="12.75"/>
  <cols>
    <col min="1" max="1" width="2.42578125" style="141" customWidth="1"/>
    <col min="2" max="2" width="7" style="141" customWidth="1"/>
    <col min="3" max="3" width="13.7109375" style="141" customWidth="1"/>
    <col min="4" max="4" width="14.28515625" style="141" customWidth="1"/>
    <col min="5" max="5" width="18.7109375" style="141" customWidth="1"/>
    <col min="6" max="6" width="17.7109375" style="141" customWidth="1"/>
    <col min="7" max="7" width="15.42578125" style="141" bestFit="1" customWidth="1"/>
    <col min="8" max="8" width="14" style="141" bestFit="1" customWidth="1"/>
    <col min="9" max="9" width="13.7109375" style="141" bestFit="1" customWidth="1"/>
    <col min="10" max="10" width="2.28515625" style="141" customWidth="1"/>
    <col min="11" max="11" width="12.28515625" style="141" bestFit="1" customWidth="1"/>
    <col min="12" max="12" width="9.5703125" style="141" bestFit="1" customWidth="1"/>
    <col min="13" max="13" width="9.85546875" style="141" bestFit="1" customWidth="1"/>
    <col min="14" max="16384" width="9.140625" style="141"/>
  </cols>
  <sheetData>
    <row r="1" spans="1:14">
      <c r="A1" s="276" t="s">
        <v>2</v>
      </c>
      <c r="B1" s="276"/>
      <c r="C1" s="276"/>
      <c r="D1" s="276"/>
      <c r="E1" s="276"/>
      <c r="F1" s="276"/>
      <c r="G1" s="276"/>
      <c r="H1" s="276"/>
      <c r="I1" s="140" t="s">
        <v>185</v>
      </c>
      <c r="K1" s="142"/>
      <c r="L1" s="142"/>
      <c r="M1" s="142"/>
      <c r="N1" s="142"/>
    </row>
    <row r="2" spans="1:14">
      <c r="A2" s="289" t="s">
        <v>296</v>
      </c>
      <c r="B2" s="289"/>
      <c r="C2" s="289"/>
      <c r="D2" s="289"/>
      <c r="E2" s="289"/>
      <c r="F2" s="289"/>
      <c r="G2" s="289"/>
      <c r="H2" s="289"/>
      <c r="I2" s="140" t="s">
        <v>185</v>
      </c>
      <c r="K2" s="142"/>
      <c r="L2" s="142"/>
      <c r="M2" s="142"/>
      <c r="N2" s="142"/>
    </row>
    <row r="3" spans="1:14">
      <c r="A3" s="276" t="s">
        <v>297</v>
      </c>
      <c r="B3" s="276"/>
      <c r="C3" s="276"/>
      <c r="D3" s="276"/>
      <c r="E3" s="276"/>
      <c r="F3" s="276"/>
      <c r="G3" s="276"/>
      <c r="H3" s="276"/>
      <c r="I3" s="143"/>
      <c r="J3" s="143"/>
      <c r="K3" s="142"/>
      <c r="L3" s="142"/>
      <c r="M3" s="142"/>
      <c r="N3" s="142"/>
    </row>
    <row r="4" spans="1:14">
      <c r="A4" s="276" t="s">
        <v>279</v>
      </c>
      <c r="B4" s="276"/>
      <c r="C4" s="276"/>
      <c r="D4" s="276"/>
      <c r="E4" s="276"/>
      <c r="F4" s="276"/>
      <c r="G4" s="276"/>
      <c r="H4" s="276"/>
      <c r="I4" s="143"/>
      <c r="J4" s="143"/>
      <c r="K4" s="142"/>
      <c r="L4" s="142"/>
      <c r="M4" s="142"/>
      <c r="N4" s="142"/>
    </row>
    <row r="5" spans="1:14">
      <c r="A5" s="142"/>
      <c r="B5" s="143"/>
      <c r="E5" s="144"/>
      <c r="F5" s="143"/>
      <c r="G5" s="143"/>
      <c r="H5" s="143"/>
      <c r="I5" s="143"/>
      <c r="J5" s="143"/>
      <c r="K5" s="142"/>
      <c r="L5" s="142"/>
      <c r="M5" s="142"/>
      <c r="N5" s="142"/>
    </row>
    <row r="6" spans="1:14">
      <c r="A6" s="145" t="s">
        <v>298</v>
      </c>
      <c r="B6" s="141" t="s">
        <v>299</v>
      </c>
      <c r="J6" s="143"/>
      <c r="K6" s="142"/>
      <c r="L6" s="142"/>
      <c r="M6" s="142"/>
      <c r="N6" s="142"/>
    </row>
    <row r="7" spans="1:14" ht="12.75" customHeight="1">
      <c r="A7" s="145"/>
    </row>
    <row r="8" spans="1:14" ht="12.75" customHeight="1">
      <c r="C8" s="146" t="s">
        <v>300</v>
      </c>
      <c r="D8" s="146"/>
      <c r="E8" s="146"/>
    </row>
    <row r="9" spans="1:14" ht="12.75" customHeight="1"/>
    <row r="10" spans="1:14" ht="12.75" customHeight="1">
      <c r="A10" s="145" t="s">
        <v>301</v>
      </c>
      <c r="B10" s="141" t="s">
        <v>302</v>
      </c>
    </row>
    <row r="11" spans="1:14" ht="12.75" customHeight="1">
      <c r="A11" s="145"/>
    </row>
    <row r="12" spans="1:14" ht="12.75" customHeight="1">
      <c r="C12" s="147" t="s">
        <v>303</v>
      </c>
      <c r="D12" s="146"/>
      <c r="E12" s="146"/>
      <c r="F12" s="146"/>
      <c r="G12" s="146"/>
      <c r="H12" s="148"/>
    </row>
    <row r="13" spans="1:14" ht="12.75" customHeight="1">
      <c r="C13" s="149"/>
    </row>
    <row r="14" spans="1:14" ht="12.75" customHeight="1">
      <c r="A14" s="145" t="s">
        <v>304</v>
      </c>
      <c r="B14" s="141" t="s">
        <v>305</v>
      </c>
    </row>
    <row r="15" spans="1:14" ht="12.75" customHeight="1">
      <c r="B15" s="141" t="s">
        <v>306</v>
      </c>
    </row>
    <row r="16" spans="1:14" ht="12.75" customHeight="1"/>
    <row r="17" spans="1:8" ht="12.75" customHeight="1">
      <c r="C17" s="146" t="s">
        <v>307</v>
      </c>
      <c r="D17" s="146"/>
      <c r="E17" s="146"/>
      <c r="F17" s="146"/>
      <c r="G17" s="146"/>
    </row>
    <row r="18" spans="1:8" ht="12.75" customHeight="1"/>
    <row r="19" spans="1:8" ht="12.75" customHeight="1">
      <c r="A19" s="145" t="s">
        <v>308</v>
      </c>
      <c r="B19" s="141" t="s">
        <v>309</v>
      </c>
    </row>
    <row r="20" spans="1:8" ht="12.75" customHeight="1">
      <c r="B20" s="141" t="s">
        <v>310</v>
      </c>
    </row>
    <row r="21" spans="1:8" ht="12.75" customHeight="1">
      <c r="B21" s="141" t="s">
        <v>311</v>
      </c>
    </row>
    <row r="22" spans="1:8" ht="12.75" customHeight="1">
      <c r="B22" s="141" t="s">
        <v>312</v>
      </c>
    </row>
    <row r="23" spans="1:8" ht="12.75" customHeight="1"/>
    <row r="24" spans="1:8" ht="12.75" customHeight="1">
      <c r="C24" s="146" t="s">
        <v>313</v>
      </c>
    </row>
    <row r="25" spans="1:8" ht="12.75" customHeight="1"/>
    <row r="26" spans="1:8" ht="12.75" customHeight="1">
      <c r="A26" s="145" t="s">
        <v>314</v>
      </c>
      <c r="B26" s="141" t="s">
        <v>315</v>
      </c>
    </row>
    <row r="27" spans="1:8" ht="12.75" customHeight="1">
      <c r="B27" s="141" t="s">
        <v>316</v>
      </c>
    </row>
    <row r="28" spans="1:8" ht="12.75" customHeight="1">
      <c r="B28" s="141" t="s">
        <v>317</v>
      </c>
    </row>
    <row r="29" spans="1:8" ht="12.75" customHeight="1">
      <c r="H29" s="150"/>
    </row>
    <row r="30" spans="1:8" ht="12.75" customHeight="1">
      <c r="C30" s="146" t="s">
        <v>318</v>
      </c>
      <c r="H30" s="150"/>
    </row>
    <row r="31" spans="1:8" ht="12.75" customHeight="1">
      <c r="C31" s="146"/>
    </row>
    <row r="32" spans="1:8">
      <c r="A32" s="145" t="s">
        <v>319</v>
      </c>
      <c r="B32" s="141" t="s">
        <v>320</v>
      </c>
    </row>
    <row r="33" spans="2:15" ht="13.7" customHeight="1">
      <c r="B33" s="141" t="s">
        <v>321</v>
      </c>
      <c r="K33" s="151"/>
    </row>
    <row r="34" spans="2:15" ht="13.7" customHeight="1">
      <c r="B34" s="141" t="s">
        <v>322</v>
      </c>
      <c r="K34" s="151"/>
    </row>
    <row r="35" spans="2:15" ht="13.7" customHeight="1">
      <c r="K35" s="151"/>
    </row>
    <row r="36" spans="2:15" ht="75">
      <c r="C36" s="152" t="s">
        <v>323</v>
      </c>
      <c r="D36" s="152" t="s">
        <v>324</v>
      </c>
      <c r="E36" s="152" t="s">
        <v>325</v>
      </c>
      <c r="F36" s="152" t="s">
        <v>326</v>
      </c>
      <c r="G36" s="152" t="s">
        <v>327</v>
      </c>
      <c r="H36" s="152"/>
      <c r="L36" s="153"/>
    </row>
    <row r="37" spans="2:15" ht="12.75" customHeight="1">
      <c r="B37" s="154" t="s">
        <v>328</v>
      </c>
      <c r="C37" s="155"/>
      <c r="D37" s="155"/>
      <c r="E37" s="155"/>
      <c r="F37" s="155"/>
      <c r="G37" s="155"/>
      <c r="H37" s="155"/>
      <c r="L37" s="153"/>
    </row>
    <row r="38" spans="2:15" ht="12.75" customHeight="1">
      <c r="C38" s="156" t="s">
        <v>329</v>
      </c>
      <c r="D38" s="156" t="s">
        <v>330</v>
      </c>
      <c r="E38" s="157">
        <v>5.6250000000000001E-2</v>
      </c>
      <c r="F38" s="158">
        <v>75000000</v>
      </c>
      <c r="G38" s="158">
        <f>F38*E38</f>
        <v>4218750</v>
      </c>
      <c r="H38" s="158"/>
      <c r="L38" s="153"/>
      <c r="M38" s="159"/>
    </row>
    <row r="39" spans="2:15" ht="12.75" customHeight="1">
      <c r="C39" s="156" t="s">
        <v>331</v>
      </c>
      <c r="D39" s="156" t="s">
        <v>332</v>
      </c>
      <c r="E39" s="157">
        <v>8.0299999999999996E-2</v>
      </c>
      <c r="F39" s="158">
        <v>30000000</v>
      </c>
      <c r="G39" s="158">
        <f t="shared" ref="G39:G43" si="0">F39*E39</f>
        <v>2409000</v>
      </c>
      <c r="H39" s="158"/>
      <c r="L39" s="153"/>
    </row>
    <row r="40" spans="2:15" ht="12.75" customHeight="1">
      <c r="C40" s="156" t="s">
        <v>331</v>
      </c>
      <c r="D40" s="156" t="s">
        <v>333</v>
      </c>
      <c r="E40" s="157">
        <v>8.1299999999999997E-2</v>
      </c>
      <c r="F40" s="158">
        <v>60000000</v>
      </c>
      <c r="G40" s="158">
        <f t="shared" si="0"/>
        <v>4878000</v>
      </c>
      <c r="H40" s="158"/>
      <c r="L40" s="153"/>
    </row>
    <row r="41" spans="2:15" ht="12.75" customHeight="1">
      <c r="C41" s="156" t="s">
        <v>334</v>
      </c>
      <c r="D41" s="156" t="s">
        <v>335</v>
      </c>
      <c r="E41" s="157">
        <v>4.1799999999999997E-2</v>
      </c>
      <c r="F41" s="158">
        <v>120000000</v>
      </c>
      <c r="G41" s="158">
        <f t="shared" si="0"/>
        <v>5016000</v>
      </c>
      <c r="H41" s="158"/>
      <c r="L41" s="153"/>
    </row>
    <row r="42" spans="2:15" ht="12.75" customHeight="1">
      <c r="C42" s="156" t="s">
        <v>336</v>
      </c>
      <c r="D42" s="156" t="s">
        <v>337</v>
      </c>
      <c r="E42" s="157">
        <v>4.3299999999999998E-2</v>
      </c>
      <c r="F42" s="158">
        <v>80000000</v>
      </c>
      <c r="G42" s="158">
        <f t="shared" si="0"/>
        <v>3464000</v>
      </c>
      <c r="H42" s="158"/>
      <c r="K42" s="160"/>
      <c r="L42" s="153"/>
      <c r="M42" s="160"/>
      <c r="N42" s="160"/>
    </row>
    <row r="43" spans="2:15" ht="12.75" customHeight="1">
      <c r="C43" s="156" t="s">
        <v>338</v>
      </c>
      <c r="D43" s="156" t="s">
        <v>339</v>
      </c>
      <c r="E43" s="157">
        <v>3.3500000000000002E-2</v>
      </c>
      <c r="F43" s="158">
        <v>40000000</v>
      </c>
      <c r="G43" s="158">
        <f t="shared" si="0"/>
        <v>1340000</v>
      </c>
      <c r="H43" s="158"/>
      <c r="K43" s="160"/>
      <c r="L43" s="161"/>
      <c r="M43" s="160"/>
    </row>
    <row r="44" spans="2:15" ht="12.75" customHeight="1">
      <c r="C44" s="156" t="s">
        <v>338</v>
      </c>
      <c r="D44" s="156" t="s">
        <v>340</v>
      </c>
      <c r="E44" s="157">
        <v>3.4500000000000003E-2</v>
      </c>
      <c r="F44" s="158">
        <v>165000000</v>
      </c>
      <c r="G44" s="158">
        <f>F44*E44</f>
        <v>5692500.0000000009</v>
      </c>
      <c r="H44" s="158"/>
      <c r="M44" s="160"/>
      <c r="O44" s="160"/>
    </row>
    <row r="45" spans="2:15" ht="12.75" customHeight="1">
      <c r="C45" s="156" t="s">
        <v>338</v>
      </c>
      <c r="D45" s="156" t="s">
        <v>341</v>
      </c>
      <c r="E45" s="157">
        <v>4.1200000000000001E-2</v>
      </c>
      <c r="F45" s="158">
        <v>55000000</v>
      </c>
      <c r="G45" s="158">
        <f>F45*E45</f>
        <v>2266000</v>
      </c>
      <c r="H45" s="158"/>
      <c r="M45" s="160"/>
    </row>
    <row r="46" spans="2:15" ht="12.75" customHeight="1">
      <c r="C46" s="156">
        <v>45240</v>
      </c>
      <c r="D46" s="156">
        <v>45245</v>
      </c>
      <c r="E46" s="157">
        <v>7.0000000000000007E-2</v>
      </c>
      <c r="F46" s="158">
        <v>375000000</v>
      </c>
      <c r="G46" s="158">
        <f>F46*E46</f>
        <v>26250000.000000004</v>
      </c>
      <c r="H46" s="158"/>
      <c r="M46" s="160"/>
    </row>
    <row r="47" spans="2:15" ht="12.75" customHeight="1">
      <c r="K47" s="160"/>
      <c r="L47" s="162"/>
      <c r="M47" s="162"/>
    </row>
    <row r="48" spans="2:15" ht="12.75" customHeight="1">
      <c r="B48" s="154" t="s">
        <v>342</v>
      </c>
      <c r="E48" s="163"/>
      <c r="F48" s="164"/>
      <c r="G48" s="164"/>
      <c r="H48" s="164"/>
      <c r="M48" s="160"/>
    </row>
    <row r="49" spans="2:12" ht="12.75" customHeight="1">
      <c r="C49" s="156">
        <v>45097</v>
      </c>
      <c r="D49" s="156">
        <v>49766</v>
      </c>
      <c r="E49" s="157">
        <v>4.7E-2</v>
      </c>
      <c r="F49" s="158">
        <v>65000000</v>
      </c>
      <c r="G49" s="158">
        <f>F49*E49</f>
        <v>3055000</v>
      </c>
      <c r="H49" s="158"/>
      <c r="I49" s="160"/>
      <c r="L49" s="162"/>
    </row>
    <row r="50" spans="2:12" ht="12.75" customHeight="1"/>
    <row r="51" spans="2:12" ht="12.75" customHeight="1">
      <c r="B51" s="154" t="s">
        <v>343</v>
      </c>
      <c r="E51" s="163"/>
      <c r="F51" s="164"/>
      <c r="G51" s="164"/>
      <c r="H51" s="164"/>
    </row>
    <row r="52" spans="2:12" ht="12.75" customHeight="1">
      <c r="C52" s="156">
        <v>45469</v>
      </c>
      <c r="D52" s="156">
        <v>45833</v>
      </c>
      <c r="E52" s="157" t="s">
        <v>344</v>
      </c>
      <c r="F52" s="158">
        <v>150000000</v>
      </c>
      <c r="G52" s="158">
        <v>8804372.8300000001</v>
      </c>
      <c r="H52" s="158"/>
    </row>
    <row r="53" spans="2:12" ht="12.75" customHeight="1">
      <c r="C53" s="156">
        <v>45659</v>
      </c>
      <c r="D53" s="156">
        <v>46055</v>
      </c>
      <c r="E53" s="157" t="s">
        <v>344</v>
      </c>
      <c r="F53" s="158">
        <v>150000000</v>
      </c>
      <c r="G53" s="158">
        <v>1991415</v>
      </c>
      <c r="H53" s="158"/>
    </row>
    <row r="54" spans="2:12" ht="12.75" customHeight="1">
      <c r="C54" s="156"/>
      <c r="D54" s="156"/>
      <c r="E54" s="157"/>
      <c r="F54" s="158"/>
      <c r="G54" s="158"/>
      <c r="H54" s="158"/>
    </row>
    <row r="55" spans="2:12" ht="12.75" customHeight="1">
      <c r="B55" s="154" t="s">
        <v>345</v>
      </c>
    </row>
    <row r="56" spans="2:12" ht="12.75" customHeight="1">
      <c r="C56" s="296" t="s">
        <v>346</v>
      </c>
      <c r="D56" s="297"/>
      <c r="E56" s="297"/>
      <c r="F56" s="297"/>
      <c r="G56" s="297"/>
      <c r="H56" s="297"/>
      <c r="I56" s="298"/>
    </row>
    <row r="57" spans="2:12">
      <c r="C57" s="290" t="s">
        <v>347</v>
      </c>
      <c r="D57" s="291"/>
      <c r="E57" s="291"/>
      <c r="F57" s="291"/>
      <c r="G57" s="291"/>
      <c r="H57" s="291"/>
      <c r="I57" s="292"/>
    </row>
    <row r="58" spans="2:12" ht="12.75" customHeight="1">
      <c r="B58" s="165"/>
      <c r="C58" s="290"/>
      <c r="D58" s="291"/>
      <c r="E58" s="291"/>
      <c r="F58" s="291"/>
      <c r="G58" s="291"/>
      <c r="H58" s="291"/>
      <c r="I58" s="292"/>
    </row>
    <row r="59" spans="2:12" ht="12.75" customHeight="1">
      <c r="B59" s="165"/>
      <c r="C59" s="293"/>
      <c r="D59" s="294"/>
      <c r="E59" s="294"/>
      <c r="F59" s="294"/>
      <c r="G59" s="294"/>
      <c r="H59" s="294"/>
      <c r="I59" s="295"/>
    </row>
    <row r="60" spans="2:12" ht="3.6" customHeight="1">
      <c r="C60" s="166"/>
      <c r="D60" s="166"/>
      <c r="E60" s="166"/>
      <c r="F60" s="166"/>
      <c r="G60" s="166"/>
      <c r="H60" s="166"/>
      <c r="I60" s="166"/>
    </row>
    <row r="61" spans="2:12" ht="12.75" customHeight="1">
      <c r="B61" s="141" t="s">
        <v>348</v>
      </c>
      <c r="C61" s="277" t="s">
        <v>349</v>
      </c>
      <c r="D61" s="278"/>
      <c r="E61" s="278"/>
      <c r="F61" s="278"/>
      <c r="G61" s="278"/>
      <c r="H61" s="278"/>
      <c r="I61" s="279"/>
    </row>
    <row r="62" spans="2:12" ht="12.75" customHeight="1">
      <c r="C62" s="280"/>
      <c r="D62" s="281"/>
      <c r="E62" s="281"/>
      <c r="F62" s="281"/>
      <c r="G62" s="281"/>
      <c r="H62" s="281"/>
      <c r="I62" s="282"/>
    </row>
    <row r="63" spans="2:12" ht="12.75" customHeight="1">
      <c r="C63" s="280"/>
      <c r="D63" s="281"/>
      <c r="E63" s="281"/>
      <c r="F63" s="281"/>
      <c r="G63" s="281"/>
      <c r="H63" s="281"/>
      <c r="I63" s="282"/>
    </row>
    <row r="64" spans="2:12" ht="12.75" customHeight="1">
      <c r="B64" s="167"/>
      <c r="C64" s="280"/>
      <c r="D64" s="281"/>
      <c r="E64" s="281"/>
      <c r="F64" s="281"/>
      <c r="G64" s="281"/>
      <c r="H64" s="281"/>
      <c r="I64" s="282"/>
    </row>
    <row r="65" spans="1:9" ht="12.75" customHeight="1">
      <c r="B65" s="167"/>
      <c r="C65" s="283"/>
      <c r="D65" s="284"/>
      <c r="E65" s="284"/>
      <c r="F65" s="284"/>
      <c r="G65" s="284"/>
      <c r="H65" s="284"/>
      <c r="I65" s="285"/>
    </row>
    <row r="66" spans="1:9" ht="3.6" customHeight="1">
      <c r="C66" s="166"/>
      <c r="D66" s="166"/>
      <c r="E66" s="166"/>
      <c r="F66" s="166"/>
      <c r="G66" s="166"/>
      <c r="H66" s="166"/>
      <c r="I66" s="166"/>
    </row>
    <row r="67" spans="1:9" ht="12.75" customHeight="1">
      <c r="B67" s="167"/>
      <c r="C67" s="277" t="s">
        <v>350</v>
      </c>
      <c r="D67" s="278"/>
      <c r="E67" s="278"/>
      <c r="F67" s="278"/>
      <c r="G67" s="278"/>
      <c r="H67" s="278"/>
      <c r="I67" s="279"/>
    </row>
    <row r="68" spans="1:9" ht="12.75" customHeight="1">
      <c r="B68" s="167"/>
      <c r="C68" s="283"/>
      <c r="D68" s="284"/>
      <c r="E68" s="284"/>
      <c r="F68" s="284"/>
      <c r="G68" s="284"/>
      <c r="H68" s="284"/>
      <c r="I68" s="285"/>
    </row>
    <row r="69" spans="1:9" ht="3.6" customHeight="1">
      <c r="C69" s="166"/>
      <c r="D69" s="166"/>
      <c r="E69" s="166"/>
      <c r="F69" s="166"/>
      <c r="G69" s="166"/>
      <c r="H69" s="166"/>
      <c r="I69" s="166"/>
    </row>
    <row r="70" spans="1:9" ht="12.75" customHeight="1">
      <c r="B70" s="167"/>
      <c r="C70" s="286" t="s">
        <v>351</v>
      </c>
      <c r="D70" s="287"/>
      <c r="E70" s="287"/>
      <c r="F70" s="287"/>
      <c r="G70" s="287"/>
      <c r="H70" s="287"/>
      <c r="I70" s="288"/>
    </row>
    <row r="71" spans="1:9" ht="12.75" customHeight="1">
      <c r="C71" s="146"/>
    </row>
    <row r="72" spans="1:9" ht="12.75" customHeight="1">
      <c r="A72" s="276" t="s">
        <v>2</v>
      </c>
      <c r="B72" s="276"/>
      <c r="C72" s="276"/>
      <c r="D72" s="276"/>
      <c r="E72" s="276"/>
      <c r="F72" s="276"/>
      <c r="G72" s="276"/>
      <c r="H72" s="276"/>
      <c r="I72" s="140" t="s">
        <v>185</v>
      </c>
    </row>
    <row r="73" spans="1:9" ht="12.75" customHeight="1">
      <c r="A73" s="289" t="s">
        <v>296</v>
      </c>
      <c r="B73" s="289"/>
      <c r="C73" s="289"/>
      <c r="D73" s="289"/>
      <c r="E73" s="289"/>
      <c r="F73" s="289"/>
      <c r="G73" s="289"/>
      <c r="H73" s="289"/>
      <c r="I73" s="140" t="s">
        <v>185</v>
      </c>
    </row>
    <row r="74" spans="1:9" ht="12.75" customHeight="1">
      <c r="A74" s="276" t="s">
        <v>297</v>
      </c>
      <c r="B74" s="276"/>
      <c r="C74" s="276"/>
      <c r="D74" s="276"/>
      <c r="E74" s="276"/>
      <c r="F74" s="276"/>
      <c r="G74" s="276"/>
      <c r="H74" s="276"/>
      <c r="I74" s="143"/>
    </row>
    <row r="75" spans="1:9" ht="12.75" customHeight="1">
      <c r="A75" s="276" t="s">
        <v>352</v>
      </c>
      <c r="B75" s="276"/>
      <c r="C75" s="276"/>
      <c r="D75" s="276"/>
      <c r="E75" s="276"/>
      <c r="F75" s="276"/>
      <c r="G75" s="276"/>
      <c r="H75" s="276"/>
      <c r="I75" s="143"/>
    </row>
    <row r="76" spans="1:9" ht="12.75" customHeight="1">
      <c r="C76" s="168"/>
      <c r="D76" s="168"/>
      <c r="E76" s="168"/>
      <c r="F76" s="168"/>
      <c r="G76" s="168"/>
      <c r="H76" s="168"/>
      <c r="I76" s="168"/>
    </row>
    <row r="77" spans="1:9" ht="12.75" customHeight="1">
      <c r="A77" s="145" t="s">
        <v>353</v>
      </c>
      <c r="B77" s="141" t="s">
        <v>354</v>
      </c>
    </row>
    <row r="78" spans="1:9" ht="12.75" customHeight="1">
      <c r="B78" s="141" t="s">
        <v>355</v>
      </c>
    </row>
    <row r="79" spans="1:9" ht="12.75" customHeight="1">
      <c r="B79" s="141" t="s">
        <v>356</v>
      </c>
    </row>
    <row r="80" spans="1:9" ht="12.75" customHeight="1">
      <c r="B80" s="141" t="s">
        <v>357</v>
      </c>
    </row>
    <row r="81" spans="1:9" ht="12.75" customHeight="1"/>
    <row r="82" spans="1:9" ht="12.75" customHeight="1">
      <c r="C82" s="146" t="s">
        <v>358</v>
      </c>
    </row>
    <row r="84" spans="1:9" ht="12.75" customHeight="1">
      <c r="A84" s="145" t="s">
        <v>359</v>
      </c>
      <c r="B84" s="141" t="s">
        <v>360</v>
      </c>
    </row>
    <row r="85" spans="1:9" ht="12.75" customHeight="1">
      <c r="B85" s="141" t="s">
        <v>361</v>
      </c>
      <c r="I85" s="169"/>
    </row>
    <row r="86" spans="1:9" ht="12.75" customHeight="1"/>
    <row r="87" spans="1:9" ht="45">
      <c r="C87" s="155" t="s">
        <v>362</v>
      </c>
      <c r="D87" s="155" t="s">
        <v>363</v>
      </c>
      <c r="E87" s="155" t="s">
        <v>364</v>
      </c>
      <c r="F87" s="155" t="s">
        <v>365</v>
      </c>
      <c r="G87" s="155"/>
      <c r="H87" s="155"/>
      <c r="I87" s="155"/>
    </row>
    <row r="88" spans="1:9" ht="12.75" customHeight="1">
      <c r="C88" s="170">
        <v>2024</v>
      </c>
      <c r="D88" s="171">
        <v>0</v>
      </c>
      <c r="E88" s="172">
        <v>1009000</v>
      </c>
      <c r="F88" s="173">
        <f t="shared" ref="F88:F92" si="1">+D88/E88</f>
        <v>0</v>
      </c>
      <c r="G88" s="155"/>
      <c r="H88" s="155"/>
      <c r="I88" s="155"/>
    </row>
    <row r="89" spans="1:9" ht="12.75" customHeight="1">
      <c r="C89" s="170">
        <v>2023</v>
      </c>
      <c r="D89" s="171">
        <v>0</v>
      </c>
      <c r="E89" s="172">
        <v>1009000</v>
      </c>
      <c r="F89" s="173">
        <f t="shared" si="1"/>
        <v>0</v>
      </c>
      <c r="G89" s="155"/>
      <c r="H89" s="155"/>
      <c r="I89" s="155"/>
    </row>
    <row r="90" spans="1:9" ht="12.75" customHeight="1">
      <c r="C90" s="170">
        <v>2022</v>
      </c>
      <c r="D90" s="171">
        <v>0</v>
      </c>
      <c r="E90" s="172">
        <v>1009000</v>
      </c>
      <c r="F90" s="173">
        <f t="shared" si="1"/>
        <v>0</v>
      </c>
      <c r="G90" s="155"/>
      <c r="H90" s="155"/>
      <c r="I90" s="155"/>
    </row>
    <row r="91" spans="1:9" ht="12.75" customHeight="1">
      <c r="C91" s="170">
        <v>2021</v>
      </c>
      <c r="D91" s="171">
        <v>0</v>
      </c>
      <c r="E91" s="172">
        <v>1009000</v>
      </c>
      <c r="F91" s="173">
        <f t="shared" si="1"/>
        <v>0</v>
      </c>
      <c r="G91" s="155"/>
      <c r="H91" s="155"/>
      <c r="I91" s="155"/>
    </row>
    <row r="92" spans="1:9" ht="12.75" customHeight="1">
      <c r="C92" s="170">
        <v>2020</v>
      </c>
      <c r="D92" s="171">
        <v>0</v>
      </c>
      <c r="E92" s="172">
        <v>1009000</v>
      </c>
      <c r="F92" s="173">
        <f t="shared" si="1"/>
        <v>0</v>
      </c>
      <c r="G92" s="155"/>
      <c r="H92" s="155"/>
      <c r="I92" s="155"/>
    </row>
    <row r="93" spans="1:9">
      <c r="C93" s="174"/>
      <c r="D93" s="158"/>
      <c r="E93" s="175"/>
      <c r="F93" s="169"/>
      <c r="G93" s="176"/>
      <c r="H93" s="176"/>
    </row>
    <row r="94" spans="1:9">
      <c r="C94" s="177"/>
      <c r="D94" s="177"/>
      <c r="E94" s="177"/>
      <c r="F94" s="177"/>
      <c r="G94" s="177"/>
      <c r="H94" s="177"/>
      <c r="I94" s="177"/>
    </row>
    <row r="95" spans="1:9">
      <c r="A95" s="145" t="s">
        <v>366</v>
      </c>
      <c r="B95" s="141" t="s">
        <v>367</v>
      </c>
    </row>
    <row r="98" spans="1:9">
      <c r="C98" s="174"/>
      <c r="D98" s="158"/>
      <c r="E98" s="175"/>
      <c r="F98" s="169"/>
      <c r="G98" s="176"/>
      <c r="H98" s="176"/>
    </row>
    <row r="99" spans="1:9">
      <c r="C99" s="174"/>
      <c r="D99" s="158"/>
      <c r="E99" s="175"/>
      <c r="F99" s="169"/>
      <c r="G99" s="176"/>
      <c r="H99" s="176"/>
    </row>
    <row r="100" spans="1:9">
      <c r="C100" s="174"/>
      <c r="D100" s="158"/>
      <c r="E100" s="175"/>
      <c r="F100" s="169"/>
      <c r="G100" s="176"/>
      <c r="H100" s="176"/>
    </row>
    <row r="101" spans="1:9">
      <c r="C101" s="177"/>
      <c r="D101" s="177"/>
      <c r="E101" s="177"/>
      <c r="F101" s="177"/>
      <c r="G101" s="177"/>
      <c r="H101" s="177"/>
      <c r="I101" s="177"/>
    </row>
    <row r="102" spans="1:9">
      <c r="A102" s="145"/>
    </row>
  </sheetData>
  <mergeCells count="13">
    <mergeCell ref="C57:I59"/>
    <mergeCell ref="A1:H1"/>
    <mergeCell ref="A2:H2"/>
    <mergeCell ref="A3:H3"/>
    <mergeCell ref="A4:H4"/>
    <mergeCell ref="C56:I56"/>
    <mergeCell ref="A75:H75"/>
    <mergeCell ref="C61:I65"/>
    <mergeCell ref="C67:I68"/>
    <mergeCell ref="C70:I70"/>
    <mergeCell ref="A72:H72"/>
    <mergeCell ref="A73:H73"/>
    <mergeCell ref="A74:H74"/>
  </mergeCells>
  <printOptions horizontalCentered="1"/>
  <pageMargins left="1" right="0" top="0.5" bottom="0" header="0" footer="0"/>
  <pageSetup scale="60" orientation="portrait" r:id="rId1"/>
  <headerFooter alignWithMargins="0">
    <oddHeader>&amp;R
KPSC Case No. 2025-00257
Section IV - Application
Financial Exhibit
Page &amp;P of &amp;N</oddHeader>
  </headerFooter>
  <rowBreaks count="1" manualBreakCount="1">
    <brk id="70"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49998-1F3A-4788-BF22-740A595B9C04}">
  <sheetPr>
    <pageSetUpPr fitToPage="1"/>
  </sheetPr>
  <dimension ref="A1:N46"/>
  <sheetViews>
    <sheetView view="pageBreakPreview" topLeftCell="A15" zoomScaleNormal="100" zoomScaleSheetLayoutView="100" workbookViewId="0">
      <selection activeCell="H54" sqref="H54"/>
    </sheetView>
  </sheetViews>
  <sheetFormatPr defaultColWidth="16.140625" defaultRowHeight="12.75"/>
  <cols>
    <col min="1" max="1" width="42.28515625" style="178" customWidth="1"/>
    <col min="2" max="16384" width="16.140625" style="178"/>
  </cols>
  <sheetData>
    <row r="1" spans="1:14">
      <c r="A1" s="289" t="s">
        <v>2</v>
      </c>
      <c r="B1" s="289"/>
      <c r="C1" s="289"/>
      <c r="D1" s="289"/>
      <c r="E1" s="289"/>
      <c r="F1" s="289"/>
      <c r="G1" s="289"/>
      <c r="H1" s="289"/>
      <c r="I1" s="289"/>
      <c r="J1" s="289"/>
      <c r="K1" s="289"/>
      <c r="L1" s="289"/>
      <c r="M1" s="195"/>
      <c r="N1" s="195"/>
    </row>
    <row r="2" spans="1:14">
      <c r="A2" s="289" t="s">
        <v>445</v>
      </c>
      <c r="B2" s="289"/>
      <c r="C2" s="289"/>
      <c r="D2" s="289"/>
      <c r="E2" s="289"/>
      <c r="F2" s="289"/>
      <c r="G2" s="289"/>
      <c r="H2" s="289"/>
      <c r="I2" s="289"/>
      <c r="J2" s="289"/>
      <c r="K2" s="289"/>
      <c r="L2" s="289"/>
      <c r="M2" s="195"/>
      <c r="N2" s="195"/>
    </row>
    <row r="4" spans="1:14">
      <c r="A4" s="195"/>
      <c r="B4" s="181">
        <v>45413</v>
      </c>
      <c r="C4" s="181">
        <v>45444</v>
      </c>
      <c r="D4" s="181">
        <v>45474</v>
      </c>
      <c r="E4" s="181">
        <v>45505</v>
      </c>
      <c r="F4" s="181">
        <v>45536</v>
      </c>
      <c r="G4" s="181">
        <v>45566</v>
      </c>
      <c r="H4" s="181">
        <v>45597</v>
      </c>
      <c r="I4" s="181">
        <v>45627</v>
      </c>
      <c r="J4" s="181">
        <v>45658</v>
      </c>
      <c r="K4" s="181">
        <v>45689</v>
      </c>
      <c r="L4" s="181">
        <v>45717</v>
      </c>
      <c r="M4" s="181">
        <v>45748</v>
      </c>
      <c r="N4" s="181">
        <v>45778</v>
      </c>
    </row>
    <row r="5" spans="1:14">
      <c r="A5" s="196" t="s">
        <v>446</v>
      </c>
      <c r="B5" s="197"/>
      <c r="C5" s="198"/>
      <c r="D5" s="198"/>
      <c r="E5" s="198"/>
      <c r="F5" s="198"/>
      <c r="G5" s="198"/>
      <c r="H5" s="198"/>
      <c r="I5" s="198"/>
      <c r="J5" s="198"/>
      <c r="K5" s="198"/>
      <c r="L5" s="198"/>
      <c r="M5" s="195"/>
      <c r="N5" s="195"/>
    </row>
    <row r="6" spans="1:14">
      <c r="A6" s="141" t="s">
        <v>378</v>
      </c>
      <c r="B6" s="199">
        <v>613549876.66000009</v>
      </c>
      <c r="C6" s="199">
        <v>613038019.95000005</v>
      </c>
      <c r="D6" s="199">
        <v>615276884.41999996</v>
      </c>
      <c r="E6" s="199">
        <v>618031789.52999997</v>
      </c>
      <c r="F6" s="199">
        <v>619190007.33000004</v>
      </c>
      <c r="G6" s="199">
        <v>621388594.51000011</v>
      </c>
      <c r="H6" s="199">
        <v>623769562.01999998</v>
      </c>
      <c r="I6" s="199">
        <v>625106836.58000004</v>
      </c>
      <c r="J6" s="199">
        <v>627751152.46000004</v>
      </c>
      <c r="K6" s="199">
        <v>629475958.83000004</v>
      </c>
      <c r="L6" s="199">
        <v>632106495.15999997</v>
      </c>
      <c r="M6" s="199">
        <v>634621601.5</v>
      </c>
      <c r="N6" s="199">
        <v>637473620.0999999</v>
      </c>
    </row>
    <row r="7" spans="1:14">
      <c r="A7" s="141" t="s">
        <v>447</v>
      </c>
      <c r="B7" s="199">
        <v>298286224.95000005</v>
      </c>
      <c r="C7" s="199">
        <v>299893770.70000011</v>
      </c>
      <c r="D7" s="199">
        <v>301195441.88</v>
      </c>
      <c r="E7" s="199">
        <v>302901790.26000005</v>
      </c>
      <c r="F7" s="199">
        <v>304185144.40999997</v>
      </c>
      <c r="G7" s="199">
        <v>305355719.31999999</v>
      </c>
      <c r="H7" s="199">
        <v>306743015.98999995</v>
      </c>
      <c r="I7" s="199">
        <v>306675228.95000005</v>
      </c>
      <c r="J7" s="199">
        <v>306655829.79999995</v>
      </c>
      <c r="K7" s="199">
        <v>308410323.09999996</v>
      </c>
      <c r="L7" s="199">
        <v>310326024.13</v>
      </c>
      <c r="M7" s="199">
        <v>311945391.20000005</v>
      </c>
      <c r="N7" s="199">
        <v>312991360.02999997</v>
      </c>
    </row>
    <row r="8" spans="1:14">
      <c r="A8" s="141" t="s">
        <v>448</v>
      </c>
      <c r="B8" s="199">
        <v>360034511.46000004</v>
      </c>
      <c r="C8" s="199">
        <v>361659822.32999998</v>
      </c>
      <c r="D8" s="199">
        <v>364088145.95999998</v>
      </c>
      <c r="E8" s="199">
        <v>366533067.63</v>
      </c>
      <c r="F8" s="199">
        <v>369016364.13000005</v>
      </c>
      <c r="G8" s="199">
        <v>371586027.68000001</v>
      </c>
      <c r="H8" s="199">
        <v>374273976.26000005</v>
      </c>
      <c r="I8" s="199">
        <v>376597153.06999999</v>
      </c>
      <c r="J8" s="199">
        <v>379092017.53999996</v>
      </c>
      <c r="K8" s="199">
        <v>382493489.22000003</v>
      </c>
      <c r="L8" s="199">
        <v>384994825.73000002</v>
      </c>
      <c r="M8" s="199">
        <v>387579249.95000011</v>
      </c>
      <c r="N8" s="199">
        <v>389972413.94</v>
      </c>
    </row>
    <row r="9" spans="1:14">
      <c r="A9" s="141" t="s">
        <v>424</v>
      </c>
      <c r="B9" s="200">
        <v>31652074.199999999</v>
      </c>
      <c r="C9" s="199">
        <v>32059823.939999998</v>
      </c>
      <c r="D9" s="199">
        <v>32543536.449999999</v>
      </c>
      <c r="E9" s="199">
        <v>32979054.219999999</v>
      </c>
      <c r="F9" s="199">
        <v>33349568.039999999</v>
      </c>
      <c r="G9" s="199">
        <v>32968869.270000007</v>
      </c>
      <c r="H9" s="199">
        <v>33370537.210000005</v>
      </c>
      <c r="I9" s="199">
        <v>33842854.789999999</v>
      </c>
      <c r="J9" s="199">
        <v>34286774.230000004</v>
      </c>
      <c r="K9" s="199">
        <v>67728950.49000001</v>
      </c>
      <c r="L9" s="199">
        <v>66901137.230000004</v>
      </c>
      <c r="M9" s="199">
        <v>68193328.780000001</v>
      </c>
      <c r="N9" s="199">
        <v>69451856.560000017</v>
      </c>
    </row>
    <row r="10" spans="1:14">
      <c r="A10" s="195"/>
      <c r="B10" s="201"/>
      <c r="C10" s="201"/>
      <c r="D10" s="201"/>
      <c r="E10" s="201"/>
      <c r="F10" s="201"/>
      <c r="G10" s="201"/>
      <c r="H10" s="201"/>
      <c r="I10" s="201"/>
      <c r="J10" s="201"/>
      <c r="K10" s="201"/>
      <c r="L10" s="201"/>
      <c r="M10" s="141"/>
      <c r="N10" s="195"/>
    </row>
    <row r="11" spans="1:14" ht="25.5">
      <c r="A11" s="196" t="s">
        <v>449</v>
      </c>
      <c r="B11" s="201"/>
      <c r="C11" s="201"/>
      <c r="D11" s="201"/>
      <c r="E11" s="201"/>
      <c r="F11" s="201"/>
      <c r="G11" s="201"/>
      <c r="H11" s="201"/>
      <c r="I11" s="201"/>
      <c r="J11" s="201"/>
      <c r="K11" s="201"/>
      <c r="L11" s="201"/>
      <c r="M11" s="141"/>
      <c r="N11" s="195"/>
    </row>
    <row r="12" spans="1:14">
      <c r="A12" s="141" t="s">
        <v>378</v>
      </c>
      <c r="B12" s="199">
        <v>7185790.0499999998</v>
      </c>
      <c r="C12" s="199">
        <v>7230385.1900000004</v>
      </c>
      <c r="D12" s="199">
        <v>7389110.4199999999</v>
      </c>
      <c r="E12" s="199">
        <v>7547455.04</v>
      </c>
      <c r="F12" s="199">
        <v>7705799.6799999997</v>
      </c>
      <c r="G12" s="199">
        <v>7864144.1499999994</v>
      </c>
      <c r="H12" s="199">
        <v>8022488.629999999</v>
      </c>
      <c r="I12" s="199">
        <v>8180833.2600000007</v>
      </c>
      <c r="J12" s="199">
        <v>8339177.7800000003</v>
      </c>
      <c r="K12" s="199">
        <v>8497522.3300000001</v>
      </c>
      <c r="L12" s="199">
        <v>8655866.7600000016</v>
      </c>
      <c r="M12" s="164">
        <v>8814211.1999999993</v>
      </c>
      <c r="N12" s="164">
        <v>8972555.75</v>
      </c>
    </row>
    <row r="13" spans="1:14">
      <c r="A13" s="141" t="s">
        <v>424</v>
      </c>
      <c r="B13" s="199">
        <v>101391.12</v>
      </c>
      <c r="C13" s="199">
        <v>102247.02</v>
      </c>
      <c r="D13" s="199">
        <v>103102.93</v>
      </c>
      <c r="E13" s="199">
        <v>103958.83</v>
      </c>
      <c r="F13" s="199">
        <v>104814.72</v>
      </c>
      <c r="G13" s="199">
        <v>105670.63</v>
      </c>
      <c r="H13" s="199">
        <v>106526.52</v>
      </c>
      <c r="I13" s="199">
        <v>107382.42</v>
      </c>
      <c r="J13" s="199">
        <v>108238.32</v>
      </c>
      <c r="K13" s="199">
        <v>109094.23</v>
      </c>
      <c r="L13" s="199">
        <v>109950.12</v>
      </c>
      <c r="M13" s="164">
        <v>110806.03</v>
      </c>
      <c r="N13" s="164">
        <v>111661.92</v>
      </c>
    </row>
    <row r="14" spans="1:14">
      <c r="A14" s="195"/>
      <c r="B14" s="201"/>
      <c r="C14" s="201"/>
      <c r="D14" s="201"/>
      <c r="E14" s="201"/>
      <c r="F14" s="201"/>
      <c r="G14" s="201"/>
      <c r="H14" s="201"/>
      <c r="I14" s="201"/>
      <c r="J14" s="201"/>
      <c r="K14" s="201"/>
      <c r="L14" s="201"/>
      <c r="M14" s="164"/>
      <c r="N14" s="164"/>
    </row>
    <row r="15" spans="1:14">
      <c r="A15" s="141" t="s">
        <v>187</v>
      </c>
      <c r="B15" s="201"/>
      <c r="C15" s="201"/>
      <c r="D15" s="201"/>
      <c r="E15" s="201"/>
      <c r="F15" s="201"/>
      <c r="G15" s="201"/>
      <c r="H15" s="201"/>
      <c r="I15" s="201"/>
      <c r="J15" s="201"/>
      <c r="K15" s="201"/>
      <c r="L15" s="201"/>
      <c r="M15" s="201"/>
      <c r="N15" s="201"/>
    </row>
    <row r="16" spans="1:14">
      <c r="A16" s="141" t="s">
        <v>450</v>
      </c>
      <c r="B16" s="201">
        <v>14113717.948999999</v>
      </c>
      <c r="C16" s="201">
        <v>12964041.438999999</v>
      </c>
      <c r="D16" s="201">
        <v>13126779.948999999</v>
      </c>
      <c r="E16" s="201">
        <v>13684583.049000001</v>
      </c>
      <c r="F16" s="201">
        <v>13176227.858999999</v>
      </c>
      <c r="G16" s="201">
        <v>15528158.069</v>
      </c>
      <c r="H16" s="201">
        <v>15483167.009</v>
      </c>
      <c r="I16" s="201">
        <v>14227110.139</v>
      </c>
      <c r="J16" s="201">
        <v>13350362.989</v>
      </c>
      <c r="K16" s="201">
        <v>13996529.979</v>
      </c>
      <c r="L16" s="201">
        <v>14978876.229</v>
      </c>
      <c r="M16" s="202">
        <v>15647449.778999999</v>
      </c>
      <c r="N16" s="202">
        <v>16969951.259</v>
      </c>
    </row>
    <row r="17" spans="1:14">
      <c r="A17" s="195"/>
      <c r="B17" s="201"/>
      <c r="C17" s="201"/>
      <c r="D17" s="201"/>
      <c r="E17" s="201"/>
      <c r="F17" s="201"/>
      <c r="G17" s="201"/>
      <c r="H17" s="201"/>
      <c r="I17" s="201"/>
      <c r="J17" s="201"/>
      <c r="K17" s="201"/>
      <c r="L17" s="201"/>
      <c r="M17" s="164"/>
      <c r="N17" s="164"/>
    </row>
    <row r="18" spans="1:14">
      <c r="A18" s="203" t="s">
        <v>451</v>
      </c>
      <c r="B18" s="204">
        <f>(B6+B7+B8+B9+B12+B13)-B16</f>
        <v>1296696150.4910002</v>
      </c>
      <c r="C18" s="204">
        <f t="shared" ref="C18:N18" si="0">(C6+C7+C8+C9+C12+C13)-C16</f>
        <v>1301020027.6910002</v>
      </c>
      <c r="D18" s="204">
        <f t="shared" si="0"/>
        <v>1307469442.1110003</v>
      </c>
      <c r="E18" s="204">
        <f t="shared" si="0"/>
        <v>1314412532.461</v>
      </c>
      <c r="F18" s="204">
        <f t="shared" si="0"/>
        <v>1320375470.4510002</v>
      </c>
      <c r="G18" s="204">
        <f t="shared" si="0"/>
        <v>1323740867.4910004</v>
      </c>
      <c r="H18" s="204">
        <f t="shared" si="0"/>
        <v>1330802939.6210001</v>
      </c>
      <c r="I18" s="204">
        <f t="shared" si="0"/>
        <v>1336283178.9310002</v>
      </c>
      <c r="J18" s="204">
        <f t="shared" si="0"/>
        <v>1342882827.1409998</v>
      </c>
      <c r="K18" s="204">
        <f t="shared" si="0"/>
        <v>1382718808.221</v>
      </c>
      <c r="L18" s="204">
        <f t="shared" si="0"/>
        <v>1388115422.9009998</v>
      </c>
      <c r="M18" s="204">
        <f t="shared" si="0"/>
        <v>1395617138.881</v>
      </c>
      <c r="N18" s="204">
        <f t="shared" si="0"/>
        <v>1402003517.0409999</v>
      </c>
    </row>
    <row r="19" spans="1:14">
      <c r="A19" s="195"/>
      <c r="B19" s="201"/>
      <c r="C19" s="201"/>
      <c r="D19" s="201"/>
      <c r="E19" s="201"/>
      <c r="F19" s="201"/>
      <c r="G19" s="201"/>
      <c r="H19" s="201"/>
      <c r="I19" s="201"/>
      <c r="J19" s="201"/>
      <c r="K19" s="201"/>
      <c r="L19" s="201"/>
      <c r="M19" s="164"/>
      <c r="N19" s="164"/>
    </row>
    <row r="20" spans="1:14">
      <c r="A20" s="195"/>
      <c r="B20" s="201"/>
      <c r="C20" s="201"/>
      <c r="D20" s="201"/>
      <c r="E20" s="201"/>
      <c r="F20" s="201"/>
      <c r="G20" s="201"/>
      <c r="H20" s="201"/>
      <c r="I20" s="201"/>
      <c r="J20" s="201"/>
      <c r="K20" s="201"/>
      <c r="L20" s="201"/>
      <c r="M20" s="164"/>
      <c r="N20" s="164"/>
    </row>
    <row r="21" spans="1:14" ht="25.5">
      <c r="A21" s="196" t="s">
        <v>452</v>
      </c>
      <c r="B21" s="201"/>
      <c r="C21" s="201"/>
      <c r="D21" s="201"/>
      <c r="E21" s="201"/>
      <c r="F21" s="201"/>
      <c r="G21" s="201"/>
      <c r="H21" s="201"/>
      <c r="I21" s="201"/>
      <c r="J21" s="201"/>
      <c r="K21" s="201"/>
      <c r="L21" s="201"/>
      <c r="M21" s="164"/>
      <c r="N21" s="164"/>
    </row>
    <row r="22" spans="1:14">
      <c r="A22" s="141" t="s">
        <v>453</v>
      </c>
      <c r="B22" s="201">
        <v>52919.18</v>
      </c>
      <c r="C22" s="201">
        <v>52919.18</v>
      </c>
      <c r="D22" s="201">
        <v>52919.18</v>
      </c>
      <c r="E22" s="201">
        <v>52919.18</v>
      </c>
      <c r="F22" s="201">
        <v>52919.18</v>
      </c>
      <c r="G22" s="201">
        <v>52919.18</v>
      </c>
      <c r="H22" s="201">
        <v>52919.18</v>
      </c>
      <c r="I22" s="201">
        <v>52919.18</v>
      </c>
      <c r="J22" s="201">
        <v>52919.18</v>
      </c>
      <c r="K22" s="201">
        <v>52919.18</v>
      </c>
      <c r="L22" s="201">
        <v>52919.18</v>
      </c>
      <c r="M22" s="164">
        <v>52919.18</v>
      </c>
      <c r="N22" s="164">
        <v>52919.18</v>
      </c>
    </row>
    <row r="23" spans="1:14">
      <c r="A23" s="141" t="s">
        <v>454</v>
      </c>
      <c r="B23" s="201">
        <v>33438482.680000003</v>
      </c>
      <c r="C23" s="201">
        <v>32656495.269999992</v>
      </c>
      <c r="D23" s="201">
        <v>33440731.300000004</v>
      </c>
      <c r="E23" s="201">
        <v>34229745.599999994</v>
      </c>
      <c r="F23" s="201">
        <v>33322529.670000006</v>
      </c>
      <c r="G23" s="201">
        <v>34107190.430000007</v>
      </c>
      <c r="H23" s="201">
        <v>34897240.240000002</v>
      </c>
      <c r="I23" s="201">
        <v>32113060.419999998</v>
      </c>
      <c r="J23" s="201">
        <v>32939692.329999998</v>
      </c>
      <c r="K23" s="201">
        <v>0</v>
      </c>
      <c r="L23" s="201">
        <v>0</v>
      </c>
      <c r="M23" s="201">
        <v>0</v>
      </c>
      <c r="N23" s="201">
        <v>0</v>
      </c>
    </row>
    <row r="24" spans="1:14">
      <c r="A24" s="141" t="s">
        <v>455</v>
      </c>
      <c r="B24" s="201">
        <v>0</v>
      </c>
      <c r="C24" s="201">
        <v>0</v>
      </c>
      <c r="D24" s="201">
        <v>0</v>
      </c>
      <c r="E24" s="201">
        <v>0</v>
      </c>
      <c r="F24" s="201">
        <v>0</v>
      </c>
      <c r="G24" s="201">
        <v>0</v>
      </c>
      <c r="H24" s="201">
        <v>0</v>
      </c>
      <c r="I24" s="201">
        <v>0</v>
      </c>
      <c r="J24" s="201">
        <v>0</v>
      </c>
      <c r="K24" s="201">
        <v>0</v>
      </c>
      <c r="L24" s="201">
        <v>0</v>
      </c>
      <c r="M24" s="201">
        <v>0</v>
      </c>
      <c r="N24" s="201">
        <v>0</v>
      </c>
    </row>
    <row r="25" spans="1:14">
      <c r="A25" s="141" t="s">
        <v>166</v>
      </c>
      <c r="B25" s="201">
        <v>6155</v>
      </c>
      <c r="C25" s="201">
        <v>6155</v>
      </c>
      <c r="D25" s="201">
        <v>6155</v>
      </c>
      <c r="E25" s="201">
        <v>6155</v>
      </c>
      <c r="F25" s="201">
        <v>6155</v>
      </c>
      <c r="G25" s="201">
        <v>6155</v>
      </c>
      <c r="H25" s="201">
        <v>6155</v>
      </c>
      <c r="I25" s="201">
        <v>6155</v>
      </c>
      <c r="J25" s="201">
        <v>6155</v>
      </c>
      <c r="K25" s="201">
        <v>6155</v>
      </c>
      <c r="L25" s="201">
        <v>6155</v>
      </c>
      <c r="M25" s="164">
        <v>6155</v>
      </c>
      <c r="N25" s="164">
        <v>6155</v>
      </c>
    </row>
    <row r="26" spans="1:14">
      <c r="A26" s="195"/>
      <c r="B26" s="201"/>
      <c r="C26" s="201"/>
      <c r="D26" s="201"/>
      <c r="E26" s="201"/>
      <c r="F26" s="201"/>
      <c r="G26" s="201"/>
      <c r="H26" s="201"/>
      <c r="I26" s="201"/>
      <c r="J26" s="201"/>
      <c r="K26" s="201"/>
      <c r="L26" s="201"/>
      <c r="M26" s="164"/>
      <c r="N26" s="164"/>
    </row>
    <row r="27" spans="1:14">
      <c r="A27" s="141" t="s">
        <v>456</v>
      </c>
      <c r="B27" s="201">
        <f t="shared" ref="B27:N27" si="1">SUM(B22:B25)</f>
        <v>33497556.860000003</v>
      </c>
      <c r="C27" s="201">
        <f t="shared" si="1"/>
        <v>32715569.449999992</v>
      </c>
      <c r="D27" s="201">
        <f t="shared" si="1"/>
        <v>33499805.480000004</v>
      </c>
      <c r="E27" s="201">
        <f t="shared" si="1"/>
        <v>34288819.779999994</v>
      </c>
      <c r="F27" s="201">
        <f t="shared" si="1"/>
        <v>33381603.850000005</v>
      </c>
      <c r="G27" s="201">
        <f t="shared" si="1"/>
        <v>34166264.610000007</v>
      </c>
      <c r="H27" s="201">
        <f t="shared" si="1"/>
        <v>34956314.420000002</v>
      </c>
      <c r="I27" s="201">
        <f t="shared" si="1"/>
        <v>32172134.599999998</v>
      </c>
      <c r="J27" s="201">
        <f t="shared" si="1"/>
        <v>32998766.509999998</v>
      </c>
      <c r="K27" s="201">
        <f t="shared" si="1"/>
        <v>59074.18</v>
      </c>
      <c r="L27" s="201">
        <f t="shared" si="1"/>
        <v>59074.18</v>
      </c>
      <c r="M27" s="201">
        <f t="shared" si="1"/>
        <v>59074.18</v>
      </c>
      <c r="N27" s="201">
        <f t="shared" si="1"/>
        <v>59074.18</v>
      </c>
    </row>
    <row r="28" spans="1:14">
      <c r="A28" s="195"/>
      <c r="B28" s="201"/>
      <c r="C28" s="201"/>
      <c r="D28" s="201"/>
      <c r="E28" s="201"/>
      <c r="F28" s="201"/>
      <c r="G28" s="201"/>
      <c r="H28" s="201"/>
      <c r="I28" s="201"/>
      <c r="J28" s="201"/>
      <c r="K28" s="201"/>
      <c r="L28" s="201"/>
      <c r="M28" s="164"/>
      <c r="N28" s="164"/>
    </row>
    <row r="29" spans="1:14" ht="25.5">
      <c r="A29" s="203" t="s">
        <v>457</v>
      </c>
      <c r="B29" s="204">
        <f>B27</f>
        <v>33497556.860000003</v>
      </c>
      <c r="C29" s="204">
        <f t="shared" ref="C29:N29" si="2">C27</f>
        <v>32715569.449999992</v>
      </c>
      <c r="D29" s="204">
        <f t="shared" si="2"/>
        <v>33499805.480000004</v>
      </c>
      <c r="E29" s="204">
        <f t="shared" si="2"/>
        <v>34288819.779999994</v>
      </c>
      <c r="F29" s="204">
        <f t="shared" si="2"/>
        <v>33381603.850000005</v>
      </c>
      <c r="G29" s="204">
        <f t="shared" si="2"/>
        <v>34166264.610000007</v>
      </c>
      <c r="H29" s="204">
        <f t="shared" si="2"/>
        <v>34956314.420000002</v>
      </c>
      <c r="I29" s="204">
        <f t="shared" si="2"/>
        <v>32172134.599999998</v>
      </c>
      <c r="J29" s="204">
        <f t="shared" si="2"/>
        <v>32998766.509999998</v>
      </c>
      <c r="K29" s="204">
        <f t="shared" si="2"/>
        <v>59074.18</v>
      </c>
      <c r="L29" s="204">
        <f t="shared" si="2"/>
        <v>59074.18</v>
      </c>
      <c r="M29" s="204">
        <f t="shared" si="2"/>
        <v>59074.18</v>
      </c>
      <c r="N29" s="204">
        <f t="shared" si="2"/>
        <v>59074.18</v>
      </c>
    </row>
    <row r="30" spans="1:14">
      <c r="A30" s="195"/>
      <c r="B30" s="164"/>
      <c r="C30" s="164"/>
      <c r="D30" s="164"/>
      <c r="E30" s="164"/>
      <c r="F30" s="164"/>
      <c r="G30" s="164"/>
      <c r="H30" s="164"/>
      <c r="I30" s="164"/>
      <c r="J30" s="164"/>
      <c r="K30" s="164"/>
      <c r="L30" s="164"/>
      <c r="M30" s="164"/>
      <c r="N30" s="164"/>
    </row>
    <row r="31" spans="1:14" ht="26.25" thickBot="1">
      <c r="A31" s="203" t="s">
        <v>458</v>
      </c>
      <c r="B31" s="205">
        <f>B29+B18</f>
        <v>1330193707.3510001</v>
      </c>
      <c r="C31" s="205">
        <f t="shared" ref="C31:N31" si="3">C29+C18</f>
        <v>1333735597.1410003</v>
      </c>
      <c r="D31" s="205">
        <f t="shared" si="3"/>
        <v>1340969247.5910003</v>
      </c>
      <c r="E31" s="205">
        <f t="shared" si="3"/>
        <v>1348701352.2409999</v>
      </c>
      <c r="F31" s="205">
        <f t="shared" si="3"/>
        <v>1353757074.3010001</v>
      </c>
      <c r="G31" s="205">
        <f t="shared" si="3"/>
        <v>1357907132.1010003</v>
      </c>
      <c r="H31" s="205">
        <f t="shared" si="3"/>
        <v>1365759254.0410001</v>
      </c>
      <c r="I31" s="205">
        <f t="shared" si="3"/>
        <v>1368455313.5310001</v>
      </c>
      <c r="J31" s="205">
        <f t="shared" si="3"/>
        <v>1375881593.6509998</v>
      </c>
      <c r="K31" s="205">
        <f t="shared" si="3"/>
        <v>1382777882.401</v>
      </c>
      <c r="L31" s="205">
        <f t="shared" si="3"/>
        <v>1388174497.0809999</v>
      </c>
      <c r="M31" s="205">
        <f>M29+M18</f>
        <v>1395676213.0610001</v>
      </c>
      <c r="N31" s="205">
        <f t="shared" si="3"/>
        <v>1402062591.221</v>
      </c>
    </row>
    <row r="32" spans="1:14" ht="13.5" thickTop="1">
      <c r="A32" s="195"/>
      <c r="B32" s="164"/>
      <c r="C32" s="164"/>
      <c r="D32" s="164"/>
      <c r="E32" s="164"/>
      <c r="F32" s="164"/>
      <c r="G32" s="164"/>
      <c r="H32" s="164"/>
      <c r="I32" s="164"/>
      <c r="J32" s="164"/>
      <c r="K32" s="164"/>
      <c r="L32" s="164"/>
      <c r="M32" s="164"/>
      <c r="N32" s="164"/>
    </row>
    <row r="33" spans="1:14">
      <c r="A33" s="167" t="s">
        <v>459</v>
      </c>
      <c r="B33" s="164" t="s">
        <v>460</v>
      </c>
      <c r="C33" s="164"/>
      <c r="D33" s="164"/>
      <c r="E33" s="164"/>
      <c r="F33" s="164"/>
      <c r="G33" s="164"/>
      <c r="H33" s="164"/>
      <c r="I33" s="164"/>
      <c r="J33" s="164"/>
      <c r="K33" s="164"/>
      <c r="L33" s="164"/>
      <c r="M33" s="164"/>
      <c r="N33" s="164"/>
    </row>
    <row r="34" spans="1:14">
      <c r="A34" s="167"/>
      <c r="B34" s="164"/>
      <c r="C34" s="164"/>
      <c r="D34" s="164"/>
      <c r="E34" s="164"/>
      <c r="F34" s="164"/>
      <c r="G34" s="164"/>
      <c r="H34" s="164"/>
      <c r="I34" s="164"/>
      <c r="J34" s="164"/>
      <c r="K34" s="164"/>
      <c r="L34" s="164"/>
      <c r="M34" s="164"/>
      <c r="N34" s="164"/>
    </row>
    <row r="35" spans="1:14">
      <c r="A35" s="167"/>
      <c r="B35" s="164"/>
      <c r="C35" s="164"/>
      <c r="D35" s="164"/>
      <c r="E35" s="164"/>
      <c r="F35" s="164"/>
      <c r="G35" s="164"/>
      <c r="H35" s="164"/>
      <c r="I35" s="164"/>
      <c r="J35" s="164"/>
      <c r="K35" s="164"/>
      <c r="L35" s="164"/>
      <c r="M35" s="164"/>
      <c r="N35" s="164"/>
    </row>
    <row r="36" spans="1:14">
      <c r="A36" s="167"/>
      <c r="B36" s="164"/>
      <c r="C36" s="164"/>
      <c r="D36" s="164"/>
      <c r="E36" s="164"/>
      <c r="F36" s="164"/>
      <c r="G36" s="164"/>
      <c r="H36" s="164"/>
      <c r="I36" s="164"/>
      <c r="J36" s="164"/>
      <c r="K36" s="164"/>
      <c r="L36" s="164"/>
      <c r="M36" s="164"/>
      <c r="N36" s="164"/>
    </row>
    <row r="37" spans="1:14">
      <c r="A37" s="167"/>
      <c r="B37" s="164"/>
      <c r="C37" s="164"/>
      <c r="D37" s="164"/>
      <c r="E37" s="164"/>
      <c r="F37" s="164"/>
      <c r="G37" s="164"/>
      <c r="H37" s="164"/>
      <c r="I37" s="164"/>
      <c r="J37" s="164"/>
      <c r="K37" s="164"/>
      <c r="L37" s="164"/>
      <c r="M37" s="164"/>
      <c r="N37" s="164"/>
    </row>
    <row r="38" spans="1:14">
      <c r="A38" s="195"/>
      <c r="B38" s="164"/>
      <c r="C38" s="164"/>
      <c r="D38" s="164"/>
      <c r="E38" s="164"/>
      <c r="F38" s="164"/>
      <c r="G38" s="164"/>
      <c r="H38" s="164"/>
      <c r="I38" s="164"/>
      <c r="J38" s="164"/>
      <c r="K38" s="164"/>
      <c r="L38" s="164"/>
      <c r="M38" s="164"/>
      <c r="N38" s="164"/>
    </row>
    <row r="39" spans="1:14">
      <c r="A39" s="195"/>
      <c r="B39" s="164"/>
      <c r="C39" s="164"/>
      <c r="D39" s="164"/>
      <c r="E39" s="164"/>
      <c r="F39" s="164"/>
      <c r="G39" s="164"/>
      <c r="H39" s="164"/>
      <c r="I39" s="164"/>
      <c r="J39" s="164"/>
      <c r="K39" s="164"/>
      <c r="L39" s="164"/>
      <c r="M39" s="195"/>
      <c r="N39" s="195"/>
    </row>
    <row r="40" spans="1:14">
      <c r="A40" s="195"/>
      <c r="B40" s="164"/>
      <c r="C40" s="164"/>
      <c r="D40" s="164"/>
      <c r="E40" s="164"/>
      <c r="F40" s="164"/>
      <c r="G40" s="164"/>
      <c r="H40" s="164"/>
      <c r="I40" s="164"/>
      <c r="J40" s="164"/>
      <c r="K40" s="164"/>
      <c r="L40" s="195"/>
      <c r="M40" s="195"/>
      <c r="N40" s="206"/>
    </row>
    <row r="41" spans="1:14">
      <c r="A41" s="195"/>
      <c r="B41" s="164"/>
      <c r="C41" s="164"/>
      <c r="D41" s="164"/>
      <c r="E41" s="164"/>
      <c r="F41" s="164"/>
      <c r="G41" s="164"/>
      <c r="H41" s="164"/>
      <c r="I41" s="164"/>
      <c r="J41" s="164"/>
      <c r="K41" s="164"/>
      <c r="L41" s="195"/>
      <c r="M41" s="195"/>
      <c r="N41" s="195"/>
    </row>
    <row r="42" spans="1:14">
      <c r="A42" s="195"/>
      <c r="B42" s="164"/>
      <c r="C42" s="164"/>
      <c r="D42" s="164"/>
      <c r="E42" s="164"/>
      <c r="F42" s="164"/>
      <c r="G42" s="164"/>
      <c r="H42" s="164"/>
      <c r="I42" s="164"/>
      <c r="J42" s="164"/>
      <c r="K42" s="164"/>
      <c r="L42" s="195"/>
      <c r="M42" s="195"/>
      <c r="N42" s="195"/>
    </row>
    <row r="43" spans="1:14">
      <c r="A43" s="195"/>
      <c r="B43" s="164"/>
      <c r="C43" s="164"/>
      <c r="D43" s="164"/>
      <c r="E43" s="164"/>
      <c r="F43" s="164"/>
      <c r="G43" s="164"/>
      <c r="H43" s="164"/>
      <c r="I43" s="164"/>
      <c r="J43" s="164"/>
      <c r="K43" s="164"/>
      <c r="L43" s="164"/>
      <c r="M43" s="195"/>
      <c r="N43" s="195"/>
    </row>
    <row r="44" spans="1:14">
      <c r="B44" s="164"/>
      <c r="C44" s="164"/>
      <c r="D44" s="164"/>
      <c r="E44" s="164"/>
      <c r="F44" s="164"/>
      <c r="G44" s="164"/>
      <c r="H44" s="164"/>
      <c r="I44" s="164"/>
      <c r="J44" s="164"/>
      <c r="K44" s="164"/>
      <c r="L44" s="164"/>
    </row>
    <row r="45" spans="1:14">
      <c r="B45" s="164"/>
      <c r="C45" s="164"/>
      <c r="D45" s="164"/>
      <c r="E45" s="164"/>
      <c r="F45" s="164"/>
      <c r="G45" s="164"/>
      <c r="H45" s="164"/>
      <c r="I45" s="164"/>
      <c r="J45" s="164"/>
      <c r="K45" s="164"/>
      <c r="L45" s="164"/>
    </row>
    <row r="46" spans="1:14">
      <c r="B46" s="164"/>
      <c r="C46" s="164"/>
      <c r="D46" s="164"/>
      <c r="E46" s="164"/>
      <c r="F46" s="164"/>
      <c r="G46" s="164"/>
      <c r="H46" s="164"/>
      <c r="I46" s="164"/>
      <c r="J46" s="164"/>
      <c r="K46" s="164"/>
      <c r="L46" s="164"/>
    </row>
  </sheetData>
  <mergeCells count="2">
    <mergeCell ref="A1:L1"/>
    <mergeCell ref="A2:L2"/>
  </mergeCells>
  <printOptions horizontalCentered="1"/>
  <pageMargins left="0.25" right="0.25" top="0.75" bottom="0.75" header="0.3" footer="0.3"/>
  <pageSetup scale="54" orientation="landscape" r:id="rId1"/>
  <headerFooter alignWithMargins="0">
    <oddHeader>&amp;R
KPSC Case No. 2025-00257
Section IV - Application
Financial Exhibit
Page &amp;P of &amp;N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36451-7EB5-4F85-A0EF-2BCBF3AAAAA2}">
  <sheetPr>
    <pageSetUpPr autoPageBreaks="0" fitToPage="1"/>
  </sheetPr>
  <dimension ref="A1:O49"/>
  <sheetViews>
    <sheetView view="pageBreakPreview" zoomScaleNormal="100" zoomScaleSheetLayoutView="100" workbookViewId="0">
      <selection activeCell="H54" sqref="H54"/>
    </sheetView>
  </sheetViews>
  <sheetFormatPr defaultColWidth="8.85546875" defaultRowHeight="12.75"/>
  <cols>
    <col min="1" max="1" width="3.85546875" style="178" bestFit="1" customWidth="1"/>
    <col min="2" max="2" width="18.5703125" style="178" bestFit="1" customWidth="1"/>
    <col min="3" max="15" width="12.140625" style="178" bestFit="1" customWidth="1"/>
    <col min="16" max="16384" width="8.85546875" style="178"/>
  </cols>
  <sheetData>
    <row r="1" spans="1:15">
      <c r="A1" s="141"/>
      <c r="B1" s="304" t="s">
        <v>2</v>
      </c>
      <c r="C1" s="304"/>
      <c r="D1" s="304"/>
      <c r="E1" s="304"/>
      <c r="F1" s="304"/>
      <c r="G1" s="304"/>
      <c r="H1" s="304"/>
      <c r="I1" s="304"/>
      <c r="J1" s="304"/>
      <c r="K1" s="304"/>
      <c r="L1" s="304"/>
      <c r="M1" s="304"/>
      <c r="N1" s="304"/>
      <c r="O1" s="304"/>
    </row>
    <row r="2" spans="1:15">
      <c r="A2" s="141"/>
      <c r="B2" s="304" t="s">
        <v>461</v>
      </c>
      <c r="C2" s="304"/>
      <c r="D2" s="304"/>
      <c r="E2" s="304"/>
      <c r="F2" s="304"/>
      <c r="G2" s="304"/>
      <c r="H2" s="304"/>
      <c r="I2" s="304"/>
      <c r="J2" s="304"/>
      <c r="K2" s="304"/>
      <c r="L2" s="304"/>
      <c r="M2" s="304"/>
      <c r="N2" s="304"/>
      <c r="O2" s="304"/>
    </row>
    <row r="4" spans="1:15">
      <c r="A4" s="207" t="s">
        <v>170</v>
      </c>
      <c r="B4" s="141"/>
      <c r="C4" s="141"/>
      <c r="D4" s="141"/>
      <c r="E4" s="141"/>
      <c r="F4" s="141"/>
      <c r="G4" s="141"/>
      <c r="H4" s="141"/>
      <c r="I4" s="141"/>
      <c r="J4" s="141"/>
      <c r="K4" s="141"/>
      <c r="L4" s="141"/>
      <c r="M4" s="141"/>
      <c r="N4" s="141"/>
      <c r="O4" s="141"/>
    </row>
    <row r="5" spans="1:15">
      <c r="A5" s="207" t="s">
        <v>171</v>
      </c>
      <c r="B5" s="141"/>
      <c r="C5" s="181">
        <v>45413</v>
      </c>
      <c r="D5" s="181">
        <v>45444</v>
      </c>
      <c r="E5" s="181">
        <v>45474</v>
      </c>
      <c r="F5" s="181">
        <v>45505</v>
      </c>
      <c r="G5" s="181">
        <v>45536</v>
      </c>
      <c r="H5" s="181">
        <v>45566</v>
      </c>
      <c r="I5" s="181">
        <v>45597</v>
      </c>
      <c r="J5" s="181">
        <v>45627</v>
      </c>
      <c r="K5" s="181">
        <v>45658</v>
      </c>
      <c r="L5" s="181">
        <v>45689</v>
      </c>
      <c r="M5" s="181">
        <v>45717</v>
      </c>
      <c r="N5" s="181">
        <v>45748</v>
      </c>
      <c r="O5" s="181">
        <v>45778</v>
      </c>
    </row>
    <row r="6" spans="1:15">
      <c r="A6" s="207">
        <v>1</v>
      </c>
      <c r="B6" s="208" t="s">
        <v>462</v>
      </c>
      <c r="C6" s="209">
        <v>178094655.565</v>
      </c>
      <c r="D6" s="209">
        <v>177188711.79499999</v>
      </c>
      <c r="E6" s="209">
        <v>183002998.73500001</v>
      </c>
      <c r="F6" s="164">
        <v>194697661.47500002</v>
      </c>
      <c r="G6" s="164">
        <v>189395111.55500001</v>
      </c>
      <c r="H6" s="209">
        <v>188435513.655</v>
      </c>
      <c r="I6" s="209">
        <v>194161535.715</v>
      </c>
      <c r="J6" s="209">
        <v>117585328.33500001</v>
      </c>
      <c r="K6" s="164">
        <v>122433746.20500001</v>
      </c>
      <c r="L6" s="209">
        <v>128752398.46700001</v>
      </c>
      <c r="M6" s="209">
        <v>144793352.417</v>
      </c>
      <c r="N6" s="210">
        <v>156265104.627</v>
      </c>
      <c r="O6" s="211">
        <v>166213539.60700002</v>
      </c>
    </row>
    <row r="7" spans="1:15">
      <c r="A7" s="141"/>
      <c r="B7" s="141"/>
      <c r="C7" s="209"/>
      <c r="D7" s="209"/>
      <c r="E7" s="209"/>
      <c r="F7" s="209"/>
      <c r="G7" s="209"/>
      <c r="H7" s="209"/>
      <c r="I7" s="209"/>
      <c r="J7" s="209"/>
      <c r="K7" s="209"/>
      <c r="L7" s="209"/>
      <c r="M7" s="209"/>
      <c r="N7" s="141"/>
      <c r="O7" s="141"/>
    </row>
    <row r="8" spans="1:15" ht="13.5" thickBot="1">
      <c r="A8" s="207">
        <v>2</v>
      </c>
      <c r="B8" s="207" t="s">
        <v>463</v>
      </c>
      <c r="C8" s="212">
        <f>SUM(C6:C7)</f>
        <v>178094655.565</v>
      </c>
      <c r="D8" s="212">
        <f t="shared" ref="D8:O8" si="0">SUM(D6:D7)</f>
        <v>177188711.79499999</v>
      </c>
      <c r="E8" s="212">
        <f t="shared" si="0"/>
        <v>183002998.73500001</v>
      </c>
      <c r="F8" s="212">
        <f t="shared" si="0"/>
        <v>194697661.47500002</v>
      </c>
      <c r="G8" s="212">
        <f t="shared" si="0"/>
        <v>189395111.55500001</v>
      </c>
      <c r="H8" s="212">
        <f t="shared" si="0"/>
        <v>188435513.655</v>
      </c>
      <c r="I8" s="212">
        <f t="shared" si="0"/>
        <v>194161535.715</v>
      </c>
      <c r="J8" s="212">
        <f t="shared" si="0"/>
        <v>117585328.33500001</v>
      </c>
      <c r="K8" s="212">
        <f t="shared" si="0"/>
        <v>122433746.20500001</v>
      </c>
      <c r="L8" s="212">
        <f t="shared" si="0"/>
        <v>128752398.46700001</v>
      </c>
      <c r="M8" s="212">
        <f t="shared" si="0"/>
        <v>144793352.417</v>
      </c>
      <c r="N8" s="212">
        <f t="shared" si="0"/>
        <v>156265104.627</v>
      </c>
      <c r="O8" s="212">
        <f t="shared" si="0"/>
        <v>166213539.60700002</v>
      </c>
    </row>
    <row r="9" spans="1:15" ht="13.5" thickTop="1">
      <c r="A9" s="141"/>
      <c r="B9" s="141"/>
      <c r="C9" s="209"/>
      <c r="D9" s="209"/>
      <c r="E9" s="209"/>
      <c r="F9" s="209"/>
      <c r="G9" s="209"/>
      <c r="H9" s="209"/>
      <c r="I9" s="209"/>
      <c r="J9" s="209"/>
      <c r="K9" s="209"/>
      <c r="L9" s="209"/>
      <c r="M9" s="209"/>
      <c r="N9" s="209"/>
      <c r="O9" s="209"/>
    </row>
    <row r="10" spans="1:15">
      <c r="A10" s="141"/>
      <c r="B10" s="141"/>
      <c r="C10" s="209"/>
      <c r="D10" s="209"/>
      <c r="E10" s="209"/>
      <c r="F10" s="209"/>
      <c r="G10" s="209"/>
      <c r="H10" s="209"/>
      <c r="I10" s="209"/>
      <c r="J10" s="209"/>
      <c r="K10" s="209"/>
      <c r="L10" s="209"/>
      <c r="M10" s="209"/>
      <c r="N10" s="209"/>
      <c r="O10" s="209"/>
    </row>
    <row r="12" spans="1:15">
      <c r="A12" s="141"/>
      <c r="B12" s="141"/>
      <c r="C12" s="207" t="s">
        <v>464</v>
      </c>
      <c r="D12" s="208" t="s">
        <v>465</v>
      </c>
      <c r="E12" s="141"/>
      <c r="F12" s="141"/>
      <c r="G12" s="141"/>
      <c r="H12" s="141"/>
      <c r="I12" s="141"/>
      <c r="J12" s="141"/>
      <c r="K12" s="141"/>
      <c r="L12" s="141"/>
      <c r="M12" s="141"/>
      <c r="N12" s="141"/>
      <c r="O12" s="141"/>
    </row>
    <row r="14" spans="1:15">
      <c r="A14" s="141"/>
      <c r="B14" s="213"/>
      <c r="C14" s="141"/>
      <c r="D14" s="214"/>
      <c r="E14" s="141"/>
      <c r="F14" s="141"/>
      <c r="G14" s="141"/>
      <c r="H14" s="141"/>
      <c r="I14" s="141"/>
      <c r="J14" s="141"/>
      <c r="K14" s="141"/>
      <c r="L14" s="141"/>
      <c r="M14" s="141"/>
      <c r="N14" s="141"/>
      <c r="O14" s="141"/>
    </row>
    <row r="15" spans="1:15">
      <c r="B15" s="213"/>
    </row>
    <row r="49" spans="15:15">
      <c r="O49" s="206" t="s">
        <v>185</v>
      </c>
    </row>
  </sheetData>
  <mergeCells count="2">
    <mergeCell ref="B1:O1"/>
    <mergeCell ref="B2:O2"/>
  </mergeCells>
  <printOptions horizontalCentered="1"/>
  <pageMargins left="0.25" right="0.25" top="0.75" bottom="0.75" header="0.3" footer="0.3"/>
  <pageSetup scale="75" orientation="landscape" r:id="rId1"/>
  <headerFooter alignWithMargins="0">
    <oddHeader>&amp;R
KPSC Case No. 2025-00257
Section IV - Application
Financial Exhibit
Page &amp;P of &amp;N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M72"/>
  <sheetViews>
    <sheetView view="pageBreakPreview" zoomScaleNormal="100" zoomScaleSheetLayoutView="100" workbookViewId="0">
      <pane xSplit="3" ySplit="7" topLeftCell="D8" activePane="bottomRight" state="frozen"/>
      <selection activeCell="H54" sqref="H54"/>
      <selection pane="topRight" activeCell="H54" sqref="H54"/>
      <selection pane="bottomLeft" activeCell="H54" sqref="H54"/>
      <selection pane="bottomRight" activeCell="H54" sqref="H54"/>
    </sheetView>
  </sheetViews>
  <sheetFormatPr defaultColWidth="9.140625" defaultRowHeight="12.75"/>
  <cols>
    <col min="1" max="1" width="4.42578125" style="21" bestFit="1" customWidth="1"/>
    <col min="2" max="2" width="2.28515625" style="3" customWidth="1"/>
    <col min="3" max="3" width="30.5703125" style="3" bestFit="1" customWidth="1"/>
    <col min="4" max="4" width="2.28515625" style="3" customWidth="1"/>
    <col min="5" max="5" width="14.140625" style="3" bestFit="1" customWidth="1"/>
    <col min="6" max="8" width="13.7109375" style="3" bestFit="1" customWidth="1"/>
    <col min="9" max="9" width="13.7109375" style="24" bestFit="1" customWidth="1"/>
    <col min="10" max="10" width="13.42578125" style="24" customWidth="1"/>
    <col min="11" max="11" width="12.85546875" style="24" bestFit="1" customWidth="1"/>
    <col min="12" max="14" width="14.7109375" style="24" bestFit="1" customWidth="1"/>
    <col min="15" max="16" width="13.7109375" style="24" bestFit="1" customWidth="1"/>
    <col min="17" max="17" width="13.5703125" style="24" customWidth="1"/>
    <col min="18" max="24" width="2.28515625" style="3" customWidth="1"/>
    <col min="25" max="16384" width="9.140625" style="3"/>
  </cols>
  <sheetData>
    <row r="1" spans="1:24">
      <c r="J1" s="40" t="s">
        <v>2</v>
      </c>
    </row>
    <row r="2" spans="1:24">
      <c r="J2" s="23" t="s">
        <v>278</v>
      </c>
    </row>
    <row r="3" spans="1:24">
      <c r="C3" s="305" t="s">
        <v>293</v>
      </c>
      <c r="D3" s="305"/>
      <c r="E3" s="305"/>
      <c r="F3" s="305"/>
      <c r="G3" s="305"/>
      <c r="H3" s="305"/>
      <c r="I3" s="305"/>
      <c r="J3" s="305"/>
      <c r="K3" s="305"/>
      <c r="L3" s="305"/>
      <c r="M3" s="305"/>
      <c r="N3" s="305"/>
      <c r="O3" s="305"/>
      <c r="P3" s="305"/>
      <c r="Q3" s="305"/>
      <c r="R3" s="48"/>
      <c r="S3" s="48"/>
      <c r="T3" s="48"/>
      <c r="U3" s="48"/>
      <c r="V3" s="48"/>
      <c r="W3" s="48"/>
      <c r="X3" s="48"/>
    </row>
    <row r="4" spans="1:24">
      <c r="J4" s="23"/>
    </row>
    <row r="5" spans="1:24">
      <c r="P5" s="8"/>
    </row>
    <row r="6" spans="1:24">
      <c r="E6" s="8" t="s">
        <v>201</v>
      </c>
      <c r="F6" s="8" t="s">
        <v>202</v>
      </c>
      <c r="G6" s="8" t="s">
        <v>203</v>
      </c>
      <c r="H6" s="8" t="s">
        <v>204</v>
      </c>
      <c r="I6" s="8" t="s">
        <v>205</v>
      </c>
      <c r="J6" s="8" t="s">
        <v>206</v>
      </c>
      <c r="K6" s="8" t="s">
        <v>207</v>
      </c>
      <c r="L6" s="8" t="s">
        <v>208</v>
      </c>
      <c r="M6" s="8" t="s">
        <v>209</v>
      </c>
      <c r="N6" s="8" t="s">
        <v>216</v>
      </c>
      <c r="O6" s="8" t="s">
        <v>200</v>
      </c>
      <c r="P6" s="8" t="s">
        <v>199</v>
      </c>
      <c r="Q6" s="8" t="s">
        <v>201</v>
      </c>
      <c r="R6" s="49" t="s">
        <v>185</v>
      </c>
      <c r="S6" s="49"/>
      <c r="T6" s="49"/>
      <c r="U6" s="49"/>
      <c r="V6" s="49"/>
      <c r="W6" s="49"/>
      <c r="X6" s="49"/>
    </row>
    <row r="7" spans="1:24" ht="25.5">
      <c r="A7" s="50" t="s">
        <v>0</v>
      </c>
      <c r="E7" s="22">
        <v>2024</v>
      </c>
      <c r="F7" s="22">
        <v>2024</v>
      </c>
      <c r="G7" s="22">
        <v>2024</v>
      </c>
      <c r="H7" s="22">
        <v>2024</v>
      </c>
      <c r="I7" s="22">
        <v>2024</v>
      </c>
      <c r="J7" s="22">
        <v>2024</v>
      </c>
      <c r="K7" s="22">
        <v>2024</v>
      </c>
      <c r="L7" s="22">
        <v>2024</v>
      </c>
      <c r="M7" s="22">
        <v>2025</v>
      </c>
      <c r="N7" s="22">
        <v>2025</v>
      </c>
      <c r="O7" s="22">
        <v>2025</v>
      </c>
      <c r="P7" s="22">
        <v>2025</v>
      </c>
      <c r="Q7" s="22">
        <v>2025</v>
      </c>
      <c r="R7" s="7"/>
      <c r="S7" s="7"/>
      <c r="T7" s="7"/>
      <c r="U7" s="7"/>
      <c r="V7" s="7"/>
      <c r="W7" s="7"/>
      <c r="X7" s="7"/>
    </row>
    <row r="8" spans="1:24">
      <c r="A8" s="50"/>
      <c r="E8" s="51"/>
      <c r="F8" s="51"/>
      <c r="G8" s="51"/>
      <c r="H8" s="51"/>
      <c r="I8" s="23"/>
      <c r="J8" s="23"/>
      <c r="K8" s="23"/>
      <c r="L8" s="23"/>
      <c r="M8" s="23"/>
      <c r="N8" s="23"/>
      <c r="O8" s="23"/>
      <c r="P8" s="23"/>
      <c r="Q8" s="23"/>
      <c r="R8" s="7"/>
      <c r="S8" s="7"/>
      <c r="T8" s="7"/>
      <c r="U8" s="7"/>
      <c r="V8" s="7"/>
      <c r="W8" s="7"/>
      <c r="X8" s="7"/>
    </row>
    <row r="9" spans="1:24">
      <c r="A9" s="50"/>
      <c r="C9" s="2" t="s">
        <v>20</v>
      </c>
      <c r="E9" s="23"/>
      <c r="F9" s="113"/>
      <c r="G9" s="113"/>
      <c r="H9" s="113"/>
      <c r="I9" s="113"/>
      <c r="J9" s="113"/>
      <c r="K9" s="113"/>
      <c r="L9" s="113"/>
      <c r="M9" s="113"/>
      <c r="N9" s="113"/>
      <c r="O9" s="113"/>
      <c r="P9" s="113"/>
      <c r="Q9" s="113"/>
      <c r="R9" s="113"/>
      <c r="S9" s="7"/>
      <c r="T9" s="7"/>
      <c r="U9" s="7"/>
      <c r="V9" s="7"/>
      <c r="W9" s="7"/>
      <c r="X9" s="7"/>
    </row>
    <row r="10" spans="1:24">
      <c r="E10" s="24"/>
      <c r="F10" s="24"/>
      <c r="G10" s="24"/>
    </row>
    <row r="11" spans="1:24">
      <c r="A11" s="21">
        <v>1</v>
      </c>
      <c r="C11" s="7" t="s">
        <v>18</v>
      </c>
      <c r="E11" s="114">
        <v>632403.83299999975</v>
      </c>
      <c r="F11" s="114">
        <v>426279.82299999974</v>
      </c>
      <c r="G11" s="114">
        <v>2128144.1529999999</v>
      </c>
      <c r="H11" s="114">
        <v>1925574.8929999997</v>
      </c>
      <c r="I11" s="114">
        <v>1710046.0429999996</v>
      </c>
      <c r="J11" s="114">
        <v>1555260.9529999997</v>
      </c>
      <c r="K11" s="114">
        <v>1339474.1829999997</v>
      </c>
      <c r="L11" s="114">
        <v>1147985.4429999995</v>
      </c>
      <c r="M11" s="114">
        <v>932942.18299999996</v>
      </c>
      <c r="N11" s="114">
        <v>717898.95299999998</v>
      </c>
      <c r="O11" s="114">
        <v>1016373.9230000001</v>
      </c>
      <c r="P11" s="114">
        <v>794503.71300000011</v>
      </c>
      <c r="Q11" s="114">
        <v>708352.39300000016</v>
      </c>
      <c r="R11" s="52"/>
      <c r="S11" s="52"/>
      <c r="T11" s="52"/>
      <c r="U11" s="52"/>
      <c r="V11" s="52"/>
      <c r="W11" s="52"/>
      <c r="X11" s="52"/>
    </row>
    <row r="12" spans="1:24">
      <c r="A12" s="21">
        <f t="shared" ref="A12:A17" si="0">+A11+1</f>
        <v>2</v>
      </c>
      <c r="C12" s="7" t="s">
        <v>173</v>
      </c>
      <c r="E12" s="10">
        <v>-1.5425030142068863E-9</v>
      </c>
      <c r="F12" s="10">
        <v>-1.4842953532934189E-9</v>
      </c>
      <c r="G12" s="10">
        <v>-2.9976945370435715E-9</v>
      </c>
      <c r="H12" s="10">
        <v>-3.8126017898321152E-9</v>
      </c>
      <c r="I12" s="10">
        <v>-1.862645149230957E-9</v>
      </c>
      <c r="J12" s="10">
        <v>-1.9208528101444244E-9</v>
      </c>
      <c r="K12" s="10">
        <v>-3.0850060284137726E-9</v>
      </c>
      <c r="L12" s="10">
        <v>-1.3969838619232178E-9</v>
      </c>
      <c r="M12" s="10">
        <v>1.7753336578607559E-9</v>
      </c>
      <c r="N12" s="10">
        <v>1.1641532182693481E-9</v>
      </c>
      <c r="O12" s="10">
        <v>4.7875801101326942E-9</v>
      </c>
      <c r="P12" s="10">
        <v>5.5879354476928711E-9</v>
      </c>
      <c r="Q12" s="10">
        <v>2.6047928258776665E-9</v>
      </c>
      <c r="R12" s="52"/>
      <c r="S12" s="52"/>
      <c r="T12" s="52"/>
      <c r="U12" s="52"/>
      <c r="V12" s="52"/>
      <c r="W12" s="52"/>
      <c r="X12" s="52"/>
    </row>
    <row r="13" spans="1:24">
      <c r="A13" s="21">
        <f t="shared" si="0"/>
        <v>3</v>
      </c>
      <c r="C13" s="7" t="s">
        <v>174</v>
      </c>
      <c r="E13" s="10">
        <v>79052.88</v>
      </c>
      <c r="F13" s="10">
        <v>953185.2</v>
      </c>
      <c r="G13" s="10">
        <v>873753.1</v>
      </c>
      <c r="H13" s="10">
        <v>794321</v>
      </c>
      <c r="I13" s="10">
        <v>714888.9</v>
      </c>
      <c r="J13" s="10">
        <v>635456.80000000005</v>
      </c>
      <c r="K13" s="10">
        <v>556024.70000000007</v>
      </c>
      <c r="L13" s="10">
        <v>476592.60000000009</v>
      </c>
      <c r="M13" s="10">
        <v>397159.6</v>
      </c>
      <c r="N13" s="10">
        <v>317726.59999999998</v>
      </c>
      <c r="O13" s="10">
        <v>238293.59999999998</v>
      </c>
      <c r="P13" s="10">
        <v>158860.59999999998</v>
      </c>
      <c r="Q13" s="10">
        <v>79427.599999999977</v>
      </c>
      <c r="R13" s="52"/>
      <c r="S13" s="52"/>
      <c r="T13" s="52"/>
      <c r="U13" s="52"/>
      <c r="V13" s="52"/>
      <c r="W13" s="52"/>
      <c r="X13" s="52"/>
    </row>
    <row r="14" spans="1:24">
      <c r="A14" s="21">
        <f t="shared" si="0"/>
        <v>4</v>
      </c>
      <c r="C14" s="7" t="s">
        <v>175</v>
      </c>
      <c r="E14" s="10">
        <v>88384.76999999999</v>
      </c>
      <c r="F14" s="10">
        <v>84072.34</v>
      </c>
      <c r="G14" s="10">
        <v>122595.76</v>
      </c>
      <c r="H14" s="10">
        <v>88980.42</v>
      </c>
      <c r="I14" s="10">
        <v>98660.58</v>
      </c>
      <c r="J14" s="10">
        <v>116935.11</v>
      </c>
      <c r="K14" s="10">
        <v>75701.09</v>
      </c>
      <c r="L14" s="10">
        <v>105861.25</v>
      </c>
      <c r="M14" s="10">
        <v>163308.23000000001</v>
      </c>
      <c r="N14" s="10">
        <v>99123.24000000002</v>
      </c>
      <c r="O14" s="10">
        <v>82999.630000000019</v>
      </c>
      <c r="P14" s="10">
        <v>110996.62000000002</v>
      </c>
      <c r="Q14" s="10">
        <v>125788.27000000002</v>
      </c>
      <c r="R14" s="52"/>
      <c r="S14" s="52"/>
      <c r="T14" s="52"/>
      <c r="U14" s="52"/>
      <c r="V14" s="52"/>
      <c r="W14" s="52"/>
      <c r="X14" s="52"/>
    </row>
    <row r="15" spans="1:24">
      <c r="A15" s="21">
        <f t="shared" si="0"/>
        <v>5</v>
      </c>
      <c r="C15" s="7" t="s">
        <v>176</v>
      </c>
      <c r="E15" s="10">
        <v>423909</v>
      </c>
      <c r="F15" s="10">
        <v>474309</v>
      </c>
      <c r="G15" s="10">
        <v>385502</v>
      </c>
      <c r="H15" s="10">
        <v>288250</v>
      </c>
      <c r="I15" s="10">
        <v>455909</v>
      </c>
      <c r="J15" s="10">
        <v>402225</v>
      </c>
      <c r="K15" s="10">
        <v>309418</v>
      </c>
      <c r="L15" s="10">
        <v>397624</v>
      </c>
      <c r="M15" s="10">
        <v>454632</v>
      </c>
      <c r="N15" s="10">
        <v>501929</v>
      </c>
      <c r="O15" s="10">
        <v>496911</v>
      </c>
      <c r="P15" s="10">
        <v>491255</v>
      </c>
      <c r="Q15" s="10">
        <v>413655</v>
      </c>
      <c r="R15" s="52"/>
      <c r="S15" s="52"/>
      <c r="T15" s="52"/>
      <c r="U15" s="52"/>
      <c r="V15" s="52"/>
      <c r="W15" s="52"/>
      <c r="X15" s="52"/>
    </row>
    <row r="16" spans="1:24">
      <c r="A16" s="21">
        <f t="shared" si="0"/>
        <v>6</v>
      </c>
      <c r="C16" s="7" t="s">
        <v>215</v>
      </c>
      <c r="E16" s="10">
        <v>-3.9999999997235136E-2</v>
      </c>
      <c r="F16" s="10">
        <v>200084.38</v>
      </c>
      <c r="G16" s="10">
        <v>181894.89</v>
      </c>
      <c r="H16" s="10">
        <v>163705.40000000002</v>
      </c>
      <c r="I16" s="10">
        <v>145515.91000000003</v>
      </c>
      <c r="J16" s="10">
        <v>127326.42000000003</v>
      </c>
      <c r="K16" s="10">
        <v>109136.93000000002</v>
      </c>
      <c r="L16" s="10">
        <v>90947.440000000017</v>
      </c>
      <c r="M16" s="10">
        <v>72757.95</v>
      </c>
      <c r="N16" s="10">
        <v>54568.459999999992</v>
      </c>
      <c r="O16" s="10">
        <v>121391.13999999998</v>
      </c>
      <c r="P16" s="10">
        <v>93755.849999999977</v>
      </c>
      <c r="Q16" s="10">
        <v>66120.559999999969</v>
      </c>
      <c r="R16" s="52"/>
      <c r="S16" s="52"/>
      <c r="T16" s="52"/>
      <c r="U16" s="52"/>
      <c r="V16" s="52"/>
      <c r="W16" s="52"/>
      <c r="X16" s="52"/>
    </row>
    <row r="17" spans="1:24" ht="15" customHeight="1">
      <c r="A17" s="21">
        <f t="shared" si="0"/>
        <v>7</v>
      </c>
      <c r="C17" s="6" t="s">
        <v>210</v>
      </c>
      <c r="E17" s="10">
        <v>36722.14</v>
      </c>
      <c r="F17" s="10">
        <v>39646.85</v>
      </c>
      <c r="G17" s="10">
        <v>31072.579999999998</v>
      </c>
      <c r="H17" s="10">
        <v>28247.8</v>
      </c>
      <c r="I17" s="10">
        <v>31548.32</v>
      </c>
      <c r="J17" s="10">
        <v>22598.239999999998</v>
      </c>
      <c r="K17" s="10">
        <v>19773.46</v>
      </c>
      <c r="L17" s="10">
        <v>22779.599999999999</v>
      </c>
      <c r="M17" s="10">
        <v>14123.899999999998</v>
      </c>
      <c r="N17" s="10">
        <v>11299.119999999997</v>
      </c>
      <c r="O17" s="10">
        <v>13413.229999999998</v>
      </c>
      <c r="P17" s="10">
        <v>5649.5599999999977</v>
      </c>
      <c r="Q17" s="10">
        <v>38741.93</v>
      </c>
      <c r="R17" s="52"/>
      <c r="S17" s="52"/>
      <c r="T17" s="52"/>
      <c r="U17" s="52"/>
      <c r="V17" s="52"/>
      <c r="W17" s="52"/>
      <c r="X17" s="52"/>
    </row>
    <row r="18" spans="1:24">
      <c r="C18" s="7"/>
      <c r="E18" s="83"/>
      <c r="F18" s="83"/>
      <c r="G18" s="83"/>
      <c r="H18" s="83"/>
      <c r="I18" s="83"/>
      <c r="J18" s="83"/>
      <c r="K18" s="83"/>
      <c r="L18" s="83"/>
      <c r="M18" s="83"/>
      <c r="N18" s="83"/>
      <c r="O18" s="83"/>
      <c r="P18" s="83"/>
      <c r="Q18" s="83"/>
      <c r="R18" s="52"/>
      <c r="S18" s="52"/>
      <c r="T18" s="52"/>
      <c r="U18" s="52"/>
      <c r="V18" s="52"/>
      <c r="W18" s="52"/>
      <c r="X18" s="52"/>
    </row>
    <row r="19" spans="1:24">
      <c r="A19" s="21">
        <f>+A17+1</f>
        <v>8</v>
      </c>
      <c r="C19" s="7" t="s">
        <v>21</v>
      </c>
      <c r="E19" s="45">
        <f>SUM(E11:E18)</f>
        <v>1260472.582999998</v>
      </c>
      <c r="F19" s="45">
        <f t="shared" ref="F19:Q19" si="1">SUM(F11:F18)</f>
        <v>2177577.5929999985</v>
      </c>
      <c r="G19" s="45">
        <f t="shared" si="1"/>
        <v>3722962.4829999972</v>
      </c>
      <c r="H19" s="45">
        <f t="shared" si="1"/>
        <v>3289079.5129999956</v>
      </c>
      <c r="I19" s="45">
        <f t="shared" si="1"/>
        <v>3156568.7529999977</v>
      </c>
      <c r="J19" s="45">
        <f t="shared" si="1"/>
        <v>2859802.5229999977</v>
      </c>
      <c r="K19" s="45">
        <f t="shared" si="1"/>
        <v>2409528.3629999966</v>
      </c>
      <c r="L19" s="45">
        <f t="shared" si="1"/>
        <v>2241790.3329999982</v>
      </c>
      <c r="M19" s="45">
        <f t="shared" si="1"/>
        <v>2034923.8630000015</v>
      </c>
      <c r="N19" s="45">
        <f t="shared" si="1"/>
        <v>1702545.3730000013</v>
      </c>
      <c r="O19" s="45">
        <f t="shared" si="1"/>
        <v>1969382.5230000047</v>
      </c>
      <c r="P19" s="45">
        <f t="shared" si="1"/>
        <v>1655021.3430000059</v>
      </c>
      <c r="Q19" s="45">
        <f t="shared" si="1"/>
        <v>1432085.7530000026</v>
      </c>
      <c r="R19" s="52"/>
      <c r="S19" s="52"/>
      <c r="T19" s="52"/>
      <c r="U19" s="52"/>
      <c r="V19" s="52"/>
      <c r="W19" s="52"/>
      <c r="X19" s="52"/>
    </row>
    <row r="20" spans="1:24">
      <c r="C20" s="7"/>
      <c r="E20" s="26" t="s">
        <v>11</v>
      </c>
      <c r="F20" s="26" t="s">
        <v>11</v>
      </c>
      <c r="G20" s="26" t="s">
        <v>11</v>
      </c>
      <c r="H20" s="26" t="s">
        <v>11</v>
      </c>
      <c r="I20" s="26" t="s">
        <v>11</v>
      </c>
      <c r="J20" s="26" t="s">
        <v>11</v>
      </c>
      <c r="K20" s="26" t="s">
        <v>11</v>
      </c>
      <c r="L20" s="26" t="s">
        <v>11</v>
      </c>
      <c r="M20" s="26" t="s">
        <v>11</v>
      </c>
      <c r="N20" s="26" t="s">
        <v>11</v>
      </c>
      <c r="O20" s="26" t="s">
        <v>11</v>
      </c>
      <c r="P20" s="26" t="s">
        <v>11</v>
      </c>
      <c r="Q20" s="26" t="s">
        <v>11</v>
      </c>
      <c r="R20" s="52"/>
      <c r="S20" s="52"/>
      <c r="T20" s="52"/>
      <c r="U20" s="52"/>
      <c r="V20" s="52"/>
      <c r="W20" s="52"/>
      <c r="X20" s="52"/>
    </row>
    <row r="21" spans="1:24">
      <c r="C21" s="7"/>
      <c r="E21" s="26"/>
      <c r="F21" s="26"/>
      <c r="G21" s="26"/>
      <c r="H21" s="26"/>
      <c r="I21" s="26"/>
      <c r="J21" s="26"/>
      <c r="K21" s="26"/>
      <c r="L21" s="26"/>
      <c r="M21" s="26"/>
      <c r="N21" s="26"/>
      <c r="O21" s="26"/>
      <c r="P21" s="26"/>
      <c r="Q21" s="26"/>
      <c r="R21" s="52"/>
      <c r="S21" s="52"/>
      <c r="T21" s="52"/>
      <c r="U21" s="52"/>
      <c r="V21" s="52"/>
      <c r="W21" s="52"/>
      <c r="X21" s="52"/>
    </row>
    <row r="22" spans="1:24">
      <c r="C22" s="7"/>
      <c r="E22" s="32"/>
      <c r="F22" s="32"/>
      <c r="G22" s="32"/>
      <c r="H22" s="32"/>
      <c r="I22" s="32"/>
      <c r="J22" s="32"/>
      <c r="K22" s="32"/>
      <c r="L22" s="32"/>
      <c r="M22" s="32"/>
      <c r="N22" s="32"/>
      <c r="O22" s="32"/>
      <c r="P22" s="32"/>
      <c r="Q22" s="32"/>
      <c r="R22" s="52"/>
      <c r="S22" s="52"/>
      <c r="T22" s="52"/>
      <c r="U22" s="52"/>
      <c r="V22" s="52"/>
      <c r="W22" s="52"/>
      <c r="X22" s="52"/>
    </row>
    <row r="23" spans="1:24">
      <c r="A23" s="105">
        <f>+A19+1</f>
        <v>9</v>
      </c>
      <c r="B23" s="24"/>
      <c r="C23" s="27" t="s">
        <v>22</v>
      </c>
      <c r="D23" s="24"/>
      <c r="E23" s="10">
        <v>-14113717.948999999</v>
      </c>
      <c r="F23" s="10">
        <v>-12964041.438999999</v>
      </c>
      <c r="G23" s="10">
        <v>-13126779.948999999</v>
      </c>
      <c r="H23" s="10">
        <v>-13684583.049000001</v>
      </c>
      <c r="I23" s="10">
        <v>-13176227.858999999</v>
      </c>
      <c r="J23" s="10">
        <v>-15528158.069</v>
      </c>
      <c r="K23" s="10">
        <v>-15483167.009</v>
      </c>
      <c r="L23" s="10">
        <v>-14227110.139</v>
      </c>
      <c r="M23" s="10">
        <v>-13350362.989</v>
      </c>
      <c r="N23" s="10">
        <v>-13996529.979</v>
      </c>
      <c r="O23" s="10">
        <v>-14978876.229</v>
      </c>
      <c r="P23" s="10">
        <v>-15647449.778999999</v>
      </c>
      <c r="Q23" s="10">
        <v>-16969951.259</v>
      </c>
      <c r="R23" s="52"/>
      <c r="S23" s="52"/>
      <c r="T23" s="52"/>
      <c r="U23" s="52"/>
      <c r="V23" s="52"/>
      <c r="W23" s="52"/>
      <c r="X23" s="52"/>
    </row>
    <row r="24" spans="1:24">
      <c r="A24" s="40"/>
      <c r="B24" s="24"/>
      <c r="C24" s="27"/>
      <c r="D24" s="24"/>
      <c r="E24" s="26" t="s">
        <v>11</v>
      </c>
      <c r="F24" s="26" t="s">
        <v>11</v>
      </c>
      <c r="G24" s="26" t="s">
        <v>11</v>
      </c>
      <c r="H24" s="26" t="s">
        <v>11</v>
      </c>
      <c r="I24" s="26" t="s">
        <v>11</v>
      </c>
      <c r="J24" s="26" t="s">
        <v>11</v>
      </c>
      <c r="K24" s="26" t="s">
        <v>11</v>
      </c>
      <c r="L24" s="26" t="s">
        <v>11</v>
      </c>
      <c r="M24" s="26" t="s">
        <v>11</v>
      </c>
      <c r="N24" s="26" t="s">
        <v>11</v>
      </c>
      <c r="O24" s="26" t="s">
        <v>11</v>
      </c>
      <c r="P24" s="26" t="s">
        <v>11</v>
      </c>
      <c r="Q24" s="26" t="s">
        <v>11</v>
      </c>
      <c r="R24" s="52"/>
      <c r="S24" s="52"/>
      <c r="T24" s="52"/>
      <c r="U24" s="52"/>
      <c r="V24" s="52"/>
      <c r="W24" s="52"/>
      <c r="X24" s="52"/>
    </row>
    <row r="25" spans="1:24">
      <c r="C25" s="7"/>
      <c r="E25" s="26"/>
      <c r="F25" s="26"/>
      <c r="G25" s="26"/>
      <c r="H25" s="26"/>
      <c r="I25" s="26"/>
      <c r="J25" s="26"/>
      <c r="K25" s="26"/>
      <c r="L25" s="26"/>
      <c r="M25" s="26"/>
      <c r="N25" s="26"/>
      <c r="O25" s="26"/>
      <c r="P25" s="26"/>
      <c r="Q25" s="26"/>
      <c r="R25" s="52"/>
      <c r="S25" s="52"/>
      <c r="T25" s="52"/>
      <c r="U25" s="52"/>
      <c r="V25" s="52"/>
      <c r="W25" s="52"/>
      <c r="X25" s="52"/>
    </row>
    <row r="26" spans="1:24">
      <c r="C26" s="7"/>
      <c r="E26" s="26"/>
      <c r="F26" s="26"/>
      <c r="G26" s="26"/>
      <c r="H26" s="26"/>
      <c r="I26" s="26"/>
      <c r="J26" s="26"/>
      <c r="K26" s="26"/>
      <c r="L26" s="26"/>
      <c r="M26" s="26"/>
      <c r="N26" s="26"/>
      <c r="O26" s="26"/>
      <c r="P26" s="26"/>
      <c r="Q26" s="26"/>
      <c r="R26" s="52"/>
      <c r="S26" s="52"/>
      <c r="T26" s="52"/>
      <c r="U26" s="52"/>
      <c r="V26" s="52"/>
      <c r="W26" s="52"/>
      <c r="X26" s="52"/>
    </row>
    <row r="27" spans="1:24">
      <c r="C27" s="1" t="s">
        <v>23</v>
      </c>
      <c r="E27" s="32"/>
      <c r="F27" s="32"/>
      <c r="G27" s="32"/>
      <c r="H27" s="32"/>
      <c r="I27" s="32"/>
      <c r="J27" s="32"/>
      <c r="K27" s="32"/>
      <c r="L27" s="32"/>
      <c r="M27" s="32"/>
      <c r="N27" s="32"/>
      <c r="O27" s="32"/>
      <c r="P27" s="32"/>
      <c r="Q27" s="32"/>
      <c r="R27" s="52"/>
      <c r="S27" s="52"/>
      <c r="T27" s="52"/>
      <c r="U27" s="52"/>
      <c r="V27" s="52"/>
      <c r="W27" s="52"/>
      <c r="X27" s="52"/>
    </row>
    <row r="28" spans="1:24">
      <c r="C28" s="1"/>
      <c r="E28" s="32"/>
      <c r="F28" s="32"/>
      <c r="G28" s="32"/>
      <c r="H28" s="32"/>
      <c r="I28" s="32"/>
      <c r="J28" s="32"/>
      <c r="K28" s="32"/>
      <c r="L28" s="32"/>
      <c r="M28" s="32"/>
      <c r="N28" s="32"/>
      <c r="O28" s="32"/>
      <c r="P28" s="32"/>
      <c r="Q28" s="32"/>
      <c r="R28" s="52"/>
      <c r="S28" s="52"/>
      <c r="T28" s="52"/>
      <c r="U28" s="52"/>
      <c r="V28" s="52"/>
      <c r="W28" s="52"/>
      <c r="X28" s="52"/>
    </row>
    <row r="29" spans="1:24">
      <c r="A29" s="21">
        <f>+A23+1</f>
        <v>10</v>
      </c>
      <c r="C29" s="27" t="s">
        <v>24</v>
      </c>
      <c r="D29" s="24"/>
      <c r="E29" s="45">
        <v>70207756.939999983</v>
      </c>
      <c r="F29" s="45">
        <v>66009844.709999986</v>
      </c>
      <c r="G29" s="45">
        <v>61534822.289999977</v>
      </c>
      <c r="H29" s="45">
        <v>57859697.589999981</v>
      </c>
      <c r="I29" s="45">
        <v>63886308.229999982</v>
      </c>
      <c r="J29" s="45">
        <v>63772197.529999986</v>
      </c>
      <c r="K29" s="45">
        <v>61165238.059999987</v>
      </c>
      <c r="L29" s="45">
        <v>55797496.569999985</v>
      </c>
      <c r="M29" s="45">
        <v>49313631.120000005</v>
      </c>
      <c r="N29" s="45">
        <v>49778021.580000006</v>
      </c>
      <c r="O29" s="45">
        <v>51397055.140000008</v>
      </c>
      <c r="P29" s="45">
        <v>49403247.88000001</v>
      </c>
      <c r="Q29" s="45">
        <v>56022034.210000001</v>
      </c>
      <c r="R29" s="52"/>
      <c r="S29" s="52"/>
      <c r="T29" s="52"/>
      <c r="U29" s="52"/>
      <c r="V29" s="52"/>
      <c r="W29" s="52"/>
      <c r="X29" s="52"/>
    </row>
    <row r="30" spans="1:24">
      <c r="A30" s="21">
        <f>+A29+1</f>
        <v>11</v>
      </c>
      <c r="C30" s="27" t="s">
        <v>25</v>
      </c>
      <c r="D30" s="24"/>
      <c r="E30" s="32">
        <v>978704.76</v>
      </c>
      <c r="F30" s="32">
        <v>889785.19</v>
      </c>
      <c r="G30" s="32">
        <v>818229.05999999994</v>
      </c>
      <c r="H30" s="32">
        <v>799157.27999999991</v>
      </c>
      <c r="I30" s="32">
        <v>886742.59999999986</v>
      </c>
      <c r="J30" s="32">
        <v>696002.82999999984</v>
      </c>
      <c r="K30" s="32">
        <v>886637.83999999985</v>
      </c>
      <c r="L30" s="32">
        <v>898779.7899999998</v>
      </c>
      <c r="M30" s="32">
        <v>971024.42</v>
      </c>
      <c r="N30" s="32">
        <v>971099.83000000007</v>
      </c>
      <c r="O30" s="32">
        <v>747381.49000000011</v>
      </c>
      <c r="P30" s="32">
        <v>650733.96000000008</v>
      </c>
      <c r="Q30" s="32">
        <v>647435.38000000012</v>
      </c>
      <c r="R30" s="52"/>
      <c r="S30" s="52"/>
      <c r="T30" s="52"/>
      <c r="U30" s="52"/>
      <c r="V30" s="52"/>
      <c r="W30" s="52"/>
      <c r="X30" s="52"/>
    </row>
    <row r="31" spans="1:24">
      <c r="A31" s="21">
        <f>+A30+1</f>
        <v>12</v>
      </c>
      <c r="C31" s="27" t="s">
        <v>262</v>
      </c>
      <c r="D31" s="24"/>
      <c r="E31" s="32">
        <v>87431.560000000114</v>
      </c>
      <c r="F31" s="32">
        <v>46884.770000000113</v>
      </c>
      <c r="G31" s="32">
        <v>-75737.029999999882</v>
      </c>
      <c r="H31" s="32">
        <v>28674.810000000114</v>
      </c>
      <c r="I31" s="32">
        <v>1.127773430198431E-10</v>
      </c>
      <c r="J31" s="32">
        <v>-10.039999999887222</v>
      </c>
      <c r="K31" s="32">
        <v>1.0000000112778906E-2</v>
      </c>
      <c r="L31" s="32">
        <v>372204.8600000001</v>
      </c>
      <c r="M31" s="32">
        <v>1038747.49</v>
      </c>
      <c r="N31" s="32">
        <v>1173276.6299999999</v>
      </c>
      <c r="O31" s="32">
        <v>253268.32999999984</v>
      </c>
      <c r="P31" s="32">
        <v>2185.9099999998289</v>
      </c>
      <c r="Q31" s="32">
        <v>150844.62999999983</v>
      </c>
      <c r="R31" s="52"/>
      <c r="S31" s="52"/>
      <c r="T31" s="52"/>
      <c r="U31" s="52"/>
      <c r="V31" s="52"/>
      <c r="W31" s="52"/>
      <c r="X31" s="52"/>
    </row>
    <row r="32" spans="1:24">
      <c r="A32" s="21">
        <f>+A31+1</f>
        <v>13</v>
      </c>
      <c r="C32" s="27" t="s">
        <v>26</v>
      </c>
      <c r="D32" s="24"/>
      <c r="E32" s="32">
        <v>2765340.3140000002</v>
      </c>
      <c r="F32" s="32">
        <v>2528368.9340000004</v>
      </c>
      <c r="G32" s="32">
        <v>2400374.6440000003</v>
      </c>
      <c r="H32" s="32">
        <v>2320989.4240000001</v>
      </c>
      <c r="I32" s="32">
        <v>2566841.6940000001</v>
      </c>
      <c r="J32" s="32">
        <v>2625889.0840000003</v>
      </c>
      <c r="K32" s="32">
        <v>2575875.094</v>
      </c>
      <c r="L32" s="32">
        <v>2421988.3640000001</v>
      </c>
      <c r="M32" s="32">
        <v>2284151.4440000001</v>
      </c>
      <c r="N32" s="32">
        <v>2386969.8140000002</v>
      </c>
      <c r="O32" s="32">
        <v>2606647.3640000001</v>
      </c>
      <c r="P32" s="32">
        <v>2593473.3140000002</v>
      </c>
      <c r="Q32" s="32">
        <v>2810210.0440000002</v>
      </c>
      <c r="R32" s="52"/>
      <c r="S32" s="52"/>
      <c r="T32" s="52"/>
      <c r="U32" s="52"/>
      <c r="V32" s="52"/>
      <c r="W32" s="52"/>
      <c r="X32" s="52"/>
    </row>
    <row r="33" spans="1:39" s="24" customFormat="1">
      <c r="A33" s="105"/>
      <c r="C33" s="27"/>
      <c r="E33" s="35" t="s">
        <v>19</v>
      </c>
      <c r="F33" s="35" t="s">
        <v>19</v>
      </c>
      <c r="G33" s="35" t="s">
        <v>19</v>
      </c>
      <c r="H33" s="35" t="s">
        <v>19</v>
      </c>
      <c r="I33" s="35" t="s">
        <v>19</v>
      </c>
      <c r="J33" s="35" t="s">
        <v>19</v>
      </c>
      <c r="K33" s="35" t="s">
        <v>19</v>
      </c>
      <c r="L33" s="35" t="s">
        <v>19</v>
      </c>
      <c r="M33" s="35" t="s">
        <v>19</v>
      </c>
      <c r="N33" s="35" t="s">
        <v>19</v>
      </c>
      <c r="O33" s="35" t="s">
        <v>19</v>
      </c>
      <c r="P33" s="35" t="s">
        <v>19</v>
      </c>
      <c r="Q33" s="35" t="s">
        <v>19</v>
      </c>
      <c r="R33" s="32"/>
      <c r="S33" s="32"/>
      <c r="T33" s="32"/>
      <c r="U33" s="32"/>
      <c r="V33" s="32"/>
      <c r="W33" s="32"/>
      <c r="X33" s="32"/>
    </row>
    <row r="34" spans="1:39" s="24" customFormat="1">
      <c r="A34" s="105">
        <f>+A32+1</f>
        <v>14</v>
      </c>
      <c r="C34" s="27" t="s">
        <v>27</v>
      </c>
      <c r="E34" s="32">
        <f>SUM(E29:E33)</f>
        <v>74039233.573999986</v>
      </c>
      <c r="F34" s="32">
        <f t="shared" ref="F34:Q34" si="2">SUM(F29:F33)</f>
        <v>69474883.603999987</v>
      </c>
      <c r="G34" s="32">
        <f t="shared" si="2"/>
        <v>64677688.963999979</v>
      </c>
      <c r="H34" s="32">
        <f t="shared" si="2"/>
        <v>61008519.103999987</v>
      </c>
      <c r="I34" s="32">
        <f t="shared" si="2"/>
        <v>67339892.523999989</v>
      </c>
      <c r="J34" s="32">
        <f t="shared" si="2"/>
        <v>67094079.403999984</v>
      </c>
      <c r="K34" s="32">
        <f t="shared" si="2"/>
        <v>64627751.003999986</v>
      </c>
      <c r="L34" s="32">
        <f t="shared" si="2"/>
        <v>59490469.583999984</v>
      </c>
      <c r="M34" s="32">
        <f t="shared" si="2"/>
        <v>53607554.474000007</v>
      </c>
      <c r="N34" s="32">
        <f t="shared" si="2"/>
        <v>54309367.85400001</v>
      </c>
      <c r="O34" s="32">
        <f t="shared" si="2"/>
        <v>55004352.324000008</v>
      </c>
      <c r="P34" s="32">
        <f t="shared" si="2"/>
        <v>52649641.06400001</v>
      </c>
      <c r="Q34" s="32">
        <f t="shared" si="2"/>
        <v>59630524.264000006</v>
      </c>
      <c r="R34" s="32"/>
      <c r="S34" s="32"/>
      <c r="T34" s="32"/>
      <c r="U34" s="32"/>
      <c r="V34" s="32"/>
      <c r="W34" s="32"/>
      <c r="X34" s="32"/>
    </row>
    <row r="35" spans="1:39" s="24" customFormat="1">
      <c r="A35" s="105"/>
      <c r="C35" s="27"/>
      <c r="E35" s="32"/>
      <c r="F35" s="32"/>
      <c r="G35" s="32"/>
      <c r="H35" s="32"/>
      <c r="I35" s="32"/>
      <c r="J35" s="32"/>
      <c r="K35" s="32"/>
      <c r="L35" s="32"/>
      <c r="M35" s="32"/>
      <c r="N35" s="32"/>
      <c r="O35" s="32"/>
      <c r="P35" s="32"/>
      <c r="Q35" s="32"/>
      <c r="R35" s="32"/>
      <c r="S35" s="32"/>
      <c r="T35" s="32"/>
      <c r="U35" s="32"/>
      <c r="V35" s="32"/>
      <c r="W35" s="32"/>
      <c r="X35" s="32"/>
    </row>
    <row r="36" spans="1:39">
      <c r="A36" s="21">
        <f>+A34+1</f>
        <v>15</v>
      </c>
      <c r="C36" s="27" t="s">
        <v>29</v>
      </c>
      <c r="D36" s="24"/>
      <c r="E36" s="10">
        <v>24478498.408999994</v>
      </c>
      <c r="F36" s="10">
        <v>24449695.188999996</v>
      </c>
      <c r="G36" s="10">
        <v>24346221.168999996</v>
      </c>
      <c r="H36" s="10">
        <v>23823866.798999995</v>
      </c>
      <c r="I36" s="10">
        <v>24368668.948999994</v>
      </c>
      <c r="J36" s="10">
        <v>24329570.298999991</v>
      </c>
      <c r="K36" s="10">
        <v>24489648.738999993</v>
      </c>
      <c r="L36" s="10">
        <v>23973784.948999997</v>
      </c>
      <c r="M36" s="10">
        <v>23668733.629000004</v>
      </c>
      <c r="N36" s="10">
        <v>23082409.222000007</v>
      </c>
      <c r="O36" s="10">
        <v>22901672.692000005</v>
      </c>
      <c r="P36" s="10">
        <v>22977494.912000004</v>
      </c>
      <c r="Q36" s="10">
        <v>22842097.412</v>
      </c>
      <c r="R36" s="52"/>
      <c r="S36" s="52"/>
      <c r="T36" s="52"/>
      <c r="U36" s="52"/>
      <c r="V36" s="52"/>
      <c r="W36" s="52"/>
      <c r="X36" s="52"/>
    </row>
    <row r="37" spans="1:39">
      <c r="A37" s="21">
        <f>+A36+1</f>
        <v>16</v>
      </c>
      <c r="C37" s="27" t="s">
        <v>30</v>
      </c>
      <c r="D37" s="24"/>
      <c r="E37" s="10">
        <v>8444082.0399999991</v>
      </c>
      <c r="F37" s="10">
        <v>8439062.9600000009</v>
      </c>
      <c r="G37" s="10">
        <v>8432101.0100000016</v>
      </c>
      <c r="H37" s="10">
        <v>8425017.620000001</v>
      </c>
      <c r="I37" s="10">
        <v>8424531.9000000022</v>
      </c>
      <c r="J37" s="10">
        <v>8420281.8700000029</v>
      </c>
      <c r="K37" s="10">
        <v>8417043.7600000035</v>
      </c>
      <c r="L37" s="10">
        <v>8413846.1200000029</v>
      </c>
      <c r="M37" s="10">
        <v>8410932.6500000004</v>
      </c>
      <c r="N37" s="10">
        <v>8408817.6999999993</v>
      </c>
      <c r="O37" s="10">
        <v>8408591.1000000015</v>
      </c>
      <c r="P37" s="10">
        <v>8407646.9300000016</v>
      </c>
      <c r="Q37" s="10">
        <v>8407307.0300000012</v>
      </c>
      <c r="R37" s="52"/>
      <c r="S37" s="52"/>
      <c r="T37" s="52"/>
      <c r="U37" s="52"/>
      <c r="V37" s="52"/>
      <c r="W37" s="52"/>
      <c r="X37" s="52"/>
    </row>
    <row r="38" spans="1:39">
      <c r="A38" s="21">
        <f>+A37+1</f>
        <v>17</v>
      </c>
      <c r="C38" s="27" t="s">
        <v>294</v>
      </c>
      <c r="D38" s="24"/>
      <c r="E38" s="10">
        <v>0</v>
      </c>
      <c r="F38" s="10">
        <v>0</v>
      </c>
      <c r="G38" s="10">
        <v>0</v>
      </c>
      <c r="H38" s="10">
        <v>0</v>
      </c>
      <c r="I38" s="10">
        <v>22857.14</v>
      </c>
      <c r="J38" s="10">
        <v>22857.14</v>
      </c>
      <c r="K38" s="10">
        <v>0</v>
      </c>
      <c r="L38" s="10">
        <v>0</v>
      </c>
      <c r="M38" s="10">
        <v>0</v>
      </c>
      <c r="N38" s="10">
        <v>0</v>
      </c>
      <c r="O38" s="10">
        <v>0</v>
      </c>
      <c r="P38" s="10">
        <v>0</v>
      </c>
      <c r="Q38" s="10">
        <v>0</v>
      </c>
      <c r="R38" s="52"/>
      <c r="S38" s="52"/>
      <c r="T38" s="52"/>
      <c r="U38" s="52"/>
      <c r="V38" s="52"/>
      <c r="W38" s="52"/>
      <c r="X38" s="52"/>
    </row>
    <row r="39" spans="1:39">
      <c r="A39" s="21">
        <f>+A38+1</f>
        <v>18</v>
      </c>
      <c r="C39" s="27" t="s">
        <v>211</v>
      </c>
      <c r="D39" s="24"/>
      <c r="E39" s="10">
        <v>102188.6</v>
      </c>
      <c r="F39" s="10">
        <v>102164.55</v>
      </c>
      <c r="G39" s="10">
        <v>102131.17</v>
      </c>
      <c r="H39" s="10">
        <v>102097.22</v>
      </c>
      <c r="I39" s="10">
        <v>102094.9</v>
      </c>
      <c r="J39" s="10">
        <v>102074.53</v>
      </c>
      <c r="K39" s="10">
        <v>102059.01000000001</v>
      </c>
      <c r="L39" s="10">
        <v>102043.69</v>
      </c>
      <c r="M39" s="10">
        <v>102029.47</v>
      </c>
      <c r="N39" s="10">
        <v>102019.14</v>
      </c>
      <c r="O39" s="10">
        <v>102018.03</v>
      </c>
      <c r="P39" s="10">
        <v>102013.41</v>
      </c>
      <c r="Q39" s="10">
        <v>102011.75</v>
      </c>
      <c r="R39" s="52"/>
      <c r="S39" s="52"/>
      <c r="T39" s="52"/>
      <c r="U39" s="52"/>
      <c r="V39" s="52"/>
      <c r="W39" s="52"/>
      <c r="X39" s="52"/>
    </row>
    <row r="40" spans="1:39" s="24" customFormat="1">
      <c r="A40" s="105"/>
      <c r="C40" s="27"/>
      <c r="E40" s="35" t="s">
        <v>19</v>
      </c>
      <c r="F40" s="35" t="s">
        <v>19</v>
      </c>
      <c r="G40" s="35" t="s">
        <v>19</v>
      </c>
      <c r="H40" s="35" t="s">
        <v>19</v>
      </c>
      <c r="I40" s="35" t="s">
        <v>19</v>
      </c>
      <c r="J40" s="35" t="s">
        <v>19</v>
      </c>
      <c r="K40" s="35" t="s">
        <v>19</v>
      </c>
      <c r="L40" s="35" t="s">
        <v>19</v>
      </c>
      <c r="M40" s="35" t="s">
        <v>19</v>
      </c>
      <c r="N40" s="35" t="s">
        <v>19</v>
      </c>
      <c r="O40" s="35" t="s">
        <v>19</v>
      </c>
      <c r="P40" s="35" t="s">
        <v>19</v>
      </c>
      <c r="Q40" s="35" t="s">
        <v>19</v>
      </c>
      <c r="R40" s="32"/>
      <c r="S40" s="32"/>
      <c r="T40" s="32"/>
      <c r="U40" s="32"/>
      <c r="V40" s="32"/>
      <c r="W40" s="32"/>
      <c r="X40" s="32"/>
    </row>
    <row r="41" spans="1:39" s="24" customFormat="1">
      <c r="A41" s="105">
        <f>A39+1</f>
        <v>19</v>
      </c>
      <c r="C41" s="27" t="s">
        <v>169</v>
      </c>
      <c r="E41" s="45">
        <f t="shared" ref="E41:P41" si="3">SUM(E36:E40)</f>
        <v>33024769.048999995</v>
      </c>
      <c r="F41" s="45">
        <f t="shared" si="3"/>
        <v>32990922.698999997</v>
      </c>
      <c r="G41" s="45">
        <f t="shared" si="3"/>
        <v>32880453.348999999</v>
      </c>
      <c r="H41" s="45">
        <f t="shared" si="3"/>
        <v>32350981.638999995</v>
      </c>
      <c r="I41" s="45">
        <f t="shared" si="3"/>
        <v>32918152.888999995</v>
      </c>
      <c r="J41" s="45">
        <f t="shared" si="3"/>
        <v>32874783.838999994</v>
      </c>
      <c r="K41" s="45">
        <f t="shared" si="3"/>
        <v>33008751.509</v>
      </c>
      <c r="L41" s="45">
        <f t="shared" si="3"/>
        <v>32489674.759</v>
      </c>
      <c r="M41" s="45">
        <f t="shared" si="3"/>
        <v>32181695.749000005</v>
      </c>
      <c r="N41" s="45">
        <f t="shared" si="3"/>
        <v>31593246.062000006</v>
      </c>
      <c r="O41" s="45">
        <f t="shared" si="3"/>
        <v>31412281.822000008</v>
      </c>
      <c r="P41" s="45">
        <f t="shared" si="3"/>
        <v>31487155.252000008</v>
      </c>
      <c r="Q41" s="45">
        <f>SUM(Q36:Q40)</f>
        <v>31351416.192000002</v>
      </c>
      <c r="R41" s="32"/>
      <c r="S41" s="32"/>
      <c r="T41" s="32"/>
      <c r="U41" s="32"/>
      <c r="V41" s="32"/>
      <c r="W41" s="32"/>
      <c r="X41" s="32"/>
    </row>
    <row r="42" spans="1:39" s="24" customFormat="1">
      <c r="A42" s="105"/>
      <c r="C42" s="27"/>
      <c r="E42" s="26" t="s">
        <v>11</v>
      </c>
      <c r="F42" s="26" t="s">
        <v>11</v>
      </c>
      <c r="G42" s="26" t="s">
        <v>11</v>
      </c>
      <c r="H42" s="26" t="s">
        <v>11</v>
      </c>
      <c r="I42" s="26" t="s">
        <v>11</v>
      </c>
      <c r="J42" s="26" t="s">
        <v>11</v>
      </c>
      <c r="K42" s="26" t="s">
        <v>11</v>
      </c>
      <c r="L42" s="26" t="s">
        <v>11</v>
      </c>
      <c r="M42" s="26" t="s">
        <v>11</v>
      </c>
      <c r="N42" s="26" t="s">
        <v>11</v>
      </c>
      <c r="O42" s="26" t="s">
        <v>11</v>
      </c>
      <c r="P42" s="26" t="s">
        <v>11</v>
      </c>
      <c r="Q42" s="26" t="s">
        <v>11</v>
      </c>
      <c r="R42" s="32"/>
      <c r="S42" s="32"/>
      <c r="T42" s="32"/>
      <c r="U42" s="32"/>
      <c r="V42" s="32"/>
      <c r="W42" s="32"/>
      <c r="X42" s="32"/>
    </row>
    <row r="43" spans="1:39">
      <c r="C43" s="7"/>
      <c r="E43" s="13"/>
      <c r="F43" s="13"/>
      <c r="G43" s="13"/>
      <c r="H43" s="13"/>
      <c r="I43" s="26"/>
      <c r="J43" s="26"/>
      <c r="K43" s="26"/>
      <c r="L43" s="26"/>
      <c r="M43" s="26"/>
      <c r="N43" s="26"/>
      <c r="O43" s="26"/>
      <c r="P43" s="26"/>
      <c r="Q43" s="26"/>
      <c r="R43" s="52"/>
      <c r="S43" s="52"/>
      <c r="T43" s="52"/>
      <c r="U43" s="52"/>
      <c r="V43" s="52"/>
      <c r="W43" s="52"/>
      <c r="X43" s="52"/>
      <c r="Y43" s="20"/>
      <c r="Z43" s="20"/>
      <c r="AA43" s="20"/>
      <c r="AB43" s="20"/>
      <c r="AC43" s="20"/>
      <c r="AD43" s="20"/>
      <c r="AE43" s="20"/>
      <c r="AF43" s="20"/>
      <c r="AG43" s="20"/>
      <c r="AH43" s="20"/>
      <c r="AI43" s="20"/>
      <c r="AJ43" s="20"/>
      <c r="AK43" s="20"/>
      <c r="AL43" s="20"/>
      <c r="AM43" s="20"/>
    </row>
    <row r="44" spans="1:39">
      <c r="C44" s="7"/>
      <c r="E44" s="13"/>
      <c r="F44" s="13"/>
      <c r="G44" s="13"/>
      <c r="H44" s="13"/>
      <c r="I44" s="26"/>
      <c r="J44" s="26"/>
      <c r="K44" s="26"/>
      <c r="L44" s="26"/>
      <c r="M44" s="26"/>
      <c r="N44" s="26"/>
      <c r="O44" s="26"/>
      <c r="P44" s="26"/>
      <c r="Q44" s="26"/>
      <c r="R44" s="52"/>
      <c r="S44" s="52"/>
      <c r="T44" s="52"/>
      <c r="U44" s="52"/>
      <c r="V44" s="52"/>
      <c r="W44" s="52"/>
      <c r="X44" s="52"/>
      <c r="Y44" s="20"/>
      <c r="Z44" s="20"/>
      <c r="AA44" s="20"/>
      <c r="AB44" s="20"/>
      <c r="AC44" s="20"/>
      <c r="AD44" s="20"/>
      <c r="AE44" s="20"/>
      <c r="AF44" s="20"/>
      <c r="AG44" s="20"/>
      <c r="AH44" s="20"/>
      <c r="AI44" s="20"/>
      <c r="AJ44" s="20"/>
      <c r="AK44" s="20"/>
      <c r="AL44" s="20"/>
      <c r="AM44" s="20"/>
    </row>
    <row r="45" spans="1:39">
      <c r="C45" s="7"/>
      <c r="E45" s="13"/>
      <c r="F45" s="13"/>
      <c r="G45" s="13"/>
      <c r="H45" s="13"/>
      <c r="I45" s="26"/>
      <c r="J45" s="26"/>
      <c r="K45" s="26"/>
      <c r="L45" s="26"/>
      <c r="M45" s="26"/>
      <c r="N45" s="26"/>
      <c r="O45" s="26"/>
      <c r="P45" s="26"/>
      <c r="Q45" s="26"/>
      <c r="R45" s="52"/>
      <c r="S45" s="52"/>
      <c r="T45" s="52"/>
      <c r="U45" s="52"/>
      <c r="V45" s="52"/>
      <c r="W45" s="52"/>
      <c r="X45" s="52"/>
      <c r="Y45" s="20"/>
      <c r="Z45" s="20"/>
      <c r="AA45" s="20"/>
      <c r="AB45" s="20"/>
      <c r="AC45" s="20"/>
      <c r="AD45" s="20"/>
      <c r="AE45" s="20"/>
      <c r="AF45" s="20"/>
      <c r="AG45" s="20"/>
      <c r="AH45" s="20"/>
      <c r="AI45" s="20"/>
      <c r="AJ45" s="20"/>
      <c r="AK45" s="20"/>
      <c r="AL45" s="20"/>
      <c r="AM45" s="20"/>
    </row>
    <row r="46" spans="1:39">
      <c r="C46" s="7"/>
      <c r="E46" s="13"/>
      <c r="F46" s="13"/>
      <c r="G46" s="13"/>
      <c r="H46" s="13"/>
      <c r="I46" s="26"/>
      <c r="J46" s="26"/>
      <c r="K46" s="26"/>
      <c r="L46" s="26"/>
      <c r="M46" s="26"/>
      <c r="N46" s="26"/>
      <c r="O46" s="26"/>
      <c r="P46" s="26" t="s">
        <v>266</v>
      </c>
      <c r="Q46" s="32">
        <f>Q19-'P3'!F56</f>
        <v>3.0000025872141123E-3</v>
      </c>
      <c r="R46" s="52"/>
      <c r="S46" s="52"/>
      <c r="T46" s="52"/>
      <c r="U46" s="52"/>
      <c r="V46" s="52"/>
      <c r="W46" s="52"/>
      <c r="X46" s="52"/>
      <c r="Y46" s="20"/>
      <c r="Z46" s="20"/>
      <c r="AA46" s="20"/>
      <c r="AB46" s="20"/>
      <c r="AC46" s="20"/>
      <c r="AD46" s="20"/>
      <c r="AE46" s="20"/>
      <c r="AF46" s="20"/>
      <c r="AG46" s="20"/>
      <c r="AH46" s="20"/>
      <c r="AI46" s="20"/>
      <c r="AJ46" s="20"/>
      <c r="AK46" s="20"/>
      <c r="AL46" s="20"/>
      <c r="AM46" s="20"/>
    </row>
    <row r="47" spans="1:39">
      <c r="C47" s="7"/>
      <c r="E47" s="13"/>
      <c r="F47" s="13"/>
      <c r="G47" s="13"/>
      <c r="H47" s="13"/>
      <c r="I47" s="26"/>
      <c r="J47" s="26"/>
      <c r="K47" s="26"/>
      <c r="L47" s="26"/>
      <c r="M47" s="26"/>
      <c r="N47" s="26"/>
      <c r="O47" s="26"/>
      <c r="P47" s="26" t="s">
        <v>267</v>
      </c>
      <c r="Q47" s="45">
        <f>Q34-'P3'!F50</f>
        <v>4.0000081062316895E-3</v>
      </c>
      <c r="R47" s="52"/>
      <c r="S47" s="52"/>
      <c r="T47" s="52"/>
      <c r="U47" s="52"/>
      <c r="V47" s="52"/>
      <c r="W47" s="52"/>
      <c r="X47" s="52"/>
      <c r="Y47" s="20"/>
      <c r="Z47" s="20"/>
      <c r="AA47"/>
      <c r="AB47" s="20"/>
      <c r="AC47" s="20"/>
      <c r="AD47" s="20"/>
      <c r="AE47" s="20"/>
      <c r="AF47" s="20"/>
      <c r="AG47" s="20"/>
      <c r="AH47" s="20"/>
      <c r="AI47" s="20"/>
      <c r="AJ47" s="20"/>
      <c r="AK47" s="20"/>
      <c r="AL47" s="20"/>
      <c r="AM47" s="20"/>
    </row>
    <row r="48" spans="1:39">
      <c r="C48" s="7"/>
      <c r="E48" s="13"/>
      <c r="F48" s="13"/>
      <c r="G48" s="13"/>
      <c r="H48" s="13"/>
      <c r="I48" s="26"/>
      <c r="J48" s="26"/>
      <c r="K48" s="26"/>
      <c r="L48" s="26"/>
      <c r="M48" s="26"/>
      <c r="N48" s="26"/>
      <c r="O48" s="26"/>
      <c r="P48" s="26" t="s">
        <v>268</v>
      </c>
      <c r="Q48" s="32">
        <f>Q36-'P3'!F52</f>
        <v>2.0000003278255463E-3</v>
      </c>
      <c r="R48" s="52"/>
      <c r="S48" s="52"/>
      <c r="T48" s="52"/>
      <c r="U48" s="52"/>
      <c r="V48" s="52"/>
      <c r="W48" s="52"/>
      <c r="X48" s="52"/>
      <c r="Y48" s="20"/>
      <c r="Z48" s="20"/>
      <c r="AA48" s="20"/>
      <c r="AB48" s="20"/>
      <c r="AC48" s="20"/>
      <c r="AD48" s="20"/>
      <c r="AE48" s="20"/>
      <c r="AF48" s="20"/>
      <c r="AG48" s="20"/>
      <c r="AH48" s="20"/>
      <c r="AI48" s="20"/>
      <c r="AJ48" s="20"/>
      <c r="AK48" s="20"/>
      <c r="AL48" s="20"/>
      <c r="AM48" s="20"/>
    </row>
    <row r="49" spans="3:39">
      <c r="C49" s="7"/>
      <c r="E49" s="13"/>
      <c r="F49" s="13"/>
      <c r="G49" s="13"/>
      <c r="H49" s="13"/>
      <c r="I49" s="26"/>
      <c r="J49" s="26"/>
      <c r="K49" s="26"/>
      <c r="L49" s="26"/>
      <c r="M49" s="26"/>
      <c r="N49" s="26"/>
      <c r="O49" s="26"/>
      <c r="P49" s="26" t="s">
        <v>269</v>
      </c>
      <c r="Q49" s="32">
        <f>Q37+Q38+Q39-'P3'!F51-'P3'!F33</f>
        <v>0</v>
      </c>
      <c r="R49" s="52"/>
      <c r="S49" s="52"/>
      <c r="T49" s="52"/>
      <c r="U49" s="52"/>
      <c r="V49" s="52"/>
      <c r="W49" s="52"/>
      <c r="X49" s="52"/>
      <c r="Y49" s="20"/>
      <c r="Z49" s="20"/>
      <c r="AA49" s="20"/>
      <c r="AB49" s="20"/>
      <c r="AC49" s="20"/>
      <c r="AD49" s="20"/>
      <c r="AE49" s="20"/>
      <c r="AF49" s="20"/>
      <c r="AG49" s="20"/>
      <c r="AH49" s="20"/>
      <c r="AI49" s="20"/>
      <c r="AJ49" s="20"/>
      <c r="AK49" s="20"/>
      <c r="AL49" s="20"/>
      <c r="AM49" s="20"/>
    </row>
    <row r="50" spans="3:39">
      <c r="C50" s="7"/>
      <c r="E50" s="13"/>
      <c r="F50" s="13"/>
      <c r="G50" s="13"/>
      <c r="H50" s="13"/>
      <c r="I50" s="26"/>
      <c r="J50" s="26"/>
      <c r="K50" s="26"/>
      <c r="L50" s="26"/>
      <c r="M50" s="26"/>
      <c r="N50" s="26"/>
      <c r="O50" s="26"/>
      <c r="P50" s="26"/>
      <c r="Q50" s="26"/>
      <c r="R50" s="52"/>
      <c r="S50" s="52"/>
      <c r="T50" s="52"/>
      <c r="U50" s="52"/>
      <c r="V50" s="52"/>
      <c r="W50" s="52"/>
      <c r="X50" s="52"/>
      <c r="Y50" s="20"/>
      <c r="Z50" s="20"/>
      <c r="AA50" s="20"/>
      <c r="AB50" s="20"/>
      <c r="AC50" s="20"/>
      <c r="AD50" s="20"/>
      <c r="AE50" s="20"/>
      <c r="AF50" s="20"/>
      <c r="AG50" s="20"/>
      <c r="AH50" s="20"/>
      <c r="AI50" s="20"/>
      <c r="AJ50" s="20"/>
      <c r="AK50" s="20"/>
      <c r="AL50" s="20"/>
      <c r="AM50" s="20"/>
    </row>
    <row r="51" spans="3:39">
      <c r="C51" s="7"/>
      <c r="E51" s="13"/>
      <c r="F51" s="13"/>
      <c r="G51" s="13"/>
      <c r="H51" s="13"/>
      <c r="I51" s="26"/>
      <c r="J51" s="26"/>
      <c r="K51" s="26"/>
      <c r="L51" s="26"/>
      <c r="M51" s="26"/>
      <c r="N51" s="26"/>
      <c r="O51" s="26"/>
      <c r="P51" s="26"/>
      <c r="Q51" s="26"/>
      <c r="R51" s="52"/>
      <c r="S51" s="52"/>
      <c r="T51" s="52"/>
      <c r="U51" s="52"/>
      <c r="V51" s="52"/>
      <c r="W51" s="52"/>
      <c r="X51" s="52"/>
      <c r="Y51" s="20"/>
      <c r="Z51" s="20"/>
      <c r="AA51" s="20"/>
      <c r="AB51" s="20"/>
      <c r="AC51" s="20"/>
      <c r="AD51" s="20"/>
      <c r="AE51" s="20"/>
      <c r="AF51" s="20"/>
      <c r="AG51" s="20"/>
      <c r="AH51" s="20"/>
      <c r="AI51" s="20"/>
      <c r="AJ51" s="20"/>
      <c r="AK51" s="20"/>
      <c r="AL51" s="20"/>
      <c r="AM51" s="20"/>
    </row>
    <row r="52" spans="3:39">
      <c r="C52" s="7"/>
      <c r="E52" s="13"/>
      <c r="F52" s="13"/>
      <c r="G52" s="13"/>
      <c r="H52" s="13"/>
      <c r="I52" s="26"/>
      <c r="J52" s="26"/>
      <c r="K52" s="26"/>
      <c r="L52" s="26"/>
      <c r="M52" s="26"/>
      <c r="N52" s="26"/>
      <c r="O52" s="26"/>
      <c r="P52" s="26"/>
      <c r="Q52" s="26"/>
      <c r="R52" s="52"/>
      <c r="S52" s="52"/>
      <c r="T52" s="52"/>
      <c r="U52" s="52"/>
      <c r="V52" s="52"/>
      <c r="W52" s="52"/>
      <c r="X52" s="52"/>
      <c r="Y52" s="20"/>
      <c r="Z52" s="20"/>
      <c r="AA52" s="20"/>
      <c r="AB52" s="20"/>
      <c r="AC52" s="20"/>
      <c r="AD52" s="20"/>
      <c r="AE52" s="20"/>
      <c r="AF52" s="20"/>
      <c r="AG52" s="20"/>
      <c r="AH52" s="20"/>
      <c r="AI52" s="20"/>
      <c r="AJ52" s="20"/>
      <c r="AK52" s="20"/>
      <c r="AL52" s="20"/>
      <c r="AM52" s="20"/>
    </row>
    <row r="53" spans="3:39">
      <c r="C53" s="7"/>
      <c r="E53" s="13"/>
      <c r="F53" s="13"/>
      <c r="G53" s="13"/>
      <c r="H53" s="13"/>
      <c r="I53" s="26"/>
      <c r="J53" s="26"/>
      <c r="K53" s="26"/>
      <c r="L53" s="26"/>
      <c r="M53" s="26"/>
      <c r="N53" s="26"/>
      <c r="O53" s="26"/>
      <c r="P53" s="26"/>
      <c r="Q53" s="26"/>
      <c r="R53" s="52"/>
      <c r="S53" s="52"/>
      <c r="T53" s="52"/>
      <c r="U53" s="52"/>
      <c r="V53" s="52"/>
      <c r="W53" s="52"/>
      <c r="X53" s="52"/>
      <c r="Y53" s="20"/>
      <c r="Z53" s="20"/>
      <c r="AA53" s="20"/>
      <c r="AB53" s="20"/>
      <c r="AC53" s="20"/>
      <c r="AD53" s="20"/>
      <c r="AE53" s="20"/>
      <c r="AF53" s="20"/>
      <c r="AG53" s="20"/>
      <c r="AH53" s="20"/>
      <c r="AI53" s="20"/>
      <c r="AJ53" s="20"/>
      <c r="AK53" s="20"/>
      <c r="AL53" s="20"/>
      <c r="AM53" s="20"/>
    </row>
    <row r="54" spans="3:39" ht="24.75" customHeight="1">
      <c r="C54" s="7"/>
      <c r="E54" s="52"/>
      <c r="F54" s="52"/>
      <c r="G54" s="52"/>
      <c r="H54" s="52"/>
      <c r="I54" s="32"/>
      <c r="J54" s="32"/>
      <c r="K54" s="32"/>
      <c r="L54" s="32"/>
      <c r="M54" s="32"/>
      <c r="N54" s="32"/>
      <c r="O54" s="32"/>
      <c r="P54" s="32"/>
      <c r="Q54" s="47" t="s">
        <v>185</v>
      </c>
      <c r="R54" s="52"/>
      <c r="S54" s="52"/>
      <c r="T54" s="52"/>
      <c r="U54" s="52"/>
      <c r="V54" s="52"/>
      <c r="W54" s="52"/>
      <c r="X54" s="52"/>
      <c r="Y54" s="20"/>
      <c r="Z54" s="20"/>
      <c r="AA54" s="20"/>
      <c r="AB54" s="20"/>
      <c r="AC54" s="20"/>
      <c r="AD54" s="20"/>
      <c r="AE54" s="20"/>
      <c r="AF54" s="20"/>
      <c r="AG54" s="20"/>
      <c r="AH54" s="20"/>
      <c r="AI54" s="20"/>
      <c r="AJ54" s="20"/>
      <c r="AK54" s="20"/>
      <c r="AL54" s="20"/>
      <c r="AM54" s="20"/>
    </row>
    <row r="55" spans="3:39">
      <c r="C55" s="7"/>
      <c r="E55" s="52"/>
      <c r="F55" s="52"/>
      <c r="G55" s="52"/>
      <c r="H55" s="52"/>
      <c r="I55" s="32"/>
      <c r="J55" s="32"/>
      <c r="K55" s="32"/>
      <c r="L55" s="32"/>
      <c r="M55" s="32"/>
      <c r="N55" s="32"/>
      <c r="O55" s="32"/>
      <c r="P55" s="32"/>
      <c r="Q55" s="32"/>
      <c r="R55" s="52"/>
      <c r="S55" s="52"/>
      <c r="T55" s="52"/>
      <c r="U55" s="52"/>
      <c r="V55" s="52"/>
      <c r="W55" s="52"/>
      <c r="X55" s="52"/>
      <c r="Y55" s="20"/>
      <c r="Z55" s="20"/>
      <c r="AA55" s="20"/>
      <c r="AB55" s="20"/>
      <c r="AC55" s="20"/>
      <c r="AD55" s="20"/>
      <c r="AE55" s="20"/>
      <c r="AF55" s="20"/>
      <c r="AG55" s="20"/>
      <c r="AH55" s="20"/>
      <c r="AI55" s="20"/>
      <c r="AJ55" s="20"/>
      <c r="AK55" s="20"/>
      <c r="AL55" s="20"/>
      <c r="AM55" s="20"/>
    </row>
    <row r="56" spans="3:39">
      <c r="C56" s="7"/>
      <c r="E56" s="52"/>
      <c r="F56" s="52"/>
      <c r="G56" s="52"/>
      <c r="H56" s="52"/>
      <c r="I56" s="32"/>
      <c r="J56" s="32"/>
      <c r="K56" s="32"/>
      <c r="L56" s="32"/>
      <c r="M56" s="32"/>
      <c r="N56" s="32"/>
      <c r="O56" s="32"/>
      <c r="P56" s="32"/>
      <c r="Q56" s="32"/>
      <c r="R56" s="52"/>
      <c r="S56" s="52"/>
      <c r="T56" s="52"/>
      <c r="U56" s="52"/>
      <c r="V56" s="52"/>
      <c r="W56" s="52"/>
      <c r="X56" s="52"/>
      <c r="Y56" s="20"/>
      <c r="Z56" s="20"/>
      <c r="AA56" s="20"/>
      <c r="AB56" s="20"/>
      <c r="AC56" s="20"/>
      <c r="AD56" s="20"/>
      <c r="AE56" s="20"/>
      <c r="AF56" s="20"/>
      <c r="AG56" s="20"/>
      <c r="AH56" s="20"/>
      <c r="AI56" s="20"/>
      <c r="AJ56" s="20"/>
      <c r="AK56" s="20"/>
      <c r="AL56" s="20"/>
      <c r="AM56" s="20"/>
    </row>
    <row r="57" spans="3:39">
      <c r="C57" s="7"/>
      <c r="E57" s="52"/>
      <c r="F57" s="52"/>
      <c r="G57" s="52"/>
      <c r="H57" s="52"/>
      <c r="I57" s="32"/>
      <c r="J57" s="32"/>
      <c r="K57" s="32"/>
      <c r="L57" s="32"/>
      <c r="M57" s="32"/>
      <c r="N57" s="32"/>
      <c r="O57" s="32"/>
      <c r="P57" s="32"/>
      <c r="R57" s="52"/>
      <c r="S57" s="52"/>
      <c r="T57" s="52"/>
      <c r="U57" s="52"/>
      <c r="V57" s="52"/>
      <c r="W57" s="52"/>
      <c r="X57" s="52"/>
      <c r="Y57" s="20"/>
      <c r="Z57" s="20"/>
      <c r="AA57" s="20"/>
      <c r="AB57" s="20"/>
      <c r="AC57" s="20"/>
      <c r="AD57" s="20"/>
      <c r="AE57" s="20"/>
      <c r="AF57" s="20"/>
      <c r="AG57" s="20"/>
      <c r="AH57" s="20"/>
      <c r="AI57" s="20"/>
      <c r="AJ57" s="20"/>
      <c r="AK57" s="20"/>
      <c r="AL57" s="20"/>
      <c r="AM57" s="20"/>
    </row>
    <row r="58" spans="3:39">
      <c r="C58" s="7"/>
      <c r="E58" s="52"/>
      <c r="F58" s="52"/>
      <c r="G58" s="52"/>
      <c r="H58" s="52"/>
      <c r="I58" s="32"/>
      <c r="J58" s="32"/>
      <c r="K58" s="32"/>
      <c r="L58" s="32"/>
      <c r="M58" s="32"/>
      <c r="N58" s="32"/>
      <c r="O58" s="32"/>
      <c r="P58" s="32"/>
      <c r="R58" s="52"/>
      <c r="S58" s="52"/>
      <c r="T58" s="52"/>
      <c r="U58" s="52"/>
      <c r="V58" s="52"/>
      <c r="W58" s="52"/>
      <c r="X58" s="52"/>
      <c r="Y58" s="20"/>
      <c r="Z58" s="20"/>
      <c r="AA58" s="20"/>
      <c r="AB58" s="20"/>
      <c r="AC58" s="20"/>
      <c r="AD58" s="20"/>
      <c r="AE58" s="20"/>
      <c r="AF58" s="20"/>
      <c r="AG58" s="20"/>
      <c r="AH58" s="20"/>
      <c r="AI58" s="20"/>
      <c r="AJ58" s="20"/>
      <c r="AK58" s="20"/>
      <c r="AL58" s="20"/>
      <c r="AM58" s="20"/>
    </row>
    <row r="59" spans="3:39">
      <c r="C59" s="7"/>
      <c r="E59" s="52"/>
      <c r="F59" s="52"/>
      <c r="G59" s="52"/>
      <c r="H59" s="52"/>
      <c r="I59" s="32"/>
      <c r="J59" s="32"/>
      <c r="K59" s="32"/>
      <c r="L59" s="32"/>
      <c r="M59" s="32"/>
      <c r="N59" s="32"/>
      <c r="O59" s="32"/>
      <c r="P59" s="32"/>
      <c r="R59" s="52"/>
      <c r="S59" s="52"/>
      <c r="T59" s="52"/>
      <c r="U59" s="52"/>
      <c r="V59" s="52"/>
      <c r="W59" s="52"/>
      <c r="X59" s="52"/>
      <c r="Y59" s="20"/>
      <c r="Z59" s="20"/>
      <c r="AA59" s="20"/>
      <c r="AB59" s="20"/>
      <c r="AC59" s="20"/>
      <c r="AD59" s="20"/>
      <c r="AE59" s="20"/>
      <c r="AF59" s="20"/>
      <c r="AG59" s="20"/>
      <c r="AH59" s="20"/>
      <c r="AI59" s="20"/>
      <c r="AJ59" s="20"/>
      <c r="AK59" s="20"/>
      <c r="AL59" s="20"/>
      <c r="AM59" s="20"/>
    </row>
    <row r="60" spans="3:39">
      <c r="C60" s="7"/>
      <c r="E60" s="52"/>
      <c r="F60" s="52"/>
      <c r="G60" s="52"/>
      <c r="H60" s="52"/>
      <c r="I60" s="32"/>
      <c r="J60" s="32"/>
      <c r="K60" s="32"/>
      <c r="L60" s="32"/>
      <c r="M60" s="32"/>
      <c r="N60" s="32"/>
      <c r="O60" s="32"/>
      <c r="P60" s="32"/>
      <c r="R60" s="52"/>
      <c r="S60" s="52"/>
      <c r="T60" s="52"/>
      <c r="U60" s="52"/>
      <c r="V60" s="52"/>
      <c r="W60" s="52"/>
      <c r="X60" s="52"/>
      <c r="Y60" s="20"/>
      <c r="Z60" s="20"/>
      <c r="AA60" s="20"/>
      <c r="AB60" s="20"/>
      <c r="AC60" s="20"/>
      <c r="AD60" s="20"/>
      <c r="AE60" s="20"/>
      <c r="AF60" s="20"/>
      <c r="AG60" s="20"/>
      <c r="AH60" s="20"/>
      <c r="AI60" s="20"/>
      <c r="AJ60" s="20"/>
      <c r="AK60" s="20"/>
      <c r="AL60" s="20"/>
      <c r="AM60" s="20"/>
    </row>
    <row r="61" spans="3:39">
      <c r="C61" s="7"/>
      <c r="E61" s="52"/>
      <c r="F61" s="52"/>
      <c r="G61" s="52"/>
      <c r="H61" s="52"/>
      <c r="I61" s="32"/>
      <c r="J61" s="32"/>
      <c r="K61" s="32"/>
      <c r="L61" s="32"/>
      <c r="M61" s="32"/>
      <c r="N61" s="32"/>
      <c r="O61" s="32"/>
      <c r="P61" s="32"/>
      <c r="Q61" s="32"/>
      <c r="R61" s="52"/>
      <c r="S61" s="52"/>
      <c r="T61" s="52"/>
      <c r="U61" s="52"/>
      <c r="V61" s="52"/>
      <c r="W61" s="52"/>
      <c r="X61" s="52"/>
    </row>
    <row r="62" spans="3:39">
      <c r="C62" s="7"/>
      <c r="E62" s="52"/>
      <c r="F62" s="52"/>
      <c r="G62" s="52"/>
      <c r="H62" s="52"/>
      <c r="I62" s="32"/>
      <c r="J62" s="32"/>
      <c r="K62" s="32"/>
      <c r="L62" s="32"/>
      <c r="M62" s="32"/>
      <c r="N62" s="32"/>
      <c r="O62" s="32"/>
      <c r="P62" s="32"/>
      <c r="Q62" s="32"/>
      <c r="R62" s="52"/>
      <c r="S62" s="52"/>
      <c r="T62" s="52"/>
      <c r="U62" s="52"/>
      <c r="V62" s="52"/>
      <c r="W62" s="52"/>
      <c r="X62" s="52"/>
    </row>
    <row r="63" spans="3:39">
      <c r="C63" s="7"/>
    </row>
    <row r="64" spans="3:39">
      <c r="C64" s="7"/>
    </row>
    <row r="65" spans="3:3">
      <c r="C65" s="7"/>
    </row>
    <row r="66" spans="3:3">
      <c r="C66" s="7"/>
    </row>
    <row r="67" spans="3:3">
      <c r="C67" s="7"/>
    </row>
    <row r="68" spans="3:3">
      <c r="C68" s="7"/>
    </row>
    <row r="69" spans="3:3">
      <c r="C69" s="7"/>
    </row>
    <row r="70" spans="3:3">
      <c r="C70" s="7"/>
    </row>
    <row r="71" spans="3:3">
      <c r="C71" s="7"/>
    </row>
    <row r="72" spans="3:3">
      <c r="C72" s="7"/>
    </row>
  </sheetData>
  <mergeCells count="1">
    <mergeCell ref="C3:Q3"/>
  </mergeCells>
  <phoneticPr fontId="0" type="noConversion"/>
  <printOptions horizontalCentered="1"/>
  <pageMargins left="0.25" right="0.25" top="0.75" bottom="0.75" header="0.3" footer="0.3"/>
  <pageSetup scale="61" orientation="landscape" r:id="rId1"/>
  <headerFooter alignWithMargins="0">
    <oddHeader>&amp;R
KPSC Case No. 2025-00257
Section IV - Application
Financial Exhibit
Page &amp;P of &amp;N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fitToPage="1"/>
  </sheetPr>
  <dimension ref="A1:T179"/>
  <sheetViews>
    <sheetView view="pageBreakPreview" topLeftCell="A34" zoomScale="90" zoomScaleNormal="90" zoomScaleSheetLayoutView="90" workbookViewId="0">
      <selection activeCell="H54" sqref="H54"/>
    </sheetView>
  </sheetViews>
  <sheetFormatPr defaultColWidth="9.140625" defaultRowHeight="12.75"/>
  <cols>
    <col min="1" max="1" width="3.7109375" style="24" customWidth="1"/>
    <col min="2" max="2" width="0.85546875" style="24" customWidth="1"/>
    <col min="3" max="3" width="35.85546875" style="24" customWidth="1"/>
    <col min="4" max="4" width="1.140625" style="24" customWidth="1"/>
    <col min="5" max="16" width="13.7109375" style="24" customWidth="1"/>
    <col min="17" max="17" width="1.28515625" style="24" customWidth="1"/>
    <col min="18" max="18" width="16.42578125" style="24" bestFit="1" customWidth="1"/>
    <col min="19" max="19" width="1.28515625" style="24" customWidth="1"/>
    <col min="20" max="16384" width="9.140625" style="24"/>
  </cols>
  <sheetData>
    <row r="1" spans="1:18">
      <c r="C1" s="27"/>
      <c r="J1" s="23" t="s">
        <v>2</v>
      </c>
    </row>
    <row r="2" spans="1:18">
      <c r="C2" s="27"/>
      <c r="J2" s="40" t="s">
        <v>244</v>
      </c>
    </row>
    <row r="3" spans="1:18">
      <c r="C3" s="27"/>
      <c r="I3" s="41"/>
      <c r="J3" s="8" t="s">
        <v>286</v>
      </c>
      <c r="K3" s="41"/>
    </row>
    <row r="4" spans="1:18">
      <c r="C4" s="27"/>
      <c r="J4" s="23"/>
    </row>
    <row r="5" spans="1:18">
      <c r="C5" s="27"/>
    </row>
    <row r="6" spans="1:18">
      <c r="A6" s="40" t="s">
        <v>170</v>
      </c>
      <c r="C6" s="27"/>
      <c r="D6" s="23"/>
      <c r="E6" s="8" t="s">
        <v>202</v>
      </c>
      <c r="F6" s="8" t="s">
        <v>203</v>
      </c>
      <c r="G6" s="8" t="s">
        <v>204</v>
      </c>
      <c r="H6" s="8" t="s">
        <v>205</v>
      </c>
      <c r="I6" s="8" t="s">
        <v>206</v>
      </c>
      <c r="J6" s="8" t="s">
        <v>207</v>
      </c>
      <c r="K6" s="8" t="s">
        <v>208</v>
      </c>
      <c r="L6" s="8" t="s">
        <v>209</v>
      </c>
      <c r="M6" s="8" t="s">
        <v>216</v>
      </c>
      <c r="N6" s="8" t="s">
        <v>200</v>
      </c>
      <c r="O6" s="8" t="s">
        <v>199</v>
      </c>
      <c r="P6" s="8" t="s">
        <v>201</v>
      </c>
      <c r="Q6" s="23"/>
      <c r="R6" s="28" t="s">
        <v>221</v>
      </c>
    </row>
    <row r="7" spans="1:18" ht="25.5">
      <c r="A7" s="28" t="s">
        <v>171</v>
      </c>
      <c r="C7" s="27"/>
      <c r="E7" s="22">
        <v>2024</v>
      </c>
      <c r="F7" s="22">
        <v>2024</v>
      </c>
      <c r="G7" s="22">
        <v>2024</v>
      </c>
      <c r="H7" s="22">
        <v>2024</v>
      </c>
      <c r="I7" s="22">
        <v>2024</v>
      </c>
      <c r="J7" s="22">
        <v>2024</v>
      </c>
      <c r="K7" s="22">
        <v>2024</v>
      </c>
      <c r="L7" s="22">
        <v>2025</v>
      </c>
      <c r="M7" s="22">
        <v>2025</v>
      </c>
      <c r="N7" s="22">
        <v>2025</v>
      </c>
      <c r="O7" s="22">
        <v>2025</v>
      </c>
      <c r="P7" s="22">
        <v>2025</v>
      </c>
      <c r="Q7" s="23"/>
      <c r="R7" s="23" t="s">
        <v>222</v>
      </c>
    </row>
    <row r="8" spans="1:18" s="39" customFormat="1">
      <c r="A8" s="46"/>
      <c r="C8" s="42"/>
      <c r="E8" s="43"/>
      <c r="F8" s="43"/>
      <c r="G8" s="43"/>
      <c r="H8" s="43"/>
      <c r="I8" s="43"/>
      <c r="J8" s="43"/>
      <c r="K8" s="43"/>
      <c r="L8" s="43"/>
      <c r="M8" s="43"/>
      <c r="N8" s="43"/>
      <c r="O8" s="43"/>
      <c r="P8" s="43"/>
      <c r="R8" s="43"/>
    </row>
    <row r="9" spans="1:18">
      <c r="A9" s="28" t="s">
        <v>4</v>
      </c>
      <c r="C9" s="15" t="s">
        <v>3</v>
      </c>
      <c r="E9" s="44"/>
      <c r="F9" s="44"/>
      <c r="G9" s="44"/>
      <c r="H9" s="44"/>
      <c r="I9" s="44"/>
      <c r="J9" s="44"/>
      <c r="K9" s="44"/>
      <c r="L9" s="44"/>
      <c r="M9" s="44"/>
      <c r="N9" s="44"/>
      <c r="O9" s="44"/>
      <c r="P9" s="44"/>
      <c r="Q9" s="32"/>
      <c r="R9" s="44"/>
    </row>
    <row r="10" spans="1:18">
      <c r="A10" s="44">
        <f>+A9+1</f>
        <v>2</v>
      </c>
      <c r="C10" s="24" t="s">
        <v>223</v>
      </c>
      <c r="E10" s="129">
        <v>54850936.209999993</v>
      </c>
      <c r="F10" s="130">
        <v>62103797.390000015</v>
      </c>
      <c r="G10" s="130">
        <v>63261397.139999986</v>
      </c>
      <c r="H10" s="130">
        <v>49311900.679999992</v>
      </c>
      <c r="I10" s="130">
        <v>51648271.18</v>
      </c>
      <c r="J10" s="130">
        <v>55593478.859999999</v>
      </c>
      <c r="K10" s="130">
        <v>70041382.060000002</v>
      </c>
      <c r="L10" s="130">
        <v>79998270.770000026</v>
      </c>
      <c r="M10" s="130">
        <v>59813871.099999994</v>
      </c>
      <c r="N10" s="130">
        <v>63896580.040000007</v>
      </c>
      <c r="O10" s="130">
        <v>50117117.790000014</v>
      </c>
      <c r="P10" s="130">
        <v>46884567.260000005</v>
      </c>
      <c r="Q10" s="130"/>
      <c r="R10" s="130">
        <f>ROUND(SUM(E10:P10),2)</f>
        <v>707521570.48000002</v>
      </c>
    </row>
    <row r="11" spans="1:18">
      <c r="A11" s="44">
        <f>+A10+1</f>
        <v>3</v>
      </c>
      <c r="C11" s="24" t="s">
        <v>183</v>
      </c>
      <c r="E11" s="10">
        <v>1670862.7250000006</v>
      </c>
      <c r="F11" s="10">
        <v>1521167.3149999999</v>
      </c>
      <c r="G11" s="10">
        <v>1593382.3250000002</v>
      </c>
      <c r="H11" s="10">
        <v>1562265.9849999996</v>
      </c>
      <c r="I11" s="10">
        <v>1629343.2849999995</v>
      </c>
      <c r="J11" s="10">
        <v>1565388.4450000003</v>
      </c>
      <c r="K11" s="10">
        <v>2547814.5749999997</v>
      </c>
      <c r="L11" s="10">
        <v>2990305.8450000002</v>
      </c>
      <c r="M11" s="10">
        <v>2685255.5049999994</v>
      </c>
      <c r="N11" s="10">
        <v>2927087.665</v>
      </c>
      <c r="O11" s="10">
        <v>2857324.3049999988</v>
      </c>
      <c r="P11" s="10">
        <v>2944882.5050000008</v>
      </c>
      <c r="Q11" s="10"/>
      <c r="R11" s="10">
        <f>ROUND(SUM(E11:P11),2)</f>
        <v>26495080.48</v>
      </c>
    </row>
    <row r="12" spans="1:18">
      <c r="A12" s="44">
        <f>+A11+1</f>
        <v>4</v>
      </c>
      <c r="C12" s="27" t="s">
        <v>177</v>
      </c>
      <c r="E12" s="10">
        <v>-135306</v>
      </c>
      <c r="F12" s="10">
        <v>414550</v>
      </c>
      <c r="G12" s="10">
        <v>-134173</v>
      </c>
      <c r="H12" s="10">
        <v>-133694</v>
      </c>
      <c r="I12" s="10">
        <v>-135586</v>
      </c>
      <c r="J12" s="10">
        <v>-135061</v>
      </c>
      <c r="K12" s="10">
        <v>-5518677</v>
      </c>
      <c r="L12" s="10">
        <v>-123668</v>
      </c>
      <c r="M12" s="10">
        <v>-192723</v>
      </c>
      <c r="N12" s="10">
        <v>-161092</v>
      </c>
      <c r="O12" s="10">
        <v>-158800</v>
      </c>
      <c r="P12" s="10">
        <v>-160666</v>
      </c>
      <c r="Q12" s="10"/>
      <c r="R12" s="10">
        <f>ROUND(SUM(E12:P12),2)</f>
        <v>-6574896</v>
      </c>
    </row>
    <row r="13" spans="1:18">
      <c r="C13" s="27"/>
      <c r="E13" s="83" t="s">
        <v>1</v>
      </c>
      <c r="F13" s="83" t="s">
        <v>1</v>
      </c>
      <c r="G13" s="83" t="s">
        <v>1</v>
      </c>
      <c r="H13" s="83" t="s">
        <v>1</v>
      </c>
      <c r="I13" s="83" t="s">
        <v>1</v>
      </c>
      <c r="J13" s="83" t="s">
        <v>1</v>
      </c>
      <c r="K13" s="83" t="s">
        <v>1</v>
      </c>
      <c r="L13" s="83" t="s">
        <v>1</v>
      </c>
      <c r="M13" s="83" t="s">
        <v>1</v>
      </c>
      <c r="N13" s="83" t="s">
        <v>1</v>
      </c>
      <c r="O13" s="83" t="s">
        <v>1</v>
      </c>
      <c r="P13" s="128" t="s">
        <v>1</v>
      </c>
      <c r="Q13" s="10"/>
      <c r="R13" s="83" t="s">
        <v>1</v>
      </c>
    </row>
    <row r="14" spans="1:18">
      <c r="A14" s="44">
        <f>+A12+1</f>
        <v>5</v>
      </c>
      <c r="C14" s="27" t="s">
        <v>87</v>
      </c>
      <c r="E14" s="10">
        <f>SUM(E10:E13)</f>
        <v>56386492.934999995</v>
      </c>
      <c r="F14" s="10">
        <f t="shared" ref="F14:P14" si="0">SUM(F10:F13)</f>
        <v>64039514.705000013</v>
      </c>
      <c r="G14" s="10">
        <f t="shared" si="0"/>
        <v>64720606.464999989</v>
      </c>
      <c r="H14" s="10">
        <f t="shared" si="0"/>
        <v>50740472.664999992</v>
      </c>
      <c r="I14" s="10">
        <f t="shared" si="0"/>
        <v>53142028.464999996</v>
      </c>
      <c r="J14" s="10">
        <f t="shared" si="0"/>
        <v>57023806.305</v>
      </c>
      <c r="K14" s="10">
        <f t="shared" si="0"/>
        <v>67070519.635000005</v>
      </c>
      <c r="L14" s="10">
        <f t="shared" si="0"/>
        <v>82864908.615000024</v>
      </c>
      <c r="M14" s="10">
        <f t="shared" si="0"/>
        <v>62306403.604999997</v>
      </c>
      <c r="N14" s="10">
        <f t="shared" si="0"/>
        <v>66662575.705000006</v>
      </c>
      <c r="O14" s="10">
        <f t="shared" si="0"/>
        <v>52815642.095000014</v>
      </c>
      <c r="P14" s="10">
        <f t="shared" si="0"/>
        <v>49668783.765000008</v>
      </c>
      <c r="Q14" s="10"/>
      <c r="R14" s="10">
        <f>SUM(R10:R13)</f>
        <v>727441754.96000004</v>
      </c>
    </row>
    <row r="15" spans="1:18">
      <c r="C15" s="27"/>
      <c r="E15" s="10"/>
      <c r="F15" s="10"/>
      <c r="G15" s="10"/>
      <c r="H15" s="10"/>
      <c r="I15" s="10"/>
      <c r="J15" s="10"/>
      <c r="K15" s="10"/>
      <c r="L15" s="10"/>
      <c r="M15" s="10"/>
      <c r="N15" s="10"/>
      <c r="O15" s="10"/>
      <c r="P15" s="10"/>
      <c r="Q15" s="10"/>
      <c r="R15" s="10"/>
    </row>
    <row r="16" spans="1:18">
      <c r="A16" s="44">
        <f>+A14+1</f>
        <v>6</v>
      </c>
      <c r="C16" s="15" t="s">
        <v>5</v>
      </c>
      <c r="E16" s="10"/>
      <c r="F16" s="10"/>
      <c r="G16" s="10"/>
      <c r="H16" s="10"/>
      <c r="I16" s="10"/>
      <c r="J16" s="10"/>
      <c r="K16" s="10"/>
      <c r="L16" s="10"/>
      <c r="M16" s="10"/>
      <c r="N16" s="10"/>
      <c r="O16" s="10"/>
      <c r="P16" s="10"/>
      <c r="Q16" s="10"/>
      <c r="R16" s="10"/>
    </row>
    <row r="17" spans="1:20">
      <c r="A17" s="44">
        <f>+A16+1</f>
        <v>7</v>
      </c>
      <c r="C17" s="27" t="s">
        <v>6</v>
      </c>
      <c r="E17" s="10">
        <v>31667938.489999998</v>
      </c>
      <c r="F17" s="10">
        <v>30442967.079999998</v>
      </c>
      <c r="G17" s="10">
        <v>34422748.970000006</v>
      </c>
      <c r="H17" s="10">
        <v>28293467.63299999</v>
      </c>
      <c r="I17" s="10">
        <v>31805900.307000007</v>
      </c>
      <c r="J17" s="10">
        <v>33497725.549999993</v>
      </c>
      <c r="K17" s="10">
        <v>34596083.37999998</v>
      </c>
      <c r="L17" s="10">
        <v>44194203.044999965</v>
      </c>
      <c r="M17" s="10">
        <v>40815247.010999992</v>
      </c>
      <c r="N17" s="10">
        <v>37211551.32599999</v>
      </c>
      <c r="O17" s="10">
        <v>31373354.738999985</v>
      </c>
      <c r="P17" s="10">
        <v>33736851.521000013</v>
      </c>
      <c r="Q17" s="10"/>
      <c r="R17" s="10">
        <f>ROUND(SUM(E17:P17),2)</f>
        <v>412058039.05000001</v>
      </c>
    </row>
    <row r="18" spans="1:20">
      <c r="A18" s="44">
        <f>+A17+1</f>
        <v>8</v>
      </c>
      <c r="C18" s="27" t="s">
        <v>7</v>
      </c>
      <c r="E18" s="10">
        <v>2887689.25</v>
      </c>
      <c r="F18" s="10">
        <v>5159613.34</v>
      </c>
      <c r="G18" s="10">
        <v>6162253.1999999983</v>
      </c>
      <c r="H18" s="10">
        <v>9935252.8300000019</v>
      </c>
      <c r="I18" s="10">
        <v>7552862.46</v>
      </c>
      <c r="J18" s="10">
        <v>4078043.3699999992</v>
      </c>
      <c r="K18" s="10">
        <v>-1859443.9399999997</v>
      </c>
      <c r="L18" s="10">
        <v>9505991.8500000015</v>
      </c>
      <c r="M18" s="10">
        <v>11050775.229999999</v>
      </c>
      <c r="N18" s="10">
        <v>-2317269.3500000006</v>
      </c>
      <c r="O18" s="10">
        <v>7189230.5879999995</v>
      </c>
      <c r="P18" s="10">
        <v>5777387.04</v>
      </c>
      <c r="Q18" s="10"/>
      <c r="R18" s="10">
        <f>ROUND(SUM(E18:P18),2)</f>
        <v>65122385.869999997</v>
      </c>
    </row>
    <row r="19" spans="1:20">
      <c r="C19" s="27"/>
      <c r="E19" s="83" t="s">
        <v>1</v>
      </c>
      <c r="F19" s="83" t="s">
        <v>1</v>
      </c>
      <c r="G19" s="83" t="s">
        <v>1</v>
      </c>
      <c r="H19" s="83" t="s">
        <v>1</v>
      </c>
      <c r="I19" s="83" t="s">
        <v>1</v>
      </c>
      <c r="J19" s="83" t="s">
        <v>1</v>
      </c>
      <c r="K19" s="83" t="s">
        <v>1</v>
      </c>
      <c r="L19" s="83" t="s">
        <v>1</v>
      </c>
      <c r="M19" s="83" t="s">
        <v>1</v>
      </c>
      <c r="N19" s="83" t="s">
        <v>1</v>
      </c>
      <c r="O19" s="83" t="s">
        <v>1</v>
      </c>
      <c r="P19" s="83" t="s">
        <v>1</v>
      </c>
      <c r="Q19" s="10"/>
      <c r="R19" s="83" t="s">
        <v>1</v>
      </c>
    </row>
    <row r="20" spans="1:20">
      <c r="A20" s="44">
        <f>+A18+1</f>
        <v>9</v>
      </c>
      <c r="C20" s="27" t="s">
        <v>8</v>
      </c>
      <c r="E20" s="10">
        <f>SUM(E17:E18)</f>
        <v>34555627.739999995</v>
      </c>
      <c r="F20" s="10">
        <f t="shared" ref="F20:P20" si="1">SUM(F17:F18)</f>
        <v>35602580.420000002</v>
      </c>
      <c r="G20" s="10">
        <f t="shared" si="1"/>
        <v>40585002.170000002</v>
      </c>
      <c r="H20" s="10">
        <f t="shared" si="1"/>
        <v>38228720.462999992</v>
      </c>
      <c r="I20" s="10">
        <f t="shared" si="1"/>
        <v>39358762.767000005</v>
      </c>
      <c r="J20" s="10">
        <f t="shared" si="1"/>
        <v>37575768.919999994</v>
      </c>
      <c r="K20" s="10">
        <f t="shared" si="1"/>
        <v>32736639.439999979</v>
      </c>
      <c r="L20" s="10">
        <f t="shared" si="1"/>
        <v>53700194.894999966</v>
      </c>
      <c r="M20" s="10">
        <f t="shared" si="1"/>
        <v>51866022.240999989</v>
      </c>
      <c r="N20" s="10">
        <f t="shared" si="1"/>
        <v>34894281.975999989</v>
      </c>
      <c r="O20" s="10">
        <f t="shared" si="1"/>
        <v>38562585.326999985</v>
      </c>
      <c r="P20" s="10">
        <f t="shared" si="1"/>
        <v>39514238.561000012</v>
      </c>
      <c r="Q20" s="10"/>
      <c r="R20" s="10">
        <f>+R17+R18</f>
        <v>477180424.92000002</v>
      </c>
    </row>
    <row r="21" spans="1:20">
      <c r="C21" s="27"/>
      <c r="E21" s="10"/>
      <c r="F21" s="10"/>
      <c r="G21" s="10"/>
      <c r="H21" s="10"/>
      <c r="I21" s="10"/>
      <c r="J21" s="10"/>
      <c r="K21" s="10"/>
      <c r="L21" s="10"/>
      <c r="M21" s="10"/>
      <c r="N21" s="10"/>
      <c r="O21" s="38"/>
      <c r="P21" s="38"/>
      <c r="Q21" s="10"/>
      <c r="R21" s="10"/>
    </row>
    <row r="22" spans="1:20">
      <c r="A22" s="44">
        <f>+A20+1</f>
        <v>10</v>
      </c>
      <c r="C22" s="27" t="s">
        <v>12</v>
      </c>
      <c r="E22" s="10">
        <v>10530403.440000001</v>
      </c>
      <c r="F22" s="10">
        <v>12032344.970000001</v>
      </c>
      <c r="G22" s="10">
        <v>11118312.989999998</v>
      </c>
      <c r="H22" s="10">
        <v>10614473.319999998</v>
      </c>
      <c r="I22" s="10">
        <v>11593006.880000001</v>
      </c>
      <c r="J22" s="10">
        <v>7443677.8799999999</v>
      </c>
      <c r="K22" s="10">
        <v>11468783.689999999</v>
      </c>
      <c r="L22" s="10">
        <v>11935885.699999999</v>
      </c>
      <c r="M22" s="10">
        <v>12187917.869999999</v>
      </c>
      <c r="N22" s="10">
        <v>9092706.3599999994</v>
      </c>
      <c r="O22" s="38">
        <v>9425905.9200000018</v>
      </c>
      <c r="P22" s="38">
        <v>8540240.7199999988</v>
      </c>
      <c r="Q22" s="10"/>
      <c r="R22" s="10">
        <f>ROUND(SUM(E22:P22),2)</f>
        <v>125983659.73999999</v>
      </c>
    </row>
    <row r="23" spans="1:20">
      <c r="C23" s="27"/>
      <c r="E23" s="10"/>
      <c r="F23" s="10"/>
      <c r="G23" s="10"/>
      <c r="H23" s="10"/>
      <c r="I23" s="10"/>
      <c r="J23" s="10"/>
      <c r="K23" s="10"/>
      <c r="L23" s="10"/>
      <c r="M23" s="10"/>
      <c r="N23" s="10"/>
      <c r="O23" s="38"/>
      <c r="P23" s="38"/>
      <c r="Q23" s="10"/>
      <c r="R23" s="10"/>
    </row>
    <row r="24" spans="1:20">
      <c r="A24" s="44">
        <f>+A22+1</f>
        <v>11</v>
      </c>
      <c r="C24" s="15" t="s">
        <v>224</v>
      </c>
      <c r="E24" s="10"/>
      <c r="F24" s="10"/>
      <c r="G24" s="10"/>
      <c r="H24" s="10"/>
      <c r="I24" s="10"/>
      <c r="J24" s="10"/>
      <c r="K24" s="10"/>
      <c r="L24" s="10"/>
      <c r="M24" s="10"/>
      <c r="N24" s="10"/>
      <c r="O24" s="38"/>
      <c r="P24" s="38"/>
      <c r="Q24" s="10"/>
      <c r="R24" s="10"/>
    </row>
    <row r="25" spans="1:20">
      <c r="A25" s="44">
        <f t="shared" ref="A25:A29" si="2">+A24+1</f>
        <v>12</v>
      </c>
      <c r="C25" s="27" t="s">
        <v>9</v>
      </c>
      <c r="E25" s="10">
        <v>3024567.3360000001</v>
      </c>
      <c r="F25" s="10">
        <v>2950005.09</v>
      </c>
      <c r="G25" s="10">
        <v>2384775.7400000002</v>
      </c>
      <c r="H25" s="10">
        <v>2804774.4539999999</v>
      </c>
      <c r="I25" s="10">
        <v>2893099.11</v>
      </c>
      <c r="J25" s="10">
        <v>2707011.3</v>
      </c>
      <c r="K25" s="10">
        <v>-5332106.7699999986</v>
      </c>
      <c r="L25" s="10">
        <v>1782567.52</v>
      </c>
      <c r="M25" s="10">
        <v>2296715.8810000005</v>
      </c>
      <c r="N25" s="10">
        <v>2359261.335</v>
      </c>
      <c r="O25" s="10">
        <v>1222054.175</v>
      </c>
      <c r="P25" s="10">
        <v>2342884.7179999999</v>
      </c>
      <c r="Q25" s="10"/>
      <c r="R25" s="10">
        <f>ROUND(SUM(E25:P25),2)</f>
        <v>21435609.890000001</v>
      </c>
      <c r="T25" s="115"/>
    </row>
    <row r="26" spans="1:20">
      <c r="A26" s="44">
        <f t="shared" si="2"/>
        <v>13</v>
      </c>
      <c r="C26" s="27" t="s">
        <v>10</v>
      </c>
      <c r="E26" s="10">
        <v>-123726.07000000005</v>
      </c>
      <c r="F26" s="10">
        <v>589760.17000000004</v>
      </c>
      <c r="G26" s="10">
        <v>-843409.43999999971</v>
      </c>
      <c r="H26" s="10">
        <v>164102.68</v>
      </c>
      <c r="I26" s="10">
        <v>-1235203.8499999999</v>
      </c>
      <c r="J26" s="10">
        <v>90898.549999999232</v>
      </c>
      <c r="K26" s="10">
        <v>534662.61000000045</v>
      </c>
      <c r="L26" s="10">
        <v>74875.570000000036</v>
      </c>
      <c r="M26" s="10">
        <v>-403210.58999999997</v>
      </c>
      <c r="N26" s="10">
        <v>-32139.21999999987</v>
      </c>
      <c r="O26" s="10">
        <v>-354330.64999999997</v>
      </c>
      <c r="P26" s="10">
        <v>-606153.07999999973</v>
      </c>
      <c r="Q26" s="10"/>
      <c r="R26" s="10">
        <f>ROUND(SUM(E26:P26),2)</f>
        <v>-2143873.3199999998</v>
      </c>
      <c r="T26" s="115"/>
    </row>
    <row r="27" spans="1:20">
      <c r="A27" s="44">
        <f t="shared" si="2"/>
        <v>14</v>
      </c>
      <c r="C27" s="27" t="s">
        <v>13</v>
      </c>
      <c r="E27" s="127">
        <v>-2102772.25</v>
      </c>
      <c r="F27" s="127">
        <v>954433.48000000021</v>
      </c>
      <c r="G27" s="127">
        <v>954433.47999999975</v>
      </c>
      <c r="H27" s="127">
        <v>-5847657.8599999994</v>
      </c>
      <c r="I27" s="127">
        <v>-1949185.4100000004</v>
      </c>
      <c r="J27" s="127">
        <v>-4135469.95</v>
      </c>
      <c r="K27" s="10">
        <v>6146472.6100000003</v>
      </c>
      <c r="L27" s="10">
        <v>367206.00000000023</v>
      </c>
      <c r="M27" s="10">
        <v>367206.1799999997</v>
      </c>
      <c r="N27" s="10">
        <v>367205.51000000013</v>
      </c>
      <c r="O27" s="10">
        <v>367205.67999999953</v>
      </c>
      <c r="P27" s="10">
        <v>367206.18000000028</v>
      </c>
      <c r="Q27" s="10"/>
      <c r="R27" s="10">
        <f>ROUND(SUM(E27:P27),2)</f>
        <v>-4143716.35</v>
      </c>
      <c r="T27" s="115"/>
    </row>
    <row r="28" spans="1:20">
      <c r="A28" s="44">
        <f t="shared" si="2"/>
        <v>15</v>
      </c>
      <c r="C28" s="19" t="s">
        <v>14</v>
      </c>
      <c r="E28" s="10">
        <v>2375764.1499999994</v>
      </c>
      <c r="F28" s="10">
        <v>-64017.929999999702</v>
      </c>
      <c r="G28" s="10">
        <v>780703.04</v>
      </c>
      <c r="H28" s="10">
        <v>2944294.1999999993</v>
      </c>
      <c r="I28" s="10">
        <v>-3138665.8400000008</v>
      </c>
      <c r="J28" s="10">
        <v>4275627.7300000014</v>
      </c>
      <c r="K28" s="10">
        <v>561801.99000000115</v>
      </c>
      <c r="L28" s="10">
        <v>1324090.4300000002</v>
      </c>
      <c r="M28" s="10">
        <v>-1796115.7000000002</v>
      </c>
      <c r="N28" s="10">
        <v>2380947.3200000003</v>
      </c>
      <c r="O28" s="10">
        <v>-416576.79999999935</v>
      </c>
      <c r="P28" s="10">
        <v>-1011364.3899999997</v>
      </c>
      <c r="Q28" s="10"/>
      <c r="R28" s="10">
        <f>ROUND(SUM(E28:P28),2)</f>
        <v>8216488.2000000002</v>
      </c>
      <c r="T28" s="115"/>
    </row>
    <row r="29" spans="1:20">
      <c r="A29" s="44">
        <f t="shared" si="2"/>
        <v>16</v>
      </c>
      <c r="C29" s="19" t="s">
        <v>15</v>
      </c>
      <c r="E29" s="10">
        <v>0</v>
      </c>
      <c r="F29" s="10">
        <v>0</v>
      </c>
      <c r="G29" s="10">
        <v>0</v>
      </c>
      <c r="H29" s="10">
        <v>0</v>
      </c>
      <c r="I29" s="10">
        <v>0</v>
      </c>
      <c r="J29" s="10">
        <v>0</v>
      </c>
      <c r="K29" s="10">
        <v>0</v>
      </c>
      <c r="L29" s="10">
        <v>0</v>
      </c>
      <c r="M29" s="10">
        <v>0</v>
      </c>
      <c r="N29" s="10">
        <v>0</v>
      </c>
      <c r="O29" s="10">
        <v>0</v>
      </c>
      <c r="P29" s="10">
        <v>0</v>
      </c>
      <c r="Q29" s="10"/>
      <c r="R29" s="10">
        <f>ROUND(SUM(E29:P29),2)</f>
        <v>0</v>
      </c>
      <c r="T29" s="115"/>
    </row>
    <row r="30" spans="1:20">
      <c r="C30" s="27"/>
      <c r="E30" s="83" t="s">
        <v>1</v>
      </c>
      <c r="F30" s="83" t="s">
        <v>1</v>
      </c>
      <c r="G30" s="83" t="s">
        <v>1</v>
      </c>
      <c r="H30" s="83" t="s">
        <v>1</v>
      </c>
      <c r="I30" s="83" t="s">
        <v>1</v>
      </c>
      <c r="J30" s="83" t="s">
        <v>1</v>
      </c>
      <c r="K30" s="83" t="s">
        <v>1</v>
      </c>
      <c r="L30" s="83" t="s">
        <v>1</v>
      </c>
      <c r="M30" s="83" t="s">
        <v>1</v>
      </c>
      <c r="N30" s="83" t="s">
        <v>1</v>
      </c>
      <c r="O30" s="83" t="s">
        <v>1</v>
      </c>
      <c r="P30" s="83" t="s">
        <v>1</v>
      </c>
      <c r="Q30" s="10"/>
      <c r="R30" s="83" t="s">
        <v>1</v>
      </c>
      <c r="T30" s="115"/>
    </row>
    <row r="31" spans="1:20">
      <c r="A31" s="44">
        <f>+A29+1</f>
        <v>17</v>
      </c>
      <c r="C31" s="19" t="s">
        <v>225</v>
      </c>
      <c r="E31" s="10">
        <f>SUM(E25:E30)</f>
        <v>3173833.1659999997</v>
      </c>
      <c r="F31" s="10">
        <f t="shared" ref="F31:P31" si="3">SUM(F25:F30)</f>
        <v>4430180.8100000005</v>
      </c>
      <c r="G31" s="10">
        <f t="shared" si="3"/>
        <v>3276502.8200000003</v>
      </c>
      <c r="H31" s="10">
        <f t="shared" si="3"/>
        <v>65513.473999999929</v>
      </c>
      <c r="I31" s="10">
        <f t="shared" si="3"/>
        <v>-3429955.9900000012</v>
      </c>
      <c r="J31" s="10">
        <f t="shared" si="3"/>
        <v>2938067.6300000004</v>
      </c>
      <c r="K31" s="10">
        <f t="shared" si="3"/>
        <v>1910830.4400000032</v>
      </c>
      <c r="L31" s="10">
        <f t="shared" si="3"/>
        <v>3548739.5200000005</v>
      </c>
      <c r="M31" s="10">
        <f t="shared" si="3"/>
        <v>464595.77100000018</v>
      </c>
      <c r="N31" s="10">
        <f t="shared" si="3"/>
        <v>5075274.9450000003</v>
      </c>
      <c r="O31" s="10">
        <f t="shared" si="3"/>
        <v>818352.40500000026</v>
      </c>
      <c r="P31" s="10">
        <f t="shared" si="3"/>
        <v>1092573.4280000008</v>
      </c>
      <c r="Q31" s="10">
        <f t="shared" ref="Q31" si="4">SUM(Q25:Q30)</f>
        <v>0</v>
      </c>
      <c r="R31" s="10">
        <f>SUM(R25:R30)</f>
        <v>23364508.420000002</v>
      </c>
      <c r="T31" s="115"/>
    </row>
    <row r="32" spans="1:20">
      <c r="A32" s="44"/>
      <c r="C32" s="19"/>
      <c r="E32" s="10"/>
      <c r="F32" s="10"/>
      <c r="G32" s="10"/>
      <c r="H32" s="10"/>
      <c r="I32" s="10"/>
      <c r="J32" s="10"/>
      <c r="K32" s="10"/>
      <c r="L32" s="10"/>
      <c r="M32" s="10"/>
      <c r="N32" s="10"/>
      <c r="O32" s="10"/>
      <c r="P32" s="10"/>
      <c r="Q32" s="10"/>
      <c r="R32" s="10"/>
    </row>
    <row r="33" spans="1:18">
      <c r="A33" s="44">
        <f>+A31+1</f>
        <v>18</v>
      </c>
      <c r="C33" s="19" t="s">
        <v>226</v>
      </c>
      <c r="E33" s="10">
        <v>164235.10999999999</v>
      </c>
      <c r="F33" s="10">
        <v>171683.62</v>
      </c>
      <c r="G33" s="10">
        <v>171058.12</v>
      </c>
      <c r="H33" s="10">
        <v>165793.48000000001</v>
      </c>
      <c r="I33" s="10">
        <v>172014.09</v>
      </c>
      <c r="J33" s="10">
        <v>165894.79</v>
      </c>
      <c r="K33" s="10">
        <v>171380.56</v>
      </c>
      <c r="L33" s="10">
        <v>134615.57999999999</v>
      </c>
      <c r="M33" s="10">
        <v>121648.79</v>
      </c>
      <c r="N33" s="10">
        <v>135418.28</v>
      </c>
      <c r="O33" s="10">
        <v>130851.32</v>
      </c>
      <c r="P33" s="10">
        <v>135267.87</v>
      </c>
      <c r="Q33" s="10"/>
      <c r="R33" s="10">
        <f>ROUND(SUM(E33:P33),2)</f>
        <v>1839861.61</v>
      </c>
    </row>
    <row r="34" spans="1:18">
      <c r="A34" s="44"/>
      <c r="C34" s="19"/>
      <c r="E34" s="10"/>
      <c r="F34" s="10"/>
      <c r="G34" s="10"/>
      <c r="H34" s="10"/>
      <c r="I34" s="10"/>
      <c r="J34" s="10"/>
      <c r="K34" s="10"/>
      <c r="L34" s="10"/>
      <c r="M34" s="10"/>
      <c r="N34" s="10"/>
      <c r="O34" s="10"/>
      <c r="P34" s="10"/>
      <c r="Q34" s="10"/>
      <c r="R34" s="10"/>
    </row>
    <row r="35" spans="1:18">
      <c r="A35" s="44">
        <f>+A33+1</f>
        <v>19</v>
      </c>
      <c r="C35" s="15" t="s">
        <v>166</v>
      </c>
      <c r="E35" s="10"/>
      <c r="F35" s="10"/>
      <c r="G35" s="10"/>
      <c r="H35" s="10"/>
      <c r="I35" s="10"/>
      <c r="J35" s="10"/>
      <c r="K35" s="10"/>
      <c r="L35" s="10"/>
      <c r="M35" s="10"/>
      <c r="N35" s="10"/>
      <c r="O35" s="10"/>
      <c r="P35" s="10"/>
      <c r="Q35" s="10"/>
      <c r="R35" s="10"/>
    </row>
    <row r="36" spans="1:18">
      <c r="A36" s="44">
        <f t="shared" ref="A36:A44" si="5">+A35+1</f>
        <v>20</v>
      </c>
      <c r="C36" s="19" t="s">
        <v>227</v>
      </c>
      <c r="E36" s="10">
        <v>-1210</v>
      </c>
      <c r="F36" s="10">
        <v>-1210</v>
      </c>
      <c r="G36" s="10">
        <v>-1210</v>
      </c>
      <c r="H36" s="10">
        <v>-1210</v>
      </c>
      <c r="I36" s="10">
        <v>-1210</v>
      </c>
      <c r="J36" s="10">
        <v>-1210</v>
      </c>
      <c r="K36" s="10">
        <v>-1210</v>
      </c>
      <c r="L36" s="10">
        <v>-1381</v>
      </c>
      <c r="M36" s="10">
        <v>-1375</v>
      </c>
      <c r="N36" s="10">
        <v>-1375</v>
      </c>
      <c r="O36" s="10">
        <v>-1375</v>
      </c>
      <c r="P36" s="10">
        <v>-1375</v>
      </c>
      <c r="Q36" s="10"/>
      <c r="R36" s="10">
        <f t="shared" ref="R36:R44" si="6">ROUND(SUM(E36:P36),2)</f>
        <v>-15351</v>
      </c>
    </row>
    <row r="37" spans="1:18">
      <c r="A37" s="44">
        <f t="shared" si="5"/>
        <v>21</v>
      </c>
      <c r="C37" s="19" t="s">
        <v>228</v>
      </c>
      <c r="E37" s="10">
        <v>0</v>
      </c>
      <c r="F37" s="10">
        <v>0</v>
      </c>
      <c r="G37" s="10">
        <v>0</v>
      </c>
      <c r="H37" s="10">
        <v>-180714.29</v>
      </c>
      <c r="I37" s="10">
        <v>0</v>
      </c>
      <c r="J37" s="10">
        <v>0</v>
      </c>
      <c r="K37" s="10">
        <v>0</v>
      </c>
      <c r="L37" s="10">
        <v>0</v>
      </c>
      <c r="M37" s="10">
        <v>0</v>
      </c>
      <c r="N37" s="10">
        <v>0</v>
      </c>
      <c r="O37" s="10">
        <v>-7.2</v>
      </c>
      <c r="P37" s="10">
        <v>0</v>
      </c>
      <c r="Q37" s="10"/>
      <c r="R37" s="10">
        <f t="shared" si="6"/>
        <v>-180721.49</v>
      </c>
    </row>
    <row r="38" spans="1:18">
      <c r="A38" s="44">
        <f t="shared" si="5"/>
        <v>22</v>
      </c>
      <c r="C38" s="19" t="s">
        <v>229</v>
      </c>
      <c r="E38" s="10">
        <v>66569.38</v>
      </c>
      <c r="F38" s="10">
        <v>80364.56</v>
      </c>
      <c r="G38" s="10">
        <v>417577.67</v>
      </c>
      <c r="H38" s="10">
        <v>-38034.36</v>
      </c>
      <c r="I38" s="10">
        <v>190709.84000000003</v>
      </c>
      <c r="J38" s="10">
        <v>191120.53999999998</v>
      </c>
      <c r="K38" s="10">
        <v>191794.73</v>
      </c>
      <c r="L38" s="10">
        <v>192466.75</v>
      </c>
      <c r="M38" s="10">
        <v>193063.53999999998</v>
      </c>
      <c r="N38" s="10">
        <v>193867.24000000002</v>
      </c>
      <c r="O38" s="10">
        <v>194546.27000000002</v>
      </c>
      <c r="P38" s="10">
        <v>195289.71000000002</v>
      </c>
      <c r="Q38" s="10"/>
      <c r="R38" s="10">
        <f t="shared" si="6"/>
        <v>2069335.87</v>
      </c>
    </row>
    <row r="39" spans="1:18">
      <c r="A39" s="44">
        <f t="shared" si="5"/>
        <v>23</v>
      </c>
      <c r="C39" s="19" t="s">
        <v>230</v>
      </c>
      <c r="E39" s="10">
        <v>253403.04</v>
      </c>
      <c r="F39" s="10">
        <v>239422.1</v>
      </c>
      <c r="G39" s="10">
        <v>354827.43</v>
      </c>
      <c r="H39" s="10">
        <v>252333.96</v>
      </c>
      <c r="I39" s="10">
        <v>278561.05</v>
      </c>
      <c r="J39" s="10">
        <v>274273.78999999998</v>
      </c>
      <c r="K39" s="10">
        <v>239656.44</v>
      </c>
      <c r="L39" s="10">
        <v>290155.07</v>
      </c>
      <c r="M39" s="10">
        <v>348907.92</v>
      </c>
      <c r="N39" s="10">
        <v>275709.37</v>
      </c>
      <c r="O39" s="10">
        <v>252527.6</v>
      </c>
      <c r="P39" s="10">
        <v>276880.7</v>
      </c>
      <c r="Q39" s="10"/>
      <c r="R39" s="10">
        <f t="shared" si="6"/>
        <v>3336658.47</v>
      </c>
    </row>
    <row r="40" spans="1:18">
      <c r="A40" s="44">
        <f t="shared" si="5"/>
        <v>24</v>
      </c>
      <c r="C40" s="19" t="s">
        <v>231</v>
      </c>
      <c r="E40" s="10">
        <v>129553.82</v>
      </c>
      <c r="F40" s="10">
        <v>132884.65</v>
      </c>
      <c r="G40" s="10">
        <v>123433.86</v>
      </c>
      <c r="H40" s="10">
        <v>100294.09</v>
      </c>
      <c r="I40" s="10">
        <v>99953.600000000006</v>
      </c>
      <c r="J40" s="10">
        <v>68523.09</v>
      </c>
      <c r="K40" s="10">
        <v>67622.759999999995</v>
      </c>
      <c r="L40" s="10">
        <v>104619.42</v>
      </c>
      <c r="M40" s="10">
        <v>96025.29</v>
      </c>
      <c r="N40" s="10">
        <v>89320.7</v>
      </c>
      <c r="O40" s="10">
        <v>79366.36</v>
      </c>
      <c r="P40" s="10">
        <v>79593.509999999995</v>
      </c>
      <c r="Q40" s="10"/>
      <c r="R40" s="10">
        <f t="shared" si="6"/>
        <v>1171191.1499999999</v>
      </c>
    </row>
    <row r="41" spans="1:18">
      <c r="A41" s="44">
        <f t="shared" si="5"/>
        <v>25</v>
      </c>
      <c r="C41" s="19" t="s">
        <v>232</v>
      </c>
      <c r="E41" s="10">
        <v>0</v>
      </c>
      <c r="F41" s="10">
        <v>-152.07</v>
      </c>
      <c r="G41" s="10">
        <v>0</v>
      </c>
      <c r="H41" s="10">
        <v>0</v>
      </c>
      <c r="I41" s="10">
        <v>0</v>
      </c>
      <c r="J41" s="10">
        <v>0</v>
      </c>
      <c r="K41" s="10">
        <v>0</v>
      </c>
      <c r="L41" s="10">
        <v>-137.06</v>
      </c>
      <c r="M41" s="10">
        <v>0</v>
      </c>
      <c r="N41" s="10">
        <v>0</v>
      </c>
      <c r="O41" s="10">
        <v>0</v>
      </c>
      <c r="P41" s="10">
        <v>0</v>
      </c>
      <c r="Q41" s="10"/>
      <c r="R41" s="10">
        <f t="shared" si="6"/>
        <v>-289.13</v>
      </c>
    </row>
    <row r="42" spans="1:18">
      <c r="A42" s="44">
        <f t="shared" si="5"/>
        <v>26</v>
      </c>
      <c r="C42" s="24" t="s">
        <v>233</v>
      </c>
      <c r="E42" s="10">
        <v>360366.26000000036</v>
      </c>
      <c r="F42" s="10">
        <v>345826.51</v>
      </c>
      <c r="G42" s="10">
        <v>311673.3899999999</v>
      </c>
      <c r="H42" s="10">
        <v>567655.12999999966</v>
      </c>
      <c r="I42" s="10">
        <v>701994.44</v>
      </c>
      <c r="J42" s="10">
        <v>720466.09999999963</v>
      </c>
      <c r="K42" s="10">
        <v>866016.66000000038</v>
      </c>
      <c r="L42" s="10">
        <v>225245.63000000035</v>
      </c>
      <c r="M42" s="10">
        <v>115895.23999999976</v>
      </c>
      <c r="N42" s="10">
        <v>127175.38000000012</v>
      </c>
      <c r="O42" s="10">
        <v>239562.71999999951</v>
      </c>
      <c r="P42" s="10">
        <v>350899.60000000009</v>
      </c>
      <c r="Q42" s="10"/>
      <c r="R42" s="10">
        <f t="shared" si="6"/>
        <v>4932777.0599999996</v>
      </c>
    </row>
    <row r="43" spans="1:18">
      <c r="A43" s="44">
        <f t="shared" si="5"/>
        <v>27</v>
      </c>
      <c r="C43" s="24" t="s">
        <v>292</v>
      </c>
      <c r="E43" s="10">
        <v>110208.33</v>
      </c>
      <c r="F43" s="10">
        <v>110208.33</v>
      </c>
      <c r="G43" s="10">
        <v>69798.61</v>
      </c>
      <c r="H43" s="10">
        <v>0</v>
      </c>
      <c r="I43" s="10">
        <v>0</v>
      </c>
      <c r="J43" s="10">
        <v>0</v>
      </c>
      <c r="K43" s="10">
        <v>0</v>
      </c>
      <c r="L43" s="10">
        <v>0</v>
      </c>
      <c r="M43" s="10">
        <v>0</v>
      </c>
      <c r="N43" s="10">
        <v>0</v>
      </c>
      <c r="O43" s="10">
        <v>0</v>
      </c>
      <c r="P43" s="10">
        <v>0</v>
      </c>
      <c r="Q43" s="10"/>
      <c r="R43" s="10">
        <f t="shared" si="6"/>
        <v>290215.27</v>
      </c>
    </row>
    <row r="44" spans="1:18">
      <c r="A44" s="44">
        <f t="shared" si="5"/>
        <v>28</v>
      </c>
      <c r="C44" s="19" t="s">
        <v>234</v>
      </c>
      <c r="E44" s="10">
        <v>71650.39</v>
      </c>
      <c r="F44" s="10">
        <v>49533.27</v>
      </c>
      <c r="G44" s="10">
        <v>48119.270000000004</v>
      </c>
      <c r="H44" s="10">
        <v>65188.310000000005</v>
      </c>
      <c r="I44" s="10">
        <v>57056.780000000006</v>
      </c>
      <c r="J44" s="10">
        <v>53739.76</v>
      </c>
      <c r="K44" s="10">
        <v>56614.97</v>
      </c>
      <c r="L44" s="10">
        <v>69288.67</v>
      </c>
      <c r="M44" s="10">
        <v>48891.719999999994</v>
      </c>
      <c r="N44" s="10">
        <v>53623.450000000004</v>
      </c>
      <c r="O44" s="10">
        <v>55412.67</v>
      </c>
      <c r="P44" s="10">
        <v>55416.33</v>
      </c>
      <c r="Q44" s="10"/>
      <c r="R44" s="10">
        <f t="shared" si="6"/>
        <v>684535.59</v>
      </c>
    </row>
    <row r="45" spans="1:18">
      <c r="C45" s="27"/>
      <c r="E45" s="35" t="s">
        <v>1</v>
      </c>
      <c r="F45" s="35" t="s">
        <v>1</v>
      </c>
      <c r="G45" s="35" t="s">
        <v>1</v>
      </c>
      <c r="H45" s="35" t="s">
        <v>1</v>
      </c>
      <c r="I45" s="35" t="s">
        <v>1</v>
      </c>
      <c r="J45" s="35" t="s">
        <v>1</v>
      </c>
      <c r="K45" s="35" t="s">
        <v>1</v>
      </c>
      <c r="L45" s="35" t="s">
        <v>1</v>
      </c>
      <c r="M45" s="35" t="s">
        <v>1</v>
      </c>
      <c r="N45" s="35" t="s">
        <v>1</v>
      </c>
      <c r="O45" s="35" t="s">
        <v>1</v>
      </c>
      <c r="P45" s="35" t="s">
        <v>1</v>
      </c>
      <c r="Q45" s="32"/>
      <c r="R45" s="73" t="s">
        <v>1</v>
      </c>
    </row>
    <row r="46" spans="1:18">
      <c r="A46" s="44">
        <f>+A44+1</f>
        <v>29</v>
      </c>
      <c r="C46" s="19" t="s">
        <v>235</v>
      </c>
      <c r="E46" s="130">
        <f>SUM(E36:E45)</f>
        <v>990541.22000000044</v>
      </c>
      <c r="F46" s="130">
        <f t="shared" ref="F46:P46" si="7">SUM(F36:F45)</f>
        <v>956877.35</v>
      </c>
      <c r="G46" s="130">
        <f t="shared" si="7"/>
        <v>1324220.23</v>
      </c>
      <c r="H46" s="130">
        <f t="shared" si="7"/>
        <v>765512.83999999962</v>
      </c>
      <c r="I46" s="130">
        <f t="shared" si="7"/>
        <v>1327065.71</v>
      </c>
      <c r="J46" s="130">
        <f t="shared" si="7"/>
        <v>1306913.2799999996</v>
      </c>
      <c r="K46" s="130">
        <f t="shared" si="7"/>
        <v>1420495.5600000003</v>
      </c>
      <c r="L46" s="130">
        <f t="shared" si="7"/>
        <v>880257.48000000033</v>
      </c>
      <c r="M46" s="130">
        <f>SUM(M36:M45)</f>
        <v>801408.70999999973</v>
      </c>
      <c r="N46" s="130">
        <f t="shared" si="7"/>
        <v>738321.14</v>
      </c>
      <c r="O46" s="130">
        <f t="shared" si="7"/>
        <v>820033.41999999958</v>
      </c>
      <c r="P46" s="130">
        <f t="shared" si="7"/>
        <v>956704.85000000009</v>
      </c>
      <c r="Q46" s="130">
        <f t="shared" ref="Q46:R46" si="8">SUM(Q36:Q45)</f>
        <v>0</v>
      </c>
      <c r="R46" s="130">
        <f t="shared" si="8"/>
        <v>12288351.789999999</v>
      </c>
    </row>
    <row r="47" spans="1:18">
      <c r="C47" s="27"/>
      <c r="E47" s="131" t="s">
        <v>1</v>
      </c>
      <c r="F47" s="131" t="s">
        <v>1</v>
      </c>
      <c r="G47" s="131" t="s">
        <v>1</v>
      </c>
      <c r="H47" s="131" t="s">
        <v>1</v>
      </c>
      <c r="I47" s="131" t="s">
        <v>1</v>
      </c>
      <c r="J47" s="131" t="s">
        <v>1</v>
      </c>
      <c r="K47" s="131" t="s">
        <v>1</v>
      </c>
      <c r="L47" s="131" t="s">
        <v>1</v>
      </c>
      <c r="M47" s="131" t="s">
        <v>1</v>
      </c>
      <c r="N47" s="131" t="s">
        <v>1</v>
      </c>
      <c r="O47" s="131" t="s">
        <v>1</v>
      </c>
      <c r="P47" s="131" t="s">
        <v>1</v>
      </c>
      <c r="Q47" s="130"/>
      <c r="R47" s="131" t="s">
        <v>1</v>
      </c>
    </row>
    <row r="48" spans="1:18">
      <c r="A48" s="44">
        <f>+A46+1</f>
        <v>30</v>
      </c>
      <c r="C48" s="19" t="s">
        <v>17</v>
      </c>
      <c r="E48" s="130">
        <f>+E20+E22+E31+E33+E46</f>
        <v>49414640.675999992</v>
      </c>
      <c r="F48" s="130">
        <f t="shared" ref="F48:P48" si="9">+F20+F22+F31+F33+F46</f>
        <v>53193667.170000002</v>
      </c>
      <c r="G48" s="130">
        <f t="shared" si="9"/>
        <v>56475096.329999991</v>
      </c>
      <c r="H48" s="130">
        <f t="shared" si="9"/>
        <v>49840013.576999985</v>
      </c>
      <c r="I48" s="130">
        <f t="shared" si="9"/>
        <v>49020893.45700001</v>
      </c>
      <c r="J48" s="130">
        <f t="shared" si="9"/>
        <v>49430322.5</v>
      </c>
      <c r="K48" s="130">
        <f t="shared" si="9"/>
        <v>47708129.68999999</v>
      </c>
      <c r="L48" s="130">
        <f t="shared" si="9"/>
        <v>70199693.174999967</v>
      </c>
      <c r="M48" s="130">
        <f t="shared" si="9"/>
        <v>65441593.381999984</v>
      </c>
      <c r="N48" s="130">
        <f t="shared" si="9"/>
        <v>49936002.70099999</v>
      </c>
      <c r="O48" s="130">
        <f t="shared" si="9"/>
        <v>49757728.39199999</v>
      </c>
      <c r="P48" s="130">
        <f t="shared" si="9"/>
        <v>50239025.429000013</v>
      </c>
      <c r="Q48" s="130"/>
      <c r="R48" s="130">
        <f>+R20+R22+R31+R33+R46</f>
        <v>640656806.4799999</v>
      </c>
    </row>
    <row r="49" spans="1:18">
      <c r="C49" s="27"/>
      <c r="E49" s="131" t="s">
        <v>1</v>
      </c>
      <c r="F49" s="131" t="s">
        <v>1</v>
      </c>
      <c r="G49" s="131" t="s">
        <v>1</v>
      </c>
      <c r="H49" s="131" t="s">
        <v>1</v>
      </c>
      <c r="I49" s="131" t="s">
        <v>1</v>
      </c>
      <c r="J49" s="131" t="s">
        <v>1</v>
      </c>
      <c r="K49" s="131" t="s">
        <v>1</v>
      </c>
      <c r="L49" s="131" t="s">
        <v>1</v>
      </c>
      <c r="M49" s="131" t="s">
        <v>1</v>
      </c>
      <c r="N49" s="131" t="s">
        <v>1</v>
      </c>
      <c r="O49" s="131" t="s">
        <v>1</v>
      </c>
      <c r="P49" s="131" t="s">
        <v>1</v>
      </c>
      <c r="Q49" s="130"/>
      <c r="R49" s="131" t="s">
        <v>1</v>
      </c>
    </row>
    <row r="50" spans="1:18">
      <c r="A50" s="44">
        <f>+A48+1</f>
        <v>31</v>
      </c>
      <c r="C50" s="19" t="s">
        <v>16</v>
      </c>
      <c r="E50" s="130">
        <f t="shared" ref="E50:P50" si="10">+E14-E48</f>
        <v>6971852.2590000033</v>
      </c>
      <c r="F50" s="130">
        <f t="shared" si="10"/>
        <v>10845847.535000011</v>
      </c>
      <c r="G50" s="130">
        <f t="shared" si="10"/>
        <v>8245510.1349999979</v>
      </c>
      <c r="H50" s="130">
        <f t="shared" si="10"/>
        <v>900459.08800000697</v>
      </c>
      <c r="I50" s="130">
        <f t="shared" si="10"/>
        <v>4121135.0079999864</v>
      </c>
      <c r="J50" s="130">
        <f t="shared" si="10"/>
        <v>7593483.8049999997</v>
      </c>
      <c r="K50" s="130">
        <f t="shared" si="10"/>
        <v>19362389.945000015</v>
      </c>
      <c r="L50" s="130">
        <f t="shared" si="10"/>
        <v>12665215.440000057</v>
      </c>
      <c r="M50" s="130">
        <f t="shared" si="10"/>
        <v>-3135189.7769999877</v>
      </c>
      <c r="N50" s="130">
        <f t="shared" si="10"/>
        <v>16726573.004000016</v>
      </c>
      <c r="O50" s="130">
        <f t="shared" si="10"/>
        <v>3057913.703000024</v>
      </c>
      <c r="P50" s="130">
        <f t="shared" si="10"/>
        <v>-570241.66400000453</v>
      </c>
      <c r="Q50" s="130"/>
      <c r="R50" s="130">
        <f>+R14-R48</f>
        <v>86784948.480000138</v>
      </c>
    </row>
    <row r="51" spans="1:18">
      <c r="C51" s="27"/>
      <c r="E51" s="26" t="s">
        <v>168</v>
      </c>
      <c r="F51" s="26" t="s">
        <v>11</v>
      </c>
      <c r="G51" s="26" t="s">
        <v>11</v>
      </c>
      <c r="H51" s="26" t="s">
        <v>11</v>
      </c>
      <c r="I51" s="26" t="s">
        <v>11</v>
      </c>
      <c r="J51" s="26" t="s">
        <v>11</v>
      </c>
      <c r="K51" s="26" t="s">
        <v>11</v>
      </c>
      <c r="L51" s="26" t="s">
        <v>11</v>
      </c>
      <c r="M51" s="26" t="s">
        <v>11</v>
      </c>
      <c r="N51" s="26" t="s">
        <v>11</v>
      </c>
      <c r="O51" s="26" t="s">
        <v>11</v>
      </c>
      <c r="P51" s="26" t="s">
        <v>11</v>
      </c>
      <c r="Q51" s="32"/>
      <c r="R51" s="121" t="s">
        <v>11</v>
      </c>
    </row>
    <row r="52" spans="1:18">
      <c r="C52" s="27"/>
      <c r="E52" s="32"/>
      <c r="F52" s="32"/>
      <c r="G52" s="32"/>
      <c r="H52" s="32"/>
      <c r="I52" s="32"/>
      <c r="J52" s="32"/>
      <c r="K52" s="32"/>
      <c r="L52" s="32"/>
      <c r="M52" s="32"/>
      <c r="N52" s="32"/>
      <c r="O52" s="32"/>
      <c r="P52" s="32"/>
      <c r="Q52" s="32"/>
      <c r="R52" s="32"/>
    </row>
    <row r="53" spans="1:18">
      <c r="C53" s="27"/>
      <c r="E53" s="32"/>
      <c r="F53" s="32"/>
      <c r="G53" s="32"/>
      <c r="H53" s="32"/>
      <c r="I53" s="32"/>
      <c r="J53" s="32"/>
      <c r="K53" s="32"/>
      <c r="L53" s="32"/>
      <c r="M53" s="32"/>
      <c r="N53" s="32"/>
      <c r="O53" s="32"/>
      <c r="P53" s="32"/>
      <c r="Q53" s="32"/>
      <c r="R53" s="32"/>
    </row>
    <row r="54" spans="1:18">
      <c r="C54" s="27"/>
      <c r="E54" s="32"/>
      <c r="F54" s="32"/>
      <c r="G54" s="32"/>
      <c r="H54" s="32"/>
      <c r="I54" s="32"/>
      <c r="J54" s="32"/>
      <c r="K54" s="32"/>
      <c r="L54" s="32"/>
      <c r="M54" s="32"/>
      <c r="N54" s="32"/>
      <c r="O54" s="32"/>
      <c r="P54" s="32"/>
      <c r="Q54" s="32"/>
      <c r="R54" s="32"/>
    </row>
    <row r="55" spans="1:18">
      <c r="C55" s="27"/>
      <c r="E55" s="32"/>
      <c r="F55" s="32"/>
      <c r="G55" s="32"/>
      <c r="H55" s="32"/>
      <c r="I55" s="32"/>
      <c r="J55" s="32"/>
      <c r="K55" s="32"/>
      <c r="L55" s="32"/>
      <c r="M55" s="32"/>
      <c r="N55" s="32"/>
      <c r="O55" s="32"/>
      <c r="P55" s="32"/>
      <c r="Q55" s="32"/>
      <c r="R55" s="32"/>
    </row>
    <row r="56" spans="1:18">
      <c r="C56" s="27"/>
      <c r="E56" s="32"/>
      <c r="F56" s="32"/>
      <c r="G56" s="32"/>
      <c r="H56" s="32"/>
      <c r="I56" s="32"/>
      <c r="J56" s="32"/>
      <c r="K56" s="32"/>
      <c r="L56" s="32"/>
      <c r="M56" s="32"/>
      <c r="N56" s="32"/>
      <c r="O56" s="32"/>
      <c r="P56" s="32"/>
      <c r="Q56" s="32"/>
      <c r="R56" s="32"/>
    </row>
    <row r="57" spans="1:18">
      <c r="C57" s="27"/>
      <c r="E57" s="32"/>
      <c r="F57" s="32"/>
      <c r="G57" s="32"/>
      <c r="H57" s="32"/>
      <c r="I57" s="32"/>
      <c r="J57" s="32"/>
      <c r="K57" s="32"/>
      <c r="L57" s="32"/>
      <c r="M57" s="32"/>
      <c r="N57" s="32"/>
      <c r="O57" s="32"/>
      <c r="P57" s="32"/>
      <c r="Q57" s="32"/>
      <c r="R57" s="32"/>
    </row>
    <row r="58" spans="1:18">
      <c r="C58" s="27"/>
      <c r="E58" s="32"/>
      <c r="F58" s="32"/>
      <c r="G58" s="32"/>
      <c r="H58" s="32"/>
      <c r="I58" s="32"/>
      <c r="J58" s="32"/>
      <c r="K58" s="32"/>
      <c r="L58" s="32"/>
      <c r="M58" s="32"/>
      <c r="N58" s="32"/>
      <c r="O58" s="32"/>
      <c r="P58" s="32"/>
      <c r="Q58" s="32"/>
      <c r="R58" s="32"/>
    </row>
    <row r="59" spans="1:18">
      <c r="C59" s="27"/>
      <c r="E59" s="32"/>
      <c r="F59" s="32"/>
      <c r="G59" s="32"/>
      <c r="H59" s="32"/>
      <c r="I59" s="32"/>
      <c r="J59" s="32"/>
      <c r="K59" s="32"/>
      <c r="L59" s="32"/>
      <c r="M59" s="32"/>
      <c r="N59" s="32"/>
      <c r="O59" s="32"/>
      <c r="P59" s="32"/>
      <c r="Q59" s="32"/>
      <c r="R59" s="32"/>
    </row>
    <row r="60" spans="1:18">
      <c r="C60" s="27"/>
      <c r="E60" s="32"/>
      <c r="F60" s="32"/>
      <c r="G60" s="32"/>
      <c r="H60" s="32"/>
      <c r="I60" s="32"/>
      <c r="J60" s="32"/>
      <c r="K60" s="32"/>
      <c r="L60" s="32"/>
      <c r="M60" s="32"/>
      <c r="N60" s="32"/>
      <c r="O60" s="32"/>
      <c r="P60" s="32"/>
      <c r="Q60" s="32"/>
      <c r="R60" s="32"/>
    </row>
    <row r="61" spans="1:18">
      <c r="C61" s="27"/>
      <c r="E61" s="32"/>
      <c r="F61" s="32"/>
      <c r="G61" s="32"/>
      <c r="H61" s="32"/>
      <c r="I61" s="32"/>
      <c r="J61" s="32"/>
      <c r="K61" s="32"/>
      <c r="L61" s="32"/>
      <c r="M61" s="32"/>
      <c r="N61" s="32"/>
      <c r="O61" s="32"/>
      <c r="P61" s="32"/>
      <c r="Q61" s="32"/>
      <c r="R61" s="32"/>
    </row>
    <row r="62" spans="1:18">
      <c r="C62" s="27"/>
      <c r="E62" s="32"/>
      <c r="F62" s="32"/>
      <c r="G62" s="32"/>
      <c r="H62" s="32"/>
      <c r="I62" s="32"/>
      <c r="J62" s="32"/>
      <c r="K62" s="32"/>
      <c r="L62" s="32"/>
      <c r="M62" s="32"/>
      <c r="N62" s="32"/>
      <c r="O62" s="32"/>
      <c r="P62" s="32"/>
      <c r="Q62" s="32"/>
      <c r="R62" s="32"/>
    </row>
    <row r="63" spans="1:18">
      <c r="C63" s="27"/>
      <c r="E63" s="32"/>
      <c r="F63" s="32"/>
      <c r="G63" s="32"/>
      <c r="H63" s="32"/>
      <c r="I63" s="32"/>
      <c r="J63" s="32"/>
      <c r="K63" s="32"/>
      <c r="L63" s="32"/>
      <c r="M63" s="32"/>
      <c r="N63" s="32"/>
      <c r="O63" s="32"/>
      <c r="P63" s="32"/>
      <c r="Q63" s="32"/>
      <c r="R63" s="32"/>
    </row>
    <row r="64" spans="1:18">
      <c r="C64" s="27"/>
      <c r="E64" s="32"/>
      <c r="F64" s="32"/>
      <c r="G64" s="32"/>
      <c r="H64" s="32"/>
      <c r="I64" s="32"/>
      <c r="J64" s="32"/>
      <c r="K64" s="32"/>
      <c r="L64" s="32"/>
      <c r="M64" s="32"/>
      <c r="N64" s="32"/>
      <c r="O64" s="32"/>
      <c r="P64" s="32"/>
      <c r="Q64" s="32"/>
      <c r="R64" s="32"/>
    </row>
    <row r="65" spans="5:18">
      <c r="E65" s="32"/>
      <c r="F65" s="32"/>
      <c r="G65" s="32"/>
      <c r="H65" s="32"/>
      <c r="I65" s="32"/>
      <c r="J65" s="32"/>
      <c r="K65" s="32"/>
      <c r="L65" s="32"/>
      <c r="M65" s="32"/>
      <c r="N65" s="32"/>
      <c r="O65" s="32"/>
      <c r="P65" s="32"/>
      <c r="Q65" s="32"/>
      <c r="R65" s="32"/>
    </row>
    <row r="66" spans="5:18">
      <c r="E66" s="32"/>
      <c r="F66" s="32"/>
      <c r="G66" s="32"/>
      <c r="H66" s="32"/>
      <c r="I66" s="32"/>
      <c r="J66" s="32"/>
      <c r="K66" s="32"/>
      <c r="L66" s="32"/>
      <c r="M66" s="32"/>
      <c r="N66" s="32"/>
      <c r="O66" s="32"/>
      <c r="P66" s="32"/>
      <c r="Q66" s="32"/>
      <c r="R66" s="32"/>
    </row>
    <row r="67" spans="5:18">
      <c r="E67" s="32"/>
      <c r="F67" s="32"/>
      <c r="G67" s="32"/>
      <c r="H67" s="32"/>
      <c r="I67" s="32"/>
      <c r="J67" s="32"/>
      <c r="K67" s="32"/>
      <c r="L67" s="32"/>
      <c r="M67" s="32"/>
      <c r="N67" s="32"/>
      <c r="O67" s="32"/>
      <c r="P67" s="32"/>
      <c r="Q67" s="32"/>
      <c r="R67" s="32"/>
    </row>
    <row r="68" spans="5:18">
      <c r="E68" s="32"/>
      <c r="F68" s="32"/>
      <c r="G68" s="32"/>
      <c r="H68" s="32"/>
      <c r="I68" s="32"/>
      <c r="J68" s="32"/>
      <c r="K68" s="32"/>
      <c r="L68" s="32"/>
      <c r="M68" s="32"/>
      <c r="N68" s="32"/>
      <c r="O68" s="32"/>
      <c r="P68" s="32"/>
      <c r="Q68" s="32"/>
      <c r="R68" s="32"/>
    </row>
    <row r="69" spans="5:18">
      <c r="E69" s="32"/>
      <c r="F69" s="32"/>
      <c r="G69" s="32"/>
      <c r="H69" s="32"/>
      <c r="I69" s="32"/>
      <c r="J69" s="32"/>
      <c r="K69" s="32"/>
      <c r="L69" s="32"/>
      <c r="M69" s="32"/>
      <c r="N69" s="32"/>
      <c r="O69" s="32"/>
      <c r="P69" s="32"/>
      <c r="Q69" s="32"/>
      <c r="R69" s="32"/>
    </row>
    <row r="70" spans="5:18">
      <c r="E70" s="32"/>
      <c r="F70" s="32"/>
      <c r="G70" s="32"/>
      <c r="H70" s="32"/>
      <c r="I70" s="32"/>
      <c r="J70" s="32"/>
      <c r="K70" s="32"/>
      <c r="L70" s="32"/>
      <c r="M70" s="32"/>
      <c r="N70" s="32"/>
      <c r="O70" s="32"/>
      <c r="P70" s="32"/>
      <c r="Q70" s="32"/>
      <c r="R70" s="32"/>
    </row>
    <row r="71" spans="5:18">
      <c r="E71" s="32"/>
      <c r="F71" s="32"/>
      <c r="G71" s="32"/>
      <c r="H71" s="32"/>
      <c r="I71" s="32"/>
      <c r="J71" s="32"/>
      <c r="K71" s="32"/>
      <c r="L71" s="32"/>
      <c r="M71" s="32"/>
      <c r="N71" s="32"/>
      <c r="O71" s="32"/>
      <c r="P71" s="32"/>
      <c r="Q71" s="32"/>
      <c r="R71" s="32"/>
    </row>
    <row r="72" spans="5:18">
      <c r="E72" s="32"/>
      <c r="F72" s="32"/>
      <c r="G72" s="32"/>
      <c r="H72" s="32"/>
      <c r="I72" s="32"/>
      <c r="J72" s="32"/>
      <c r="K72" s="32"/>
      <c r="L72" s="32"/>
      <c r="M72" s="32"/>
      <c r="N72" s="32"/>
      <c r="O72" s="32"/>
      <c r="P72" s="32"/>
      <c r="Q72" s="32"/>
      <c r="R72" s="32"/>
    </row>
    <row r="73" spans="5:18">
      <c r="E73" s="32"/>
      <c r="F73" s="32"/>
      <c r="G73" s="32"/>
      <c r="H73" s="32"/>
      <c r="I73" s="32"/>
      <c r="J73" s="32"/>
      <c r="K73" s="32"/>
      <c r="L73" s="32"/>
      <c r="M73" s="32"/>
      <c r="N73" s="32"/>
      <c r="O73" s="32"/>
      <c r="P73" s="32"/>
      <c r="Q73" s="32"/>
      <c r="R73" s="32"/>
    </row>
    <row r="74" spans="5:18">
      <c r="E74" s="32"/>
      <c r="F74" s="32"/>
      <c r="G74" s="32"/>
      <c r="H74" s="32"/>
      <c r="I74" s="32"/>
      <c r="J74" s="32"/>
      <c r="K74" s="32"/>
      <c r="L74" s="32"/>
      <c r="M74" s="32"/>
      <c r="N74" s="32"/>
      <c r="O74" s="32"/>
      <c r="P74" s="32"/>
      <c r="Q74" s="32"/>
      <c r="R74" s="32"/>
    </row>
    <row r="75" spans="5:18">
      <c r="E75" s="32"/>
      <c r="F75" s="32"/>
      <c r="G75" s="32"/>
      <c r="H75" s="32"/>
      <c r="I75" s="32"/>
      <c r="J75" s="32"/>
      <c r="K75" s="32"/>
      <c r="L75" s="32"/>
      <c r="M75" s="32"/>
      <c r="N75" s="32"/>
      <c r="O75" s="32"/>
      <c r="P75" s="32"/>
      <c r="Q75" s="32"/>
      <c r="R75" s="32"/>
    </row>
    <row r="76" spans="5:18">
      <c r="E76" s="32"/>
      <c r="F76" s="32"/>
      <c r="G76" s="32"/>
      <c r="H76" s="32"/>
      <c r="I76" s="32"/>
      <c r="J76" s="32"/>
      <c r="K76" s="32"/>
      <c r="L76" s="32"/>
      <c r="M76" s="32"/>
      <c r="N76" s="32"/>
      <c r="O76" s="32"/>
      <c r="P76" s="32"/>
      <c r="Q76" s="32"/>
      <c r="R76" s="32"/>
    </row>
    <row r="77" spans="5:18">
      <c r="E77" s="32"/>
      <c r="F77" s="32"/>
      <c r="G77" s="32"/>
      <c r="H77" s="32"/>
      <c r="I77" s="32"/>
      <c r="J77" s="32"/>
      <c r="K77" s="32"/>
      <c r="L77" s="32"/>
      <c r="M77" s="32"/>
      <c r="N77" s="32"/>
      <c r="O77" s="32"/>
      <c r="P77" s="32"/>
      <c r="Q77" s="32"/>
      <c r="R77" s="32"/>
    </row>
    <row r="78" spans="5:18">
      <c r="E78" s="32"/>
      <c r="F78" s="32"/>
      <c r="G78" s="32"/>
      <c r="H78" s="32"/>
      <c r="I78" s="32"/>
      <c r="J78" s="32"/>
      <c r="K78" s="32"/>
      <c r="L78" s="32"/>
      <c r="M78" s="32"/>
      <c r="N78" s="32"/>
      <c r="O78" s="32"/>
      <c r="P78" s="32"/>
      <c r="Q78" s="32"/>
      <c r="R78" s="32"/>
    </row>
    <row r="79" spans="5:18">
      <c r="E79" s="32"/>
      <c r="F79" s="32"/>
      <c r="G79" s="32"/>
      <c r="H79" s="32"/>
      <c r="I79" s="32"/>
      <c r="J79" s="32"/>
      <c r="K79" s="32"/>
      <c r="L79" s="32"/>
      <c r="M79" s="32"/>
      <c r="N79" s="32"/>
      <c r="O79" s="32"/>
      <c r="P79" s="32"/>
      <c r="Q79" s="32"/>
      <c r="R79" s="32"/>
    </row>
    <row r="80" spans="5:18">
      <c r="E80" s="32"/>
      <c r="F80" s="32"/>
      <c r="G80" s="32"/>
      <c r="H80" s="32"/>
      <c r="I80" s="32"/>
      <c r="J80" s="32"/>
      <c r="K80" s="32"/>
      <c r="L80" s="32"/>
      <c r="M80" s="32"/>
      <c r="N80" s="32"/>
      <c r="O80" s="32"/>
      <c r="P80" s="32"/>
      <c r="Q80" s="32"/>
      <c r="R80" s="32"/>
    </row>
    <row r="81" spans="5:19">
      <c r="E81" s="32"/>
      <c r="F81" s="32"/>
      <c r="G81" s="32"/>
      <c r="H81" s="32"/>
      <c r="I81" s="32"/>
      <c r="J81" s="32"/>
      <c r="K81" s="32"/>
      <c r="L81" s="32"/>
      <c r="M81" s="32"/>
      <c r="N81" s="32"/>
      <c r="O81" s="32"/>
      <c r="P81" s="32"/>
      <c r="Q81" s="32"/>
      <c r="R81" s="32"/>
    </row>
    <row r="82" spans="5:19">
      <c r="E82" s="32"/>
      <c r="F82" s="32"/>
      <c r="G82" s="32"/>
      <c r="H82" s="32"/>
      <c r="I82" s="32"/>
      <c r="J82" s="32"/>
      <c r="K82" s="32"/>
      <c r="L82" s="32"/>
      <c r="M82" s="32"/>
      <c r="N82" s="32"/>
      <c r="O82" s="32"/>
      <c r="P82" s="32"/>
      <c r="Q82" s="32"/>
      <c r="R82" s="32"/>
    </row>
    <row r="83" spans="5:19">
      <c r="E83" s="32"/>
      <c r="F83" s="32"/>
      <c r="G83" s="32"/>
      <c r="H83" s="32"/>
      <c r="I83" s="32"/>
      <c r="J83" s="32"/>
      <c r="K83" s="32"/>
      <c r="L83" s="32"/>
      <c r="M83" s="32"/>
      <c r="N83" s="32"/>
      <c r="O83" s="32"/>
      <c r="P83" s="32"/>
      <c r="Q83" s="32"/>
      <c r="R83" s="32"/>
    </row>
    <row r="84" spans="5:19">
      <c r="E84" s="32"/>
      <c r="F84" s="32"/>
      <c r="G84" s="32"/>
      <c r="H84" s="32"/>
      <c r="I84" s="32"/>
      <c r="J84" s="32"/>
      <c r="K84" s="32"/>
      <c r="L84" s="32"/>
      <c r="M84" s="32"/>
      <c r="N84" s="32"/>
      <c r="O84" s="32"/>
      <c r="P84" s="32"/>
      <c r="Q84" s="32"/>
      <c r="R84" s="32"/>
    </row>
    <row r="85" spans="5:19">
      <c r="E85" s="32"/>
      <c r="F85" s="32"/>
      <c r="G85" s="32"/>
      <c r="H85" s="32"/>
      <c r="I85" s="32"/>
      <c r="J85" s="32"/>
      <c r="K85" s="32"/>
      <c r="L85" s="32"/>
      <c r="M85" s="32"/>
      <c r="N85" s="32"/>
      <c r="O85" s="32"/>
      <c r="P85" s="32"/>
      <c r="Q85" s="32"/>
      <c r="R85" s="32"/>
    </row>
    <row r="86" spans="5:19">
      <c r="E86" s="32"/>
      <c r="F86" s="32"/>
      <c r="G86" s="32"/>
      <c r="H86" s="32"/>
      <c r="I86" s="32"/>
      <c r="J86" s="32"/>
      <c r="K86" s="32"/>
      <c r="L86" s="32"/>
      <c r="M86" s="32"/>
      <c r="N86" s="32"/>
      <c r="O86" s="32"/>
      <c r="P86" s="32"/>
      <c r="Q86" s="32"/>
      <c r="R86" s="32"/>
    </row>
    <row r="87" spans="5:19">
      <c r="E87" s="32"/>
      <c r="F87" s="32"/>
      <c r="G87" s="32"/>
      <c r="H87" s="32"/>
      <c r="I87" s="32"/>
      <c r="J87" s="32"/>
      <c r="K87" s="32"/>
      <c r="L87" s="32"/>
      <c r="M87" s="32"/>
      <c r="N87" s="32"/>
      <c r="O87" s="32"/>
      <c r="P87" s="32"/>
      <c r="Q87" s="32"/>
      <c r="R87" s="32"/>
    </row>
    <row r="88" spans="5:19">
      <c r="E88" s="32"/>
      <c r="F88" s="32"/>
      <c r="G88" s="32"/>
      <c r="H88" s="32"/>
      <c r="I88" s="32"/>
      <c r="J88" s="32"/>
      <c r="K88" s="32"/>
      <c r="L88" s="32"/>
      <c r="M88" s="32"/>
      <c r="N88" s="32"/>
      <c r="O88" s="32"/>
      <c r="P88" s="32"/>
      <c r="Q88" s="32"/>
      <c r="R88" s="32"/>
    </row>
    <row r="89" spans="5:19">
      <c r="E89" s="32"/>
      <c r="F89" s="32"/>
      <c r="G89" s="32"/>
      <c r="H89" s="32"/>
      <c r="I89" s="32"/>
      <c r="J89" s="32"/>
      <c r="K89" s="32"/>
      <c r="L89" s="32"/>
      <c r="M89" s="32"/>
      <c r="N89" s="32"/>
      <c r="O89" s="32"/>
      <c r="P89" s="32"/>
      <c r="Q89" s="32"/>
      <c r="R89" s="32"/>
    </row>
    <row r="90" spans="5:19">
      <c r="E90" s="32"/>
      <c r="F90" s="32"/>
      <c r="G90" s="32"/>
      <c r="H90" s="32"/>
      <c r="I90" s="32"/>
      <c r="J90" s="32"/>
      <c r="K90" s="32"/>
      <c r="L90" s="32"/>
      <c r="M90" s="32"/>
      <c r="N90" s="32"/>
      <c r="O90" s="32"/>
      <c r="P90" s="32"/>
      <c r="Q90" s="32"/>
      <c r="R90" s="32"/>
    </row>
    <row r="91" spans="5:19">
      <c r="E91" s="32"/>
      <c r="F91" s="32"/>
      <c r="G91" s="32"/>
      <c r="H91" s="32"/>
      <c r="I91" s="32"/>
      <c r="J91" s="32"/>
      <c r="K91" s="32"/>
      <c r="L91" s="32"/>
      <c r="M91" s="32"/>
      <c r="N91" s="32"/>
      <c r="O91" s="32"/>
      <c r="P91" s="32"/>
      <c r="Q91" s="32"/>
      <c r="R91" s="32"/>
    </row>
    <row r="92" spans="5:19">
      <c r="E92" s="32"/>
      <c r="F92" s="32"/>
      <c r="G92" s="32"/>
      <c r="H92" s="32"/>
      <c r="I92" s="32"/>
      <c r="J92" s="32"/>
      <c r="K92" s="32"/>
      <c r="L92" s="32"/>
      <c r="M92" s="32"/>
      <c r="N92" s="32"/>
      <c r="O92" s="32"/>
      <c r="P92" s="32"/>
      <c r="Q92" s="32"/>
      <c r="R92" s="32"/>
    </row>
    <row r="93" spans="5:19">
      <c r="E93" s="32"/>
      <c r="F93" s="32"/>
      <c r="G93" s="32"/>
      <c r="H93" s="32"/>
      <c r="I93" s="32"/>
      <c r="J93" s="32"/>
      <c r="K93" s="32"/>
      <c r="L93" s="32"/>
      <c r="M93" s="32"/>
      <c r="N93" s="32"/>
      <c r="O93" s="32"/>
      <c r="P93" s="32"/>
      <c r="Q93" s="32"/>
      <c r="R93" s="32"/>
    </row>
    <row r="95" spans="5:19">
      <c r="E95" s="31"/>
      <c r="F95" s="31"/>
      <c r="G95" s="31"/>
      <c r="H95" s="31"/>
      <c r="I95" s="31"/>
      <c r="J95" s="31"/>
      <c r="K95" s="31"/>
      <c r="L95" s="31"/>
      <c r="M95" s="31"/>
      <c r="N95" s="31"/>
      <c r="O95" s="31"/>
      <c r="P95" s="31"/>
      <c r="Q95" s="31"/>
      <c r="R95" s="31"/>
      <c r="S95" s="31">
        <f t="shared" ref="S95" si="11">S10-S54</f>
        <v>0</v>
      </c>
    </row>
    <row r="96" spans="5:19">
      <c r="E96" s="31"/>
      <c r="F96" s="31"/>
      <c r="G96" s="31"/>
      <c r="H96" s="31"/>
      <c r="I96" s="31"/>
      <c r="J96" s="31"/>
      <c r="K96" s="31"/>
      <c r="L96" s="31"/>
      <c r="M96" s="31"/>
      <c r="N96" s="31"/>
      <c r="O96" s="31"/>
      <c r="P96" s="31"/>
      <c r="Q96" s="31"/>
      <c r="R96" s="31"/>
      <c r="S96" s="31">
        <f t="shared" ref="S96:S127" si="12">S11-S55</f>
        <v>0</v>
      </c>
    </row>
    <row r="97" spans="5:19">
      <c r="E97" s="31"/>
      <c r="F97" s="31"/>
      <c r="G97" s="31"/>
      <c r="H97" s="31"/>
      <c r="I97" s="31"/>
      <c r="J97" s="31"/>
      <c r="K97" s="31"/>
      <c r="L97" s="31"/>
      <c r="M97" s="31"/>
      <c r="N97" s="31"/>
      <c r="O97" s="31"/>
      <c r="P97" s="31"/>
      <c r="Q97" s="31"/>
      <c r="R97" s="31"/>
      <c r="S97" s="31">
        <f t="shared" si="12"/>
        <v>0</v>
      </c>
    </row>
    <row r="98" spans="5:19">
      <c r="E98" s="31"/>
      <c r="F98" s="31"/>
      <c r="G98" s="31"/>
      <c r="H98" s="31"/>
      <c r="I98" s="31"/>
      <c r="J98" s="31"/>
      <c r="K98" s="31"/>
      <c r="L98" s="31"/>
      <c r="M98" s="31"/>
      <c r="N98" s="31"/>
      <c r="O98" s="31"/>
      <c r="P98" s="31"/>
      <c r="Q98" s="31"/>
      <c r="R98" s="31"/>
      <c r="S98" s="31">
        <f t="shared" si="12"/>
        <v>0</v>
      </c>
    </row>
    <row r="99" spans="5:19">
      <c r="E99" s="31"/>
      <c r="F99" s="31"/>
      <c r="G99" s="31"/>
      <c r="H99" s="31"/>
      <c r="I99" s="31"/>
      <c r="J99" s="31"/>
      <c r="K99" s="31"/>
      <c r="L99" s="31"/>
      <c r="M99" s="31"/>
      <c r="N99" s="31"/>
      <c r="O99" s="31"/>
      <c r="P99" s="31"/>
      <c r="Q99" s="31"/>
      <c r="R99" s="31"/>
      <c r="S99" s="31">
        <f t="shared" si="12"/>
        <v>0</v>
      </c>
    </row>
    <row r="100" spans="5:19">
      <c r="E100" s="31"/>
      <c r="F100" s="31"/>
      <c r="G100" s="31"/>
      <c r="H100" s="31"/>
      <c r="I100" s="31"/>
      <c r="J100" s="31"/>
      <c r="K100" s="31"/>
      <c r="L100" s="31"/>
      <c r="M100" s="31"/>
      <c r="N100" s="31"/>
      <c r="O100" s="31"/>
      <c r="P100" s="31"/>
      <c r="Q100" s="31"/>
      <c r="R100" s="31"/>
      <c r="S100" s="31">
        <f t="shared" si="12"/>
        <v>0</v>
      </c>
    </row>
    <row r="101" spans="5:19">
      <c r="E101" s="31"/>
      <c r="F101" s="31"/>
      <c r="G101" s="31"/>
      <c r="H101" s="31"/>
      <c r="I101" s="31"/>
      <c r="J101" s="31"/>
      <c r="K101" s="31"/>
      <c r="L101" s="31"/>
      <c r="M101" s="31"/>
      <c r="N101" s="31"/>
      <c r="O101" s="31"/>
      <c r="P101" s="31"/>
      <c r="Q101" s="31"/>
      <c r="R101" s="31"/>
      <c r="S101" s="31">
        <f t="shared" si="12"/>
        <v>0</v>
      </c>
    </row>
    <row r="102" spans="5:19">
      <c r="E102" s="31"/>
      <c r="F102" s="31"/>
      <c r="G102" s="31"/>
      <c r="H102" s="31"/>
      <c r="I102" s="31"/>
      <c r="J102" s="31"/>
      <c r="K102" s="31"/>
      <c r="L102" s="31"/>
      <c r="M102" s="31"/>
      <c r="N102" s="31"/>
      <c r="O102" s="31"/>
      <c r="P102" s="31"/>
      <c r="Q102" s="31"/>
      <c r="R102" s="31"/>
      <c r="S102" s="31">
        <f t="shared" si="12"/>
        <v>0</v>
      </c>
    </row>
    <row r="103" spans="5:19">
      <c r="E103" s="31"/>
      <c r="F103" s="31"/>
      <c r="G103" s="31"/>
      <c r="H103" s="31"/>
      <c r="I103" s="31"/>
      <c r="J103" s="31"/>
      <c r="K103" s="31"/>
      <c r="L103" s="31"/>
      <c r="M103" s="31"/>
      <c r="N103" s="31"/>
      <c r="O103" s="31"/>
      <c r="P103" s="31"/>
      <c r="Q103" s="31"/>
      <c r="R103" s="31"/>
      <c r="S103" s="31">
        <f t="shared" si="12"/>
        <v>0</v>
      </c>
    </row>
    <row r="104" spans="5:19">
      <c r="E104" s="31"/>
      <c r="F104" s="31"/>
      <c r="G104" s="31"/>
      <c r="H104" s="31"/>
      <c r="I104" s="31"/>
      <c r="J104" s="31"/>
      <c r="K104" s="31"/>
      <c r="L104" s="31"/>
      <c r="M104" s="31"/>
      <c r="N104" s="31"/>
      <c r="O104" s="31"/>
      <c r="P104" s="31"/>
      <c r="Q104" s="31"/>
      <c r="R104" s="31"/>
      <c r="S104" s="31">
        <f t="shared" si="12"/>
        <v>0</v>
      </c>
    </row>
    <row r="105" spans="5:19">
      <c r="E105" s="31"/>
      <c r="F105" s="31"/>
      <c r="G105" s="31"/>
      <c r="H105" s="31"/>
      <c r="I105" s="31"/>
      <c r="J105" s="31"/>
      <c r="K105" s="31"/>
      <c r="L105" s="31"/>
      <c r="M105" s="31"/>
      <c r="N105" s="31"/>
      <c r="O105" s="31"/>
      <c r="P105" s="31"/>
      <c r="Q105" s="31"/>
      <c r="R105" s="31"/>
      <c r="S105" s="31">
        <f t="shared" si="12"/>
        <v>0</v>
      </c>
    </row>
    <row r="106" spans="5:19">
      <c r="E106" s="31"/>
      <c r="F106" s="31"/>
      <c r="G106" s="31"/>
      <c r="H106" s="31"/>
      <c r="I106" s="31"/>
      <c r="J106" s="31"/>
      <c r="K106" s="31"/>
      <c r="L106" s="31"/>
      <c r="M106" s="31"/>
      <c r="N106" s="31"/>
      <c r="O106" s="31"/>
      <c r="P106" s="31"/>
      <c r="Q106" s="31"/>
      <c r="R106" s="31"/>
      <c r="S106" s="31">
        <f t="shared" si="12"/>
        <v>0</v>
      </c>
    </row>
    <row r="107" spans="5:19">
      <c r="E107" s="31"/>
      <c r="F107" s="31"/>
      <c r="G107" s="31"/>
      <c r="H107" s="31"/>
      <c r="I107" s="31"/>
      <c r="J107" s="31"/>
      <c r="K107" s="31"/>
      <c r="L107" s="31"/>
      <c r="M107" s="31"/>
      <c r="N107" s="31"/>
      <c r="O107" s="31"/>
      <c r="P107" s="31"/>
      <c r="Q107" s="31"/>
      <c r="R107" s="31"/>
      <c r="S107" s="31">
        <f t="shared" si="12"/>
        <v>0</v>
      </c>
    </row>
    <row r="108" spans="5:19">
      <c r="E108" s="31"/>
      <c r="F108" s="31"/>
      <c r="G108" s="31"/>
      <c r="H108" s="31"/>
      <c r="I108" s="31"/>
      <c r="J108" s="31"/>
      <c r="K108" s="31"/>
      <c r="L108" s="31"/>
      <c r="M108" s="31"/>
      <c r="N108" s="31"/>
      <c r="O108" s="31"/>
      <c r="P108" s="31"/>
      <c r="Q108" s="31"/>
      <c r="R108" s="31"/>
      <c r="S108" s="31">
        <f t="shared" si="12"/>
        <v>0</v>
      </c>
    </row>
    <row r="109" spans="5:19">
      <c r="E109" s="31"/>
      <c r="F109" s="31"/>
      <c r="G109" s="31"/>
      <c r="H109" s="31"/>
      <c r="I109" s="31"/>
      <c r="J109" s="31"/>
      <c r="K109" s="31"/>
      <c r="L109" s="31"/>
      <c r="M109" s="31"/>
      <c r="N109" s="31"/>
      <c r="O109" s="31"/>
      <c r="P109" s="31"/>
      <c r="Q109" s="31"/>
      <c r="R109" s="31"/>
      <c r="S109" s="31">
        <f t="shared" si="12"/>
        <v>0</v>
      </c>
    </row>
    <row r="110" spans="5:19">
      <c r="E110" s="31"/>
      <c r="F110" s="31"/>
      <c r="G110" s="31"/>
      <c r="H110" s="31"/>
      <c r="I110" s="31"/>
      <c r="J110" s="31"/>
      <c r="K110" s="31"/>
      <c r="L110" s="31"/>
      <c r="M110" s="31"/>
      <c r="N110" s="31"/>
      <c r="O110" s="31"/>
      <c r="P110" s="31"/>
      <c r="Q110" s="31"/>
      <c r="R110" s="31"/>
      <c r="S110" s="31">
        <f t="shared" si="12"/>
        <v>0</v>
      </c>
    </row>
    <row r="111" spans="5:19">
      <c r="E111" s="31"/>
      <c r="F111" s="31"/>
      <c r="G111" s="31"/>
      <c r="H111" s="31"/>
      <c r="I111" s="31"/>
      <c r="J111" s="31"/>
      <c r="K111" s="31"/>
      <c r="L111" s="31"/>
      <c r="M111" s="31"/>
      <c r="N111" s="31"/>
      <c r="O111" s="31"/>
      <c r="P111" s="31"/>
      <c r="Q111" s="31"/>
      <c r="R111" s="31"/>
      <c r="S111" s="31">
        <f t="shared" si="12"/>
        <v>0</v>
      </c>
    </row>
    <row r="112" spans="5:19">
      <c r="E112" s="31"/>
      <c r="F112" s="31"/>
      <c r="G112" s="31"/>
      <c r="H112" s="31"/>
      <c r="I112" s="31"/>
      <c r="J112" s="31"/>
      <c r="K112" s="31"/>
      <c r="L112" s="31"/>
      <c r="M112" s="31"/>
      <c r="N112" s="31"/>
      <c r="O112" s="31"/>
      <c r="P112" s="31"/>
      <c r="Q112" s="31"/>
      <c r="R112" s="31"/>
      <c r="S112" s="31">
        <f t="shared" si="12"/>
        <v>0</v>
      </c>
    </row>
    <row r="113" spans="5:19">
      <c r="E113" s="31"/>
      <c r="F113" s="31"/>
      <c r="G113" s="31"/>
      <c r="H113" s="31"/>
      <c r="I113" s="31"/>
      <c r="J113" s="31"/>
      <c r="K113" s="31"/>
      <c r="L113" s="31"/>
      <c r="M113" s="31"/>
      <c r="N113" s="31"/>
      <c r="O113" s="31"/>
      <c r="P113" s="31"/>
      <c r="Q113" s="31"/>
      <c r="R113" s="31"/>
      <c r="S113" s="31">
        <f t="shared" si="12"/>
        <v>0</v>
      </c>
    </row>
    <row r="114" spans="5:19">
      <c r="E114" s="31"/>
      <c r="F114" s="31"/>
      <c r="G114" s="31"/>
      <c r="H114" s="31"/>
      <c r="I114" s="31"/>
      <c r="J114" s="31"/>
      <c r="K114" s="31"/>
      <c r="L114" s="31"/>
      <c r="M114" s="31"/>
      <c r="N114" s="31"/>
      <c r="O114" s="31"/>
      <c r="P114" s="31"/>
      <c r="Q114" s="31"/>
      <c r="R114" s="31"/>
      <c r="S114" s="31">
        <f t="shared" si="12"/>
        <v>0</v>
      </c>
    </row>
    <row r="115" spans="5:19">
      <c r="E115" s="31"/>
      <c r="F115" s="31"/>
      <c r="G115" s="31"/>
      <c r="H115" s="31"/>
      <c r="I115" s="31"/>
      <c r="J115" s="31"/>
      <c r="K115" s="31"/>
      <c r="L115" s="31"/>
      <c r="M115" s="31"/>
      <c r="N115" s="31"/>
      <c r="O115" s="31"/>
      <c r="P115" s="31"/>
      <c r="Q115" s="31"/>
      <c r="R115" s="31"/>
      <c r="S115" s="31">
        <f t="shared" si="12"/>
        <v>0</v>
      </c>
    </row>
    <row r="116" spans="5:19">
      <c r="E116" s="31"/>
      <c r="F116" s="31"/>
      <c r="G116" s="31"/>
      <c r="H116" s="31"/>
      <c r="I116" s="31"/>
      <c r="J116" s="31"/>
      <c r="K116" s="31"/>
      <c r="L116" s="31"/>
      <c r="M116" s="31"/>
      <c r="N116" s="31"/>
      <c r="O116" s="31"/>
      <c r="P116" s="31"/>
      <c r="Q116" s="31"/>
      <c r="R116" s="31"/>
      <c r="S116" s="31">
        <f t="shared" si="12"/>
        <v>0</v>
      </c>
    </row>
    <row r="117" spans="5:19">
      <c r="E117" s="31"/>
      <c r="F117" s="31"/>
      <c r="G117" s="31"/>
      <c r="H117" s="31"/>
      <c r="I117" s="31"/>
      <c r="J117" s="31"/>
      <c r="K117" s="31"/>
      <c r="L117" s="31"/>
      <c r="M117" s="31"/>
      <c r="N117" s="31"/>
      <c r="O117" s="31"/>
      <c r="P117" s="31"/>
      <c r="Q117" s="31"/>
      <c r="R117" s="31"/>
      <c r="S117" s="31">
        <f t="shared" si="12"/>
        <v>0</v>
      </c>
    </row>
    <row r="118" spans="5:19">
      <c r="E118" s="31"/>
      <c r="F118" s="31"/>
      <c r="G118" s="31"/>
      <c r="H118" s="31"/>
      <c r="I118" s="31"/>
      <c r="J118" s="31"/>
      <c r="K118" s="31"/>
      <c r="L118" s="31"/>
      <c r="M118" s="31"/>
      <c r="N118" s="31"/>
      <c r="O118" s="31"/>
      <c r="P118" s="31"/>
      <c r="Q118" s="31"/>
      <c r="R118" s="31"/>
      <c r="S118" s="31">
        <f t="shared" si="12"/>
        <v>0</v>
      </c>
    </row>
    <row r="119" spans="5:19">
      <c r="E119" s="31"/>
      <c r="F119" s="31"/>
      <c r="G119" s="31"/>
      <c r="H119" s="31"/>
      <c r="I119" s="31"/>
      <c r="J119" s="31"/>
      <c r="K119" s="31"/>
      <c r="L119" s="31"/>
      <c r="M119" s="31"/>
      <c r="N119" s="31"/>
      <c r="O119" s="31"/>
      <c r="P119" s="31"/>
      <c r="Q119" s="31"/>
      <c r="R119" s="31"/>
      <c r="S119" s="31">
        <f t="shared" si="12"/>
        <v>0</v>
      </c>
    </row>
    <row r="120" spans="5:19">
      <c r="E120" s="31"/>
      <c r="F120" s="31"/>
      <c r="G120" s="31"/>
      <c r="H120" s="31"/>
      <c r="I120" s="31"/>
      <c r="J120" s="31"/>
      <c r="K120" s="31"/>
      <c r="L120" s="31"/>
      <c r="M120" s="31"/>
      <c r="N120" s="31"/>
      <c r="O120" s="31"/>
      <c r="P120" s="31"/>
      <c r="Q120" s="31"/>
      <c r="R120" s="31"/>
      <c r="S120" s="31">
        <f t="shared" si="12"/>
        <v>0</v>
      </c>
    </row>
    <row r="121" spans="5:19">
      <c r="E121" s="31"/>
      <c r="F121" s="31"/>
      <c r="G121" s="31"/>
      <c r="H121" s="31"/>
      <c r="I121" s="31"/>
      <c r="J121" s="31"/>
      <c r="K121" s="31"/>
      <c r="L121" s="31"/>
      <c r="M121" s="31"/>
      <c r="N121" s="31"/>
      <c r="O121" s="31"/>
      <c r="P121" s="31"/>
      <c r="Q121" s="31"/>
      <c r="R121" s="31"/>
      <c r="S121" s="31">
        <f t="shared" si="12"/>
        <v>0</v>
      </c>
    </row>
    <row r="122" spans="5:19">
      <c r="E122" s="31"/>
      <c r="F122" s="31"/>
      <c r="G122" s="31"/>
      <c r="H122" s="31"/>
      <c r="I122" s="31"/>
      <c r="J122" s="31"/>
      <c r="K122" s="31"/>
      <c r="L122" s="31"/>
      <c r="M122" s="31"/>
      <c r="N122" s="31"/>
      <c r="O122" s="31"/>
      <c r="P122" s="31"/>
      <c r="Q122" s="31"/>
      <c r="R122" s="31"/>
      <c r="S122" s="31">
        <f t="shared" si="12"/>
        <v>0</v>
      </c>
    </row>
    <row r="123" spans="5:19">
      <c r="E123" s="31"/>
      <c r="F123" s="31"/>
      <c r="G123" s="31"/>
      <c r="H123" s="31"/>
      <c r="I123" s="31"/>
      <c r="J123" s="31"/>
      <c r="K123" s="31"/>
      <c r="L123" s="31"/>
      <c r="M123" s="31"/>
      <c r="N123" s="31"/>
      <c r="O123" s="31"/>
      <c r="P123" s="31"/>
      <c r="Q123" s="31"/>
      <c r="R123" s="31"/>
      <c r="S123" s="31">
        <f t="shared" si="12"/>
        <v>0</v>
      </c>
    </row>
    <row r="124" spans="5:19">
      <c r="E124" s="31"/>
      <c r="F124" s="31"/>
      <c r="G124" s="31"/>
      <c r="H124" s="31"/>
      <c r="I124" s="31"/>
      <c r="J124" s="31"/>
      <c r="K124" s="31"/>
      <c r="L124" s="31"/>
      <c r="M124" s="31"/>
      <c r="N124" s="31"/>
      <c r="O124" s="31"/>
      <c r="P124" s="31"/>
      <c r="Q124" s="31"/>
      <c r="R124" s="31"/>
      <c r="S124" s="31">
        <f t="shared" si="12"/>
        <v>0</v>
      </c>
    </row>
    <row r="125" spans="5:19">
      <c r="E125" s="31"/>
      <c r="F125" s="31"/>
      <c r="G125" s="31"/>
      <c r="H125" s="31"/>
      <c r="I125" s="31"/>
      <c r="J125" s="31"/>
      <c r="K125" s="31"/>
      <c r="L125" s="31"/>
      <c r="M125" s="31"/>
      <c r="N125" s="31"/>
      <c r="O125" s="31"/>
      <c r="P125" s="31"/>
      <c r="Q125" s="31"/>
      <c r="R125" s="31"/>
      <c r="S125" s="31">
        <f t="shared" si="12"/>
        <v>0</v>
      </c>
    </row>
    <row r="126" spans="5:19">
      <c r="E126" s="31"/>
      <c r="F126" s="31"/>
      <c r="G126" s="31"/>
      <c r="H126" s="31"/>
      <c r="I126" s="31"/>
      <c r="J126" s="31"/>
      <c r="K126" s="31"/>
      <c r="L126" s="31"/>
      <c r="M126" s="31"/>
      <c r="N126" s="31"/>
      <c r="O126" s="31"/>
      <c r="P126" s="31"/>
      <c r="Q126" s="31"/>
      <c r="R126" s="31"/>
      <c r="S126" s="31">
        <f t="shared" si="12"/>
        <v>0</v>
      </c>
    </row>
    <row r="127" spans="5:19">
      <c r="E127" s="31"/>
      <c r="F127" s="31"/>
      <c r="G127" s="31"/>
      <c r="H127" s="31"/>
      <c r="I127" s="31"/>
      <c r="J127" s="31"/>
      <c r="K127" s="31"/>
      <c r="L127" s="31"/>
      <c r="M127" s="31"/>
      <c r="N127" s="31"/>
      <c r="O127" s="31"/>
      <c r="P127" s="31"/>
      <c r="Q127" s="31"/>
      <c r="R127" s="31"/>
      <c r="S127" s="31">
        <f t="shared" si="12"/>
        <v>0</v>
      </c>
    </row>
    <row r="128" spans="5:19">
      <c r="E128" s="31"/>
      <c r="F128" s="31"/>
      <c r="G128" s="31"/>
      <c r="H128" s="31"/>
      <c r="I128" s="31"/>
      <c r="J128" s="31"/>
      <c r="K128" s="31"/>
      <c r="L128" s="31"/>
      <c r="M128" s="31"/>
      <c r="N128" s="31"/>
      <c r="O128" s="31"/>
      <c r="P128" s="31"/>
      <c r="Q128" s="31"/>
      <c r="R128" s="31"/>
      <c r="S128" s="31">
        <f t="shared" ref="S128:S133" si="13">S44-S87</f>
        <v>0</v>
      </c>
    </row>
    <row r="129" spans="5:19">
      <c r="E129" s="31"/>
      <c r="F129" s="31"/>
      <c r="G129" s="31"/>
      <c r="H129" s="31"/>
      <c r="I129" s="31"/>
      <c r="J129" s="31"/>
      <c r="K129" s="31"/>
      <c r="L129" s="31"/>
      <c r="M129" s="31"/>
      <c r="N129" s="31"/>
      <c r="O129" s="31"/>
      <c r="P129" s="31"/>
      <c r="Q129" s="31"/>
      <c r="R129" s="31"/>
      <c r="S129" s="31">
        <f t="shared" si="13"/>
        <v>0</v>
      </c>
    </row>
    <row r="130" spans="5:19">
      <c r="E130" s="31"/>
      <c r="F130" s="31"/>
      <c r="G130" s="31"/>
      <c r="H130" s="31"/>
      <c r="I130" s="31"/>
      <c r="J130" s="31"/>
      <c r="K130" s="31"/>
      <c r="L130" s="31"/>
      <c r="M130" s="31"/>
      <c r="N130" s="31"/>
      <c r="O130" s="31"/>
      <c r="P130" s="31"/>
      <c r="Q130" s="31"/>
      <c r="R130" s="31"/>
      <c r="S130" s="31">
        <f t="shared" si="13"/>
        <v>0</v>
      </c>
    </row>
    <row r="131" spans="5:19">
      <c r="E131" s="31"/>
      <c r="F131" s="31"/>
      <c r="G131" s="31"/>
      <c r="H131" s="31"/>
      <c r="I131" s="31"/>
      <c r="J131" s="31"/>
      <c r="K131" s="31"/>
      <c r="L131" s="31"/>
      <c r="M131" s="31"/>
      <c r="N131" s="31"/>
      <c r="O131" s="31"/>
      <c r="P131" s="31"/>
      <c r="Q131" s="31"/>
      <c r="R131" s="31"/>
      <c r="S131" s="31">
        <f t="shared" si="13"/>
        <v>0</v>
      </c>
    </row>
    <row r="132" spans="5:19">
      <c r="E132" s="31"/>
      <c r="F132" s="31"/>
      <c r="G132" s="31"/>
      <c r="H132" s="31"/>
      <c r="I132" s="31"/>
      <c r="J132" s="31"/>
      <c r="K132" s="31"/>
      <c r="L132" s="31"/>
      <c r="M132" s="31"/>
      <c r="N132" s="31"/>
      <c r="O132" s="31"/>
      <c r="P132" s="31"/>
      <c r="Q132" s="31"/>
      <c r="R132" s="31"/>
      <c r="S132" s="31">
        <f t="shared" si="13"/>
        <v>0</v>
      </c>
    </row>
    <row r="133" spans="5:19">
      <c r="E133" s="31"/>
      <c r="F133" s="31"/>
      <c r="G133" s="31"/>
      <c r="H133" s="31"/>
      <c r="I133" s="31"/>
      <c r="J133" s="31"/>
      <c r="K133" s="31"/>
      <c r="L133" s="31"/>
      <c r="M133" s="31"/>
      <c r="N133" s="31"/>
      <c r="O133" s="31"/>
      <c r="P133" s="31"/>
      <c r="Q133" s="31"/>
      <c r="R133" s="31"/>
      <c r="S133" s="31">
        <f t="shared" si="13"/>
        <v>0</v>
      </c>
    </row>
    <row r="134" spans="5:19">
      <c r="E134" s="31"/>
      <c r="F134" s="31"/>
      <c r="G134" s="31"/>
      <c r="H134" s="31"/>
      <c r="I134" s="31"/>
      <c r="J134" s="31"/>
      <c r="K134" s="31"/>
      <c r="L134" s="31"/>
      <c r="M134" s="31"/>
      <c r="N134" s="31"/>
      <c r="O134" s="31"/>
      <c r="P134" s="31"/>
      <c r="Q134" s="31"/>
      <c r="R134" s="31"/>
      <c r="S134" s="31">
        <f t="shared" ref="S134" si="14">S50-S93</f>
        <v>0</v>
      </c>
    </row>
    <row r="135" spans="5:19">
      <c r="E135" s="31"/>
    </row>
    <row r="136" spans="5:19">
      <c r="E136" s="31"/>
    </row>
    <row r="137" spans="5:19">
      <c r="E137" s="31"/>
    </row>
    <row r="138" spans="5:19">
      <c r="E138" s="31"/>
    </row>
    <row r="139" spans="5:19">
      <c r="E139" s="31"/>
    </row>
    <row r="140" spans="5:19">
      <c r="E140" s="31"/>
    </row>
    <row r="141" spans="5:19">
      <c r="E141" s="31"/>
    </row>
    <row r="142" spans="5:19">
      <c r="E142" s="31"/>
    </row>
    <row r="143" spans="5:19">
      <c r="E143" s="31"/>
    </row>
    <row r="144" spans="5:19">
      <c r="E144" s="31"/>
    </row>
    <row r="145" spans="5:5">
      <c r="E145" s="31"/>
    </row>
    <row r="146" spans="5:5">
      <c r="E146" s="31"/>
    </row>
    <row r="147" spans="5:5">
      <c r="E147" s="31"/>
    </row>
    <row r="148" spans="5:5">
      <c r="E148" s="31"/>
    </row>
    <row r="149" spans="5:5">
      <c r="E149" s="31"/>
    </row>
    <row r="150" spans="5:5">
      <c r="E150" s="31"/>
    </row>
    <row r="151" spans="5:5">
      <c r="E151" s="31"/>
    </row>
    <row r="152" spans="5:5">
      <c r="E152" s="31"/>
    </row>
    <row r="153" spans="5:5">
      <c r="E153" s="31"/>
    </row>
    <row r="154" spans="5:5">
      <c r="E154" s="31"/>
    </row>
    <row r="155" spans="5:5">
      <c r="E155" s="31"/>
    </row>
    <row r="156" spans="5:5">
      <c r="E156" s="31"/>
    </row>
    <row r="157" spans="5:5">
      <c r="E157" s="31"/>
    </row>
    <row r="158" spans="5:5">
      <c r="E158" s="31"/>
    </row>
    <row r="159" spans="5:5">
      <c r="E159" s="31"/>
    </row>
    <row r="160" spans="5:5">
      <c r="E160" s="31"/>
    </row>
    <row r="161" spans="5:5">
      <c r="E161" s="31"/>
    </row>
    <row r="162" spans="5:5">
      <c r="E162" s="31"/>
    </row>
    <row r="163" spans="5:5">
      <c r="E163" s="31"/>
    </row>
    <row r="164" spans="5:5">
      <c r="E164" s="31"/>
    </row>
    <row r="165" spans="5:5">
      <c r="E165" s="31"/>
    </row>
    <row r="166" spans="5:5">
      <c r="E166" s="31"/>
    </row>
    <row r="167" spans="5:5">
      <c r="E167" s="31"/>
    </row>
    <row r="168" spans="5:5">
      <c r="E168" s="31"/>
    </row>
    <row r="169" spans="5:5">
      <c r="E169" s="31"/>
    </row>
    <row r="170" spans="5:5">
      <c r="E170" s="31"/>
    </row>
    <row r="171" spans="5:5">
      <c r="E171" s="31"/>
    </row>
    <row r="172" spans="5:5">
      <c r="E172" s="31"/>
    </row>
    <row r="173" spans="5:5">
      <c r="E173" s="31"/>
    </row>
    <row r="174" spans="5:5">
      <c r="E174" s="31"/>
    </row>
    <row r="175" spans="5:5">
      <c r="E175" s="31"/>
    </row>
    <row r="176" spans="5:5">
      <c r="E176" s="31"/>
    </row>
    <row r="177" spans="5:5">
      <c r="E177" s="31"/>
    </row>
    <row r="178" spans="5:5">
      <c r="E178" s="31"/>
    </row>
    <row r="179" spans="5:5">
      <c r="E179" s="31"/>
    </row>
  </sheetData>
  <printOptions horizontalCentered="1"/>
  <pageMargins left="0.25" right="0.25" top="0.75" bottom="0.75" header="0.3" footer="0.3"/>
  <pageSetup scale="60" orientation="landscape" r:id="rId1"/>
  <headerFooter alignWithMargins="0">
    <oddHeader>&amp;R
KPSC Case No. 2025-00257
Section IV - Application
Financial Exhibit
Page &amp;P of &amp;N</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F9BBA-B7E6-47FB-91E8-C96C0B90119F}">
  <sheetPr>
    <pageSetUpPr fitToPage="1"/>
  </sheetPr>
  <dimension ref="A1:M37"/>
  <sheetViews>
    <sheetView workbookViewId="0">
      <selection activeCell="H54" sqref="H54"/>
    </sheetView>
  </sheetViews>
  <sheetFormatPr defaultColWidth="8.85546875" defaultRowHeight="12.75"/>
  <cols>
    <col min="1" max="1" width="8.85546875" style="178"/>
    <col min="2" max="2" width="26.7109375" style="178" bestFit="1" customWidth="1"/>
    <col min="3" max="3" width="19.85546875" style="178" customWidth="1"/>
    <col min="4" max="4" width="16.28515625" style="178" bestFit="1" customWidth="1"/>
    <col min="5" max="5" width="16" style="178" bestFit="1" customWidth="1"/>
    <col min="6" max="6" width="17" style="178" bestFit="1" customWidth="1"/>
    <col min="7" max="7" width="18" style="178" bestFit="1" customWidth="1"/>
    <col min="8" max="8" width="3.28515625" style="178" customWidth="1"/>
    <col min="9" max="9" width="16.28515625" style="178" bestFit="1" customWidth="1"/>
    <col min="10" max="11" width="8.85546875" style="178"/>
    <col min="12" max="12" width="12.28515625" style="178" bestFit="1" customWidth="1"/>
    <col min="13" max="16384" width="8.85546875" style="178"/>
  </cols>
  <sheetData>
    <row r="1" spans="1:13">
      <c r="A1" s="289" t="s">
        <v>2</v>
      </c>
      <c r="B1" s="289"/>
      <c r="C1" s="289"/>
      <c r="D1" s="289"/>
      <c r="E1" s="289"/>
      <c r="F1" s="289"/>
      <c r="G1" s="289"/>
      <c r="H1" s="289"/>
      <c r="I1" s="289"/>
    </row>
    <row r="2" spans="1:13">
      <c r="A2" s="289" t="s">
        <v>466</v>
      </c>
      <c r="B2" s="289"/>
      <c r="C2" s="289"/>
      <c r="D2" s="289"/>
      <c r="E2" s="289"/>
      <c r="F2" s="289"/>
      <c r="G2" s="289"/>
      <c r="H2" s="289"/>
      <c r="I2" s="289"/>
    </row>
    <row r="3" spans="1:13">
      <c r="A3" s="289" t="s">
        <v>467</v>
      </c>
      <c r="B3" s="289"/>
      <c r="C3" s="289"/>
      <c r="D3" s="289"/>
      <c r="E3" s="289"/>
      <c r="F3" s="289"/>
      <c r="G3" s="289"/>
      <c r="H3" s="289"/>
      <c r="I3" s="289"/>
    </row>
    <row r="5" spans="1:13">
      <c r="A5" s="215" t="s">
        <v>170</v>
      </c>
      <c r="B5" s="215"/>
      <c r="C5" s="216">
        <v>45444</v>
      </c>
      <c r="D5" s="217"/>
      <c r="E5" s="217"/>
      <c r="F5" s="217"/>
      <c r="G5" s="216">
        <v>45808</v>
      </c>
      <c r="H5" s="215"/>
      <c r="I5" s="306" t="s">
        <v>468</v>
      </c>
      <c r="J5" s="306"/>
    </row>
    <row r="6" spans="1:13" ht="25.5">
      <c r="A6" s="215" t="s">
        <v>171</v>
      </c>
      <c r="B6" s="218" t="s">
        <v>469</v>
      </c>
      <c r="C6" s="217" t="s">
        <v>470</v>
      </c>
      <c r="D6" s="217" t="s">
        <v>471</v>
      </c>
      <c r="E6" s="217" t="s">
        <v>472</v>
      </c>
      <c r="F6" s="217" t="s">
        <v>473</v>
      </c>
      <c r="G6" s="217" t="s">
        <v>470</v>
      </c>
      <c r="H6" s="215"/>
      <c r="I6" s="306" t="s">
        <v>474</v>
      </c>
      <c r="J6" s="306"/>
    </row>
    <row r="7" spans="1:13">
      <c r="A7" s="215"/>
      <c r="B7" s="218"/>
      <c r="C7" s="217"/>
      <c r="D7" s="217"/>
      <c r="E7" s="217"/>
      <c r="F7" s="217"/>
      <c r="G7" s="217"/>
      <c r="H7" s="215"/>
      <c r="I7" s="219" t="s">
        <v>475</v>
      </c>
      <c r="J7" s="219" t="s">
        <v>476</v>
      </c>
    </row>
    <row r="8" spans="1:13">
      <c r="A8" s="215">
        <v>1</v>
      </c>
      <c r="B8" s="178" t="s">
        <v>477</v>
      </c>
      <c r="C8" s="220">
        <v>11471672.85</v>
      </c>
      <c r="D8" s="220">
        <v>22728672.199999999</v>
      </c>
      <c r="E8" s="220">
        <v>0</v>
      </c>
      <c r="F8" s="220">
        <v>0</v>
      </c>
      <c r="G8" s="220">
        <f>F8+E8+D8+C8</f>
        <v>34200345.049999997</v>
      </c>
      <c r="H8" s="221"/>
      <c r="I8" s="221">
        <f>G8-C8</f>
        <v>22728672.199999996</v>
      </c>
      <c r="J8" s="222">
        <f>I8/C8</f>
        <v>1.9812866438219598</v>
      </c>
      <c r="L8" s="221"/>
      <c r="M8" s="222"/>
    </row>
    <row r="9" spans="1:13">
      <c r="A9" s="215">
        <v>2</v>
      </c>
      <c r="B9" s="178" t="s">
        <v>374</v>
      </c>
      <c r="C9" s="220">
        <v>60240685.82</v>
      </c>
      <c r="D9" s="220">
        <v>3741363.8700000006</v>
      </c>
      <c r="E9" s="220">
        <v>-6861733.3599999994</v>
      </c>
      <c r="F9" s="220">
        <v>-57067397.149999999</v>
      </c>
      <c r="G9" s="220">
        <f t="shared" ref="G9:G13" si="0">F9+E9+D9+C9</f>
        <v>52919.179999999702</v>
      </c>
      <c r="H9" s="221"/>
      <c r="I9" s="221">
        <f t="shared" ref="I9:I13" si="1">G9-C9</f>
        <v>-60187766.640000001</v>
      </c>
      <c r="J9" s="222">
        <f t="shared" ref="J9:J13" si="2">I9/C9</f>
        <v>-0.99912153755755495</v>
      </c>
      <c r="L9" s="221"/>
      <c r="M9" s="222"/>
    </row>
    <row r="10" spans="1:13">
      <c r="A10" s="215">
        <v>3</v>
      </c>
      <c r="B10" s="178" t="s">
        <v>378</v>
      </c>
      <c r="C10" s="220">
        <v>1228927542.0999994</v>
      </c>
      <c r="D10" s="220">
        <v>37539893.989999995</v>
      </c>
      <c r="E10" s="220">
        <v>-8737770.0100000016</v>
      </c>
      <c r="F10" s="220">
        <v>5606.8800000000047</v>
      </c>
      <c r="G10" s="220">
        <f t="shared" si="0"/>
        <v>1257735272.9599993</v>
      </c>
      <c r="H10" s="221"/>
      <c r="I10" s="221">
        <f t="shared" si="1"/>
        <v>28807730.859999895</v>
      </c>
      <c r="J10" s="222">
        <f t="shared" si="2"/>
        <v>2.3441358317003017E-2</v>
      </c>
      <c r="L10" s="221"/>
      <c r="M10" s="222"/>
    </row>
    <row r="11" spans="1:13">
      <c r="A11" s="215">
        <v>4</v>
      </c>
      <c r="B11" s="178" t="s">
        <v>389</v>
      </c>
      <c r="C11" s="220">
        <v>858516644.69000006</v>
      </c>
      <c r="D11" s="220">
        <v>112219176.89</v>
      </c>
      <c r="E11" s="220">
        <v>-7678621.6500000004</v>
      </c>
      <c r="F11" s="220">
        <v>332440.51</v>
      </c>
      <c r="G11" s="220">
        <f t="shared" si="0"/>
        <v>963389640.44000006</v>
      </c>
      <c r="H11" s="221"/>
      <c r="I11" s="221">
        <f t="shared" si="1"/>
        <v>104872995.75</v>
      </c>
      <c r="J11" s="222">
        <f t="shared" si="2"/>
        <v>0.12215604251664609</v>
      </c>
      <c r="L11" s="221"/>
      <c r="M11" s="222"/>
    </row>
    <row r="12" spans="1:13">
      <c r="A12" s="215">
        <v>5</v>
      </c>
      <c r="B12" s="178" t="s">
        <v>478</v>
      </c>
      <c r="C12" s="220">
        <v>1142426569.8</v>
      </c>
      <c r="D12" s="220">
        <v>87734174.359999999</v>
      </c>
      <c r="E12" s="220">
        <v>-8774977.2999999989</v>
      </c>
      <c r="F12" s="220">
        <v>2011244.6600000001</v>
      </c>
      <c r="G12" s="220">
        <f>F12+E12+D12+C12</f>
        <v>1223397011.52</v>
      </c>
      <c r="H12" s="221"/>
      <c r="I12" s="221">
        <f t="shared" si="1"/>
        <v>80970441.720000029</v>
      </c>
      <c r="J12" s="222">
        <f t="shared" si="2"/>
        <v>7.0875839078370875E-2</v>
      </c>
      <c r="L12" s="221"/>
      <c r="M12" s="222"/>
    </row>
    <row r="13" spans="1:13">
      <c r="A13" s="215">
        <v>6</v>
      </c>
      <c r="B13" s="178" t="s">
        <v>424</v>
      </c>
      <c r="C13" s="220">
        <v>115891245.14999999</v>
      </c>
      <c r="D13" s="220">
        <v>6177852.8000000007</v>
      </c>
      <c r="E13" s="220">
        <v>-2997658.01</v>
      </c>
      <c r="F13" s="220">
        <v>54718105.099999994</v>
      </c>
      <c r="G13" s="220">
        <f t="shared" si="0"/>
        <v>173789545.03999999</v>
      </c>
      <c r="H13" s="221"/>
      <c r="I13" s="221">
        <f t="shared" si="1"/>
        <v>57898299.890000001</v>
      </c>
      <c r="J13" s="222">
        <f t="shared" si="2"/>
        <v>0.49959166298594215</v>
      </c>
      <c r="L13" s="221"/>
      <c r="M13" s="222"/>
    </row>
    <row r="14" spans="1:13">
      <c r="A14" s="215"/>
      <c r="C14" s="220"/>
      <c r="D14" s="220"/>
      <c r="E14" s="220"/>
      <c r="F14" s="220"/>
      <c r="G14" s="220"/>
      <c r="H14" s="221"/>
      <c r="I14" s="221"/>
      <c r="J14" s="222"/>
    </row>
    <row r="15" spans="1:13" ht="25.5">
      <c r="A15" s="215">
        <v>7</v>
      </c>
      <c r="B15" s="218" t="s">
        <v>479</v>
      </c>
      <c r="C15" s="220">
        <f>SUM(C8:C14)</f>
        <v>3417474360.4099994</v>
      </c>
      <c r="D15" s="220">
        <f>SUM(D8:D14)</f>
        <v>270141134.11000001</v>
      </c>
      <c r="E15" s="220">
        <f>SUM(E8:E14)</f>
        <v>-35050760.329999998</v>
      </c>
      <c r="F15" s="220">
        <f>SUM(F8:F14)</f>
        <v>0</v>
      </c>
      <c r="G15" s="220">
        <f>SUM(G8:G13)</f>
        <v>3652564734.1899991</v>
      </c>
      <c r="H15" s="221"/>
      <c r="I15" s="221">
        <f>G15-C15</f>
        <v>235090373.77999973</v>
      </c>
      <c r="J15" s="222">
        <f>I15/C15</f>
        <v>6.8790676677321319E-2</v>
      </c>
    </row>
    <row r="16" spans="1:13">
      <c r="A16" s="215"/>
      <c r="C16" s="220"/>
      <c r="D16" s="220"/>
      <c r="E16" s="220"/>
      <c r="F16" s="220"/>
      <c r="G16" s="220"/>
      <c r="H16" s="221"/>
      <c r="J16" s="222"/>
    </row>
    <row r="17" spans="1:12">
      <c r="A17" s="215"/>
      <c r="C17" s="220"/>
      <c r="D17" s="220"/>
      <c r="E17" s="220"/>
      <c r="F17" s="220"/>
      <c r="G17" s="220"/>
      <c r="H17" s="221"/>
      <c r="I17" s="221"/>
      <c r="J17" s="222"/>
    </row>
    <row r="18" spans="1:12">
      <c r="A18" s="215"/>
      <c r="C18" s="220"/>
      <c r="D18" s="220"/>
      <c r="E18" s="220"/>
      <c r="F18" s="220"/>
      <c r="G18" s="220"/>
      <c r="H18" s="221"/>
      <c r="I18" s="221"/>
      <c r="J18" s="222"/>
    </row>
    <row r="19" spans="1:12">
      <c r="A19" s="215"/>
      <c r="B19" s="217" t="s">
        <v>480</v>
      </c>
      <c r="C19" s="220"/>
      <c r="D19" s="220"/>
      <c r="E19" s="220"/>
      <c r="F19" s="220"/>
      <c r="G19" s="220"/>
      <c r="H19" s="221"/>
      <c r="I19" s="221"/>
      <c r="J19" s="222"/>
    </row>
    <row r="20" spans="1:12">
      <c r="A20" s="215">
        <v>8</v>
      </c>
      <c r="B20" s="178" t="s">
        <v>481</v>
      </c>
      <c r="C20" s="220">
        <v>801671.21</v>
      </c>
      <c r="D20" s="220">
        <v>0</v>
      </c>
      <c r="E20" s="220">
        <v>0</v>
      </c>
      <c r="F20" s="220">
        <v>0</v>
      </c>
      <c r="G20" s="220">
        <f>SUM(C20:F20)</f>
        <v>801671.21</v>
      </c>
      <c r="H20" s="221"/>
      <c r="I20" s="221">
        <f>G20-C20</f>
        <v>0</v>
      </c>
      <c r="J20" s="222">
        <f>I20/C20</f>
        <v>0</v>
      </c>
    </row>
    <row r="21" spans="1:12">
      <c r="A21" s="215">
        <v>9</v>
      </c>
      <c r="B21" s="178" t="s">
        <v>482</v>
      </c>
      <c r="C21" s="220">
        <v>178094655.565</v>
      </c>
      <c r="D21" s="220">
        <v>240473688.632</v>
      </c>
      <c r="E21" s="220">
        <v>0</v>
      </c>
      <c r="F21" s="220">
        <v>-252354804.59</v>
      </c>
      <c r="G21" s="220">
        <f>SUM(C21:F21)</f>
        <v>166213539.60700002</v>
      </c>
      <c r="H21" s="221"/>
      <c r="I21" s="221">
        <f>G21-C21</f>
        <v>-11881115.957999974</v>
      </c>
      <c r="J21" s="222">
        <f>I21/C21</f>
        <v>-6.6712366636199658E-2</v>
      </c>
      <c r="L21" s="222"/>
    </row>
    <row r="22" spans="1:12">
      <c r="A22" s="215"/>
      <c r="B22" s="223"/>
      <c r="C22" s="224"/>
      <c r="D22" s="224"/>
      <c r="E22" s="224"/>
      <c r="F22" s="224"/>
      <c r="G22" s="224"/>
      <c r="H22" s="221"/>
      <c r="I22" s="225"/>
      <c r="J22" s="226"/>
    </row>
    <row r="23" spans="1:12" ht="13.5" thickBot="1">
      <c r="A23" s="215">
        <v>10</v>
      </c>
      <c r="B23" s="227" t="s">
        <v>483</v>
      </c>
      <c r="C23" s="228">
        <f>C15+C20+C21</f>
        <v>3596370687.1849995</v>
      </c>
      <c r="D23" s="228">
        <f t="shared" ref="D23:G23" si="3">D15+D20+D21</f>
        <v>510614822.74199998</v>
      </c>
      <c r="E23" s="228">
        <f t="shared" si="3"/>
        <v>-35050760.329999998</v>
      </c>
      <c r="F23" s="228">
        <f t="shared" si="3"/>
        <v>-252354804.59</v>
      </c>
      <c r="G23" s="228">
        <f t="shared" si="3"/>
        <v>3819579945.006999</v>
      </c>
      <c r="H23" s="221"/>
      <c r="I23" s="228">
        <f>I15+I20+I21</f>
        <v>223209257.82199976</v>
      </c>
      <c r="J23" s="229">
        <f>I23/C23</f>
        <v>6.2065142121574005E-2</v>
      </c>
    </row>
    <row r="24" spans="1:12" ht="13.5" thickTop="1">
      <c r="A24" s="215"/>
      <c r="C24" s="230"/>
      <c r="D24" s="230"/>
      <c r="E24" s="230"/>
      <c r="F24" s="230"/>
      <c r="G24" s="230"/>
    </row>
    <row r="25" spans="1:12">
      <c r="A25" s="215"/>
      <c r="C25" s="230"/>
      <c r="D25" s="230"/>
      <c r="E25" s="230"/>
      <c r="F25" s="230"/>
      <c r="G25" s="230"/>
    </row>
    <row r="26" spans="1:12">
      <c r="A26" s="215"/>
      <c r="B26" s="215" t="s">
        <v>484</v>
      </c>
      <c r="C26" s="230" t="s">
        <v>485</v>
      </c>
      <c r="D26" s="230"/>
      <c r="E26" s="230"/>
      <c r="F26" s="230"/>
      <c r="G26" s="230"/>
    </row>
    <row r="27" spans="1:12">
      <c r="A27" s="215"/>
      <c r="C27" s="230" t="s">
        <v>486</v>
      </c>
      <c r="D27" s="230"/>
      <c r="E27" s="230"/>
      <c r="F27" s="230"/>
      <c r="G27" s="230"/>
    </row>
    <row r="30" spans="1:12">
      <c r="C30" s="231"/>
      <c r="D30" s="231"/>
    </row>
    <row r="31" spans="1:12">
      <c r="C31" s="231"/>
      <c r="D31" s="231"/>
    </row>
    <row r="32" spans="1:12">
      <c r="C32" s="232"/>
      <c r="D32" s="231"/>
    </row>
    <row r="33" spans="3:6">
      <c r="C33" s="231"/>
      <c r="D33" s="231"/>
    </row>
    <row r="34" spans="3:6">
      <c r="C34" s="231"/>
      <c r="D34" s="231"/>
      <c r="F34" s="221"/>
    </row>
    <row r="35" spans="3:6">
      <c r="C35" s="231"/>
      <c r="D35" s="231"/>
      <c r="F35" s="221"/>
    </row>
    <row r="37" spans="3:6">
      <c r="C37" s="233"/>
      <c r="D37" s="233"/>
    </row>
  </sheetData>
  <mergeCells count="5">
    <mergeCell ref="A1:I1"/>
    <mergeCell ref="A2:I2"/>
    <mergeCell ref="A3:I3"/>
    <mergeCell ref="I5:J5"/>
    <mergeCell ref="I6:J6"/>
  </mergeCells>
  <printOptions horizontalCentered="1"/>
  <pageMargins left="0.25" right="0.25" top="0.75" bottom="0.75" header="0.3" footer="0.3"/>
  <pageSetup scale="90" orientation="landscape" r:id="rId1"/>
  <headerFooter alignWithMargins="0">
    <oddHeader>&amp;R
KPSC Case No. 2025-00257
Section IV - Application
Financial Exhibit
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R98"/>
  <sheetViews>
    <sheetView view="pageBreakPreview" zoomScaleNormal="90" zoomScaleSheetLayoutView="100" workbookViewId="0">
      <pane xSplit="5" ySplit="9" topLeftCell="F69" activePane="bottomRight" state="frozen"/>
      <selection activeCell="H54" sqref="H54"/>
      <selection pane="topRight" activeCell="H54" sqref="H54"/>
      <selection pane="bottomLeft" activeCell="H54" sqref="H54"/>
      <selection pane="bottomRight" activeCell="H54" sqref="H54"/>
    </sheetView>
  </sheetViews>
  <sheetFormatPr defaultRowHeight="12.75"/>
  <cols>
    <col min="1" max="1" width="4.42578125" style="12" bestFit="1" customWidth="1"/>
    <col min="2" max="2" width="2.28515625" style="12" customWidth="1"/>
    <col min="3" max="3" width="3.7109375" style="11" customWidth="1"/>
    <col min="4" max="4" width="43.42578125" style="11" bestFit="1" customWidth="1"/>
    <col min="5" max="5" width="2.28515625" style="11" customWidth="1"/>
    <col min="6" max="6" width="17.28515625" style="11" customWidth="1"/>
    <col min="7" max="7" width="2.28515625" style="5" customWidth="1"/>
    <col min="8" max="8" width="16" style="5" bestFit="1" customWidth="1"/>
    <col min="9" max="9" width="2.28515625" style="5" customWidth="1"/>
    <col min="10" max="10" width="18.42578125" style="5" customWidth="1"/>
    <col min="11" max="11" width="2.28515625" style="5" customWidth="1"/>
    <col min="12" max="12" width="16.85546875" style="11" customWidth="1"/>
    <col min="13" max="13" width="2.28515625" style="5" customWidth="1"/>
    <col min="14" max="14" width="16.7109375" style="5" bestFit="1" customWidth="1"/>
    <col min="15" max="15" width="17.7109375" style="5" bestFit="1" customWidth="1"/>
    <col min="16" max="16" width="18.28515625" style="5" bestFit="1" customWidth="1"/>
    <col min="17" max="256" width="9.140625" style="5"/>
    <col min="257" max="257" width="4.42578125" style="5" bestFit="1" customWidth="1"/>
    <col min="258" max="258" width="2.28515625" style="5" customWidth="1"/>
    <col min="259" max="259" width="3.7109375" style="5" customWidth="1"/>
    <col min="260" max="260" width="43.42578125" style="5" bestFit="1" customWidth="1"/>
    <col min="261" max="261" width="2.28515625" style="5" customWidth="1"/>
    <col min="262" max="262" width="14.85546875" style="5" bestFit="1" customWidth="1"/>
    <col min="263" max="263" width="2.28515625" style="5" customWidth="1"/>
    <col min="264" max="264" width="16" style="5" bestFit="1" customWidth="1"/>
    <col min="265" max="265" width="2.28515625" style="5" customWidth="1"/>
    <col min="266" max="266" width="13.140625" style="5" bestFit="1" customWidth="1"/>
    <col min="267" max="267" width="2.28515625" style="5" customWidth="1"/>
    <col min="268" max="268" width="16" style="5" bestFit="1" customWidth="1"/>
    <col min="269" max="269" width="2.28515625" style="5" customWidth="1"/>
    <col min="270" max="512" width="9.140625" style="5"/>
    <col min="513" max="513" width="4.42578125" style="5" bestFit="1" customWidth="1"/>
    <col min="514" max="514" width="2.28515625" style="5" customWidth="1"/>
    <col min="515" max="515" width="3.7109375" style="5" customWidth="1"/>
    <col min="516" max="516" width="43.42578125" style="5" bestFit="1" customWidth="1"/>
    <col min="517" max="517" width="2.28515625" style="5" customWidth="1"/>
    <col min="518" max="518" width="14.85546875" style="5" bestFit="1" customWidth="1"/>
    <col min="519" max="519" width="2.28515625" style="5" customWidth="1"/>
    <col min="520" max="520" width="16" style="5" bestFit="1" customWidth="1"/>
    <col min="521" max="521" width="2.28515625" style="5" customWidth="1"/>
    <col min="522" max="522" width="13.140625" style="5" bestFit="1" customWidth="1"/>
    <col min="523" max="523" width="2.28515625" style="5" customWidth="1"/>
    <col min="524" max="524" width="16" style="5" bestFit="1" customWidth="1"/>
    <col min="525" max="525" width="2.28515625" style="5" customWidth="1"/>
    <col min="526" max="768" width="9.140625" style="5"/>
    <col min="769" max="769" width="4.42578125" style="5" bestFit="1" customWidth="1"/>
    <col min="770" max="770" width="2.28515625" style="5" customWidth="1"/>
    <col min="771" max="771" width="3.7109375" style="5" customWidth="1"/>
    <col min="772" max="772" width="43.42578125" style="5" bestFit="1" customWidth="1"/>
    <col min="773" max="773" width="2.28515625" style="5" customWidth="1"/>
    <col min="774" max="774" width="14.85546875" style="5" bestFit="1" customWidth="1"/>
    <col min="775" max="775" width="2.28515625" style="5" customWidth="1"/>
    <col min="776" max="776" width="16" style="5" bestFit="1" customWidth="1"/>
    <col min="777" max="777" width="2.28515625" style="5" customWidth="1"/>
    <col min="778" max="778" width="13.140625" style="5" bestFit="1" customWidth="1"/>
    <col min="779" max="779" width="2.28515625" style="5" customWidth="1"/>
    <col min="780" max="780" width="16" style="5" bestFit="1" customWidth="1"/>
    <col min="781" max="781" width="2.28515625" style="5" customWidth="1"/>
    <col min="782" max="1024" width="9.140625" style="5"/>
    <col min="1025" max="1025" width="4.42578125" style="5" bestFit="1" customWidth="1"/>
    <col min="1026" max="1026" width="2.28515625" style="5" customWidth="1"/>
    <col min="1027" max="1027" width="3.7109375" style="5" customWidth="1"/>
    <col min="1028" max="1028" width="43.42578125" style="5" bestFit="1" customWidth="1"/>
    <col min="1029" max="1029" width="2.28515625" style="5" customWidth="1"/>
    <col min="1030" max="1030" width="14.85546875" style="5" bestFit="1" customWidth="1"/>
    <col min="1031" max="1031" width="2.28515625" style="5" customWidth="1"/>
    <col min="1032" max="1032" width="16" style="5" bestFit="1" customWidth="1"/>
    <col min="1033" max="1033" width="2.28515625" style="5" customWidth="1"/>
    <col min="1034" max="1034" width="13.140625" style="5" bestFit="1" customWidth="1"/>
    <col min="1035" max="1035" width="2.28515625" style="5" customWidth="1"/>
    <col min="1036" max="1036" width="16" style="5" bestFit="1" customWidth="1"/>
    <col min="1037" max="1037" width="2.28515625" style="5" customWidth="1"/>
    <col min="1038" max="1280" width="9.140625" style="5"/>
    <col min="1281" max="1281" width="4.42578125" style="5" bestFit="1" customWidth="1"/>
    <col min="1282" max="1282" width="2.28515625" style="5" customWidth="1"/>
    <col min="1283" max="1283" width="3.7109375" style="5" customWidth="1"/>
    <col min="1284" max="1284" width="43.42578125" style="5" bestFit="1" customWidth="1"/>
    <col min="1285" max="1285" width="2.28515625" style="5" customWidth="1"/>
    <col min="1286" max="1286" width="14.85546875" style="5" bestFit="1" customWidth="1"/>
    <col min="1287" max="1287" width="2.28515625" style="5" customWidth="1"/>
    <col min="1288" max="1288" width="16" style="5" bestFit="1" customWidth="1"/>
    <col min="1289" max="1289" width="2.28515625" style="5" customWidth="1"/>
    <col min="1290" max="1290" width="13.140625" style="5" bestFit="1" customWidth="1"/>
    <col min="1291" max="1291" width="2.28515625" style="5" customWidth="1"/>
    <col min="1292" max="1292" width="16" style="5" bestFit="1" customWidth="1"/>
    <col min="1293" max="1293" width="2.28515625" style="5" customWidth="1"/>
    <col min="1294" max="1536" width="9.140625" style="5"/>
    <col min="1537" max="1537" width="4.42578125" style="5" bestFit="1" customWidth="1"/>
    <col min="1538" max="1538" width="2.28515625" style="5" customWidth="1"/>
    <col min="1539" max="1539" width="3.7109375" style="5" customWidth="1"/>
    <col min="1540" max="1540" width="43.42578125" style="5" bestFit="1" customWidth="1"/>
    <col min="1541" max="1541" width="2.28515625" style="5" customWidth="1"/>
    <col min="1542" max="1542" width="14.85546875" style="5" bestFit="1" customWidth="1"/>
    <col min="1543" max="1543" width="2.28515625" style="5" customWidth="1"/>
    <col min="1544" max="1544" width="16" style="5" bestFit="1" customWidth="1"/>
    <col min="1545" max="1545" width="2.28515625" style="5" customWidth="1"/>
    <col min="1546" max="1546" width="13.140625" style="5" bestFit="1" customWidth="1"/>
    <col min="1547" max="1547" width="2.28515625" style="5" customWidth="1"/>
    <col min="1548" max="1548" width="16" style="5" bestFit="1" customWidth="1"/>
    <col min="1549" max="1549" width="2.28515625" style="5" customWidth="1"/>
    <col min="1550" max="1792" width="9.140625" style="5"/>
    <col min="1793" max="1793" width="4.42578125" style="5" bestFit="1" customWidth="1"/>
    <col min="1794" max="1794" width="2.28515625" style="5" customWidth="1"/>
    <col min="1795" max="1795" width="3.7109375" style="5" customWidth="1"/>
    <col min="1796" max="1796" width="43.42578125" style="5" bestFit="1" customWidth="1"/>
    <col min="1797" max="1797" width="2.28515625" style="5" customWidth="1"/>
    <col min="1798" max="1798" width="14.85546875" style="5" bestFit="1" customWidth="1"/>
    <col min="1799" max="1799" width="2.28515625" style="5" customWidth="1"/>
    <col min="1800" max="1800" width="16" style="5" bestFit="1" customWidth="1"/>
    <col min="1801" max="1801" width="2.28515625" style="5" customWidth="1"/>
    <col min="1802" max="1802" width="13.140625" style="5" bestFit="1" customWidth="1"/>
    <col min="1803" max="1803" width="2.28515625" style="5" customWidth="1"/>
    <col min="1804" max="1804" width="16" style="5" bestFit="1" customWidth="1"/>
    <col min="1805" max="1805" width="2.28515625" style="5" customWidth="1"/>
    <col min="1806" max="2048" width="9.140625" style="5"/>
    <col min="2049" max="2049" width="4.42578125" style="5" bestFit="1" customWidth="1"/>
    <col min="2050" max="2050" width="2.28515625" style="5" customWidth="1"/>
    <col min="2051" max="2051" width="3.7109375" style="5" customWidth="1"/>
    <col min="2052" max="2052" width="43.42578125" style="5" bestFit="1" customWidth="1"/>
    <col min="2053" max="2053" width="2.28515625" style="5" customWidth="1"/>
    <col min="2054" max="2054" width="14.85546875" style="5" bestFit="1" customWidth="1"/>
    <col min="2055" max="2055" width="2.28515625" style="5" customWidth="1"/>
    <col min="2056" max="2056" width="16" style="5" bestFit="1" customWidth="1"/>
    <col min="2057" max="2057" width="2.28515625" style="5" customWidth="1"/>
    <col min="2058" max="2058" width="13.140625" style="5" bestFit="1" customWidth="1"/>
    <col min="2059" max="2059" width="2.28515625" style="5" customWidth="1"/>
    <col min="2060" max="2060" width="16" style="5" bestFit="1" customWidth="1"/>
    <col min="2061" max="2061" width="2.28515625" style="5" customWidth="1"/>
    <col min="2062" max="2304" width="9.140625" style="5"/>
    <col min="2305" max="2305" width="4.42578125" style="5" bestFit="1" customWidth="1"/>
    <col min="2306" max="2306" width="2.28515625" style="5" customWidth="1"/>
    <col min="2307" max="2307" width="3.7109375" style="5" customWidth="1"/>
    <col min="2308" max="2308" width="43.42578125" style="5" bestFit="1" customWidth="1"/>
    <col min="2309" max="2309" width="2.28515625" style="5" customWidth="1"/>
    <col min="2310" max="2310" width="14.85546875" style="5" bestFit="1" customWidth="1"/>
    <col min="2311" max="2311" width="2.28515625" style="5" customWidth="1"/>
    <col min="2312" max="2312" width="16" style="5" bestFit="1" customWidth="1"/>
    <col min="2313" max="2313" width="2.28515625" style="5" customWidth="1"/>
    <col min="2314" max="2314" width="13.140625" style="5" bestFit="1" customWidth="1"/>
    <col min="2315" max="2315" width="2.28515625" style="5" customWidth="1"/>
    <col min="2316" max="2316" width="16" style="5" bestFit="1" customWidth="1"/>
    <col min="2317" max="2317" width="2.28515625" style="5" customWidth="1"/>
    <col min="2318" max="2560" width="9.140625" style="5"/>
    <col min="2561" max="2561" width="4.42578125" style="5" bestFit="1" customWidth="1"/>
    <col min="2562" max="2562" width="2.28515625" style="5" customWidth="1"/>
    <col min="2563" max="2563" width="3.7109375" style="5" customWidth="1"/>
    <col min="2564" max="2564" width="43.42578125" style="5" bestFit="1" customWidth="1"/>
    <col min="2565" max="2565" width="2.28515625" style="5" customWidth="1"/>
    <col min="2566" max="2566" width="14.85546875" style="5" bestFit="1" customWidth="1"/>
    <col min="2567" max="2567" width="2.28515625" style="5" customWidth="1"/>
    <col min="2568" max="2568" width="16" style="5" bestFit="1" customWidth="1"/>
    <col min="2569" max="2569" width="2.28515625" style="5" customWidth="1"/>
    <col min="2570" max="2570" width="13.140625" style="5" bestFit="1" customWidth="1"/>
    <col min="2571" max="2571" width="2.28515625" style="5" customWidth="1"/>
    <col min="2572" max="2572" width="16" style="5" bestFit="1" customWidth="1"/>
    <col min="2573" max="2573" width="2.28515625" style="5" customWidth="1"/>
    <col min="2574" max="2816" width="9.140625" style="5"/>
    <col min="2817" max="2817" width="4.42578125" style="5" bestFit="1" customWidth="1"/>
    <col min="2818" max="2818" width="2.28515625" style="5" customWidth="1"/>
    <col min="2819" max="2819" width="3.7109375" style="5" customWidth="1"/>
    <col min="2820" max="2820" width="43.42578125" style="5" bestFit="1" customWidth="1"/>
    <col min="2821" max="2821" width="2.28515625" style="5" customWidth="1"/>
    <col min="2822" max="2822" width="14.85546875" style="5" bestFit="1" customWidth="1"/>
    <col min="2823" max="2823" width="2.28515625" style="5" customWidth="1"/>
    <col min="2824" max="2824" width="16" style="5" bestFit="1" customWidth="1"/>
    <col min="2825" max="2825" width="2.28515625" style="5" customWidth="1"/>
    <col min="2826" max="2826" width="13.140625" style="5" bestFit="1" customWidth="1"/>
    <col min="2827" max="2827" width="2.28515625" style="5" customWidth="1"/>
    <col min="2828" max="2828" width="16" style="5" bestFit="1" customWidth="1"/>
    <col min="2829" max="2829" width="2.28515625" style="5" customWidth="1"/>
    <col min="2830" max="3072" width="9.140625" style="5"/>
    <col min="3073" max="3073" width="4.42578125" style="5" bestFit="1" customWidth="1"/>
    <col min="3074" max="3074" width="2.28515625" style="5" customWidth="1"/>
    <col min="3075" max="3075" width="3.7109375" style="5" customWidth="1"/>
    <col min="3076" max="3076" width="43.42578125" style="5" bestFit="1" customWidth="1"/>
    <col min="3077" max="3077" width="2.28515625" style="5" customWidth="1"/>
    <col min="3078" max="3078" width="14.85546875" style="5" bestFit="1" customWidth="1"/>
    <col min="3079" max="3079" width="2.28515625" style="5" customWidth="1"/>
    <col min="3080" max="3080" width="16" style="5" bestFit="1" customWidth="1"/>
    <col min="3081" max="3081" width="2.28515625" style="5" customWidth="1"/>
    <col min="3082" max="3082" width="13.140625" style="5" bestFit="1" customWidth="1"/>
    <col min="3083" max="3083" width="2.28515625" style="5" customWidth="1"/>
    <col min="3084" max="3084" width="16" style="5" bestFit="1" customWidth="1"/>
    <col min="3085" max="3085" width="2.28515625" style="5" customWidth="1"/>
    <col min="3086" max="3328" width="9.140625" style="5"/>
    <col min="3329" max="3329" width="4.42578125" style="5" bestFit="1" customWidth="1"/>
    <col min="3330" max="3330" width="2.28515625" style="5" customWidth="1"/>
    <col min="3331" max="3331" width="3.7109375" style="5" customWidth="1"/>
    <col min="3332" max="3332" width="43.42578125" style="5" bestFit="1" customWidth="1"/>
    <col min="3333" max="3333" width="2.28515625" style="5" customWidth="1"/>
    <col min="3334" max="3334" width="14.85546875" style="5" bestFit="1" customWidth="1"/>
    <col min="3335" max="3335" width="2.28515625" style="5" customWidth="1"/>
    <col min="3336" max="3336" width="16" style="5" bestFit="1" customWidth="1"/>
    <col min="3337" max="3337" width="2.28515625" style="5" customWidth="1"/>
    <col min="3338" max="3338" width="13.140625" style="5" bestFit="1" customWidth="1"/>
    <col min="3339" max="3339" width="2.28515625" style="5" customWidth="1"/>
    <col min="3340" max="3340" width="16" style="5" bestFit="1" customWidth="1"/>
    <col min="3341" max="3341" width="2.28515625" style="5" customWidth="1"/>
    <col min="3342" max="3584" width="9.140625" style="5"/>
    <col min="3585" max="3585" width="4.42578125" style="5" bestFit="1" customWidth="1"/>
    <col min="3586" max="3586" width="2.28515625" style="5" customWidth="1"/>
    <col min="3587" max="3587" width="3.7109375" style="5" customWidth="1"/>
    <col min="3588" max="3588" width="43.42578125" style="5" bestFit="1" customWidth="1"/>
    <col min="3589" max="3589" width="2.28515625" style="5" customWidth="1"/>
    <col min="3590" max="3590" width="14.85546875" style="5" bestFit="1" customWidth="1"/>
    <col min="3591" max="3591" width="2.28515625" style="5" customWidth="1"/>
    <col min="3592" max="3592" width="16" style="5" bestFit="1" customWidth="1"/>
    <col min="3593" max="3593" width="2.28515625" style="5" customWidth="1"/>
    <col min="3594" max="3594" width="13.140625" style="5" bestFit="1" customWidth="1"/>
    <col min="3595" max="3595" width="2.28515625" style="5" customWidth="1"/>
    <col min="3596" max="3596" width="16" style="5" bestFit="1" customWidth="1"/>
    <col min="3597" max="3597" width="2.28515625" style="5" customWidth="1"/>
    <col min="3598" max="3840" width="9.140625" style="5"/>
    <col min="3841" max="3841" width="4.42578125" style="5" bestFit="1" customWidth="1"/>
    <col min="3842" max="3842" width="2.28515625" style="5" customWidth="1"/>
    <col min="3843" max="3843" width="3.7109375" style="5" customWidth="1"/>
    <col min="3844" max="3844" width="43.42578125" style="5" bestFit="1" customWidth="1"/>
    <col min="3845" max="3845" width="2.28515625" style="5" customWidth="1"/>
    <col min="3846" max="3846" width="14.85546875" style="5" bestFit="1" customWidth="1"/>
    <col min="3847" max="3847" width="2.28515625" style="5" customWidth="1"/>
    <col min="3848" max="3848" width="16" style="5" bestFit="1" customWidth="1"/>
    <col min="3849" max="3849" width="2.28515625" style="5" customWidth="1"/>
    <col min="3850" max="3850" width="13.140625" style="5" bestFit="1" customWidth="1"/>
    <col min="3851" max="3851" width="2.28515625" style="5" customWidth="1"/>
    <col min="3852" max="3852" width="16" style="5" bestFit="1" customWidth="1"/>
    <col min="3853" max="3853" width="2.28515625" style="5" customWidth="1"/>
    <col min="3854" max="4096" width="9.140625" style="5"/>
    <col min="4097" max="4097" width="4.42578125" style="5" bestFit="1" customWidth="1"/>
    <col min="4098" max="4098" width="2.28515625" style="5" customWidth="1"/>
    <col min="4099" max="4099" width="3.7109375" style="5" customWidth="1"/>
    <col min="4100" max="4100" width="43.42578125" style="5" bestFit="1" customWidth="1"/>
    <col min="4101" max="4101" width="2.28515625" style="5" customWidth="1"/>
    <col min="4102" max="4102" width="14.85546875" style="5" bestFit="1" customWidth="1"/>
    <col min="4103" max="4103" width="2.28515625" style="5" customWidth="1"/>
    <col min="4104" max="4104" width="16" style="5" bestFit="1" customWidth="1"/>
    <col min="4105" max="4105" width="2.28515625" style="5" customWidth="1"/>
    <col min="4106" max="4106" width="13.140625" style="5" bestFit="1" customWidth="1"/>
    <col min="4107" max="4107" width="2.28515625" style="5" customWidth="1"/>
    <col min="4108" max="4108" width="16" style="5" bestFit="1" customWidth="1"/>
    <col min="4109" max="4109" width="2.28515625" style="5" customWidth="1"/>
    <col min="4110" max="4352" width="9.140625" style="5"/>
    <col min="4353" max="4353" width="4.42578125" style="5" bestFit="1" customWidth="1"/>
    <col min="4354" max="4354" width="2.28515625" style="5" customWidth="1"/>
    <col min="4355" max="4355" width="3.7109375" style="5" customWidth="1"/>
    <col min="4356" max="4356" width="43.42578125" style="5" bestFit="1" customWidth="1"/>
    <col min="4357" max="4357" width="2.28515625" style="5" customWidth="1"/>
    <col min="4358" max="4358" width="14.85546875" style="5" bestFit="1" customWidth="1"/>
    <col min="4359" max="4359" width="2.28515625" style="5" customWidth="1"/>
    <col min="4360" max="4360" width="16" style="5" bestFit="1" customWidth="1"/>
    <col min="4361" max="4361" width="2.28515625" style="5" customWidth="1"/>
    <col min="4362" max="4362" width="13.140625" style="5" bestFit="1" customWidth="1"/>
    <col min="4363" max="4363" width="2.28515625" style="5" customWidth="1"/>
    <col min="4364" max="4364" width="16" style="5" bestFit="1" customWidth="1"/>
    <col min="4365" max="4365" width="2.28515625" style="5" customWidth="1"/>
    <col min="4366" max="4608" width="9.140625" style="5"/>
    <col min="4609" max="4609" width="4.42578125" style="5" bestFit="1" customWidth="1"/>
    <col min="4610" max="4610" width="2.28515625" style="5" customWidth="1"/>
    <col min="4611" max="4611" width="3.7109375" style="5" customWidth="1"/>
    <col min="4612" max="4612" width="43.42578125" style="5" bestFit="1" customWidth="1"/>
    <col min="4613" max="4613" width="2.28515625" style="5" customWidth="1"/>
    <col min="4614" max="4614" width="14.85546875" style="5" bestFit="1" customWidth="1"/>
    <col min="4615" max="4615" width="2.28515625" style="5" customWidth="1"/>
    <col min="4616" max="4616" width="16" style="5" bestFit="1" customWidth="1"/>
    <col min="4617" max="4617" width="2.28515625" style="5" customWidth="1"/>
    <col min="4618" max="4618" width="13.140625" style="5" bestFit="1" customWidth="1"/>
    <col min="4619" max="4619" width="2.28515625" style="5" customWidth="1"/>
    <col min="4620" max="4620" width="16" style="5" bestFit="1" customWidth="1"/>
    <col min="4621" max="4621" width="2.28515625" style="5" customWidth="1"/>
    <col min="4622" max="4864" width="9.140625" style="5"/>
    <col min="4865" max="4865" width="4.42578125" style="5" bestFit="1" customWidth="1"/>
    <col min="4866" max="4866" width="2.28515625" style="5" customWidth="1"/>
    <col min="4867" max="4867" width="3.7109375" style="5" customWidth="1"/>
    <col min="4868" max="4868" width="43.42578125" style="5" bestFit="1" customWidth="1"/>
    <col min="4869" max="4869" width="2.28515625" style="5" customWidth="1"/>
    <col min="4870" max="4870" width="14.85546875" style="5" bestFit="1" customWidth="1"/>
    <col min="4871" max="4871" width="2.28515625" style="5" customWidth="1"/>
    <col min="4872" max="4872" width="16" style="5" bestFit="1" customWidth="1"/>
    <col min="4873" max="4873" width="2.28515625" style="5" customWidth="1"/>
    <col min="4874" max="4874" width="13.140625" style="5" bestFit="1" customWidth="1"/>
    <col min="4875" max="4875" width="2.28515625" style="5" customWidth="1"/>
    <col min="4876" max="4876" width="16" style="5" bestFit="1" customWidth="1"/>
    <col min="4877" max="4877" width="2.28515625" style="5" customWidth="1"/>
    <col min="4878" max="5120" width="9.140625" style="5"/>
    <col min="5121" max="5121" width="4.42578125" style="5" bestFit="1" customWidth="1"/>
    <col min="5122" max="5122" width="2.28515625" style="5" customWidth="1"/>
    <col min="5123" max="5123" width="3.7109375" style="5" customWidth="1"/>
    <col min="5124" max="5124" width="43.42578125" style="5" bestFit="1" customWidth="1"/>
    <col min="5125" max="5125" width="2.28515625" style="5" customWidth="1"/>
    <col min="5126" max="5126" width="14.85546875" style="5" bestFit="1" customWidth="1"/>
    <col min="5127" max="5127" width="2.28515625" style="5" customWidth="1"/>
    <col min="5128" max="5128" width="16" style="5" bestFit="1" customWidth="1"/>
    <col min="5129" max="5129" width="2.28515625" style="5" customWidth="1"/>
    <col min="5130" max="5130" width="13.140625" style="5" bestFit="1" customWidth="1"/>
    <col min="5131" max="5131" width="2.28515625" style="5" customWidth="1"/>
    <col min="5132" max="5132" width="16" style="5" bestFit="1" customWidth="1"/>
    <col min="5133" max="5133" width="2.28515625" style="5" customWidth="1"/>
    <col min="5134" max="5376" width="9.140625" style="5"/>
    <col min="5377" max="5377" width="4.42578125" style="5" bestFit="1" customWidth="1"/>
    <col min="5378" max="5378" width="2.28515625" style="5" customWidth="1"/>
    <col min="5379" max="5379" width="3.7109375" style="5" customWidth="1"/>
    <col min="5380" max="5380" width="43.42578125" style="5" bestFit="1" customWidth="1"/>
    <col min="5381" max="5381" width="2.28515625" style="5" customWidth="1"/>
    <col min="5382" max="5382" width="14.85546875" style="5" bestFit="1" customWidth="1"/>
    <col min="5383" max="5383" width="2.28515625" style="5" customWidth="1"/>
    <col min="5384" max="5384" width="16" style="5" bestFit="1" customWidth="1"/>
    <col min="5385" max="5385" width="2.28515625" style="5" customWidth="1"/>
    <col min="5386" max="5386" width="13.140625" style="5" bestFit="1" customWidth="1"/>
    <col min="5387" max="5387" width="2.28515625" style="5" customWidth="1"/>
    <col min="5388" max="5388" width="16" style="5" bestFit="1" customWidth="1"/>
    <col min="5389" max="5389" width="2.28515625" style="5" customWidth="1"/>
    <col min="5390" max="5632" width="9.140625" style="5"/>
    <col min="5633" max="5633" width="4.42578125" style="5" bestFit="1" customWidth="1"/>
    <col min="5634" max="5634" width="2.28515625" style="5" customWidth="1"/>
    <col min="5635" max="5635" width="3.7109375" style="5" customWidth="1"/>
    <col min="5636" max="5636" width="43.42578125" style="5" bestFit="1" customWidth="1"/>
    <col min="5637" max="5637" width="2.28515625" style="5" customWidth="1"/>
    <col min="5638" max="5638" width="14.85546875" style="5" bestFit="1" customWidth="1"/>
    <col min="5639" max="5639" width="2.28515625" style="5" customWidth="1"/>
    <col min="5640" max="5640" width="16" style="5" bestFit="1" customWidth="1"/>
    <col min="5641" max="5641" width="2.28515625" style="5" customWidth="1"/>
    <col min="5642" max="5642" width="13.140625" style="5" bestFit="1" customWidth="1"/>
    <col min="5643" max="5643" width="2.28515625" style="5" customWidth="1"/>
    <col min="5644" max="5644" width="16" style="5" bestFit="1" customWidth="1"/>
    <col min="5645" max="5645" width="2.28515625" style="5" customWidth="1"/>
    <col min="5646" max="5888" width="9.140625" style="5"/>
    <col min="5889" max="5889" width="4.42578125" style="5" bestFit="1" customWidth="1"/>
    <col min="5890" max="5890" width="2.28515625" style="5" customWidth="1"/>
    <col min="5891" max="5891" width="3.7109375" style="5" customWidth="1"/>
    <col min="5892" max="5892" width="43.42578125" style="5" bestFit="1" customWidth="1"/>
    <col min="5893" max="5893" width="2.28515625" style="5" customWidth="1"/>
    <col min="5894" max="5894" width="14.85546875" style="5" bestFit="1" customWidth="1"/>
    <col min="5895" max="5895" width="2.28515625" style="5" customWidth="1"/>
    <col min="5896" max="5896" width="16" style="5" bestFit="1" customWidth="1"/>
    <col min="5897" max="5897" width="2.28515625" style="5" customWidth="1"/>
    <col min="5898" max="5898" width="13.140625" style="5" bestFit="1" customWidth="1"/>
    <col min="5899" max="5899" width="2.28515625" style="5" customWidth="1"/>
    <col min="5900" max="5900" width="16" style="5" bestFit="1" customWidth="1"/>
    <col min="5901" max="5901" width="2.28515625" style="5" customWidth="1"/>
    <col min="5902" max="6144" width="9.140625" style="5"/>
    <col min="6145" max="6145" width="4.42578125" style="5" bestFit="1" customWidth="1"/>
    <col min="6146" max="6146" width="2.28515625" style="5" customWidth="1"/>
    <col min="6147" max="6147" width="3.7109375" style="5" customWidth="1"/>
    <col min="6148" max="6148" width="43.42578125" style="5" bestFit="1" customWidth="1"/>
    <col min="6149" max="6149" width="2.28515625" style="5" customWidth="1"/>
    <col min="6150" max="6150" width="14.85546875" style="5" bestFit="1" customWidth="1"/>
    <col min="6151" max="6151" width="2.28515625" style="5" customWidth="1"/>
    <col min="6152" max="6152" width="16" style="5" bestFit="1" customWidth="1"/>
    <col min="6153" max="6153" width="2.28515625" style="5" customWidth="1"/>
    <col min="6154" max="6154" width="13.140625" style="5" bestFit="1" customWidth="1"/>
    <col min="6155" max="6155" width="2.28515625" style="5" customWidth="1"/>
    <col min="6156" max="6156" width="16" style="5" bestFit="1" customWidth="1"/>
    <col min="6157" max="6157" width="2.28515625" style="5" customWidth="1"/>
    <col min="6158" max="6400" width="9.140625" style="5"/>
    <col min="6401" max="6401" width="4.42578125" style="5" bestFit="1" customWidth="1"/>
    <col min="6402" max="6402" width="2.28515625" style="5" customWidth="1"/>
    <col min="6403" max="6403" width="3.7109375" style="5" customWidth="1"/>
    <col min="6404" max="6404" width="43.42578125" style="5" bestFit="1" customWidth="1"/>
    <col min="6405" max="6405" width="2.28515625" style="5" customWidth="1"/>
    <col min="6406" max="6406" width="14.85546875" style="5" bestFit="1" customWidth="1"/>
    <col min="6407" max="6407" width="2.28515625" style="5" customWidth="1"/>
    <col min="6408" max="6408" width="16" style="5" bestFit="1" customWidth="1"/>
    <col min="6409" max="6409" width="2.28515625" style="5" customWidth="1"/>
    <col min="6410" max="6410" width="13.140625" style="5" bestFit="1" customWidth="1"/>
    <col min="6411" max="6411" width="2.28515625" style="5" customWidth="1"/>
    <col min="6412" max="6412" width="16" style="5" bestFit="1" customWidth="1"/>
    <col min="6413" max="6413" width="2.28515625" style="5" customWidth="1"/>
    <col min="6414" max="6656" width="9.140625" style="5"/>
    <col min="6657" max="6657" width="4.42578125" style="5" bestFit="1" customWidth="1"/>
    <col min="6658" max="6658" width="2.28515625" style="5" customWidth="1"/>
    <col min="6659" max="6659" width="3.7109375" style="5" customWidth="1"/>
    <col min="6660" max="6660" width="43.42578125" style="5" bestFit="1" customWidth="1"/>
    <col min="6661" max="6661" width="2.28515625" style="5" customWidth="1"/>
    <col min="6662" max="6662" width="14.85546875" style="5" bestFit="1" customWidth="1"/>
    <col min="6663" max="6663" width="2.28515625" style="5" customWidth="1"/>
    <col min="6664" max="6664" width="16" style="5" bestFit="1" customWidth="1"/>
    <col min="6665" max="6665" width="2.28515625" style="5" customWidth="1"/>
    <col min="6666" max="6666" width="13.140625" style="5" bestFit="1" customWidth="1"/>
    <col min="6667" max="6667" width="2.28515625" style="5" customWidth="1"/>
    <col min="6668" max="6668" width="16" style="5" bestFit="1" customWidth="1"/>
    <col min="6669" max="6669" width="2.28515625" style="5" customWidth="1"/>
    <col min="6670" max="6912" width="9.140625" style="5"/>
    <col min="6913" max="6913" width="4.42578125" style="5" bestFit="1" customWidth="1"/>
    <col min="6914" max="6914" width="2.28515625" style="5" customWidth="1"/>
    <col min="6915" max="6915" width="3.7109375" style="5" customWidth="1"/>
    <col min="6916" max="6916" width="43.42578125" style="5" bestFit="1" customWidth="1"/>
    <col min="6917" max="6917" width="2.28515625" style="5" customWidth="1"/>
    <col min="6918" max="6918" width="14.85546875" style="5" bestFit="1" customWidth="1"/>
    <col min="6919" max="6919" width="2.28515625" style="5" customWidth="1"/>
    <col min="6920" max="6920" width="16" style="5" bestFit="1" customWidth="1"/>
    <col min="6921" max="6921" width="2.28515625" style="5" customWidth="1"/>
    <col min="6922" max="6922" width="13.140625" style="5" bestFit="1" customWidth="1"/>
    <col min="6923" max="6923" width="2.28515625" style="5" customWidth="1"/>
    <col min="6924" max="6924" width="16" style="5" bestFit="1" customWidth="1"/>
    <col min="6925" max="6925" width="2.28515625" style="5" customWidth="1"/>
    <col min="6926" max="7168" width="9.140625" style="5"/>
    <col min="7169" max="7169" width="4.42578125" style="5" bestFit="1" customWidth="1"/>
    <col min="7170" max="7170" width="2.28515625" style="5" customWidth="1"/>
    <col min="7171" max="7171" width="3.7109375" style="5" customWidth="1"/>
    <col min="7172" max="7172" width="43.42578125" style="5" bestFit="1" customWidth="1"/>
    <col min="7173" max="7173" width="2.28515625" style="5" customWidth="1"/>
    <col min="7174" max="7174" width="14.85546875" style="5" bestFit="1" customWidth="1"/>
    <col min="7175" max="7175" width="2.28515625" style="5" customWidth="1"/>
    <col min="7176" max="7176" width="16" style="5" bestFit="1" customWidth="1"/>
    <col min="7177" max="7177" width="2.28515625" style="5" customWidth="1"/>
    <col min="7178" max="7178" width="13.140625" style="5" bestFit="1" customWidth="1"/>
    <col min="7179" max="7179" width="2.28515625" style="5" customWidth="1"/>
    <col min="7180" max="7180" width="16" style="5" bestFit="1" customWidth="1"/>
    <col min="7181" max="7181" width="2.28515625" style="5" customWidth="1"/>
    <col min="7182" max="7424" width="9.140625" style="5"/>
    <col min="7425" max="7425" width="4.42578125" style="5" bestFit="1" customWidth="1"/>
    <col min="7426" max="7426" width="2.28515625" style="5" customWidth="1"/>
    <col min="7427" max="7427" width="3.7109375" style="5" customWidth="1"/>
    <col min="7428" max="7428" width="43.42578125" style="5" bestFit="1" customWidth="1"/>
    <col min="7429" max="7429" width="2.28515625" style="5" customWidth="1"/>
    <col min="7430" max="7430" width="14.85546875" style="5" bestFit="1" customWidth="1"/>
    <col min="7431" max="7431" width="2.28515625" style="5" customWidth="1"/>
    <col min="7432" max="7432" width="16" style="5" bestFit="1" customWidth="1"/>
    <col min="7433" max="7433" width="2.28515625" style="5" customWidth="1"/>
    <col min="7434" max="7434" width="13.140625" style="5" bestFit="1" customWidth="1"/>
    <col min="7435" max="7435" width="2.28515625" style="5" customWidth="1"/>
    <col min="7436" max="7436" width="16" style="5" bestFit="1" customWidth="1"/>
    <col min="7437" max="7437" width="2.28515625" style="5" customWidth="1"/>
    <col min="7438" max="7680" width="9.140625" style="5"/>
    <col min="7681" max="7681" width="4.42578125" style="5" bestFit="1" customWidth="1"/>
    <col min="7682" max="7682" width="2.28515625" style="5" customWidth="1"/>
    <col min="7683" max="7683" width="3.7109375" style="5" customWidth="1"/>
    <col min="7684" max="7684" width="43.42578125" style="5" bestFit="1" customWidth="1"/>
    <col min="7685" max="7685" width="2.28515625" style="5" customWidth="1"/>
    <col min="7686" max="7686" width="14.85546875" style="5" bestFit="1" customWidth="1"/>
    <col min="7687" max="7687" width="2.28515625" style="5" customWidth="1"/>
    <col min="7688" max="7688" width="16" style="5" bestFit="1" customWidth="1"/>
    <col min="7689" max="7689" width="2.28515625" style="5" customWidth="1"/>
    <col min="7690" max="7690" width="13.140625" style="5" bestFit="1" customWidth="1"/>
    <col min="7691" max="7691" width="2.28515625" style="5" customWidth="1"/>
    <col min="7692" max="7692" width="16" style="5" bestFit="1" customWidth="1"/>
    <col min="7693" max="7693" width="2.28515625" style="5" customWidth="1"/>
    <col min="7694" max="7936" width="9.140625" style="5"/>
    <col min="7937" max="7937" width="4.42578125" style="5" bestFit="1" customWidth="1"/>
    <col min="7938" max="7938" width="2.28515625" style="5" customWidth="1"/>
    <col min="7939" max="7939" width="3.7109375" style="5" customWidth="1"/>
    <col min="7940" max="7940" width="43.42578125" style="5" bestFit="1" customWidth="1"/>
    <col min="7941" max="7941" width="2.28515625" style="5" customWidth="1"/>
    <col min="7942" max="7942" width="14.85546875" style="5" bestFit="1" customWidth="1"/>
    <col min="7943" max="7943" width="2.28515625" style="5" customWidth="1"/>
    <col min="7944" max="7944" width="16" style="5" bestFit="1" customWidth="1"/>
    <col min="7945" max="7945" width="2.28515625" style="5" customWidth="1"/>
    <col min="7946" max="7946" width="13.140625" style="5" bestFit="1" customWidth="1"/>
    <col min="7947" max="7947" width="2.28515625" style="5" customWidth="1"/>
    <col min="7948" max="7948" width="16" style="5" bestFit="1" customWidth="1"/>
    <col min="7949" max="7949" width="2.28515625" style="5" customWidth="1"/>
    <col min="7950" max="8192" width="9.140625" style="5"/>
    <col min="8193" max="8193" width="4.42578125" style="5" bestFit="1" customWidth="1"/>
    <col min="8194" max="8194" width="2.28515625" style="5" customWidth="1"/>
    <col min="8195" max="8195" width="3.7109375" style="5" customWidth="1"/>
    <col min="8196" max="8196" width="43.42578125" style="5" bestFit="1" customWidth="1"/>
    <col min="8197" max="8197" width="2.28515625" style="5" customWidth="1"/>
    <col min="8198" max="8198" width="14.85546875" style="5" bestFit="1" customWidth="1"/>
    <col min="8199" max="8199" width="2.28515625" style="5" customWidth="1"/>
    <col min="8200" max="8200" width="16" style="5" bestFit="1" customWidth="1"/>
    <col min="8201" max="8201" width="2.28515625" style="5" customWidth="1"/>
    <col min="8202" max="8202" width="13.140625" style="5" bestFit="1" customWidth="1"/>
    <col min="8203" max="8203" width="2.28515625" style="5" customWidth="1"/>
    <col min="8204" max="8204" width="16" style="5" bestFit="1" customWidth="1"/>
    <col min="8205" max="8205" width="2.28515625" style="5" customWidth="1"/>
    <col min="8206" max="8448" width="9.140625" style="5"/>
    <col min="8449" max="8449" width="4.42578125" style="5" bestFit="1" customWidth="1"/>
    <col min="8450" max="8450" width="2.28515625" style="5" customWidth="1"/>
    <col min="8451" max="8451" width="3.7109375" style="5" customWidth="1"/>
    <col min="8452" max="8452" width="43.42578125" style="5" bestFit="1" customWidth="1"/>
    <col min="8453" max="8453" width="2.28515625" style="5" customWidth="1"/>
    <col min="8454" max="8454" width="14.85546875" style="5" bestFit="1" customWidth="1"/>
    <col min="8455" max="8455" width="2.28515625" style="5" customWidth="1"/>
    <col min="8456" max="8456" width="16" style="5" bestFit="1" customWidth="1"/>
    <col min="8457" max="8457" width="2.28515625" style="5" customWidth="1"/>
    <col min="8458" max="8458" width="13.140625" style="5" bestFit="1" customWidth="1"/>
    <col min="8459" max="8459" width="2.28515625" style="5" customWidth="1"/>
    <col min="8460" max="8460" width="16" style="5" bestFit="1" customWidth="1"/>
    <col min="8461" max="8461" width="2.28515625" style="5" customWidth="1"/>
    <col min="8462" max="8704" width="9.140625" style="5"/>
    <col min="8705" max="8705" width="4.42578125" style="5" bestFit="1" customWidth="1"/>
    <col min="8706" max="8706" width="2.28515625" style="5" customWidth="1"/>
    <col min="8707" max="8707" width="3.7109375" style="5" customWidth="1"/>
    <col min="8708" max="8708" width="43.42578125" style="5" bestFit="1" customWidth="1"/>
    <col min="8709" max="8709" width="2.28515625" style="5" customWidth="1"/>
    <col min="8710" max="8710" width="14.85546875" style="5" bestFit="1" customWidth="1"/>
    <col min="8711" max="8711" width="2.28515625" style="5" customWidth="1"/>
    <col min="8712" max="8712" width="16" style="5" bestFit="1" customWidth="1"/>
    <col min="8713" max="8713" width="2.28515625" style="5" customWidth="1"/>
    <col min="8714" max="8714" width="13.140625" style="5" bestFit="1" customWidth="1"/>
    <col min="8715" max="8715" width="2.28515625" style="5" customWidth="1"/>
    <col min="8716" max="8716" width="16" style="5" bestFit="1" customWidth="1"/>
    <col min="8717" max="8717" width="2.28515625" style="5" customWidth="1"/>
    <col min="8718" max="8960" width="9.140625" style="5"/>
    <col min="8961" max="8961" width="4.42578125" style="5" bestFit="1" customWidth="1"/>
    <col min="8962" max="8962" width="2.28515625" style="5" customWidth="1"/>
    <col min="8963" max="8963" width="3.7109375" style="5" customWidth="1"/>
    <col min="8964" max="8964" width="43.42578125" style="5" bestFit="1" customWidth="1"/>
    <col min="8965" max="8965" width="2.28515625" style="5" customWidth="1"/>
    <col min="8966" max="8966" width="14.85546875" style="5" bestFit="1" customWidth="1"/>
    <col min="8967" max="8967" width="2.28515625" style="5" customWidth="1"/>
    <col min="8968" max="8968" width="16" style="5" bestFit="1" customWidth="1"/>
    <col min="8969" max="8969" width="2.28515625" style="5" customWidth="1"/>
    <col min="8970" max="8970" width="13.140625" style="5" bestFit="1" customWidth="1"/>
    <col min="8971" max="8971" width="2.28515625" style="5" customWidth="1"/>
    <col min="8972" max="8972" width="16" style="5" bestFit="1" customWidth="1"/>
    <col min="8973" max="8973" width="2.28515625" style="5" customWidth="1"/>
    <col min="8974" max="9216" width="9.140625" style="5"/>
    <col min="9217" max="9217" width="4.42578125" style="5" bestFit="1" customWidth="1"/>
    <col min="9218" max="9218" width="2.28515625" style="5" customWidth="1"/>
    <col min="9219" max="9219" width="3.7109375" style="5" customWidth="1"/>
    <col min="9220" max="9220" width="43.42578125" style="5" bestFit="1" customWidth="1"/>
    <col min="9221" max="9221" width="2.28515625" style="5" customWidth="1"/>
    <col min="9222" max="9222" width="14.85546875" style="5" bestFit="1" customWidth="1"/>
    <col min="9223" max="9223" width="2.28515625" style="5" customWidth="1"/>
    <col min="9224" max="9224" width="16" style="5" bestFit="1" customWidth="1"/>
    <col min="9225" max="9225" width="2.28515625" style="5" customWidth="1"/>
    <col min="9226" max="9226" width="13.140625" style="5" bestFit="1" customWidth="1"/>
    <col min="9227" max="9227" width="2.28515625" style="5" customWidth="1"/>
    <col min="9228" max="9228" width="16" style="5" bestFit="1" customWidth="1"/>
    <col min="9229" max="9229" width="2.28515625" style="5" customWidth="1"/>
    <col min="9230" max="9472" width="9.140625" style="5"/>
    <col min="9473" max="9473" width="4.42578125" style="5" bestFit="1" customWidth="1"/>
    <col min="9474" max="9474" width="2.28515625" style="5" customWidth="1"/>
    <col min="9475" max="9475" width="3.7109375" style="5" customWidth="1"/>
    <col min="9476" max="9476" width="43.42578125" style="5" bestFit="1" customWidth="1"/>
    <col min="9477" max="9477" width="2.28515625" style="5" customWidth="1"/>
    <col min="9478" max="9478" width="14.85546875" style="5" bestFit="1" customWidth="1"/>
    <col min="9479" max="9479" width="2.28515625" style="5" customWidth="1"/>
    <col min="9480" max="9480" width="16" style="5" bestFit="1" customWidth="1"/>
    <col min="9481" max="9481" width="2.28515625" style="5" customWidth="1"/>
    <col min="9482" max="9482" width="13.140625" style="5" bestFit="1" customWidth="1"/>
    <col min="9483" max="9483" width="2.28515625" style="5" customWidth="1"/>
    <col min="9484" max="9484" width="16" style="5" bestFit="1" customWidth="1"/>
    <col min="9485" max="9485" width="2.28515625" style="5" customWidth="1"/>
    <col min="9486" max="9728" width="9.140625" style="5"/>
    <col min="9729" max="9729" width="4.42578125" style="5" bestFit="1" customWidth="1"/>
    <col min="9730" max="9730" width="2.28515625" style="5" customWidth="1"/>
    <col min="9731" max="9731" width="3.7109375" style="5" customWidth="1"/>
    <col min="9732" max="9732" width="43.42578125" style="5" bestFit="1" customWidth="1"/>
    <col min="9733" max="9733" width="2.28515625" style="5" customWidth="1"/>
    <col min="9734" max="9734" width="14.85546875" style="5" bestFit="1" customWidth="1"/>
    <col min="9735" max="9735" width="2.28515625" style="5" customWidth="1"/>
    <col min="9736" max="9736" width="16" style="5" bestFit="1" customWidth="1"/>
    <col min="9737" max="9737" width="2.28515625" style="5" customWidth="1"/>
    <col min="9738" max="9738" width="13.140625" style="5" bestFit="1" customWidth="1"/>
    <col min="9739" max="9739" width="2.28515625" style="5" customWidth="1"/>
    <col min="9740" max="9740" width="16" style="5" bestFit="1" customWidth="1"/>
    <col min="9741" max="9741" width="2.28515625" style="5" customWidth="1"/>
    <col min="9742" max="9984" width="9.140625" style="5"/>
    <col min="9985" max="9985" width="4.42578125" style="5" bestFit="1" customWidth="1"/>
    <col min="9986" max="9986" width="2.28515625" style="5" customWidth="1"/>
    <col min="9987" max="9987" width="3.7109375" style="5" customWidth="1"/>
    <col min="9988" max="9988" width="43.42578125" style="5" bestFit="1" customWidth="1"/>
    <col min="9989" max="9989" width="2.28515625" style="5" customWidth="1"/>
    <col min="9990" max="9990" width="14.85546875" style="5" bestFit="1" customWidth="1"/>
    <col min="9991" max="9991" width="2.28515625" style="5" customWidth="1"/>
    <col min="9992" max="9992" width="16" style="5" bestFit="1" customWidth="1"/>
    <col min="9993" max="9993" width="2.28515625" style="5" customWidth="1"/>
    <col min="9994" max="9994" width="13.140625" style="5" bestFit="1" customWidth="1"/>
    <col min="9995" max="9995" width="2.28515625" style="5" customWidth="1"/>
    <col min="9996" max="9996" width="16" style="5" bestFit="1" customWidth="1"/>
    <col min="9997" max="9997" width="2.28515625" style="5" customWidth="1"/>
    <col min="9998" max="10240" width="9.140625" style="5"/>
    <col min="10241" max="10241" width="4.42578125" style="5" bestFit="1" customWidth="1"/>
    <col min="10242" max="10242" width="2.28515625" style="5" customWidth="1"/>
    <col min="10243" max="10243" width="3.7109375" style="5" customWidth="1"/>
    <col min="10244" max="10244" width="43.42578125" style="5" bestFit="1" customWidth="1"/>
    <col min="10245" max="10245" width="2.28515625" style="5" customWidth="1"/>
    <col min="10246" max="10246" width="14.85546875" style="5" bestFit="1" customWidth="1"/>
    <col min="10247" max="10247" width="2.28515625" style="5" customWidth="1"/>
    <col min="10248" max="10248" width="16" style="5" bestFit="1" customWidth="1"/>
    <col min="10249" max="10249" width="2.28515625" style="5" customWidth="1"/>
    <col min="10250" max="10250" width="13.140625" style="5" bestFit="1" customWidth="1"/>
    <col min="10251" max="10251" width="2.28515625" style="5" customWidth="1"/>
    <col min="10252" max="10252" width="16" style="5" bestFit="1" customWidth="1"/>
    <col min="10253" max="10253" width="2.28515625" style="5" customWidth="1"/>
    <col min="10254" max="10496" width="9.140625" style="5"/>
    <col min="10497" max="10497" width="4.42578125" style="5" bestFit="1" customWidth="1"/>
    <col min="10498" max="10498" width="2.28515625" style="5" customWidth="1"/>
    <col min="10499" max="10499" width="3.7109375" style="5" customWidth="1"/>
    <col min="10500" max="10500" width="43.42578125" style="5" bestFit="1" customWidth="1"/>
    <col min="10501" max="10501" width="2.28515625" style="5" customWidth="1"/>
    <col min="10502" max="10502" width="14.85546875" style="5" bestFit="1" customWidth="1"/>
    <col min="10503" max="10503" width="2.28515625" style="5" customWidth="1"/>
    <col min="10504" max="10504" width="16" style="5" bestFit="1" customWidth="1"/>
    <col min="10505" max="10505" width="2.28515625" style="5" customWidth="1"/>
    <col min="10506" max="10506" width="13.140625" style="5" bestFit="1" customWidth="1"/>
    <col min="10507" max="10507" width="2.28515625" style="5" customWidth="1"/>
    <col min="10508" max="10508" width="16" style="5" bestFit="1" customWidth="1"/>
    <col min="10509" max="10509" width="2.28515625" style="5" customWidth="1"/>
    <col min="10510" max="10752" width="9.140625" style="5"/>
    <col min="10753" max="10753" width="4.42578125" style="5" bestFit="1" customWidth="1"/>
    <col min="10754" max="10754" width="2.28515625" style="5" customWidth="1"/>
    <col min="10755" max="10755" width="3.7109375" style="5" customWidth="1"/>
    <col min="10756" max="10756" width="43.42578125" style="5" bestFit="1" customWidth="1"/>
    <col min="10757" max="10757" width="2.28515625" style="5" customWidth="1"/>
    <col min="10758" max="10758" width="14.85546875" style="5" bestFit="1" customWidth="1"/>
    <col min="10759" max="10759" width="2.28515625" style="5" customWidth="1"/>
    <col min="10760" max="10760" width="16" style="5" bestFit="1" customWidth="1"/>
    <col min="10761" max="10761" width="2.28515625" style="5" customWidth="1"/>
    <col min="10762" max="10762" width="13.140625" style="5" bestFit="1" customWidth="1"/>
    <col min="10763" max="10763" width="2.28515625" style="5" customWidth="1"/>
    <col min="10764" max="10764" width="16" style="5" bestFit="1" customWidth="1"/>
    <col min="10765" max="10765" width="2.28515625" style="5" customWidth="1"/>
    <col min="10766" max="11008" width="9.140625" style="5"/>
    <col min="11009" max="11009" width="4.42578125" style="5" bestFit="1" customWidth="1"/>
    <col min="11010" max="11010" width="2.28515625" style="5" customWidth="1"/>
    <col min="11011" max="11011" width="3.7109375" style="5" customWidth="1"/>
    <col min="11012" max="11012" width="43.42578125" style="5" bestFit="1" customWidth="1"/>
    <col min="11013" max="11013" width="2.28515625" style="5" customWidth="1"/>
    <col min="11014" max="11014" width="14.85546875" style="5" bestFit="1" customWidth="1"/>
    <col min="11015" max="11015" width="2.28515625" style="5" customWidth="1"/>
    <col min="11016" max="11016" width="16" style="5" bestFit="1" customWidth="1"/>
    <col min="11017" max="11017" width="2.28515625" style="5" customWidth="1"/>
    <col min="11018" max="11018" width="13.140625" style="5" bestFit="1" customWidth="1"/>
    <col min="11019" max="11019" width="2.28515625" style="5" customWidth="1"/>
    <col min="11020" max="11020" width="16" style="5" bestFit="1" customWidth="1"/>
    <col min="11021" max="11021" width="2.28515625" style="5" customWidth="1"/>
    <col min="11022" max="11264" width="9.140625" style="5"/>
    <col min="11265" max="11265" width="4.42578125" style="5" bestFit="1" customWidth="1"/>
    <col min="11266" max="11266" width="2.28515625" style="5" customWidth="1"/>
    <col min="11267" max="11267" width="3.7109375" style="5" customWidth="1"/>
    <col min="11268" max="11268" width="43.42578125" style="5" bestFit="1" customWidth="1"/>
    <col min="11269" max="11269" width="2.28515625" style="5" customWidth="1"/>
    <col min="11270" max="11270" width="14.85546875" style="5" bestFit="1" customWidth="1"/>
    <col min="11271" max="11271" width="2.28515625" style="5" customWidth="1"/>
    <col min="11272" max="11272" width="16" style="5" bestFit="1" customWidth="1"/>
    <col min="11273" max="11273" width="2.28515625" style="5" customWidth="1"/>
    <col min="11274" max="11274" width="13.140625" style="5" bestFit="1" customWidth="1"/>
    <col min="11275" max="11275" width="2.28515625" style="5" customWidth="1"/>
    <col min="11276" max="11276" width="16" style="5" bestFit="1" customWidth="1"/>
    <col min="11277" max="11277" width="2.28515625" style="5" customWidth="1"/>
    <col min="11278" max="11520" width="9.140625" style="5"/>
    <col min="11521" max="11521" width="4.42578125" style="5" bestFit="1" customWidth="1"/>
    <col min="11522" max="11522" width="2.28515625" style="5" customWidth="1"/>
    <col min="11523" max="11523" width="3.7109375" style="5" customWidth="1"/>
    <col min="11524" max="11524" width="43.42578125" style="5" bestFit="1" customWidth="1"/>
    <col min="11525" max="11525" width="2.28515625" style="5" customWidth="1"/>
    <col min="11526" max="11526" width="14.85546875" style="5" bestFit="1" customWidth="1"/>
    <col min="11527" max="11527" width="2.28515625" style="5" customWidth="1"/>
    <col min="11528" max="11528" width="16" style="5" bestFit="1" customWidth="1"/>
    <col min="11529" max="11529" width="2.28515625" style="5" customWidth="1"/>
    <col min="11530" max="11530" width="13.140625" style="5" bestFit="1" customWidth="1"/>
    <col min="11531" max="11531" width="2.28515625" style="5" customWidth="1"/>
    <col min="11532" max="11532" width="16" style="5" bestFit="1" customWidth="1"/>
    <col min="11533" max="11533" width="2.28515625" style="5" customWidth="1"/>
    <col min="11534" max="11776" width="9.140625" style="5"/>
    <col min="11777" max="11777" width="4.42578125" style="5" bestFit="1" customWidth="1"/>
    <col min="11778" max="11778" width="2.28515625" style="5" customWidth="1"/>
    <col min="11779" max="11779" width="3.7109375" style="5" customWidth="1"/>
    <col min="11780" max="11780" width="43.42578125" style="5" bestFit="1" customWidth="1"/>
    <col min="11781" max="11781" width="2.28515625" style="5" customWidth="1"/>
    <col min="11782" max="11782" width="14.85546875" style="5" bestFit="1" customWidth="1"/>
    <col min="11783" max="11783" width="2.28515625" style="5" customWidth="1"/>
    <col min="11784" max="11784" width="16" style="5" bestFit="1" customWidth="1"/>
    <col min="11785" max="11785" width="2.28515625" style="5" customWidth="1"/>
    <col min="11786" max="11786" width="13.140625" style="5" bestFit="1" customWidth="1"/>
    <col min="11787" max="11787" width="2.28515625" style="5" customWidth="1"/>
    <col min="11788" max="11788" width="16" style="5" bestFit="1" customWidth="1"/>
    <col min="11789" max="11789" width="2.28515625" style="5" customWidth="1"/>
    <col min="11790" max="12032" width="9.140625" style="5"/>
    <col min="12033" max="12033" width="4.42578125" style="5" bestFit="1" customWidth="1"/>
    <col min="12034" max="12034" width="2.28515625" style="5" customWidth="1"/>
    <col min="12035" max="12035" width="3.7109375" style="5" customWidth="1"/>
    <col min="12036" max="12036" width="43.42578125" style="5" bestFit="1" customWidth="1"/>
    <col min="12037" max="12037" width="2.28515625" style="5" customWidth="1"/>
    <col min="12038" max="12038" width="14.85546875" style="5" bestFit="1" customWidth="1"/>
    <col min="12039" max="12039" width="2.28515625" style="5" customWidth="1"/>
    <col min="12040" max="12040" width="16" style="5" bestFit="1" customWidth="1"/>
    <col min="12041" max="12041" width="2.28515625" style="5" customWidth="1"/>
    <col min="12042" max="12042" width="13.140625" style="5" bestFit="1" customWidth="1"/>
    <col min="12043" max="12043" width="2.28515625" style="5" customWidth="1"/>
    <col min="12044" max="12044" width="16" style="5" bestFit="1" customWidth="1"/>
    <col min="12045" max="12045" width="2.28515625" style="5" customWidth="1"/>
    <col min="12046" max="12288" width="9.140625" style="5"/>
    <col min="12289" max="12289" width="4.42578125" style="5" bestFit="1" customWidth="1"/>
    <col min="12290" max="12290" width="2.28515625" style="5" customWidth="1"/>
    <col min="12291" max="12291" width="3.7109375" style="5" customWidth="1"/>
    <col min="12292" max="12292" width="43.42578125" style="5" bestFit="1" customWidth="1"/>
    <col min="12293" max="12293" width="2.28515625" style="5" customWidth="1"/>
    <col min="12294" max="12294" width="14.85546875" style="5" bestFit="1" customWidth="1"/>
    <col min="12295" max="12295" width="2.28515625" style="5" customWidth="1"/>
    <col min="12296" max="12296" width="16" style="5" bestFit="1" customWidth="1"/>
    <col min="12297" max="12297" width="2.28515625" style="5" customWidth="1"/>
    <col min="12298" max="12298" width="13.140625" style="5" bestFit="1" customWidth="1"/>
    <col min="12299" max="12299" width="2.28515625" style="5" customWidth="1"/>
    <col min="12300" max="12300" width="16" style="5" bestFit="1" customWidth="1"/>
    <col min="12301" max="12301" width="2.28515625" style="5" customWidth="1"/>
    <col min="12302" max="12544" width="9.140625" style="5"/>
    <col min="12545" max="12545" width="4.42578125" style="5" bestFit="1" customWidth="1"/>
    <col min="12546" max="12546" width="2.28515625" style="5" customWidth="1"/>
    <col min="12547" max="12547" width="3.7109375" style="5" customWidth="1"/>
    <col min="12548" max="12548" width="43.42578125" style="5" bestFit="1" customWidth="1"/>
    <col min="12549" max="12549" width="2.28515625" style="5" customWidth="1"/>
    <col min="12550" max="12550" width="14.85546875" style="5" bestFit="1" customWidth="1"/>
    <col min="12551" max="12551" width="2.28515625" style="5" customWidth="1"/>
    <col min="12552" max="12552" width="16" style="5" bestFit="1" customWidth="1"/>
    <col min="12553" max="12553" width="2.28515625" style="5" customWidth="1"/>
    <col min="12554" max="12554" width="13.140625" style="5" bestFit="1" customWidth="1"/>
    <col min="12555" max="12555" width="2.28515625" style="5" customWidth="1"/>
    <col min="12556" max="12556" width="16" style="5" bestFit="1" customWidth="1"/>
    <col min="12557" max="12557" width="2.28515625" style="5" customWidth="1"/>
    <col min="12558" max="12800" width="9.140625" style="5"/>
    <col min="12801" max="12801" width="4.42578125" style="5" bestFit="1" customWidth="1"/>
    <col min="12802" max="12802" width="2.28515625" style="5" customWidth="1"/>
    <col min="12803" max="12803" width="3.7109375" style="5" customWidth="1"/>
    <col min="12804" max="12804" width="43.42578125" style="5" bestFit="1" customWidth="1"/>
    <col min="12805" max="12805" width="2.28515625" style="5" customWidth="1"/>
    <col min="12806" max="12806" width="14.85546875" style="5" bestFit="1" customWidth="1"/>
    <col min="12807" max="12807" width="2.28515625" style="5" customWidth="1"/>
    <col min="12808" max="12808" width="16" style="5" bestFit="1" customWidth="1"/>
    <col min="12809" max="12809" width="2.28515625" style="5" customWidth="1"/>
    <col min="12810" max="12810" width="13.140625" style="5" bestFit="1" customWidth="1"/>
    <col min="12811" max="12811" width="2.28515625" style="5" customWidth="1"/>
    <col min="12812" max="12812" width="16" style="5" bestFit="1" customWidth="1"/>
    <col min="12813" max="12813" width="2.28515625" style="5" customWidth="1"/>
    <col min="12814" max="13056" width="9.140625" style="5"/>
    <col min="13057" max="13057" width="4.42578125" style="5" bestFit="1" customWidth="1"/>
    <col min="13058" max="13058" width="2.28515625" style="5" customWidth="1"/>
    <col min="13059" max="13059" width="3.7109375" style="5" customWidth="1"/>
    <col min="13060" max="13060" width="43.42578125" style="5" bestFit="1" customWidth="1"/>
    <col min="13061" max="13061" width="2.28515625" style="5" customWidth="1"/>
    <col min="13062" max="13062" width="14.85546875" style="5" bestFit="1" customWidth="1"/>
    <col min="13063" max="13063" width="2.28515625" style="5" customWidth="1"/>
    <col min="13064" max="13064" width="16" style="5" bestFit="1" customWidth="1"/>
    <col min="13065" max="13065" width="2.28515625" style="5" customWidth="1"/>
    <col min="13066" max="13066" width="13.140625" style="5" bestFit="1" customWidth="1"/>
    <col min="13067" max="13067" width="2.28515625" style="5" customWidth="1"/>
    <col min="13068" max="13068" width="16" style="5" bestFit="1" customWidth="1"/>
    <col min="13069" max="13069" width="2.28515625" style="5" customWidth="1"/>
    <col min="13070" max="13312" width="9.140625" style="5"/>
    <col min="13313" max="13313" width="4.42578125" style="5" bestFit="1" customWidth="1"/>
    <col min="13314" max="13314" width="2.28515625" style="5" customWidth="1"/>
    <col min="13315" max="13315" width="3.7109375" style="5" customWidth="1"/>
    <col min="13316" max="13316" width="43.42578125" style="5" bestFit="1" customWidth="1"/>
    <col min="13317" max="13317" width="2.28515625" style="5" customWidth="1"/>
    <col min="13318" max="13318" width="14.85546875" style="5" bestFit="1" customWidth="1"/>
    <col min="13319" max="13319" width="2.28515625" style="5" customWidth="1"/>
    <col min="13320" max="13320" width="16" style="5" bestFit="1" customWidth="1"/>
    <col min="13321" max="13321" width="2.28515625" style="5" customWidth="1"/>
    <col min="13322" max="13322" width="13.140625" style="5" bestFit="1" customWidth="1"/>
    <col min="13323" max="13323" width="2.28515625" style="5" customWidth="1"/>
    <col min="13324" max="13324" width="16" style="5" bestFit="1" customWidth="1"/>
    <col min="13325" max="13325" width="2.28515625" style="5" customWidth="1"/>
    <col min="13326" max="13568" width="9.140625" style="5"/>
    <col min="13569" max="13569" width="4.42578125" style="5" bestFit="1" customWidth="1"/>
    <col min="13570" max="13570" width="2.28515625" style="5" customWidth="1"/>
    <col min="13571" max="13571" width="3.7109375" style="5" customWidth="1"/>
    <col min="13572" max="13572" width="43.42578125" style="5" bestFit="1" customWidth="1"/>
    <col min="13573" max="13573" width="2.28515625" style="5" customWidth="1"/>
    <col min="13574" max="13574" width="14.85546875" style="5" bestFit="1" customWidth="1"/>
    <col min="13575" max="13575" width="2.28515625" style="5" customWidth="1"/>
    <col min="13576" max="13576" width="16" style="5" bestFit="1" customWidth="1"/>
    <col min="13577" max="13577" width="2.28515625" style="5" customWidth="1"/>
    <col min="13578" max="13578" width="13.140625" style="5" bestFit="1" customWidth="1"/>
    <col min="13579" max="13579" width="2.28515625" style="5" customWidth="1"/>
    <col min="13580" max="13580" width="16" style="5" bestFit="1" customWidth="1"/>
    <col min="13581" max="13581" width="2.28515625" style="5" customWidth="1"/>
    <col min="13582" max="13824" width="9.140625" style="5"/>
    <col min="13825" max="13825" width="4.42578125" style="5" bestFit="1" customWidth="1"/>
    <col min="13826" max="13826" width="2.28515625" style="5" customWidth="1"/>
    <col min="13827" max="13827" width="3.7109375" style="5" customWidth="1"/>
    <col min="13828" max="13828" width="43.42578125" style="5" bestFit="1" customWidth="1"/>
    <col min="13829" max="13829" width="2.28515625" style="5" customWidth="1"/>
    <col min="13830" max="13830" width="14.85546875" style="5" bestFit="1" customWidth="1"/>
    <col min="13831" max="13831" width="2.28515625" style="5" customWidth="1"/>
    <col min="13832" max="13832" width="16" style="5" bestFit="1" customWidth="1"/>
    <col min="13833" max="13833" width="2.28515625" style="5" customWidth="1"/>
    <col min="13834" max="13834" width="13.140625" style="5" bestFit="1" customWidth="1"/>
    <col min="13835" max="13835" width="2.28515625" style="5" customWidth="1"/>
    <col min="13836" max="13836" width="16" style="5" bestFit="1" customWidth="1"/>
    <col min="13837" max="13837" width="2.28515625" style="5" customWidth="1"/>
    <col min="13838" max="14080" width="9.140625" style="5"/>
    <col min="14081" max="14081" width="4.42578125" style="5" bestFit="1" customWidth="1"/>
    <col min="14082" max="14082" width="2.28515625" style="5" customWidth="1"/>
    <col min="14083" max="14083" width="3.7109375" style="5" customWidth="1"/>
    <col min="14084" max="14084" width="43.42578125" style="5" bestFit="1" customWidth="1"/>
    <col min="14085" max="14085" width="2.28515625" style="5" customWidth="1"/>
    <col min="14086" max="14086" width="14.85546875" style="5" bestFit="1" customWidth="1"/>
    <col min="14087" max="14087" width="2.28515625" style="5" customWidth="1"/>
    <col min="14088" max="14088" width="16" style="5" bestFit="1" customWidth="1"/>
    <col min="14089" max="14089" width="2.28515625" style="5" customWidth="1"/>
    <col min="14090" max="14090" width="13.140625" style="5" bestFit="1" customWidth="1"/>
    <col min="14091" max="14091" width="2.28515625" style="5" customWidth="1"/>
    <col min="14092" max="14092" width="16" style="5" bestFit="1" customWidth="1"/>
    <col min="14093" max="14093" width="2.28515625" style="5" customWidth="1"/>
    <col min="14094" max="14336" width="9.140625" style="5"/>
    <col min="14337" max="14337" width="4.42578125" style="5" bestFit="1" customWidth="1"/>
    <col min="14338" max="14338" width="2.28515625" style="5" customWidth="1"/>
    <col min="14339" max="14339" width="3.7109375" style="5" customWidth="1"/>
    <col min="14340" max="14340" width="43.42578125" style="5" bestFit="1" customWidth="1"/>
    <col min="14341" max="14341" width="2.28515625" style="5" customWidth="1"/>
    <col min="14342" max="14342" width="14.85546875" style="5" bestFit="1" customWidth="1"/>
    <col min="14343" max="14343" width="2.28515625" style="5" customWidth="1"/>
    <col min="14344" max="14344" width="16" style="5" bestFit="1" customWidth="1"/>
    <col min="14345" max="14345" width="2.28515625" style="5" customWidth="1"/>
    <col min="14346" max="14346" width="13.140625" style="5" bestFit="1" customWidth="1"/>
    <col min="14347" max="14347" width="2.28515625" style="5" customWidth="1"/>
    <col min="14348" max="14348" width="16" style="5" bestFit="1" customWidth="1"/>
    <col min="14349" max="14349" width="2.28515625" style="5" customWidth="1"/>
    <col min="14350" max="14592" width="9.140625" style="5"/>
    <col min="14593" max="14593" width="4.42578125" style="5" bestFit="1" customWidth="1"/>
    <col min="14594" max="14594" width="2.28515625" style="5" customWidth="1"/>
    <col min="14595" max="14595" width="3.7109375" style="5" customWidth="1"/>
    <col min="14596" max="14596" width="43.42578125" style="5" bestFit="1" customWidth="1"/>
    <col min="14597" max="14597" width="2.28515625" style="5" customWidth="1"/>
    <col min="14598" max="14598" width="14.85546875" style="5" bestFit="1" customWidth="1"/>
    <col min="14599" max="14599" width="2.28515625" style="5" customWidth="1"/>
    <col min="14600" max="14600" width="16" style="5" bestFit="1" customWidth="1"/>
    <col min="14601" max="14601" width="2.28515625" style="5" customWidth="1"/>
    <col min="14602" max="14602" width="13.140625" style="5" bestFit="1" customWidth="1"/>
    <col min="14603" max="14603" width="2.28515625" style="5" customWidth="1"/>
    <col min="14604" max="14604" width="16" style="5" bestFit="1" customWidth="1"/>
    <col min="14605" max="14605" width="2.28515625" style="5" customWidth="1"/>
    <col min="14606" max="14848" width="9.140625" style="5"/>
    <col min="14849" max="14849" width="4.42578125" style="5" bestFit="1" customWidth="1"/>
    <col min="14850" max="14850" width="2.28515625" style="5" customWidth="1"/>
    <col min="14851" max="14851" width="3.7109375" style="5" customWidth="1"/>
    <col min="14852" max="14852" width="43.42578125" style="5" bestFit="1" customWidth="1"/>
    <col min="14853" max="14853" width="2.28515625" style="5" customWidth="1"/>
    <col min="14854" max="14854" width="14.85546875" style="5" bestFit="1" customWidth="1"/>
    <col min="14855" max="14855" width="2.28515625" style="5" customWidth="1"/>
    <col min="14856" max="14856" width="16" style="5" bestFit="1" customWidth="1"/>
    <col min="14857" max="14857" width="2.28515625" style="5" customWidth="1"/>
    <col min="14858" max="14858" width="13.140625" style="5" bestFit="1" customWidth="1"/>
    <col min="14859" max="14859" width="2.28515625" style="5" customWidth="1"/>
    <col min="14860" max="14860" width="16" style="5" bestFit="1" customWidth="1"/>
    <col min="14861" max="14861" width="2.28515625" style="5" customWidth="1"/>
    <col min="14862" max="15104" width="9.140625" style="5"/>
    <col min="15105" max="15105" width="4.42578125" style="5" bestFit="1" customWidth="1"/>
    <col min="15106" max="15106" width="2.28515625" style="5" customWidth="1"/>
    <col min="15107" max="15107" width="3.7109375" style="5" customWidth="1"/>
    <col min="15108" max="15108" width="43.42578125" style="5" bestFit="1" customWidth="1"/>
    <col min="15109" max="15109" width="2.28515625" style="5" customWidth="1"/>
    <col min="15110" max="15110" width="14.85546875" style="5" bestFit="1" customWidth="1"/>
    <col min="15111" max="15111" width="2.28515625" style="5" customWidth="1"/>
    <col min="15112" max="15112" width="16" style="5" bestFit="1" customWidth="1"/>
    <col min="15113" max="15113" width="2.28515625" style="5" customWidth="1"/>
    <col min="15114" max="15114" width="13.140625" style="5" bestFit="1" customWidth="1"/>
    <col min="15115" max="15115" width="2.28515625" style="5" customWidth="1"/>
    <col min="15116" max="15116" width="16" style="5" bestFit="1" customWidth="1"/>
    <col min="15117" max="15117" width="2.28515625" style="5" customWidth="1"/>
    <col min="15118" max="15360" width="9.140625" style="5"/>
    <col min="15361" max="15361" width="4.42578125" style="5" bestFit="1" customWidth="1"/>
    <col min="15362" max="15362" width="2.28515625" style="5" customWidth="1"/>
    <col min="15363" max="15363" width="3.7109375" style="5" customWidth="1"/>
    <col min="15364" max="15364" width="43.42578125" style="5" bestFit="1" customWidth="1"/>
    <col min="15365" max="15365" width="2.28515625" style="5" customWidth="1"/>
    <col min="15366" max="15366" width="14.85546875" style="5" bestFit="1" customWidth="1"/>
    <col min="15367" max="15367" width="2.28515625" style="5" customWidth="1"/>
    <col min="15368" max="15368" width="16" style="5" bestFit="1" customWidth="1"/>
    <col min="15369" max="15369" width="2.28515625" style="5" customWidth="1"/>
    <col min="15370" max="15370" width="13.140625" style="5" bestFit="1" customWidth="1"/>
    <col min="15371" max="15371" width="2.28515625" style="5" customWidth="1"/>
    <col min="15372" max="15372" width="16" style="5" bestFit="1" customWidth="1"/>
    <col min="15373" max="15373" width="2.28515625" style="5" customWidth="1"/>
    <col min="15374" max="15616" width="9.140625" style="5"/>
    <col min="15617" max="15617" width="4.42578125" style="5" bestFit="1" customWidth="1"/>
    <col min="15618" max="15618" width="2.28515625" style="5" customWidth="1"/>
    <col min="15619" max="15619" width="3.7109375" style="5" customWidth="1"/>
    <col min="15620" max="15620" width="43.42578125" style="5" bestFit="1" customWidth="1"/>
    <col min="15621" max="15621" width="2.28515625" style="5" customWidth="1"/>
    <col min="15622" max="15622" width="14.85546875" style="5" bestFit="1" customWidth="1"/>
    <col min="15623" max="15623" width="2.28515625" style="5" customWidth="1"/>
    <col min="15624" max="15624" width="16" style="5" bestFit="1" customWidth="1"/>
    <col min="15625" max="15625" width="2.28515625" style="5" customWidth="1"/>
    <col min="15626" max="15626" width="13.140625" style="5" bestFit="1" customWidth="1"/>
    <col min="15627" max="15627" width="2.28515625" style="5" customWidth="1"/>
    <col min="15628" max="15628" width="16" style="5" bestFit="1" customWidth="1"/>
    <col min="15629" max="15629" width="2.28515625" style="5" customWidth="1"/>
    <col min="15630" max="15872" width="9.140625" style="5"/>
    <col min="15873" max="15873" width="4.42578125" style="5" bestFit="1" customWidth="1"/>
    <col min="15874" max="15874" width="2.28515625" style="5" customWidth="1"/>
    <col min="15875" max="15875" width="3.7109375" style="5" customWidth="1"/>
    <col min="15876" max="15876" width="43.42578125" style="5" bestFit="1" customWidth="1"/>
    <col min="15877" max="15877" width="2.28515625" style="5" customWidth="1"/>
    <col min="15878" max="15878" width="14.85546875" style="5" bestFit="1" customWidth="1"/>
    <col min="15879" max="15879" width="2.28515625" style="5" customWidth="1"/>
    <col min="15880" max="15880" width="16" style="5" bestFit="1" customWidth="1"/>
    <col min="15881" max="15881" width="2.28515625" style="5" customWidth="1"/>
    <col min="15882" max="15882" width="13.140625" style="5" bestFit="1" customWidth="1"/>
    <col min="15883" max="15883" width="2.28515625" style="5" customWidth="1"/>
    <col min="15884" max="15884" width="16" style="5" bestFit="1" customWidth="1"/>
    <col min="15885" max="15885" width="2.28515625" style="5" customWidth="1"/>
    <col min="15886" max="16128" width="9.140625" style="5"/>
    <col min="16129" max="16129" width="4.42578125" style="5" bestFit="1" customWidth="1"/>
    <col min="16130" max="16130" width="2.28515625" style="5" customWidth="1"/>
    <col min="16131" max="16131" width="3.7109375" style="5" customWidth="1"/>
    <col min="16132" max="16132" width="43.42578125" style="5" bestFit="1" customWidth="1"/>
    <col min="16133" max="16133" width="2.28515625" style="5" customWidth="1"/>
    <col min="16134" max="16134" width="14.85546875" style="5" bestFit="1" customWidth="1"/>
    <col min="16135" max="16135" width="2.28515625" style="5" customWidth="1"/>
    <col min="16136" max="16136" width="16" style="5" bestFit="1" customWidth="1"/>
    <col min="16137" max="16137" width="2.28515625" style="5" customWidth="1"/>
    <col min="16138" max="16138" width="13.140625" style="5" bestFit="1" customWidth="1"/>
    <col min="16139" max="16139" width="2.28515625" style="5" customWidth="1"/>
    <col min="16140" max="16140" width="16" style="5" bestFit="1" customWidth="1"/>
    <col min="16141" max="16141" width="2.28515625" style="5" customWidth="1"/>
    <col min="16142" max="16384" width="9.140625" style="5"/>
  </cols>
  <sheetData>
    <row r="1" spans="1:18">
      <c r="B1" s="59"/>
      <c r="C1" s="59"/>
      <c r="D1" s="107" t="s">
        <v>2</v>
      </c>
      <c r="E1" s="59"/>
      <c r="F1" s="59"/>
      <c r="G1" s="58"/>
      <c r="H1" s="58"/>
      <c r="I1" s="58"/>
      <c r="J1" s="58"/>
      <c r="K1" s="58"/>
      <c r="L1" s="61" t="s">
        <v>185</v>
      </c>
    </row>
    <row r="2" spans="1:18">
      <c r="B2" s="59"/>
      <c r="C2" s="59"/>
      <c r="D2" s="107" t="s">
        <v>198</v>
      </c>
      <c r="E2" s="59"/>
      <c r="F2" s="60"/>
      <c r="G2" s="58"/>
      <c r="H2" s="58"/>
      <c r="I2" s="58"/>
      <c r="J2" s="58"/>
      <c r="K2" s="58"/>
      <c r="L2" s="61" t="s">
        <v>185</v>
      </c>
    </row>
    <row r="3" spans="1:18">
      <c r="B3" s="59"/>
      <c r="C3" s="59"/>
      <c r="D3" s="107" t="s">
        <v>188</v>
      </c>
      <c r="E3" s="59"/>
      <c r="F3" s="59"/>
      <c r="G3" s="58"/>
      <c r="H3" s="58"/>
      <c r="I3" s="58"/>
      <c r="J3" s="4"/>
      <c r="K3" s="4"/>
      <c r="L3" s="61"/>
    </row>
    <row r="4" spans="1:18">
      <c r="B4" s="59"/>
      <c r="C4" s="59"/>
      <c r="D4" s="107" t="s">
        <v>279</v>
      </c>
      <c r="E4" s="59"/>
      <c r="F4" s="59"/>
      <c r="G4" s="58"/>
      <c r="H4" s="58"/>
      <c r="I4" s="58"/>
      <c r="J4" s="58"/>
      <c r="K4" s="58"/>
      <c r="L4" s="59"/>
    </row>
    <row r="6" spans="1:18" ht="51">
      <c r="A6" s="17" t="s">
        <v>0</v>
      </c>
      <c r="B6" s="17"/>
      <c r="D6" s="12" t="s">
        <v>189</v>
      </c>
      <c r="F6" s="17" t="s">
        <v>280</v>
      </c>
      <c r="H6" s="62" t="s">
        <v>240</v>
      </c>
      <c r="J6" s="62" t="s">
        <v>190</v>
      </c>
      <c r="L6" s="17" t="s">
        <v>282</v>
      </c>
    </row>
    <row r="7" spans="1:18">
      <c r="A7" s="79">
        <v>-1</v>
      </c>
      <c r="B7" s="17"/>
      <c r="D7" s="18">
        <f>+A7-1</f>
        <v>-2</v>
      </c>
      <c r="F7" s="18">
        <f>+D7-1</f>
        <v>-3</v>
      </c>
      <c r="H7" s="64">
        <f>+F7-1</f>
        <v>-4</v>
      </c>
      <c r="J7" s="64">
        <f>+H7-1</f>
        <v>-5</v>
      </c>
      <c r="L7" s="18">
        <f>+H7-1</f>
        <v>-5</v>
      </c>
      <c r="O7" s="53"/>
    </row>
    <row r="8" spans="1:18">
      <c r="A8" s="79"/>
      <c r="B8" s="17"/>
      <c r="D8" s="18"/>
      <c r="F8" s="18"/>
      <c r="H8" s="64"/>
      <c r="J8" s="64"/>
      <c r="L8" s="18" t="s">
        <v>191</v>
      </c>
    </row>
    <row r="9" spans="1:18">
      <c r="A9" s="17"/>
      <c r="B9" s="17"/>
      <c r="K9" s="11"/>
    </row>
    <row r="10" spans="1:18">
      <c r="A10" s="18"/>
      <c r="B10" s="18"/>
      <c r="C10" s="11" t="s">
        <v>31</v>
      </c>
      <c r="G10" s="11"/>
      <c r="H10" s="11"/>
      <c r="I10" s="11"/>
      <c r="J10" s="11"/>
      <c r="K10" s="11"/>
    </row>
    <row r="11" spans="1:18">
      <c r="A11" s="18">
        <v>1</v>
      </c>
      <c r="B11" s="18"/>
      <c r="D11" s="11" t="s">
        <v>242</v>
      </c>
      <c r="F11" s="56">
        <v>3373572698.3499999</v>
      </c>
      <c r="G11" s="33"/>
      <c r="H11" s="33">
        <f>-77564198.4500001-H13</f>
        <v>-74445273.89000003</v>
      </c>
      <c r="I11" s="11"/>
      <c r="J11" s="56">
        <v>-604617766</v>
      </c>
      <c r="K11" s="11"/>
      <c r="L11" s="33">
        <f>+F11+H11+J11</f>
        <v>2694509658.46</v>
      </c>
    </row>
    <row r="12" spans="1:18">
      <c r="A12" s="18">
        <f>A11+1</f>
        <v>2</v>
      </c>
      <c r="B12" s="18"/>
      <c r="D12" s="11" t="s">
        <v>36</v>
      </c>
      <c r="F12" s="56">
        <v>801671.21</v>
      </c>
      <c r="G12" s="33"/>
      <c r="H12" s="33">
        <v>-801.20999999996297</v>
      </c>
      <c r="I12" s="11"/>
      <c r="J12" s="10">
        <v>801.20999999996275</v>
      </c>
      <c r="K12" s="11"/>
      <c r="L12" s="33">
        <f t="shared" ref="L12:L14" si="0">+F12+H12+J12</f>
        <v>801671.21</v>
      </c>
      <c r="R12" s="108"/>
    </row>
    <row r="13" spans="1:18">
      <c r="A13" s="18">
        <f t="shared" ref="A13:A22" si="1">A12+1</f>
        <v>3</v>
      </c>
      <c r="B13" s="18"/>
      <c r="D13" s="11" t="s">
        <v>37</v>
      </c>
      <c r="F13" s="56">
        <v>284388732.76999998</v>
      </c>
      <c r="G13" s="33"/>
      <c r="H13" s="33">
        <v>-3118924.5600000699</v>
      </c>
      <c r="I13" s="11"/>
      <c r="J13" s="30">
        <v>3118924.5600000708</v>
      </c>
      <c r="K13" s="11"/>
      <c r="L13" s="33">
        <f t="shared" si="0"/>
        <v>284388732.76999998</v>
      </c>
      <c r="Q13" s="108"/>
      <c r="R13" s="108"/>
    </row>
    <row r="14" spans="1:18">
      <c r="A14" s="18">
        <f t="shared" si="1"/>
        <v>4</v>
      </c>
      <c r="B14" s="18"/>
      <c r="D14" s="11" t="s">
        <v>38</v>
      </c>
      <c r="F14" s="118">
        <v>166213539.61000001</v>
      </c>
      <c r="G14" s="33"/>
      <c r="H14" s="33">
        <v>-1939835.56</v>
      </c>
      <c r="I14" s="11"/>
      <c r="J14" s="10">
        <f>1649478+79008-7217328</f>
        <v>-5488842</v>
      </c>
      <c r="K14" s="11"/>
      <c r="L14" s="33">
        <f t="shared" si="0"/>
        <v>158784862.05000001</v>
      </c>
    </row>
    <row r="15" spans="1:18">
      <c r="A15" s="18"/>
      <c r="B15" s="18"/>
      <c r="F15" s="73" t="s">
        <v>32</v>
      </c>
      <c r="G15" s="33"/>
      <c r="H15" s="35" t="s">
        <v>32</v>
      </c>
      <c r="I15" s="11"/>
      <c r="J15" s="35" t="s">
        <v>192</v>
      </c>
      <c r="K15" s="11"/>
      <c r="L15" s="35" t="s">
        <v>32</v>
      </c>
    </row>
    <row r="16" spans="1:18">
      <c r="A16" s="18">
        <f>A14+1</f>
        <v>5</v>
      </c>
      <c r="B16" s="18"/>
      <c r="D16" s="11" t="s">
        <v>193</v>
      </c>
      <c r="F16" s="56">
        <f>SUM(F11:F15)</f>
        <v>3824976641.9400001</v>
      </c>
      <c r="G16" s="33"/>
      <c r="H16" s="33">
        <f>SUM(H11:H15)</f>
        <v>-79504835.220000103</v>
      </c>
      <c r="I16" s="11"/>
      <c r="J16" s="33">
        <f>SUM(J11:J15)</f>
        <v>-606986882.2299999</v>
      </c>
      <c r="K16" s="11"/>
      <c r="L16" s="33">
        <f>SUM(L11:L15)</f>
        <v>3138484924.4900002</v>
      </c>
      <c r="N16" s="53"/>
    </row>
    <row r="17" spans="1:16">
      <c r="A17" s="18"/>
      <c r="B17" s="18"/>
      <c r="F17" s="56"/>
      <c r="G17" s="33"/>
      <c r="H17" s="33"/>
      <c r="I17" s="11"/>
      <c r="J17" s="33"/>
      <c r="K17" s="11"/>
      <c r="L17" s="33"/>
      <c r="O17" s="55"/>
    </row>
    <row r="18" spans="1:16">
      <c r="A18" s="18">
        <f>A16+1</f>
        <v>6</v>
      </c>
      <c r="B18" s="18"/>
      <c r="D18" s="11" t="s">
        <v>33</v>
      </c>
      <c r="F18" s="56"/>
      <c r="G18" s="33"/>
      <c r="H18" s="33"/>
      <c r="I18" s="11"/>
      <c r="J18" s="33"/>
      <c r="K18" s="11"/>
      <c r="L18" s="33"/>
      <c r="O18" s="55"/>
    </row>
    <row r="19" spans="1:16">
      <c r="A19" s="18">
        <f t="shared" si="1"/>
        <v>7</v>
      </c>
      <c r="B19" s="18"/>
      <c r="D19" s="11" t="s">
        <v>34</v>
      </c>
      <c r="F19" s="31">
        <v>-1402467467.21</v>
      </c>
      <c r="G19" s="33"/>
      <c r="H19" s="33">
        <f>23590885+463950</f>
        <v>24054835</v>
      </c>
      <c r="I19" s="11"/>
      <c r="J19" s="33">
        <v>350681765</v>
      </c>
      <c r="K19" s="11"/>
      <c r="L19" s="33">
        <f>+F19+H19+J19</f>
        <v>-1027730867.21</v>
      </c>
      <c r="O19" s="55"/>
    </row>
    <row r="20" spans="1:16">
      <c r="A20" s="18">
        <f t="shared" si="1"/>
        <v>8</v>
      </c>
      <c r="B20" s="18"/>
      <c r="D20" s="11" t="s">
        <v>35</v>
      </c>
      <c r="F20" s="31"/>
      <c r="G20" s="33"/>
      <c r="H20" s="33"/>
      <c r="I20" s="11"/>
      <c r="J20" s="33"/>
      <c r="K20" s="11"/>
      <c r="L20" s="33"/>
      <c r="O20" s="55"/>
    </row>
    <row r="21" spans="1:16">
      <c r="A21" s="18">
        <f t="shared" si="1"/>
        <v>9</v>
      </c>
      <c r="B21" s="18"/>
      <c r="D21" s="11" t="s">
        <v>34</v>
      </c>
      <c r="F21" s="31">
        <v>-59074.05</v>
      </c>
      <c r="G21" s="33"/>
      <c r="H21" s="33">
        <v>917.04000000000804</v>
      </c>
      <c r="I21" s="11"/>
      <c r="J21" s="10">
        <v>3688967.96</v>
      </c>
      <c r="K21" s="11"/>
      <c r="L21" s="33">
        <f t="shared" ref="L21:L22" si="2">+F21+H21+J21</f>
        <v>3630810.95</v>
      </c>
      <c r="O21" s="55"/>
    </row>
    <row r="22" spans="1:16">
      <c r="A22" s="18">
        <f t="shared" si="1"/>
        <v>10</v>
      </c>
      <c r="B22" s="18"/>
      <c r="D22" s="11" t="s">
        <v>265</v>
      </c>
      <c r="F22" s="119">
        <v>0</v>
      </c>
      <c r="G22" s="33"/>
      <c r="H22" s="33">
        <f>-F22</f>
        <v>0</v>
      </c>
      <c r="I22" s="11"/>
      <c r="J22" s="30">
        <v>0</v>
      </c>
      <c r="K22" s="11"/>
      <c r="L22" s="30">
        <f t="shared" si="2"/>
        <v>0</v>
      </c>
      <c r="M22" s="11"/>
      <c r="O22" s="55"/>
    </row>
    <row r="23" spans="1:16" s="11" customFormat="1">
      <c r="A23" s="18"/>
      <c r="B23" s="18"/>
      <c r="F23" s="73" t="s">
        <v>32</v>
      </c>
      <c r="G23" s="33"/>
      <c r="H23" s="35" t="s">
        <v>32</v>
      </c>
      <c r="J23" s="35" t="s">
        <v>192</v>
      </c>
      <c r="L23" s="35" t="s">
        <v>32</v>
      </c>
      <c r="O23" s="55"/>
    </row>
    <row r="24" spans="1:16">
      <c r="A24" s="18">
        <f>A22+1</f>
        <v>11</v>
      </c>
      <c r="B24" s="18"/>
      <c r="D24" s="11" t="s">
        <v>39</v>
      </c>
      <c r="F24" s="73">
        <f>+F16+F19+F21+F22</f>
        <v>2422450100.6799998</v>
      </c>
      <c r="G24" s="33"/>
      <c r="H24" s="29">
        <f>+H16+H19+H21+H22</f>
        <v>-55449083.180000104</v>
      </c>
      <c r="I24" s="11"/>
      <c r="J24" s="29">
        <f>+J16+J19+J21+J22</f>
        <v>-252616149.26999989</v>
      </c>
      <c r="K24" s="11"/>
      <c r="L24" s="29">
        <f>+L16+L19+L21+L22</f>
        <v>2114384868.2300003</v>
      </c>
      <c r="O24" s="55"/>
      <c r="P24" s="109"/>
    </row>
    <row r="25" spans="1:16" s="11" customFormat="1">
      <c r="A25" s="18"/>
      <c r="B25" s="18"/>
      <c r="F25" s="73" t="s">
        <v>32</v>
      </c>
      <c r="G25" s="33"/>
      <c r="H25" s="35" t="s">
        <v>32</v>
      </c>
      <c r="J25" s="35" t="s">
        <v>192</v>
      </c>
      <c r="L25" s="35" t="s">
        <v>32</v>
      </c>
      <c r="O25" s="55"/>
    </row>
    <row r="26" spans="1:16">
      <c r="A26" s="18"/>
      <c r="B26" s="18"/>
      <c r="F26" s="56"/>
      <c r="G26" s="33"/>
      <c r="H26" s="33"/>
      <c r="I26" s="11"/>
      <c r="J26" s="33"/>
      <c r="K26" s="11"/>
      <c r="L26" s="33"/>
      <c r="O26" s="55"/>
    </row>
    <row r="27" spans="1:16">
      <c r="A27" s="18"/>
      <c r="B27" s="18"/>
      <c r="C27" s="11" t="s">
        <v>46</v>
      </c>
      <c r="F27" s="56"/>
      <c r="G27" s="33"/>
      <c r="H27" s="33"/>
      <c r="I27" s="11"/>
      <c r="J27" s="33"/>
      <c r="K27" s="11"/>
      <c r="L27" s="33"/>
      <c r="O27" s="55"/>
    </row>
    <row r="28" spans="1:16">
      <c r="A28" s="18">
        <f>A24+1</f>
        <v>12</v>
      </c>
      <c r="B28" s="18"/>
      <c r="D28" s="11" t="s">
        <v>40</v>
      </c>
      <c r="F28" s="120">
        <v>502365.72</v>
      </c>
      <c r="G28" s="10"/>
      <c r="H28" s="10">
        <f>-F28</f>
        <v>-502365.72</v>
      </c>
      <c r="I28" s="11"/>
      <c r="J28" s="30">
        <v>0</v>
      </c>
      <c r="K28" s="30"/>
      <c r="L28" s="30">
        <f>+F28+H28+J28</f>
        <v>0</v>
      </c>
      <c r="O28" s="55"/>
    </row>
    <row r="29" spans="1:16">
      <c r="A29" s="18">
        <f>A28+1</f>
        <v>13</v>
      </c>
      <c r="B29" s="18"/>
      <c r="D29" s="11" t="s">
        <v>41</v>
      </c>
      <c r="F29" s="119"/>
      <c r="G29" s="10"/>
      <c r="H29" s="10"/>
      <c r="I29" s="11"/>
      <c r="J29" s="30"/>
      <c r="K29" s="30"/>
      <c r="L29" s="30"/>
      <c r="O29" s="55"/>
    </row>
    <row r="30" spans="1:16">
      <c r="A30" s="18">
        <f>A29+1</f>
        <v>14</v>
      </c>
      <c r="B30" s="18"/>
      <c r="D30" s="11" t="s">
        <v>42</v>
      </c>
      <c r="F30" s="120">
        <v>-182353.09</v>
      </c>
      <c r="G30" s="10"/>
      <c r="H30" s="10">
        <f t="shared" ref="H30:H34" si="3">-F30</f>
        <v>182353.09</v>
      </c>
      <c r="I30" s="11"/>
      <c r="J30" s="30">
        <v>0</v>
      </c>
      <c r="K30" s="30"/>
      <c r="L30" s="30">
        <f t="shared" ref="L30:L34" si="4">+F30+H30+J30</f>
        <v>0</v>
      </c>
      <c r="O30" s="55"/>
    </row>
    <row r="31" spans="1:16">
      <c r="A31" s="18">
        <f>A30+1</f>
        <v>15</v>
      </c>
      <c r="B31" s="18"/>
      <c r="D31" s="11" t="s">
        <v>43</v>
      </c>
      <c r="F31" s="120">
        <v>686003.28</v>
      </c>
      <c r="G31" s="10"/>
      <c r="H31" s="10">
        <f t="shared" si="3"/>
        <v>-686003.28</v>
      </c>
      <c r="I31" s="11"/>
      <c r="J31" s="30">
        <v>0</v>
      </c>
      <c r="K31" s="30"/>
      <c r="L31" s="30">
        <f t="shared" si="4"/>
        <v>0</v>
      </c>
      <c r="O31" s="55"/>
    </row>
    <row r="32" spans="1:16">
      <c r="A32" s="18">
        <f t="shared" ref="A32:A34" si="5">A31+1</f>
        <v>16</v>
      </c>
      <c r="B32" s="18"/>
      <c r="D32" s="11" t="s">
        <v>214</v>
      </c>
      <c r="F32" s="120">
        <v>39411823.789999999</v>
      </c>
      <c r="G32" s="10"/>
      <c r="H32" s="10">
        <f t="shared" si="3"/>
        <v>-39411823.789999999</v>
      </c>
      <c r="I32" s="11"/>
      <c r="J32" s="30"/>
      <c r="K32" s="30"/>
      <c r="L32" s="30">
        <f t="shared" si="4"/>
        <v>0</v>
      </c>
      <c r="O32" s="55"/>
    </row>
    <row r="33" spans="1:15">
      <c r="A33" s="18">
        <f t="shared" si="5"/>
        <v>17</v>
      </c>
      <c r="B33" s="18"/>
      <c r="D33" s="11" t="s">
        <v>256</v>
      </c>
      <c r="F33" s="120">
        <v>8332549.3399999999</v>
      </c>
      <c r="G33" s="10"/>
      <c r="H33" s="10">
        <f>-F33*(1-0.986)-1</f>
        <v>-116656.6907600001</v>
      </c>
      <c r="I33" s="11"/>
      <c r="J33" s="30">
        <v>0</v>
      </c>
      <c r="K33" s="30"/>
      <c r="L33" s="10">
        <f t="shared" si="4"/>
        <v>8215892.6492400002</v>
      </c>
      <c r="O33" s="55"/>
    </row>
    <row r="34" spans="1:15">
      <c r="A34" s="18">
        <f t="shared" si="5"/>
        <v>18</v>
      </c>
      <c r="B34" s="18"/>
      <c r="D34" s="11" t="s">
        <v>257</v>
      </c>
      <c r="F34" s="119">
        <v>0.10000000000000003</v>
      </c>
      <c r="G34" s="10"/>
      <c r="H34" s="10">
        <f t="shared" si="3"/>
        <v>-0.10000000000000003</v>
      </c>
      <c r="I34" s="11"/>
      <c r="J34" s="30">
        <v>0</v>
      </c>
      <c r="K34" s="30"/>
      <c r="L34" s="10">
        <f t="shared" si="4"/>
        <v>0</v>
      </c>
    </row>
    <row r="35" spans="1:15">
      <c r="A35" s="18"/>
      <c r="B35" s="18"/>
      <c r="F35" s="66" t="s">
        <v>32</v>
      </c>
      <c r="G35" s="10"/>
      <c r="H35" s="83" t="s">
        <v>32</v>
      </c>
      <c r="I35" s="11"/>
      <c r="J35" s="90" t="s">
        <v>192</v>
      </c>
      <c r="K35" s="30"/>
      <c r="L35" s="83" t="s">
        <v>32</v>
      </c>
    </row>
    <row r="36" spans="1:15">
      <c r="A36" s="18">
        <f>A34+1</f>
        <v>19</v>
      </c>
      <c r="B36" s="18"/>
      <c r="D36" s="11" t="s">
        <v>44</v>
      </c>
      <c r="F36" s="119">
        <f>SUM(F28:F35)</f>
        <v>48750389.139999993</v>
      </c>
      <c r="G36" s="10"/>
      <c r="H36" s="10">
        <f>SUM(H28:H35)</f>
        <v>-40534496.490759999</v>
      </c>
      <c r="I36" s="11"/>
      <c r="J36" s="30">
        <f>SUM(J28:J35)</f>
        <v>0</v>
      </c>
      <c r="K36" s="30"/>
      <c r="L36" s="10">
        <f>SUM(L28:L35)</f>
        <v>8215892.6492400002</v>
      </c>
    </row>
    <row r="37" spans="1:15">
      <c r="A37" s="18"/>
      <c r="B37" s="18"/>
      <c r="F37" s="66" t="s">
        <v>32</v>
      </c>
      <c r="G37" s="10"/>
      <c r="H37" s="83" t="s">
        <v>32</v>
      </c>
      <c r="I37" s="11"/>
      <c r="J37" s="90" t="s">
        <v>192</v>
      </c>
      <c r="K37" s="30"/>
      <c r="L37" s="90" t="s">
        <v>32</v>
      </c>
    </row>
    <row r="38" spans="1:15">
      <c r="A38" s="18"/>
      <c r="B38" s="18"/>
      <c r="C38" s="11" t="s">
        <v>45</v>
      </c>
      <c r="F38" s="119"/>
      <c r="G38" s="10"/>
      <c r="H38" s="10"/>
      <c r="I38" s="11"/>
      <c r="J38" s="30"/>
      <c r="K38" s="30"/>
      <c r="L38" s="30"/>
    </row>
    <row r="39" spans="1:15">
      <c r="A39" s="18">
        <f>A36+1</f>
        <v>20</v>
      </c>
      <c r="B39" s="18"/>
      <c r="D39" s="11" t="s">
        <v>47</v>
      </c>
      <c r="F39" s="118">
        <v>1105712.1099999999</v>
      </c>
      <c r="G39" s="10"/>
      <c r="H39" s="10">
        <f>-F39</f>
        <v>-1105712.1099999999</v>
      </c>
      <c r="I39" s="11"/>
      <c r="J39" s="30">
        <v>0</v>
      </c>
      <c r="K39" s="30"/>
      <c r="L39" s="30">
        <f>+F39+H39+J39</f>
        <v>0</v>
      </c>
    </row>
    <row r="40" spans="1:15">
      <c r="A40" s="18">
        <f>A39+1</f>
        <v>21</v>
      </c>
      <c r="B40" s="18"/>
      <c r="D40" s="117" t="s">
        <v>261</v>
      </c>
      <c r="F40" s="127">
        <v>2342825.94</v>
      </c>
      <c r="G40" s="10"/>
      <c r="H40" s="10">
        <v>-22976.33</v>
      </c>
      <c r="I40" s="10"/>
      <c r="J40" s="10">
        <v>0</v>
      </c>
      <c r="K40" s="10"/>
      <c r="L40" s="10">
        <f>+F40+H40+J40</f>
        <v>2319849.61</v>
      </c>
      <c r="M40" s="10"/>
    </row>
    <row r="41" spans="1:15">
      <c r="A41" s="18">
        <f t="shared" ref="A41:A45" si="6">A40+1</f>
        <v>22</v>
      </c>
      <c r="B41" s="18"/>
      <c r="D41" s="11" t="s">
        <v>49</v>
      </c>
      <c r="F41" s="119"/>
      <c r="G41" s="10"/>
      <c r="H41" s="10"/>
      <c r="I41" s="11"/>
      <c r="J41" s="30"/>
      <c r="K41" s="30"/>
      <c r="L41" s="30"/>
    </row>
    <row r="42" spans="1:15">
      <c r="A42" s="18">
        <f t="shared" si="6"/>
        <v>23</v>
      </c>
      <c r="B42" s="18"/>
      <c r="D42" s="11" t="s">
        <v>48</v>
      </c>
      <c r="F42" s="14">
        <v>15706415.59</v>
      </c>
      <c r="G42" s="10"/>
      <c r="H42" s="10">
        <f>-F42</f>
        <v>-15706415.59</v>
      </c>
      <c r="I42" s="11"/>
      <c r="J42" s="30">
        <v>0</v>
      </c>
      <c r="K42" s="30"/>
      <c r="L42" s="30">
        <f>+F42+H42+J42</f>
        <v>0</v>
      </c>
    </row>
    <row r="43" spans="1:15">
      <c r="A43" s="18">
        <f t="shared" si="6"/>
        <v>24</v>
      </c>
      <c r="B43" s="18"/>
      <c r="D43" s="11" t="s">
        <v>53</v>
      </c>
      <c r="F43" s="120">
        <v>74466.75</v>
      </c>
      <c r="G43" s="10"/>
      <c r="H43" s="10">
        <f>-F43</f>
        <v>-74466.75</v>
      </c>
      <c r="I43" s="11"/>
      <c r="J43" s="30">
        <v>0</v>
      </c>
      <c r="K43" s="30"/>
      <c r="L43" s="30">
        <f>+F43+H43+J43</f>
        <v>0</v>
      </c>
    </row>
    <row r="44" spans="1:15">
      <c r="A44" s="18">
        <f t="shared" si="6"/>
        <v>25</v>
      </c>
      <c r="B44" s="18"/>
      <c r="D44" s="11" t="s">
        <v>54</v>
      </c>
      <c r="F44" s="120">
        <v>-371.91</v>
      </c>
      <c r="G44" s="10"/>
      <c r="H44" s="10">
        <f>-F44</f>
        <v>371.91</v>
      </c>
      <c r="I44" s="11"/>
      <c r="J44" s="30">
        <v>0</v>
      </c>
      <c r="K44" s="30"/>
      <c r="L44" s="30">
        <f>+F44+H44+J44</f>
        <v>0</v>
      </c>
    </row>
    <row r="45" spans="1:15">
      <c r="A45" s="18">
        <f t="shared" si="6"/>
        <v>26</v>
      </c>
      <c r="B45" s="18"/>
      <c r="D45" s="11" t="s">
        <v>55</v>
      </c>
      <c r="F45" s="120">
        <v>19758045.84</v>
      </c>
      <c r="G45" s="10"/>
      <c r="H45" s="10">
        <f>-F45</f>
        <v>-19758045.84</v>
      </c>
      <c r="I45" s="11"/>
      <c r="J45" s="30">
        <v>0</v>
      </c>
      <c r="K45" s="30"/>
      <c r="L45" s="30">
        <f>+F45+H45+J45</f>
        <v>0</v>
      </c>
    </row>
    <row r="46" spans="1:15">
      <c r="A46" s="18"/>
      <c r="B46" s="18"/>
      <c r="F46" s="66" t="s">
        <v>32</v>
      </c>
      <c r="G46" s="10"/>
      <c r="H46" s="83" t="s">
        <v>32</v>
      </c>
      <c r="I46" s="11"/>
      <c r="J46" s="90" t="s">
        <v>192</v>
      </c>
      <c r="K46" s="30"/>
      <c r="L46" s="90" t="s">
        <v>32</v>
      </c>
    </row>
    <row r="47" spans="1:15">
      <c r="A47" s="18">
        <f>A45+1</f>
        <v>27</v>
      </c>
      <c r="B47" s="18"/>
      <c r="D47" s="11" t="s">
        <v>50</v>
      </c>
      <c r="F47" s="66">
        <f>SUM(F42:F46)</f>
        <v>35538556.269999996</v>
      </c>
      <c r="G47" s="10"/>
      <c r="H47" s="83">
        <f>SUM(H42:H46)</f>
        <v>-35538556.269999996</v>
      </c>
      <c r="I47" s="11"/>
      <c r="J47" s="90">
        <f>SUM(J42:J46)</f>
        <v>0</v>
      </c>
      <c r="K47" s="30"/>
      <c r="L47" s="90">
        <f>SUM(L42:L46)</f>
        <v>0</v>
      </c>
    </row>
    <row r="48" spans="1:15">
      <c r="A48" s="18"/>
      <c r="B48" s="18"/>
      <c r="F48" s="73" t="s">
        <v>32</v>
      </c>
      <c r="G48" s="33"/>
      <c r="H48" s="35" t="s">
        <v>32</v>
      </c>
      <c r="I48" s="11"/>
      <c r="J48" s="35" t="s">
        <v>192</v>
      </c>
      <c r="K48" s="11"/>
      <c r="L48" s="35" t="s">
        <v>32</v>
      </c>
    </row>
    <row r="49" spans="1:16">
      <c r="A49" s="18"/>
      <c r="B49" s="18"/>
      <c r="D49" s="11" t="s">
        <v>51</v>
      </c>
      <c r="F49" s="56"/>
      <c r="G49" s="33"/>
      <c r="H49" s="33"/>
      <c r="I49" s="11"/>
      <c r="J49" s="33"/>
      <c r="K49" s="11"/>
      <c r="L49" s="33"/>
    </row>
    <row r="50" spans="1:16">
      <c r="A50" s="18">
        <f>A47+1</f>
        <v>28</v>
      </c>
      <c r="B50" s="18"/>
      <c r="D50" s="11" t="s">
        <v>52</v>
      </c>
      <c r="F50" s="56">
        <v>59630524.259999998</v>
      </c>
      <c r="G50" s="33"/>
      <c r="H50" s="10">
        <f t="shared" ref="H50:H51" si="7">-F50*(1-0.986)</f>
        <v>-834827.33964000072</v>
      </c>
      <c r="I50" s="10"/>
      <c r="J50" s="10">
        <v>953958.03999999166</v>
      </c>
      <c r="K50" s="10"/>
      <c r="L50" s="10">
        <f>+F50+H50+J50</f>
        <v>59749654.960359991</v>
      </c>
      <c r="N50" s="11"/>
    </row>
    <row r="51" spans="1:16">
      <c r="A51" s="18">
        <f>A50+1</f>
        <v>29</v>
      </c>
      <c r="B51" s="18"/>
      <c r="D51" s="11" t="s">
        <v>281</v>
      </c>
      <c r="F51" s="118">
        <v>176769.44</v>
      </c>
      <c r="G51" s="33"/>
      <c r="H51" s="10">
        <f t="shared" si="7"/>
        <v>-2474.7721600000023</v>
      </c>
      <c r="I51" s="10"/>
      <c r="J51" s="10">
        <v>0</v>
      </c>
      <c r="K51" s="10"/>
      <c r="L51" s="10">
        <f>+F51+H51+J51</f>
        <v>174294.66784000001</v>
      </c>
      <c r="N51" s="33"/>
    </row>
    <row r="52" spans="1:16">
      <c r="A52" s="18">
        <f>A51+1</f>
        <v>30</v>
      </c>
      <c r="B52" s="18"/>
      <c r="D52" s="11" t="s">
        <v>258</v>
      </c>
      <c r="F52" s="118">
        <v>22842097.41</v>
      </c>
      <c r="G52" s="33"/>
      <c r="H52" s="10">
        <v>-255909</v>
      </c>
      <c r="I52" s="10"/>
      <c r="J52" s="10">
        <v>-769151</v>
      </c>
      <c r="K52" s="10"/>
      <c r="L52" s="10">
        <f>+F52+H52+J52</f>
        <v>21817037.41</v>
      </c>
      <c r="M52" s="11"/>
      <c r="N52" s="11"/>
    </row>
    <row r="53" spans="1:16">
      <c r="A53" s="18"/>
      <c r="B53" s="18"/>
      <c r="F53" s="73" t="s">
        <v>32</v>
      </c>
      <c r="G53" s="33"/>
      <c r="H53" s="83" t="s">
        <v>32</v>
      </c>
      <c r="I53" s="10"/>
      <c r="J53" s="83" t="s">
        <v>192</v>
      </c>
      <c r="K53" s="10"/>
      <c r="L53" s="83" t="s">
        <v>32</v>
      </c>
      <c r="O53" s="11"/>
      <c r="P53" s="11"/>
    </row>
    <row r="54" spans="1:16">
      <c r="A54" s="18">
        <f>A52</f>
        <v>30</v>
      </c>
      <c r="B54" s="18"/>
      <c r="D54" s="11" t="s">
        <v>56</v>
      </c>
      <c r="F54" s="56">
        <f>SUM(F50:F53)</f>
        <v>82649391.109999999</v>
      </c>
      <c r="G54" s="33"/>
      <c r="H54" s="10">
        <f>SUM(H50:H53)</f>
        <v>-1093211.1118000008</v>
      </c>
      <c r="I54" s="10"/>
      <c r="J54" s="83">
        <f>SUM(J50:J53)</f>
        <v>184807.03999999166</v>
      </c>
      <c r="K54" s="10"/>
      <c r="L54" s="10">
        <f>SUM(L50:L53)</f>
        <v>81740987.038199991</v>
      </c>
      <c r="O54" s="11"/>
      <c r="P54" s="11"/>
    </row>
    <row r="55" spans="1:16">
      <c r="A55" s="18"/>
      <c r="B55" s="18"/>
      <c r="F55" s="73"/>
      <c r="G55" s="33"/>
      <c r="H55" s="10"/>
      <c r="I55" s="10"/>
      <c r="J55" s="83"/>
      <c r="K55" s="10"/>
      <c r="L55" s="10"/>
      <c r="O55" s="11"/>
      <c r="P55" s="11"/>
    </row>
    <row r="56" spans="1:16">
      <c r="A56" s="18">
        <f>A54+1</f>
        <v>31</v>
      </c>
      <c r="B56" s="18"/>
      <c r="D56" s="11" t="s">
        <v>20</v>
      </c>
      <c r="F56" s="118">
        <v>1432085.75</v>
      </c>
      <c r="G56" s="33"/>
      <c r="H56" s="76">
        <v>0</v>
      </c>
      <c r="I56" s="10"/>
      <c r="J56" s="10">
        <v>0</v>
      </c>
      <c r="K56" s="10"/>
      <c r="L56" s="10">
        <f>+F56+H56+J56</f>
        <v>1432085.75</v>
      </c>
      <c r="O56" s="11"/>
      <c r="P56" s="11"/>
    </row>
    <row r="57" spans="1:16">
      <c r="A57" s="18">
        <f>A56+1</f>
        <v>32</v>
      </c>
      <c r="B57" s="18"/>
      <c r="D57" s="11" t="s">
        <v>259</v>
      </c>
      <c r="F57" s="119">
        <v>4187689.39</v>
      </c>
      <c r="G57" s="10"/>
      <c r="H57" s="10">
        <f>-F57</f>
        <v>-4187689.39</v>
      </c>
      <c r="I57" s="10"/>
      <c r="J57" s="30">
        <v>0</v>
      </c>
      <c r="K57" s="10"/>
      <c r="L57" s="10">
        <f t="shared" ref="L57:L59" si="8">+F57+H57+J57</f>
        <v>0</v>
      </c>
      <c r="N57" s="137"/>
      <c r="O57" s="11"/>
      <c r="P57" s="11"/>
    </row>
    <row r="58" spans="1:16">
      <c r="A58" s="18">
        <f t="shared" ref="A58:A59" si="9">A57+1</f>
        <v>33</v>
      </c>
      <c r="B58" s="18"/>
      <c r="D58" s="11" t="s">
        <v>57</v>
      </c>
      <c r="F58" s="31">
        <v>-4325040.7</v>
      </c>
      <c r="G58" s="33"/>
      <c r="H58" s="10">
        <f>-F58</f>
        <v>4325040.7</v>
      </c>
      <c r="I58" s="10"/>
      <c r="J58" s="30">
        <v>0</v>
      </c>
      <c r="K58" s="10"/>
      <c r="L58" s="10">
        <f t="shared" si="8"/>
        <v>0</v>
      </c>
      <c r="O58" s="11"/>
      <c r="P58" s="11"/>
    </row>
    <row r="59" spans="1:16">
      <c r="A59" s="18">
        <f t="shared" si="9"/>
        <v>34</v>
      </c>
      <c r="B59" s="18"/>
      <c r="D59" s="11" t="s">
        <v>260</v>
      </c>
      <c r="F59" s="31">
        <v>3015258.43</v>
      </c>
      <c r="G59" s="33"/>
      <c r="H59" s="10">
        <f>-F59</f>
        <v>-3015258.43</v>
      </c>
      <c r="I59" s="10"/>
      <c r="J59" s="30">
        <v>0</v>
      </c>
      <c r="K59" s="10"/>
      <c r="L59" s="10">
        <f t="shared" si="8"/>
        <v>0</v>
      </c>
      <c r="N59" s="34"/>
    </row>
    <row r="60" spans="1:16" s="11" customFormat="1">
      <c r="A60" s="18"/>
      <c r="B60" s="18"/>
      <c r="F60" s="73" t="s">
        <v>32</v>
      </c>
      <c r="G60" s="33"/>
      <c r="H60" s="83" t="s">
        <v>32</v>
      </c>
      <c r="I60" s="10"/>
      <c r="J60" s="83" t="s">
        <v>192</v>
      </c>
      <c r="K60" s="10"/>
      <c r="L60" s="83" t="s">
        <v>32</v>
      </c>
    </row>
    <row r="61" spans="1:16">
      <c r="A61" s="18">
        <f>A59+1</f>
        <v>35</v>
      </c>
      <c r="B61" s="18"/>
      <c r="D61" s="11" t="s">
        <v>58</v>
      </c>
      <c r="F61" s="56">
        <f>+F39+F40+F47+F54+F58+F59+F56+F57</f>
        <v>125946478.3</v>
      </c>
      <c r="G61" s="33"/>
      <c r="H61" s="33">
        <f>+H39+H40+H47+H54+H58+H59+H56+H57</f>
        <v>-40638362.941799998</v>
      </c>
      <c r="I61" s="11"/>
      <c r="J61" s="33">
        <f>+J39+J40+J47+J54+J58+J59+J56+J57</f>
        <v>184807.03999999166</v>
      </c>
      <c r="K61" s="11"/>
      <c r="L61" s="33">
        <f>+L39+L40+L47+L54+L58+L59+L56+L57</f>
        <v>85492922.39819999</v>
      </c>
    </row>
    <row r="62" spans="1:16" s="11" customFormat="1">
      <c r="A62" s="18"/>
      <c r="B62" s="18"/>
      <c r="F62" s="73" t="s">
        <v>32</v>
      </c>
      <c r="G62" s="33"/>
      <c r="H62" s="35" t="s">
        <v>32</v>
      </c>
      <c r="J62" s="35" t="s">
        <v>192</v>
      </c>
      <c r="L62" s="35" t="s">
        <v>32</v>
      </c>
    </row>
    <row r="63" spans="1:16" s="11" customFormat="1">
      <c r="A63" s="18"/>
      <c r="B63" s="18"/>
      <c r="F63" s="73"/>
      <c r="G63" s="33"/>
      <c r="H63" s="33"/>
      <c r="J63" s="33"/>
      <c r="L63" s="33"/>
    </row>
    <row r="64" spans="1:16">
      <c r="A64" s="18">
        <f>A61+1</f>
        <v>36</v>
      </c>
      <c r="B64" s="18"/>
      <c r="D64" s="11" t="s">
        <v>59</v>
      </c>
      <c r="F64" s="118">
        <v>741366386.11000001</v>
      </c>
      <c r="G64" s="33"/>
      <c r="H64" s="10">
        <f>-F64</f>
        <v>-741366386.11000001</v>
      </c>
      <c r="I64" s="10"/>
      <c r="J64" s="10">
        <v>0</v>
      </c>
      <c r="K64" s="10"/>
      <c r="L64" s="10">
        <f>+F64+H64+J64</f>
        <v>0</v>
      </c>
    </row>
    <row r="65" spans="1:18">
      <c r="A65" s="18">
        <f>A64+1</f>
        <v>37</v>
      </c>
      <c r="B65" s="18"/>
      <c r="D65" s="11" t="s">
        <v>60</v>
      </c>
      <c r="F65" s="118">
        <v>28296171.170000002</v>
      </c>
      <c r="G65" s="33"/>
      <c r="H65" s="10">
        <f>-F65</f>
        <v>-28296171.170000002</v>
      </c>
      <c r="I65" s="10"/>
      <c r="J65" s="10">
        <v>0</v>
      </c>
      <c r="K65" s="10"/>
      <c r="L65" s="10">
        <v>0</v>
      </c>
      <c r="N65" s="112"/>
    </row>
    <row r="66" spans="1:18">
      <c r="A66" s="18">
        <f>A65+1</f>
        <v>38</v>
      </c>
      <c r="B66" s="18"/>
      <c r="D66" s="11" t="s">
        <v>264</v>
      </c>
      <c r="F66" s="118">
        <v>82517186.260000005</v>
      </c>
      <c r="G66" s="33"/>
      <c r="H66" s="10">
        <f>-F66</f>
        <v>-82517186.260000005</v>
      </c>
      <c r="I66" s="10"/>
      <c r="J66" s="10">
        <v>0</v>
      </c>
      <c r="K66" s="10"/>
      <c r="L66" s="10">
        <v>0</v>
      </c>
      <c r="N66" s="134"/>
      <c r="O66" s="133"/>
      <c r="P66" s="133"/>
      <c r="Q66" s="133"/>
      <c r="R66" s="133"/>
    </row>
    <row r="67" spans="1:18" s="11" customFormat="1">
      <c r="A67" s="18"/>
      <c r="B67" s="18"/>
      <c r="F67" s="73" t="s">
        <v>32</v>
      </c>
      <c r="G67" s="33"/>
      <c r="H67" s="35" t="s">
        <v>32</v>
      </c>
      <c r="J67" s="35" t="s">
        <v>192</v>
      </c>
      <c r="L67" s="35" t="s">
        <v>32</v>
      </c>
    </row>
    <row r="68" spans="1:18" ht="25.5">
      <c r="A68" s="18">
        <f>A66+1</f>
        <v>39</v>
      </c>
      <c r="B68" s="18"/>
      <c r="D68" s="117" t="s">
        <v>61</v>
      </c>
      <c r="F68" s="56">
        <f>SUM(F64:F67)</f>
        <v>852179743.53999996</v>
      </c>
      <c r="G68" s="33"/>
      <c r="H68" s="33">
        <f>SUM(H64:H67)</f>
        <v>-852179743.53999996</v>
      </c>
      <c r="I68" s="11"/>
      <c r="J68" s="30">
        <f>SUM(J64:J67)</f>
        <v>0</v>
      </c>
      <c r="K68" s="11"/>
      <c r="L68" s="33">
        <f>SUM(L64:L67)</f>
        <v>0</v>
      </c>
      <c r="O68" s="10"/>
      <c r="P68" s="111"/>
    </row>
    <row r="69" spans="1:18" s="11" customFormat="1">
      <c r="A69" s="18"/>
      <c r="B69" s="18"/>
      <c r="F69" s="73" t="s">
        <v>32</v>
      </c>
      <c r="G69" s="33"/>
      <c r="H69" s="35" t="s">
        <v>32</v>
      </c>
      <c r="J69" s="35" t="s">
        <v>192</v>
      </c>
      <c r="L69" s="35" t="s">
        <v>32</v>
      </c>
      <c r="O69" s="30"/>
    </row>
    <row r="70" spans="1:18" s="11" customFormat="1">
      <c r="A70" s="18"/>
      <c r="B70" s="18"/>
      <c r="F70" s="56"/>
      <c r="G70" s="33"/>
      <c r="H70" s="33"/>
      <c r="J70" s="33"/>
      <c r="L70" s="33"/>
    </row>
    <row r="71" spans="1:18">
      <c r="A71" s="18">
        <f>A68+1</f>
        <v>40</v>
      </c>
      <c r="B71" s="18"/>
      <c r="D71" s="11" t="s">
        <v>62</v>
      </c>
      <c r="F71" s="66">
        <f>+F24+F36+F61+F68</f>
        <v>3449326711.6599998</v>
      </c>
      <c r="G71" s="103"/>
      <c r="H71" s="116">
        <f>+H24+H36+H61+H68</f>
        <v>-988801686.15256</v>
      </c>
      <c r="I71" s="103"/>
      <c r="J71" s="116">
        <f>+J24+J36+J61+J68</f>
        <v>-252431342.2299999</v>
      </c>
      <c r="K71" s="103"/>
      <c r="L71" s="116">
        <f>+L24+L36+L61+L68</f>
        <v>2208093683.2774401</v>
      </c>
      <c r="O71" s="110"/>
      <c r="P71" s="109"/>
    </row>
    <row r="72" spans="1:18" s="11" customFormat="1">
      <c r="A72" s="18"/>
      <c r="B72" s="18"/>
      <c r="F72" s="61" t="s">
        <v>167</v>
      </c>
      <c r="G72" s="33"/>
      <c r="H72" s="61" t="s">
        <v>167</v>
      </c>
      <c r="J72" s="61" t="s">
        <v>11</v>
      </c>
      <c r="L72" s="61" t="s">
        <v>167</v>
      </c>
      <c r="O72" s="33"/>
      <c r="P72" s="111"/>
    </row>
    <row r="73" spans="1:18" s="11" customFormat="1">
      <c r="A73" s="18"/>
      <c r="B73" s="18"/>
      <c r="F73" s="33"/>
      <c r="G73" s="33"/>
      <c r="H73" s="33"/>
      <c r="J73" s="33"/>
    </row>
    <row r="74" spans="1:18" s="11" customFormat="1">
      <c r="A74" s="18"/>
      <c r="B74" s="18"/>
      <c r="D74" s="11" t="s">
        <v>194</v>
      </c>
      <c r="F74" s="33"/>
      <c r="G74" s="33"/>
      <c r="H74" s="33"/>
    </row>
    <row r="75" spans="1:18" s="11" customFormat="1">
      <c r="A75" s="18"/>
      <c r="B75" s="18"/>
      <c r="F75" s="33"/>
      <c r="G75" s="33"/>
      <c r="H75" s="33"/>
    </row>
    <row r="76" spans="1:18">
      <c r="A76" s="18">
        <f>A71+1</f>
        <v>41</v>
      </c>
      <c r="B76" s="18"/>
      <c r="D76" s="11" t="s">
        <v>276</v>
      </c>
      <c r="F76" s="33"/>
      <c r="G76" s="33"/>
      <c r="H76" s="33"/>
      <c r="I76" s="11"/>
      <c r="J76" s="11"/>
      <c r="K76" s="11"/>
      <c r="L76" s="103">
        <f>+L71</f>
        <v>2208093683.2774401</v>
      </c>
      <c r="M76" s="11"/>
    </row>
    <row r="77" spans="1:18">
      <c r="A77" s="18">
        <f t="shared" ref="A77:A82" si="10">A76+1</f>
        <v>42</v>
      </c>
      <c r="B77" s="18"/>
      <c r="D77" s="11" t="s">
        <v>195</v>
      </c>
      <c r="F77" s="33"/>
      <c r="G77" s="33"/>
      <c r="H77" s="33"/>
      <c r="I77" s="11"/>
      <c r="J77" s="11"/>
      <c r="K77" s="11"/>
      <c r="M77" s="11"/>
    </row>
    <row r="78" spans="1:18">
      <c r="A78" s="18">
        <f t="shared" si="10"/>
        <v>43</v>
      </c>
      <c r="B78" s="18"/>
      <c r="D78" s="11" t="s">
        <v>236</v>
      </c>
      <c r="F78" s="33"/>
      <c r="G78" s="33"/>
      <c r="H78" s="33"/>
      <c r="I78" s="11"/>
      <c r="J78" s="11"/>
      <c r="K78" s="11"/>
      <c r="L78" s="33">
        <v>-60772164.894990899</v>
      </c>
      <c r="M78" s="11"/>
      <c r="O78" s="76"/>
    </row>
    <row r="79" spans="1:18">
      <c r="A79" s="18"/>
      <c r="B79" s="18"/>
      <c r="D79" s="11" t="s">
        <v>295</v>
      </c>
      <c r="F79" s="33"/>
      <c r="G79" s="33"/>
      <c r="H79" s="33"/>
      <c r="I79" s="11"/>
      <c r="J79" s="11"/>
      <c r="K79" s="11"/>
      <c r="L79" s="33">
        <v>0</v>
      </c>
      <c r="M79" s="11"/>
      <c r="O79" s="76"/>
    </row>
    <row r="80" spans="1:18">
      <c r="A80" s="18">
        <f>A78+1</f>
        <v>44</v>
      </c>
      <c r="B80" s="18"/>
      <c r="D80" s="11" t="s">
        <v>187</v>
      </c>
      <c r="F80" s="33"/>
      <c r="G80" s="33"/>
      <c r="H80" s="33"/>
      <c r="I80" s="11"/>
      <c r="J80" s="11"/>
      <c r="K80" s="11"/>
      <c r="L80" s="33"/>
      <c r="M80" s="11"/>
    </row>
    <row r="81" spans="1:15">
      <c r="A81" s="18">
        <f t="shared" si="10"/>
        <v>45</v>
      </c>
      <c r="B81" s="18"/>
      <c r="D81" s="11" t="s">
        <v>237</v>
      </c>
      <c r="F81" s="33"/>
      <c r="G81" s="33"/>
      <c r="H81" s="33"/>
      <c r="I81" s="11"/>
      <c r="J81" s="11"/>
      <c r="K81" s="11"/>
      <c r="L81" s="33">
        <f>-('P4'!L42+'P4'!L53)</f>
        <v>-29412252.34</v>
      </c>
      <c r="M81" s="11"/>
    </row>
    <row r="82" spans="1:15">
      <c r="A82" s="18">
        <f t="shared" si="10"/>
        <v>46</v>
      </c>
      <c r="B82" s="18"/>
      <c r="D82" s="11" t="s">
        <v>238</v>
      </c>
      <c r="F82" s="33"/>
      <c r="G82" s="33"/>
      <c r="H82" s="33"/>
      <c r="I82" s="11"/>
      <c r="J82" s="11"/>
      <c r="K82" s="11"/>
      <c r="L82" s="33">
        <v>-245649955.90584826</v>
      </c>
      <c r="M82" s="11"/>
    </row>
    <row r="83" spans="1:15">
      <c r="A83" s="18"/>
      <c r="B83" s="18"/>
      <c r="F83" s="33"/>
      <c r="G83" s="33"/>
      <c r="H83" s="33"/>
      <c r="I83" s="11"/>
      <c r="J83" s="11"/>
      <c r="K83" s="11"/>
      <c r="L83" s="35" t="s">
        <v>32</v>
      </c>
      <c r="M83" s="11"/>
    </row>
    <row r="84" spans="1:15">
      <c r="A84" s="18">
        <f>A82+1</f>
        <v>47</v>
      </c>
      <c r="B84" s="18"/>
      <c r="D84" s="11" t="s">
        <v>239</v>
      </c>
      <c r="F84" s="33"/>
      <c r="G84" s="33"/>
      <c r="H84" s="33"/>
      <c r="I84" s="11"/>
      <c r="J84" s="11"/>
      <c r="K84" s="11"/>
      <c r="L84" s="103">
        <f>SUM(L76:L82)</f>
        <v>1872259310.136601</v>
      </c>
      <c r="M84" s="11"/>
      <c r="O84" s="136"/>
    </row>
    <row r="85" spans="1:15">
      <c r="A85" s="18"/>
      <c r="B85" s="18"/>
      <c r="F85" s="33"/>
      <c r="G85" s="33"/>
      <c r="H85" s="33"/>
      <c r="I85" s="11"/>
      <c r="J85" s="11"/>
      <c r="K85" s="11"/>
      <c r="L85" s="61" t="s">
        <v>167</v>
      </c>
      <c r="M85" s="11"/>
    </row>
    <row r="86" spans="1:15">
      <c r="A86" s="18"/>
      <c r="B86" s="18"/>
      <c r="F86" s="33"/>
      <c r="G86" s="33"/>
      <c r="H86" s="33"/>
      <c r="I86" s="11"/>
      <c r="J86" s="11"/>
      <c r="K86" s="11"/>
      <c r="M86" s="11"/>
    </row>
    <row r="87" spans="1:15">
      <c r="A87" s="18"/>
      <c r="B87" s="18"/>
      <c r="F87" s="33"/>
      <c r="G87" s="34"/>
      <c r="H87" s="34"/>
      <c r="L87" s="10"/>
    </row>
    <row r="88" spans="1:15">
      <c r="A88" s="18"/>
      <c r="B88" s="18"/>
      <c r="F88" s="33"/>
      <c r="G88" s="34"/>
      <c r="H88" s="34"/>
      <c r="J88" s="34"/>
      <c r="L88" s="103"/>
    </row>
    <row r="89" spans="1:15">
      <c r="A89" s="18"/>
      <c r="B89" s="18"/>
      <c r="F89" s="33"/>
      <c r="G89" s="34"/>
      <c r="H89" s="34"/>
      <c r="J89" s="34"/>
      <c r="L89" s="103"/>
    </row>
    <row r="90" spans="1:15">
      <c r="A90" s="18"/>
      <c r="B90" s="18"/>
      <c r="F90" s="33"/>
      <c r="G90" s="34"/>
      <c r="H90" s="34"/>
      <c r="L90" s="103"/>
    </row>
    <row r="91" spans="1:15">
      <c r="A91" s="18"/>
      <c r="B91" s="18"/>
      <c r="L91" s="103"/>
    </row>
    <row r="92" spans="1:15">
      <c r="F92" s="33"/>
      <c r="J92" s="34"/>
    </row>
    <row r="93" spans="1:15">
      <c r="L93" s="103"/>
    </row>
    <row r="94" spans="1:15">
      <c r="F94" s="33"/>
      <c r="H94" s="34"/>
    </row>
    <row r="95" spans="1:15">
      <c r="F95" s="33"/>
    </row>
    <row r="96" spans="1:15">
      <c r="F96" s="33"/>
    </row>
    <row r="98" spans="6:6">
      <c r="F98" s="33"/>
    </row>
  </sheetData>
  <printOptions horizontalCentered="1"/>
  <pageMargins left="1" right="0" top="0.5" bottom="0" header="0" footer="0"/>
  <pageSetup scale="60" orientation="portrait" r:id="rId1"/>
  <headerFooter alignWithMargins="0">
    <oddHeader>&amp;R
KPSC Case No. 2025-00257
Section IV - Application
Financial Exhibit
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5"/>
  <sheetViews>
    <sheetView view="pageBreakPreview" zoomScaleNormal="90" zoomScaleSheetLayoutView="100" workbookViewId="0">
      <pane ySplit="9" topLeftCell="A70" activePane="bottomLeft" state="frozen"/>
      <selection activeCell="H54" sqref="H54"/>
      <selection pane="bottomLeft" activeCell="H54" sqref="H54"/>
    </sheetView>
  </sheetViews>
  <sheetFormatPr defaultRowHeight="12.75"/>
  <cols>
    <col min="1" max="1" width="4.42578125" style="12" bestFit="1" customWidth="1"/>
    <col min="2" max="2" width="2.28515625" style="12" customWidth="1"/>
    <col min="3" max="3" width="3.7109375" style="11" customWidth="1"/>
    <col min="4" max="4" width="65.85546875" style="11" bestFit="1" customWidth="1"/>
    <col min="5" max="5" width="2.28515625" style="11" customWidth="1"/>
    <col min="6" max="6" width="19.5703125" style="11" bestFit="1" customWidth="1"/>
    <col min="7" max="7" width="2.28515625" style="5" customWidth="1"/>
    <col min="8" max="8" width="17" style="5" bestFit="1" customWidth="1"/>
    <col min="9" max="9" width="2.5703125" style="5" bestFit="1" customWidth="1"/>
    <col min="10" max="10" width="17" style="5" customWidth="1"/>
    <col min="11" max="11" width="2.5703125" style="5" customWidth="1"/>
    <col min="12" max="12" width="17" style="5" bestFit="1" customWidth="1"/>
    <col min="13" max="13" width="2.28515625" style="5" customWidth="1"/>
    <col min="14" max="15" width="8.85546875" style="5"/>
    <col min="16" max="16" width="11.42578125" style="5" customWidth="1"/>
    <col min="17" max="252" width="8.85546875" style="5"/>
    <col min="253" max="253" width="4.42578125" style="5" bestFit="1" customWidth="1"/>
    <col min="254" max="254" width="2.28515625" style="5" customWidth="1"/>
    <col min="255" max="255" width="3.7109375" style="5" customWidth="1"/>
    <col min="256" max="256" width="58" style="5" bestFit="1" customWidth="1"/>
    <col min="257" max="257" width="2.28515625" style="5" customWidth="1"/>
    <col min="258" max="258" width="15" style="5" bestFit="1" customWidth="1"/>
    <col min="259" max="259" width="2.28515625" style="5" customWidth="1"/>
    <col min="260" max="260" width="13.42578125" style="5" bestFit="1" customWidth="1"/>
    <col min="261" max="261" width="2.5703125" style="5" bestFit="1" customWidth="1"/>
    <col min="262" max="262" width="13.5703125" style="5" bestFit="1" customWidth="1"/>
    <col min="263" max="263" width="2.5703125" style="5" customWidth="1"/>
    <col min="264" max="264" width="15" style="5" bestFit="1" customWidth="1"/>
    <col min="265" max="265" width="2.28515625" style="5" customWidth="1"/>
    <col min="266" max="508" width="8.85546875" style="5"/>
    <col min="509" max="509" width="4.42578125" style="5" bestFit="1" customWidth="1"/>
    <col min="510" max="510" width="2.28515625" style="5" customWidth="1"/>
    <col min="511" max="511" width="3.7109375" style="5" customWidth="1"/>
    <col min="512" max="512" width="58" style="5" bestFit="1" customWidth="1"/>
    <col min="513" max="513" width="2.28515625" style="5" customWidth="1"/>
    <col min="514" max="514" width="15" style="5" bestFit="1" customWidth="1"/>
    <col min="515" max="515" width="2.28515625" style="5" customWidth="1"/>
    <col min="516" max="516" width="13.42578125" style="5" bestFit="1" customWidth="1"/>
    <col min="517" max="517" width="2.5703125" style="5" bestFit="1" customWidth="1"/>
    <col min="518" max="518" width="13.5703125" style="5" bestFit="1" customWidth="1"/>
    <col min="519" max="519" width="2.5703125" style="5" customWidth="1"/>
    <col min="520" max="520" width="15" style="5" bestFit="1" customWidth="1"/>
    <col min="521" max="521" width="2.28515625" style="5" customWidth="1"/>
    <col min="522" max="764" width="8.85546875" style="5"/>
    <col min="765" max="765" width="4.42578125" style="5" bestFit="1" customWidth="1"/>
    <col min="766" max="766" width="2.28515625" style="5" customWidth="1"/>
    <col min="767" max="767" width="3.7109375" style="5" customWidth="1"/>
    <col min="768" max="768" width="58" style="5" bestFit="1" customWidth="1"/>
    <col min="769" max="769" width="2.28515625" style="5" customWidth="1"/>
    <col min="770" max="770" width="15" style="5" bestFit="1" customWidth="1"/>
    <col min="771" max="771" width="2.28515625" style="5" customWidth="1"/>
    <col min="772" max="772" width="13.42578125" style="5" bestFit="1" customWidth="1"/>
    <col min="773" max="773" width="2.5703125" style="5" bestFit="1" customWidth="1"/>
    <col min="774" max="774" width="13.5703125" style="5" bestFit="1" customWidth="1"/>
    <col min="775" max="775" width="2.5703125" style="5" customWidth="1"/>
    <col min="776" max="776" width="15" style="5" bestFit="1" customWidth="1"/>
    <col min="777" max="777" width="2.28515625" style="5" customWidth="1"/>
    <col min="778" max="1020" width="8.85546875" style="5"/>
    <col min="1021" max="1021" width="4.42578125" style="5" bestFit="1" customWidth="1"/>
    <col min="1022" max="1022" width="2.28515625" style="5" customWidth="1"/>
    <col min="1023" max="1023" width="3.7109375" style="5" customWidth="1"/>
    <col min="1024" max="1024" width="58" style="5" bestFit="1" customWidth="1"/>
    <col min="1025" max="1025" width="2.28515625" style="5" customWidth="1"/>
    <col min="1026" max="1026" width="15" style="5" bestFit="1" customWidth="1"/>
    <col min="1027" max="1027" width="2.28515625" style="5" customWidth="1"/>
    <col min="1028" max="1028" width="13.42578125" style="5" bestFit="1" customWidth="1"/>
    <col min="1029" max="1029" width="2.5703125" style="5" bestFit="1" customWidth="1"/>
    <col min="1030" max="1030" width="13.5703125" style="5" bestFit="1" customWidth="1"/>
    <col min="1031" max="1031" width="2.5703125" style="5" customWidth="1"/>
    <col min="1032" max="1032" width="15" style="5" bestFit="1" customWidth="1"/>
    <col min="1033" max="1033" width="2.28515625" style="5" customWidth="1"/>
    <col min="1034" max="1276" width="8.85546875" style="5"/>
    <col min="1277" max="1277" width="4.42578125" style="5" bestFit="1" customWidth="1"/>
    <col min="1278" max="1278" width="2.28515625" style="5" customWidth="1"/>
    <col min="1279" max="1279" width="3.7109375" style="5" customWidth="1"/>
    <col min="1280" max="1280" width="58" style="5" bestFit="1" customWidth="1"/>
    <col min="1281" max="1281" width="2.28515625" style="5" customWidth="1"/>
    <col min="1282" max="1282" width="15" style="5" bestFit="1" customWidth="1"/>
    <col min="1283" max="1283" width="2.28515625" style="5" customWidth="1"/>
    <col min="1284" max="1284" width="13.42578125" style="5" bestFit="1" customWidth="1"/>
    <col min="1285" max="1285" width="2.5703125" style="5" bestFit="1" customWidth="1"/>
    <col min="1286" max="1286" width="13.5703125" style="5" bestFit="1" customWidth="1"/>
    <col min="1287" max="1287" width="2.5703125" style="5" customWidth="1"/>
    <col min="1288" max="1288" width="15" style="5" bestFit="1" customWidth="1"/>
    <col min="1289" max="1289" width="2.28515625" style="5" customWidth="1"/>
    <col min="1290" max="1532" width="8.85546875" style="5"/>
    <col min="1533" max="1533" width="4.42578125" style="5" bestFit="1" customWidth="1"/>
    <col min="1534" max="1534" width="2.28515625" style="5" customWidth="1"/>
    <col min="1535" max="1535" width="3.7109375" style="5" customWidth="1"/>
    <col min="1536" max="1536" width="58" style="5" bestFit="1" customWidth="1"/>
    <col min="1537" max="1537" width="2.28515625" style="5" customWidth="1"/>
    <col min="1538" max="1538" width="15" style="5" bestFit="1" customWidth="1"/>
    <col min="1539" max="1539" width="2.28515625" style="5" customWidth="1"/>
    <col min="1540" max="1540" width="13.42578125" style="5" bestFit="1" customWidth="1"/>
    <col min="1541" max="1541" width="2.5703125" style="5" bestFit="1" customWidth="1"/>
    <col min="1542" max="1542" width="13.5703125" style="5" bestFit="1" customWidth="1"/>
    <col min="1543" max="1543" width="2.5703125" style="5" customWidth="1"/>
    <col min="1544" max="1544" width="15" style="5" bestFit="1" customWidth="1"/>
    <col min="1545" max="1545" width="2.28515625" style="5" customWidth="1"/>
    <col min="1546" max="1788" width="8.85546875" style="5"/>
    <col min="1789" max="1789" width="4.42578125" style="5" bestFit="1" customWidth="1"/>
    <col min="1790" max="1790" width="2.28515625" style="5" customWidth="1"/>
    <col min="1791" max="1791" width="3.7109375" style="5" customWidth="1"/>
    <col min="1792" max="1792" width="58" style="5" bestFit="1" customWidth="1"/>
    <col min="1793" max="1793" width="2.28515625" style="5" customWidth="1"/>
    <col min="1794" max="1794" width="15" style="5" bestFit="1" customWidth="1"/>
    <col min="1795" max="1795" width="2.28515625" style="5" customWidth="1"/>
    <col min="1796" max="1796" width="13.42578125" style="5" bestFit="1" customWidth="1"/>
    <col min="1797" max="1797" width="2.5703125" style="5" bestFit="1" customWidth="1"/>
    <col min="1798" max="1798" width="13.5703125" style="5" bestFit="1" customWidth="1"/>
    <col min="1799" max="1799" width="2.5703125" style="5" customWidth="1"/>
    <col min="1800" max="1800" width="15" style="5" bestFit="1" customWidth="1"/>
    <col min="1801" max="1801" width="2.28515625" style="5" customWidth="1"/>
    <col min="1802" max="2044" width="8.85546875" style="5"/>
    <col min="2045" max="2045" width="4.42578125" style="5" bestFit="1" customWidth="1"/>
    <col min="2046" max="2046" width="2.28515625" style="5" customWidth="1"/>
    <col min="2047" max="2047" width="3.7109375" style="5" customWidth="1"/>
    <col min="2048" max="2048" width="58" style="5" bestFit="1" customWidth="1"/>
    <col min="2049" max="2049" width="2.28515625" style="5" customWidth="1"/>
    <col min="2050" max="2050" width="15" style="5" bestFit="1" customWidth="1"/>
    <col min="2051" max="2051" width="2.28515625" style="5" customWidth="1"/>
    <col min="2052" max="2052" width="13.42578125" style="5" bestFit="1" customWidth="1"/>
    <col min="2053" max="2053" width="2.5703125" style="5" bestFit="1" customWidth="1"/>
    <col min="2054" max="2054" width="13.5703125" style="5" bestFit="1" customWidth="1"/>
    <col min="2055" max="2055" width="2.5703125" style="5" customWidth="1"/>
    <col min="2056" max="2056" width="15" style="5" bestFit="1" customWidth="1"/>
    <col min="2057" max="2057" width="2.28515625" style="5" customWidth="1"/>
    <col min="2058" max="2300" width="8.85546875" style="5"/>
    <col min="2301" max="2301" width="4.42578125" style="5" bestFit="1" customWidth="1"/>
    <col min="2302" max="2302" width="2.28515625" style="5" customWidth="1"/>
    <col min="2303" max="2303" width="3.7109375" style="5" customWidth="1"/>
    <col min="2304" max="2304" width="58" style="5" bestFit="1" customWidth="1"/>
    <col min="2305" max="2305" width="2.28515625" style="5" customWidth="1"/>
    <col min="2306" max="2306" width="15" style="5" bestFit="1" customWidth="1"/>
    <col min="2307" max="2307" width="2.28515625" style="5" customWidth="1"/>
    <col min="2308" max="2308" width="13.42578125" style="5" bestFit="1" customWidth="1"/>
    <col min="2309" max="2309" width="2.5703125" style="5" bestFit="1" customWidth="1"/>
    <col min="2310" max="2310" width="13.5703125" style="5" bestFit="1" customWidth="1"/>
    <col min="2311" max="2311" width="2.5703125" style="5" customWidth="1"/>
    <col min="2312" max="2312" width="15" style="5" bestFit="1" customWidth="1"/>
    <col min="2313" max="2313" width="2.28515625" style="5" customWidth="1"/>
    <col min="2314" max="2556" width="8.85546875" style="5"/>
    <col min="2557" max="2557" width="4.42578125" style="5" bestFit="1" customWidth="1"/>
    <col min="2558" max="2558" width="2.28515625" style="5" customWidth="1"/>
    <col min="2559" max="2559" width="3.7109375" style="5" customWidth="1"/>
    <col min="2560" max="2560" width="58" style="5" bestFit="1" customWidth="1"/>
    <col min="2561" max="2561" width="2.28515625" style="5" customWidth="1"/>
    <col min="2562" max="2562" width="15" style="5" bestFit="1" customWidth="1"/>
    <col min="2563" max="2563" width="2.28515625" style="5" customWidth="1"/>
    <col min="2564" max="2564" width="13.42578125" style="5" bestFit="1" customWidth="1"/>
    <col min="2565" max="2565" width="2.5703125" style="5" bestFit="1" customWidth="1"/>
    <col min="2566" max="2566" width="13.5703125" style="5" bestFit="1" customWidth="1"/>
    <col min="2567" max="2567" width="2.5703125" style="5" customWidth="1"/>
    <col min="2568" max="2568" width="15" style="5" bestFit="1" customWidth="1"/>
    <col min="2569" max="2569" width="2.28515625" style="5" customWidth="1"/>
    <col min="2570" max="2812" width="8.85546875" style="5"/>
    <col min="2813" max="2813" width="4.42578125" style="5" bestFit="1" customWidth="1"/>
    <col min="2814" max="2814" width="2.28515625" style="5" customWidth="1"/>
    <col min="2815" max="2815" width="3.7109375" style="5" customWidth="1"/>
    <col min="2816" max="2816" width="58" style="5" bestFit="1" customWidth="1"/>
    <col min="2817" max="2817" width="2.28515625" style="5" customWidth="1"/>
    <col min="2818" max="2818" width="15" style="5" bestFit="1" customWidth="1"/>
    <col min="2819" max="2819" width="2.28515625" style="5" customWidth="1"/>
    <col min="2820" max="2820" width="13.42578125" style="5" bestFit="1" customWidth="1"/>
    <col min="2821" max="2821" width="2.5703125" style="5" bestFit="1" customWidth="1"/>
    <col min="2822" max="2822" width="13.5703125" style="5" bestFit="1" customWidth="1"/>
    <col min="2823" max="2823" width="2.5703125" style="5" customWidth="1"/>
    <col min="2824" max="2824" width="15" style="5" bestFit="1" customWidth="1"/>
    <col min="2825" max="2825" width="2.28515625" style="5" customWidth="1"/>
    <col min="2826" max="3068" width="8.85546875" style="5"/>
    <col min="3069" max="3069" width="4.42578125" style="5" bestFit="1" customWidth="1"/>
    <col min="3070" max="3070" width="2.28515625" style="5" customWidth="1"/>
    <col min="3071" max="3071" width="3.7109375" style="5" customWidth="1"/>
    <col min="3072" max="3072" width="58" style="5" bestFit="1" customWidth="1"/>
    <col min="3073" max="3073" width="2.28515625" style="5" customWidth="1"/>
    <col min="3074" max="3074" width="15" style="5" bestFit="1" customWidth="1"/>
    <col min="3075" max="3075" width="2.28515625" style="5" customWidth="1"/>
    <col min="3076" max="3076" width="13.42578125" style="5" bestFit="1" customWidth="1"/>
    <col min="3077" max="3077" width="2.5703125" style="5" bestFit="1" customWidth="1"/>
    <col min="3078" max="3078" width="13.5703125" style="5" bestFit="1" customWidth="1"/>
    <col min="3079" max="3079" width="2.5703125" style="5" customWidth="1"/>
    <col min="3080" max="3080" width="15" style="5" bestFit="1" customWidth="1"/>
    <col min="3081" max="3081" width="2.28515625" style="5" customWidth="1"/>
    <col min="3082" max="3324" width="8.85546875" style="5"/>
    <col min="3325" max="3325" width="4.42578125" style="5" bestFit="1" customWidth="1"/>
    <col min="3326" max="3326" width="2.28515625" style="5" customWidth="1"/>
    <col min="3327" max="3327" width="3.7109375" style="5" customWidth="1"/>
    <col min="3328" max="3328" width="58" style="5" bestFit="1" customWidth="1"/>
    <col min="3329" max="3329" width="2.28515625" style="5" customWidth="1"/>
    <col min="3330" max="3330" width="15" style="5" bestFit="1" customWidth="1"/>
    <col min="3331" max="3331" width="2.28515625" style="5" customWidth="1"/>
    <col min="3332" max="3332" width="13.42578125" style="5" bestFit="1" customWidth="1"/>
    <col min="3333" max="3333" width="2.5703125" style="5" bestFit="1" customWidth="1"/>
    <col min="3334" max="3334" width="13.5703125" style="5" bestFit="1" customWidth="1"/>
    <col min="3335" max="3335" width="2.5703125" style="5" customWidth="1"/>
    <col min="3336" max="3336" width="15" style="5" bestFit="1" customWidth="1"/>
    <col min="3337" max="3337" width="2.28515625" style="5" customWidth="1"/>
    <col min="3338" max="3580" width="8.85546875" style="5"/>
    <col min="3581" max="3581" width="4.42578125" style="5" bestFit="1" customWidth="1"/>
    <col min="3582" max="3582" width="2.28515625" style="5" customWidth="1"/>
    <col min="3583" max="3583" width="3.7109375" style="5" customWidth="1"/>
    <col min="3584" max="3584" width="58" style="5" bestFit="1" customWidth="1"/>
    <col min="3585" max="3585" width="2.28515625" style="5" customWidth="1"/>
    <col min="3586" max="3586" width="15" style="5" bestFit="1" customWidth="1"/>
    <col min="3587" max="3587" width="2.28515625" style="5" customWidth="1"/>
    <col min="3588" max="3588" width="13.42578125" style="5" bestFit="1" customWidth="1"/>
    <col min="3589" max="3589" width="2.5703125" style="5" bestFit="1" customWidth="1"/>
    <col min="3590" max="3590" width="13.5703125" style="5" bestFit="1" customWidth="1"/>
    <col min="3591" max="3591" width="2.5703125" style="5" customWidth="1"/>
    <col min="3592" max="3592" width="15" style="5" bestFit="1" customWidth="1"/>
    <col min="3593" max="3593" width="2.28515625" style="5" customWidth="1"/>
    <col min="3594" max="3836" width="8.85546875" style="5"/>
    <col min="3837" max="3837" width="4.42578125" style="5" bestFit="1" customWidth="1"/>
    <col min="3838" max="3838" width="2.28515625" style="5" customWidth="1"/>
    <col min="3839" max="3839" width="3.7109375" style="5" customWidth="1"/>
    <col min="3840" max="3840" width="58" style="5" bestFit="1" customWidth="1"/>
    <col min="3841" max="3841" width="2.28515625" style="5" customWidth="1"/>
    <col min="3842" max="3842" width="15" style="5" bestFit="1" customWidth="1"/>
    <col min="3843" max="3843" width="2.28515625" style="5" customWidth="1"/>
    <col min="3844" max="3844" width="13.42578125" style="5" bestFit="1" customWidth="1"/>
    <col min="3845" max="3845" width="2.5703125" style="5" bestFit="1" customWidth="1"/>
    <col min="3846" max="3846" width="13.5703125" style="5" bestFit="1" customWidth="1"/>
    <col min="3847" max="3847" width="2.5703125" style="5" customWidth="1"/>
    <col min="3848" max="3848" width="15" style="5" bestFit="1" customWidth="1"/>
    <col min="3849" max="3849" width="2.28515625" style="5" customWidth="1"/>
    <col min="3850" max="4092" width="8.85546875" style="5"/>
    <col min="4093" max="4093" width="4.42578125" style="5" bestFit="1" customWidth="1"/>
    <col min="4094" max="4094" width="2.28515625" style="5" customWidth="1"/>
    <col min="4095" max="4095" width="3.7109375" style="5" customWidth="1"/>
    <col min="4096" max="4096" width="58" style="5" bestFit="1" customWidth="1"/>
    <col min="4097" max="4097" width="2.28515625" style="5" customWidth="1"/>
    <col min="4098" max="4098" width="15" style="5" bestFit="1" customWidth="1"/>
    <col min="4099" max="4099" width="2.28515625" style="5" customWidth="1"/>
    <col min="4100" max="4100" width="13.42578125" style="5" bestFit="1" customWidth="1"/>
    <col min="4101" max="4101" width="2.5703125" style="5" bestFit="1" customWidth="1"/>
    <col min="4102" max="4102" width="13.5703125" style="5" bestFit="1" customWidth="1"/>
    <col min="4103" max="4103" width="2.5703125" style="5" customWidth="1"/>
    <col min="4104" max="4104" width="15" style="5" bestFit="1" customWidth="1"/>
    <col min="4105" max="4105" width="2.28515625" style="5" customWidth="1"/>
    <col min="4106" max="4348" width="8.85546875" style="5"/>
    <col min="4349" max="4349" width="4.42578125" style="5" bestFit="1" customWidth="1"/>
    <col min="4350" max="4350" width="2.28515625" style="5" customWidth="1"/>
    <col min="4351" max="4351" width="3.7109375" style="5" customWidth="1"/>
    <col min="4352" max="4352" width="58" style="5" bestFit="1" customWidth="1"/>
    <col min="4353" max="4353" width="2.28515625" style="5" customWidth="1"/>
    <col min="4354" max="4354" width="15" style="5" bestFit="1" customWidth="1"/>
    <col min="4355" max="4355" width="2.28515625" style="5" customWidth="1"/>
    <col min="4356" max="4356" width="13.42578125" style="5" bestFit="1" customWidth="1"/>
    <col min="4357" max="4357" width="2.5703125" style="5" bestFit="1" customWidth="1"/>
    <col min="4358" max="4358" width="13.5703125" style="5" bestFit="1" customWidth="1"/>
    <col min="4359" max="4359" width="2.5703125" style="5" customWidth="1"/>
    <col min="4360" max="4360" width="15" style="5" bestFit="1" customWidth="1"/>
    <col min="4361" max="4361" width="2.28515625" style="5" customWidth="1"/>
    <col min="4362" max="4604" width="8.85546875" style="5"/>
    <col min="4605" max="4605" width="4.42578125" style="5" bestFit="1" customWidth="1"/>
    <col min="4606" max="4606" width="2.28515625" style="5" customWidth="1"/>
    <col min="4607" max="4607" width="3.7109375" style="5" customWidth="1"/>
    <col min="4608" max="4608" width="58" style="5" bestFit="1" customWidth="1"/>
    <col min="4609" max="4609" width="2.28515625" style="5" customWidth="1"/>
    <col min="4610" max="4610" width="15" style="5" bestFit="1" customWidth="1"/>
    <col min="4611" max="4611" width="2.28515625" style="5" customWidth="1"/>
    <col min="4612" max="4612" width="13.42578125" style="5" bestFit="1" customWidth="1"/>
    <col min="4613" max="4613" width="2.5703125" style="5" bestFit="1" customWidth="1"/>
    <col min="4614" max="4614" width="13.5703125" style="5" bestFit="1" customWidth="1"/>
    <col min="4615" max="4615" width="2.5703125" style="5" customWidth="1"/>
    <col min="4616" max="4616" width="15" style="5" bestFit="1" customWidth="1"/>
    <col min="4617" max="4617" width="2.28515625" style="5" customWidth="1"/>
    <col min="4618" max="4860" width="8.85546875" style="5"/>
    <col min="4861" max="4861" width="4.42578125" style="5" bestFit="1" customWidth="1"/>
    <col min="4862" max="4862" width="2.28515625" style="5" customWidth="1"/>
    <col min="4863" max="4863" width="3.7109375" style="5" customWidth="1"/>
    <col min="4864" max="4864" width="58" style="5" bestFit="1" customWidth="1"/>
    <col min="4865" max="4865" width="2.28515625" style="5" customWidth="1"/>
    <col min="4866" max="4866" width="15" style="5" bestFit="1" customWidth="1"/>
    <col min="4867" max="4867" width="2.28515625" style="5" customWidth="1"/>
    <col min="4868" max="4868" width="13.42578125" style="5" bestFit="1" customWidth="1"/>
    <col min="4869" max="4869" width="2.5703125" style="5" bestFit="1" customWidth="1"/>
    <col min="4870" max="4870" width="13.5703125" style="5" bestFit="1" customWidth="1"/>
    <col min="4871" max="4871" width="2.5703125" style="5" customWidth="1"/>
    <col min="4872" max="4872" width="15" style="5" bestFit="1" customWidth="1"/>
    <col min="4873" max="4873" width="2.28515625" style="5" customWidth="1"/>
    <col min="4874" max="5116" width="8.85546875" style="5"/>
    <col min="5117" max="5117" width="4.42578125" style="5" bestFit="1" customWidth="1"/>
    <col min="5118" max="5118" width="2.28515625" style="5" customWidth="1"/>
    <col min="5119" max="5119" width="3.7109375" style="5" customWidth="1"/>
    <col min="5120" max="5120" width="58" style="5" bestFit="1" customWidth="1"/>
    <col min="5121" max="5121" width="2.28515625" style="5" customWidth="1"/>
    <col min="5122" max="5122" width="15" style="5" bestFit="1" customWidth="1"/>
    <col min="5123" max="5123" width="2.28515625" style="5" customWidth="1"/>
    <col min="5124" max="5124" width="13.42578125" style="5" bestFit="1" customWidth="1"/>
    <col min="5125" max="5125" width="2.5703125" style="5" bestFit="1" customWidth="1"/>
    <col min="5126" max="5126" width="13.5703125" style="5" bestFit="1" customWidth="1"/>
    <col min="5127" max="5127" width="2.5703125" style="5" customWidth="1"/>
    <col min="5128" max="5128" width="15" style="5" bestFit="1" customWidth="1"/>
    <col min="5129" max="5129" width="2.28515625" style="5" customWidth="1"/>
    <col min="5130" max="5372" width="8.85546875" style="5"/>
    <col min="5373" max="5373" width="4.42578125" style="5" bestFit="1" customWidth="1"/>
    <col min="5374" max="5374" width="2.28515625" style="5" customWidth="1"/>
    <col min="5375" max="5375" width="3.7109375" style="5" customWidth="1"/>
    <col min="5376" max="5376" width="58" style="5" bestFit="1" customWidth="1"/>
    <col min="5377" max="5377" width="2.28515625" style="5" customWidth="1"/>
    <col min="5378" max="5378" width="15" style="5" bestFit="1" customWidth="1"/>
    <col min="5379" max="5379" width="2.28515625" style="5" customWidth="1"/>
    <col min="5380" max="5380" width="13.42578125" style="5" bestFit="1" customWidth="1"/>
    <col min="5381" max="5381" width="2.5703125" style="5" bestFit="1" customWidth="1"/>
    <col min="5382" max="5382" width="13.5703125" style="5" bestFit="1" customWidth="1"/>
    <col min="5383" max="5383" width="2.5703125" style="5" customWidth="1"/>
    <col min="5384" max="5384" width="15" style="5" bestFit="1" customWidth="1"/>
    <col min="5385" max="5385" width="2.28515625" style="5" customWidth="1"/>
    <col min="5386" max="5628" width="8.85546875" style="5"/>
    <col min="5629" max="5629" width="4.42578125" style="5" bestFit="1" customWidth="1"/>
    <col min="5630" max="5630" width="2.28515625" style="5" customWidth="1"/>
    <col min="5631" max="5631" width="3.7109375" style="5" customWidth="1"/>
    <col min="5632" max="5632" width="58" style="5" bestFit="1" customWidth="1"/>
    <col min="5633" max="5633" width="2.28515625" style="5" customWidth="1"/>
    <col min="5634" max="5634" width="15" style="5" bestFit="1" customWidth="1"/>
    <col min="5635" max="5635" width="2.28515625" style="5" customWidth="1"/>
    <col min="5636" max="5636" width="13.42578125" style="5" bestFit="1" customWidth="1"/>
    <col min="5637" max="5637" width="2.5703125" style="5" bestFit="1" customWidth="1"/>
    <col min="5638" max="5638" width="13.5703125" style="5" bestFit="1" customWidth="1"/>
    <col min="5639" max="5639" width="2.5703125" style="5" customWidth="1"/>
    <col min="5640" max="5640" width="15" style="5" bestFit="1" customWidth="1"/>
    <col min="5641" max="5641" width="2.28515625" style="5" customWidth="1"/>
    <col min="5642" max="5884" width="8.85546875" style="5"/>
    <col min="5885" max="5885" width="4.42578125" style="5" bestFit="1" customWidth="1"/>
    <col min="5886" max="5886" width="2.28515625" style="5" customWidth="1"/>
    <col min="5887" max="5887" width="3.7109375" style="5" customWidth="1"/>
    <col min="5888" max="5888" width="58" style="5" bestFit="1" customWidth="1"/>
    <col min="5889" max="5889" width="2.28515625" style="5" customWidth="1"/>
    <col min="5890" max="5890" width="15" style="5" bestFit="1" customWidth="1"/>
    <col min="5891" max="5891" width="2.28515625" style="5" customWidth="1"/>
    <col min="5892" max="5892" width="13.42578125" style="5" bestFit="1" customWidth="1"/>
    <col min="5893" max="5893" width="2.5703125" style="5" bestFit="1" customWidth="1"/>
    <col min="5894" max="5894" width="13.5703125" style="5" bestFit="1" customWidth="1"/>
    <col min="5895" max="5895" width="2.5703125" style="5" customWidth="1"/>
    <col min="5896" max="5896" width="15" style="5" bestFit="1" customWidth="1"/>
    <col min="5897" max="5897" width="2.28515625" style="5" customWidth="1"/>
    <col min="5898" max="6140" width="8.85546875" style="5"/>
    <col min="6141" max="6141" width="4.42578125" style="5" bestFit="1" customWidth="1"/>
    <col min="6142" max="6142" width="2.28515625" style="5" customWidth="1"/>
    <col min="6143" max="6143" width="3.7109375" style="5" customWidth="1"/>
    <col min="6144" max="6144" width="58" style="5" bestFit="1" customWidth="1"/>
    <col min="6145" max="6145" width="2.28515625" style="5" customWidth="1"/>
    <col min="6146" max="6146" width="15" style="5" bestFit="1" customWidth="1"/>
    <col min="6147" max="6147" width="2.28515625" style="5" customWidth="1"/>
    <col min="6148" max="6148" width="13.42578125" style="5" bestFit="1" customWidth="1"/>
    <col min="6149" max="6149" width="2.5703125" style="5" bestFit="1" customWidth="1"/>
    <col min="6150" max="6150" width="13.5703125" style="5" bestFit="1" customWidth="1"/>
    <col min="6151" max="6151" width="2.5703125" style="5" customWidth="1"/>
    <col min="6152" max="6152" width="15" style="5" bestFit="1" customWidth="1"/>
    <col min="6153" max="6153" width="2.28515625" style="5" customWidth="1"/>
    <col min="6154" max="6396" width="8.85546875" style="5"/>
    <col min="6397" max="6397" width="4.42578125" style="5" bestFit="1" customWidth="1"/>
    <col min="6398" max="6398" width="2.28515625" style="5" customWidth="1"/>
    <col min="6399" max="6399" width="3.7109375" style="5" customWidth="1"/>
    <col min="6400" max="6400" width="58" style="5" bestFit="1" customWidth="1"/>
    <col min="6401" max="6401" width="2.28515625" style="5" customWidth="1"/>
    <col min="6402" max="6402" width="15" style="5" bestFit="1" customWidth="1"/>
    <col min="6403" max="6403" width="2.28515625" style="5" customWidth="1"/>
    <col min="6404" max="6404" width="13.42578125" style="5" bestFit="1" customWidth="1"/>
    <col min="6405" max="6405" width="2.5703125" style="5" bestFit="1" customWidth="1"/>
    <col min="6406" max="6406" width="13.5703125" style="5" bestFit="1" customWidth="1"/>
    <col min="6407" max="6407" width="2.5703125" style="5" customWidth="1"/>
    <col min="6408" max="6408" width="15" style="5" bestFit="1" customWidth="1"/>
    <col min="6409" max="6409" width="2.28515625" style="5" customWidth="1"/>
    <col min="6410" max="6652" width="8.85546875" style="5"/>
    <col min="6653" max="6653" width="4.42578125" style="5" bestFit="1" customWidth="1"/>
    <col min="6654" max="6654" width="2.28515625" style="5" customWidth="1"/>
    <col min="6655" max="6655" width="3.7109375" style="5" customWidth="1"/>
    <col min="6656" max="6656" width="58" style="5" bestFit="1" customWidth="1"/>
    <col min="6657" max="6657" width="2.28515625" style="5" customWidth="1"/>
    <col min="6658" max="6658" width="15" style="5" bestFit="1" customWidth="1"/>
    <col min="6659" max="6659" width="2.28515625" style="5" customWidth="1"/>
    <col min="6660" max="6660" width="13.42578125" style="5" bestFit="1" customWidth="1"/>
    <col min="6661" max="6661" width="2.5703125" style="5" bestFit="1" customWidth="1"/>
    <col min="6662" max="6662" width="13.5703125" style="5" bestFit="1" customWidth="1"/>
    <col min="6663" max="6663" width="2.5703125" style="5" customWidth="1"/>
    <col min="6664" max="6664" width="15" style="5" bestFit="1" customWidth="1"/>
    <col min="6665" max="6665" width="2.28515625" style="5" customWidth="1"/>
    <col min="6666" max="6908" width="8.85546875" style="5"/>
    <col min="6909" max="6909" width="4.42578125" style="5" bestFit="1" customWidth="1"/>
    <col min="6910" max="6910" width="2.28515625" style="5" customWidth="1"/>
    <col min="6911" max="6911" width="3.7109375" style="5" customWidth="1"/>
    <col min="6912" max="6912" width="58" style="5" bestFit="1" customWidth="1"/>
    <col min="6913" max="6913" width="2.28515625" style="5" customWidth="1"/>
    <col min="6914" max="6914" width="15" style="5" bestFit="1" customWidth="1"/>
    <col min="6915" max="6915" width="2.28515625" style="5" customWidth="1"/>
    <col min="6916" max="6916" width="13.42578125" style="5" bestFit="1" customWidth="1"/>
    <col min="6917" max="6917" width="2.5703125" style="5" bestFit="1" customWidth="1"/>
    <col min="6918" max="6918" width="13.5703125" style="5" bestFit="1" customWidth="1"/>
    <col min="6919" max="6919" width="2.5703125" style="5" customWidth="1"/>
    <col min="6920" max="6920" width="15" style="5" bestFit="1" customWidth="1"/>
    <col min="6921" max="6921" width="2.28515625" style="5" customWidth="1"/>
    <col min="6922" max="7164" width="8.85546875" style="5"/>
    <col min="7165" max="7165" width="4.42578125" style="5" bestFit="1" customWidth="1"/>
    <col min="7166" max="7166" width="2.28515625" style="5" customWidth="1"/>
    <col min="7167" max="7167" width="3.7109375" style="5" customWidth="1"/>
    <col min="7168" max="7168" width="58" style="5" bestFit="1" customWidth="1"/>
    <col min="7169" max="7169" width="2.28515625" style="5" customWidth="1"/>
    <col min="7170" max="7170" width="15" style="5" bestFit="1" customWidth="1"/>
    <col min="7171" max="7171" width="2.28515625" style="5" customWidth="1"/>
    <col min="7172" max="7172" width="13.42578125" style="5" bestFit="1" customWidth="1"/>
    <col min="7173" max="7173" width="2.5703125" style="5" bestFit="1" customWidth="1"/>
    <col min="7174" max="7174" width="13.5703125" style="5" bestFit="1" customWidth="1"/>
    <col min="7175" max="7175" width="2.5703125" style="5" customWidth="1"/>
    <col min="7176" max="7176" width="15" style="5" bestFit="1" customWidth="1"/>
    <col min="7177" max="7177" width="2.28515625" style="5" customWidth="1"/>
    <col min="7178" max="7420" width="8.85546875" style="5"/>
    <col min="7421" max="7421" width="4.42578125" style="5" bestFit="1" customWidth="1"/>
    <col min="7422" max="7422" width="2.28515625" style="5" customWidth="1"/>
    <col min="7423" max="7423" width="3.7109375" style="5" customWidth="1"/>
    <col min="7424" max="7424" width="58" style="5" bestFit="1" customWidth="1"/>
    <col min="7425" max="7425" width="2.28515625" style="5" customWidth="1"/>
    <col min="7426" max="7426" width="15" style="5" bestFit="1" customWidth="1"/>
    <col min="7427" max="7427" width="2.28515625" style="5" customWidth="1"/>
    <col min="7428" max="7428" width="13.42578125" style="5" bestFit="1" customWidth="1"/>
    <col min="7429" max="7429" width="2.5703125" style="5" bestFit="1" customWidth="1"/>
    <col min="7430" max="7430" width="13.5703125" style="5" bestFit="1" customWidth="1"/>
    <col min="7431" max="7431" width="2.5703125" style="5" customWidth="1"/>
    <col min="7432" max="7432" width="15" style="5" bestFit="1" customWidth="1"/>
    <col min="7433" max="7433" width="2.28515625" style="5" customWidth="1"/>
    <col min="7434" max="7676" width="8.85546875" style="5"/>
    <col min="7677" max="7677" width="4.42578125" style="5" bestFit="1" customWidth="1"/>
    <col min="7678" max="7678" width="2.28515625" style="5" customWidth="1"/>
    <col min="7679" max="7679" width="3.7109375" style="5" customWidth="1"/>
    <col min="7680" max="7680" width="58" style="5" bestFit="1" customWidth="1"/>
    <col min="7681" max="7681" width="2.28515625" style="5" customWidth="1"/>
    <col min="7682" max="7682" width="15" style="5" bestFit="1" customWidth="1"/>
    <col min="7683" max="7683" width="2.28515625" style="5" customWidth="1"/>
    <col min="7684" max="7684" width="13.42578125" style="5" bestFit="1" customWidth="1"/>
    <col min="7685" max="7685" width="2.5703125" style="5" bestFit="1" customWidth="1"/>
    <col min="7686" max="7686" width="13.5703125" style="5" bestFit="1" customWidth="1"/>
    <col min="7687" max="7687" width="2.5703125" style="5" customWidth="1"/>
    <col min="7688" max="7688" width="15" style="5" bestFit="1" customWidth="1"/>
    <col min="7689" max="7689" width="2.28515625" style="5" customWidth="1"/>
    <col min="7690" max="7932" width="8.85546875" style="5"/>
    <col min="7933" max="7933" width="4.42578125" style="5" bestFit="1" customWidth="1"/>
    <col min="7934" max="7934" width="2.28515625" style="5" customWidth="1"/>
    <col min="7935" max="7935" width="3.7109375" style="5" customWidth="1"/>
    <col min="7936" max="7936" width="58" style="5" bestFit="1" customWidth="1"/>
    <col min="7937" max="7937" width="2.28515625" style="5" customWidth="1"/>
    <col min="7938" max="7938" width="15" style="5" bestFit="1" customWidth="1"/>
    <col min="7939" max="7939" width="2.28515625" style="5" customWidth="1"/>
    <col min="7940" max="7940" width="13.42578125" style="5" bestFit="1" customWidth="1"/>
    <col min="7941" max="7941" width="2.5703125" style="5" bestFit="1" customWidth="1"/>
    <col min="7942" max="7942" width="13.5703125" style="5" bestFit="1" customWidth="1"/>
    <col min="7943" max="7943" width="2.5703125" style="5" customWidth="1"/>
    <col min="7944" max="7944" width="15" style="5" bestFit="1" customWidth="1"/>
    <col min="7945" max="7945" width="2.28515625" style="5" customWidth="1"/>
    <col min="7946" max="8188" width="8.85546875" style="5"/>
    <col min="8189" max="8189" width="4.42578125" style="5" bestFit="1" customWidth="1"/>
    <col min="8190" max="8190" width="2.28515625" style="5" customWidth="1"/>
    <col min="8191" max="8191" width="3.7109375" style="5" customWidth="1"/>
    <col min="8192" max="8192" width="58" style="5" bestFit="1" customWidth="1"/>
    <col min="8193" max="8193" width="2.28515625" style="5" customWidth="1"/>
    <col min="8194" max="8194" width="15" style="5" bestFit="1" customWidth="1"/>
    <col min="8195" max="8195" width="2.28515625" style="5" customWidth="1"/>
    <col min="8196" max="8196" width="13.42578125" style="5" bestFit="1" customWidth="1"/>
    <col min="8197" max="8197" width="2.5703125" style="5" bestFit="1" customWidth="1"/>
    <col min="8198" max="8198" width="13.5703125" style="5" bestFit="1" customWidth="1"/>
    <col min="8199" max="8199" width="2.5703125" style="5" customWidth="1"/>
    <col min="8200" max="8200" width="15" style="5" bestFit="1" customWidth="1"/>
    <col min="8201" max="8201" width="2.28515625" style="5" customWidth="1"/>
    <col min="8202" max="8444" width="8.85546875" style="5"/>
    <col min="8445" max="8445" width="4.42578125" style="5" bestFit="1" customWidth="1"/>
    <col min="8446" max="8446" width="2.28515625" style="5" customWidth="1"/>
    <col min="8447" max="8447" width="3.7109375" style="5" customWidth="1"/>
    <col min="8448" max="8448" width="58" style="5" bestFit="1" customWidth="1"/>
    <col min="8449" max="8449" width="2.28515625" style="5" customWidth="1"/>
    <col min="8450" max="8450" width="15" style="5" bestFit="1" customWidth="1"/>
    <col min="8451" max="8451" width="2.28515625" style="5" customWidth="1"/>
    <col min="8452" max="8452" width="13.42578125" style="5" bestFit="1" customWidth="1"/>
    <col min="8453" max="8453" width="2.5703125" style="5" bestFit="1" customWidth="1"/>
    <col min="8454" max="8454" width="13.5703125" style="5" bestFit="1" customWidth="1"/>
    <col min="8455" max="8455" width="2.5703125" style="5" customWidth="1"/>
    <col min="8456" max="8456" width="15" style="5" bestFit="1" customWidth="1"/>
    <col min="8457" max="8457" width="2.28515625" style="5" customWidth="1"/>
    <col min="8458" max="8700" width="8.85546875" style="5"/>
    <col min="8701" max="8701" width="4.42578125" style="5" bestFit="1" customWidth="1"/>
    <col min="8702" max="8702" width="2.28515625" style="5" customWidth="1"/>
    <col min="8703" max="8703" width="3.7109375" style="5" customWidth="1"/>
    <col min="8704" max="8704" width="58" style="5" bestFit="1" customWidth="1"/>
    <col min="8705" max="8705" width="2.28515625" style="5" customWidth="1"/>
    <col min="8706" max="8706" width="15" style="5" bestFit="1" customWidth="1"/>
    <col min="8707" max="8707" width="2.28515625" style="5" customWidth="1"/>
    <col min="8708" max="8708" width="13.42578125" style="5" bestFit="1" customWidth="1"/>
    <col min="8709" max="8709" width="2.5703125" style="5" bestFit="1" customWidth="1"/>
    <col min="8710" max="8710" width="13.5703125" style="5" bestFit="1" customWidth="1"/>
    <col min="8711" max="8711" width="2.5703125" style="5" customWidth="1"/>
    <col min="8712" max="8712" width="15" style="5" bestFit="1" customWidth="1"/>
    <col min="8713" max="8713" width="2.28515625" style="5" customWidth="1"/>
    <col min="8714" max="8956" width="8.85546875" style="5"/>
    <col min="8957" max="8957" width="4.42578125" style="5" bestFit="1" customWidth="1"/>
    <col min="8958" max="8958" width="2.28515625" style="5" customWidth="1"/>
    <col min="8959" max="8959" width="3.7109375" style="5" customWidth="1"/>
    <col min="8960" max="8960" width="58" style="5" bestFit="1" customWidth="1"/>
    <col min="8961" max="8961" width="2.28515625" style="5" customWidth="1"/>
    <col min="8962" max="8962" width="15" style="5" bestFit="1" customWidth="1"/>
    <col min="8963" max="8963" width="2.28515625" style="5" customWidth="1"/>
    <col min="8964" max="8964" width="13.42578125" style="5" bestFit="1" customWidth="1"/>
    <col min="8965" max="8965" width="2.5703125" style="5" bestFit="1" customWidth="1"/>
    <col min="8966" max="8966" width="13.5703125" style="5" bestFit="1" customWidth="1"/>
    <col min="8967" max="8967" width="2.5703125" style="5" customWidth="1"/>
    <col min="8968" max="8968" width="15" style="5" bestFit="1" customWidth="1"/>
    <col min="8969" max="8969" width="2.28515625" style="5" customWidth="1"/>
    <col min="8970" max="9212" width="8.85546875" style="5"/>
    <col min="9213" max="9213" width="4.42578125" style="5" bestFit="1" customWidth="1"/>
    <col min="9214" max="9214" width="2.28515625" style="5" customWidth="1"/>
    <col min="9215" max="9215" width="3.7109375" style="5" customWidth="1"/>
    <col min="9216" max="9216" width="58" style="5" bestFit="1" customWidth="1"/>
    <col min="9217" max="9217" width="2.28515625" style="5" customWidth="1"/>
    <col min="9218" max="9218" width="15" style="5" bestFit="1" customWidth="1"/>
    <col min="9219" max="9219" width="2.28515625" style="5" customWidth="1"/>
    <col min="9220" max="9220" width="13.42578125" style="5" bestFit="1" customWidth="1"/>
    <col min="9221" max="9221" width="2.5703125" style="5" bestFit="1" customWidth="1"/>
    <col min="9222" max="9222" width="13.5703125" style="5" bestFit="1" customWidth="1"/>
    <col min="9223" max="9223" width="2.5703125" style="5" customWidth="1"/>
    <col min="9224" max="9224" width="15" style="5" bestFit="1" customWidth="1"/>
    <col min="9225" max="9225" width="2.28515625" style="5" customWidth="1"/>
    <col min="9226" max="9468" width="8.85546875" style="5"/>
    <col min="9469" max="9469" width="4.42578125" style="5" bestFit="1" customWidth="1"/>
    <col min="9470" max="9470" width="2.28515625" style="5" customWidth="1"/>
    <col min="9471" max="9471" width="3.7109375" style="5" customWidth="1"/>
    <col min="9472" max="9472" width="58" style="5" bestFit="1" customWidth="1"/>
    <col min="9473" max="9473" width="2.28515625" style="5" customWidth="1"/>
    <col min="9474" max="9474" width="15" style="5" bestFit="1" customWidth="1"/>
    <col min="9475" max="9475" width="2.28515625" style="5" customWidth="1"/>
    <col min="9476" max="9476" width="13.42578125" style="5" bestFit="1" customWidth="1"/>
    <col min="9477" max="9477" width="2.5703125" style="5" bestFit="1" customWidth="1"/>
    <col min="9478" max="9478" width="13.5703125" style="5" bestFit="1" customWidth="1"/>
    <col min="9479" max="9479" width="2.5703125" style="5" customWidth="1"/>
    <col min="9480" max="9480" width="15" style="5" bestFit="1" customWidth="1"/>
    <col min="9481" max="9481" width="2.28515625" style="5" customWidth="1"/>
    <col min="9482" max="9724" width="8.85546875" style="5"/>
    <col min="9725" max="9725" width="4.42578125" style="5" bestFit="1" customWidth="1"/>
    <col min="9726" max="9726" width="2.28515625" style="5" customWidth="1"/>
    <col min="9727" max="9727" width="3.7109375" style="5" customWidth="1"/>
    <col min="9728" max="9728" width="58" style="5" bestFit="1" customWidth="1"/>
    <col min="9729" max="9729" width="2.28515625" style="5" customWidth="1"/>
    <col min="9730" max="9730" width="15" style="5" bestFit="1" customWidth="1"/>
    <col min="9731" max="9731" width="2.28515625" style="5" customWidth="1"/>
    <col min="9732" max="9732" width="13.42578125" style="5" bestFit="1" customWidth="1"/>
    <col min="9733" max="9733" width="2.5703125" style="5" bestFit="1" customWidth="1"/>
    <col min="9734" max="9734" width="13.5703125" style="5" bestFit="1" customWidth="1"/>
    <col min="9735" max="9735" width="2.5703125" style="5" customWidth="1"/>
    <col min="9736" max="9736" width="15" style="5" bestFit="1" customWidth="1"/>
    <col min="9737" max="9737" width="2.28515625" style="5" customWidth="1"/>
    <col min="9738" max="9980" width="8.85546875" style="5"/>
    <col min="9981" max="9981" width="4.42578125" style="5" bestFit="1" customWidth="1"/>
    <col min="9982" max="9982" width="2.28515625" style="5" customWidth="1"/>
    <col min="9983" max="9983" width="3.7109375" style="5" customWidth="1"/>
    <col min="9984" max="9984" width="58" style="5" bestFit="1" customWidth="1"/>
    <col min="9985" max="9985" width="2.28515625" style="5" customWidth="1"/>
    <col min="9986" max="9986" width="15" style="5" bestFit="1" customWidth="1"/>
    <col min="9987" max="9987" width="2.28515625" style="5" customWidth="1"/>
    <col min="9988" max="9988" width="13.42578125" style="5" bestFit="1" customWidth="1"/>
    <col min="9989" max="9989" width="2.5703125" style="5" bestFit="1" customWidth="1"/>
    <col min="9990" max="9990" width="13.5703125" style="5" bestFit="1" customWidth="1"/>
    <col min="9991" max="9991" width="2.5703125" style="5" customWidth="1"/>
    <col min="9992" max="9992" width="15" style="5" bestFit="1" customWidth="1"/>
    <col min="9993" max="9993" width="2.28515625" style="5" customWidth="1"/>
    <col min="9994" max="10236" width="8.85546875" style="5"/>
    <col min="10237" max="10237" width="4.42578125" style="5" bestFit="1" customWidth="1"/>
    <col min="10238" max="10238" width="2.28515625" style="5" customWidth="1"/>
    <col min="10239" max="10239" width="3.7109375" style="5" customWidth="1"/>
    <col min="10240" max="10240" width="58" style="5" bestFit="1" customWidth="1"/>
    <col min="10241" max="10241" width="2.28515625" style="5" customWidth="1"/>
    <col min="10242" max="10242" width="15" style="5" bestFit="1" customWidth="1"/>
    <col min="10243" max="10243" width="2.28515625" style="5" customWidth="1"/>
    <col min="10244" max="10244" width="13.42578125" style="5" bestFit="1" customWidth="1"/>
    <col min="10245" max="10245" width="2.5703125" style="5" bestFit="1" customWidth="1"/>
    <col min="10246" max="10246" width="13.5703125" style="5" bestFit="1" customWidth="1"/>
    <col min="10247" max="10247" width="2.5703125" style="5" customWidth="1"/>
    <col min="10248" max="10248" width="15" style="5" bestFit="1" customWidth="1"/>
    <col min="10249" max="10249" width="2.28515625" style="5" customWidth="1"/>
    <col min="10250" max="10492" width="8.85546875" style="5"/>
    <col min="10493" max="10493" width="4.42578125" style="5" bestFit="1" customWidth="1"/>
    <col min="10494" max="10494" width="2.28515625" style="5" customWidth="1"/>
    <col min="10495" max="10495" width="3.7109375" style="5" customWidth="1"/>
    <col min="10496" max="10496" width="58" style="5" bestFit="1" customWidth="1"/>
    <col min="10497" max="10497" width="2.28515625" style="5" customWidth="1"/>
    <col min="10498" max="10498" width="15" style="5" bestFit="1" customWidth="1"/>
    <col min="10499" max="10499" width="2.28515625" style="5" customWidth="1"/>
    <col min="10500" max="10500" width="13.42578125" style="5" bestFit="1" customWidth="1"/>
    <col min="10501" max="10501" width="2.5703125" style="5" bestFit="1" customWidth="1"/>
    <col min="10502" max="10502" width="13.5703125" style="5" bestFit="1" customWidth="1"/>
    <col min="10503" max="10503" width="2.5703125" style="5" customWidth="1"/>
    <col min="10504" max="10504" width="15" style="5" bestFit="1" customWidth="1"/>
    <col min="10505" max="10505" width="2.28515625" style="5" customWidth="1"/>
    <col min="10506" max="10748" width="8.85546875" style="5"/>
    <col min="10749" max="10749" width="4.42578125" style="5" bestFit="1" customWidth="1"/>
    <col min="10750" max="10750" width="2.28515625" style="5" customWidth="1"/>
    <col min="10751" max="10751" width="3.7109375" style="5" customWidth="1"/>
    <col min="10752" max="10752" width="58" style="5" bestFit="1" customWidth="1"/>
    <col min="10753" max="10753" width="2.28515625" style="5" customWidth="1"/>
    <col min="10754" max="10754" width="15" style="5" bestFit="1" customWidth="1"/>
    <col min="10755" max="10755" width="2.28515625" style="5" customWidth="1"/>
    <col min="10756" max="10756" width="13.42578125" style="5" bestFit="1" customWidth="1"/>
    <col min="10757" max="10757" width="2.5703125" style="5" bestFit="1" customWidth="1"/>
    <col min="10758" max="10758" width="13.5703125" style="5" bestFit="1" customWidth="1"/>
    <col min="10759" max="10759" width="2.5703125" style="5" customWidth="1"/>
    <col min="10760" max="10760" width="15" style="5" bestFit="1" customWidth="1"/>
    <col min="10761" max="10761" width="2.28515625" style="5" customWidth="1"/>
    <col min="10762" max="11004" width="8.85546875" style="5"/>
    <col min="11005" max="11005" width="4.42578125" style="5" bestFit="1" customWidth="1"/>
    <col min="11006" max="11006" width="2.28515625" style="5" customWidth="1"/>
    <col min="11007" max="11007" width="3.7109375" style="5" customWidth="1"/>
    <col min="11008" max="11008" width="58" style="5" bestFit="1" customWidth="1"/>
    <col min="11009" max="11009" width="2.28515625" style="5" customWidth="1"/>
    <col min="11010" max="11010" width="15" style="5" bestFit="1" customWidth="1"/>
    <col min="11011" max="11011" width="2.28515625" style="5" customWidth="1"/>
    <col min="11012" max="11012" width="13.42578125" style="5" bestFit="1" customWidth="1"/>
    <col min="11013" max="11013" width="2.5703125" style="5" bestFit="1" customWidth="1"/>
    <col min="11014" max="11014" width="13.5703125" style="5" bestFit="1" customWidth="1"/>
    <col min="11015" max="11015" width="2.5703125" style="5" customWidth="1"/>
    <col min="11016" max="11016" width="15" style="5" bestFit="1" customWidth="1"/>
    <col min="11017" max="11017" width="2.28515625" style="5" customWidth="1"/>
    <col min="11018" max="11260" width="8.85546875" style="5"/>
    <col min="11261" max="11261" width="4.42578125" style="5" bestFit="1" customWidth="1"/>
    <col min="11262" max="11262" width="2.28515625" style="5" customWidth="1"/>
    <col min="11263" max="11263" width="3.7109375" style="5" customWidth="1"/>
    <col min="11264" max="11264" width="58" style="5" bestFit="1" customWidth="1"/>
    <col min="11265" max="11265" width="2.28515625" style="5" customWidth="1"/>
    <col min="11266" max="11266" width="15" style="5" bestFit="1" customWidth="1"/>
    <col min="11267" max="11267" width="2.28515625" style="5" customWidth="1"/>
    <col min="11268" max="11268" width="13.42578125" style="5" bestFit="1" customWidth="1"/>
    <col min="11269" max="11269" width="2.5703125" style="5" bestFit="1" customWidth="1"/>
    <col min="11270" max="11270" width="13.5703125" style="5" bestFit="1" customWidth="1"/>
    <col min="11271" max="11271" width="2.5703125" style="5" customWidth="1"/>
    <col min="11272" max="11272" width="15" style="5" bestFit="1" customWidth="1"/>
    <col min="11273" max="11273" width="2.28515625" style="5" customWidth="1"/>
    <col min="11274" max="11516" width="8.85546875" style="5"/>
    <col min="11517" max="11517" width="4.42578125" style="5" bestFit="1" customWidth="1"/>
    <col min="11518" max="11518" width="2.28515625" style="5" customWidth="1"/>
    <col min="11519" max="11519" width="3.7109375" style="5" customWidth="1"/>
    <col min="11520" max="11520" width="58" style="5" bestFit="1" customWidth="1"/>
    <col min="11521" max="11521" width="2.28515625" style="5" customWidth="1"/>
    <col min="11522" max="11522" width="15" style="5" bestFit="1" customWidth="1"/>
    <col min="11523" max="11523" width="2.28515625" style="5" customWidth="1"/>
    <col min="11524" max="11524" width="13.42578125" style="5" bestFit="1" customWidth="1"/>
    <col min="11525" max="11525" width="2.5703125" style="5" bestFit="1" customWidth="1"/>
    <col min="11526" max="11526" width="13.5703125" style="5" bestFit="1" customWidth="1"/>
    <col min="11527" max="11527" width="2.5703125" style="5" customWidth="1"/>
    <col min="11528" max="11528" width="15" style="5" bestFit="1" customWidth="1"/>
    <col min="11529" max="11529" width="2.28515625" style="5" customWidth="1"/>
    <col min="11530" max="11772" width="8.85546875" style="5"/>
    <col min="11773" max="11773" width="4.42578125" style="5" bestFit="1" customWidth="1"/>
    <col min="11774" max="11774" width="2.28515625" style="5" customWidth="1"/>
    <col min="11775" max="11775" width="3.7109375" style="5" customWidth="1"/>
    <col min="11776" max="11776" width="58" style="5" bestFit="1" customWidth="1"/>
    <col min="11777" max="11777" width="2.28515625" style="5" customWidth="1"/>
    <col min="11778" max="11778" width="15" style="5" bestFit="1" customWidth="1"/>
    <col min="11779" max="11779" width="2.28515625" style="5" customWidth="1"/>
    <col min="11780" max="11780" width="13.42578125" style="5" bestFit="1" customWidth="1"/>
    <col min="11781" max="11781" width="2.5703125" style="5" bestFit="1" customWidth="1"/>
    <col min="11782" max="11782" width="13.5703125" style="5" bestFit="1" customWidth="1"/>
    <col min="11783" max="11783" width="2.5703125" style="5" customWidth="1"/>
    <col min="11784" max="11784" width="15" style="5" bestFit="1" customWidth="1"/>
    <col min="11785" max="11785" width="2.28515625" style="5" customWidth="1"/>
    <col min="11786" max="12028" width="8.85546875" style="5"/>
    <col min="12029" max="12029" width="4.42578125" style="5" bestFit="1" customWidth="1"/>
    <col min="12030" max="12030" width="2.28515625" style="5" customWidth="1"/>
    <col min="12031" max="12031" width="3.7109375" style="5" customWidth="1"/>
    <col min="12032" max="12032" width="58" style="5" bestFit="1" customWidth="1"/>
    <col min="12033" max="12033" width="2.28515625" style="5" customWidth="1"/>
    <col min="12034" max="12034" width="15" style="5" bestFit="1" customWidth="1"/>
    <col min="12035" max="12035" width="2.28515625" style="5" customWidth="1"/>
    <col min="12036" max="12036" width="13.42578125" style="5" bestFit="1" customWidth="1"/>
    <col min="12037" max="12037" width="2.5703125" style="5" bestFit="1" customWidth="1"/>
    <col min="12038" max="12038" width="13.5703125" style="5" bestFit="1" customWidth="1"/>
    <col min="12039" max="12039" width="2.5703125" style="5" customWidth="1"/>
    <col min="12040" max="12040" width="15" style="5" bestFit="1" customWidth="1"/>
    <col min="12041" max="12041" width="2.28515625" style="5" customWidth="1"/>
    <col min="12042" max="12284" width="8.85546875" style="5"/>
    <col min="12285" max="12285" width="4.42578125" style="5" bestFit="1" customWidth="1"/>
    <col min="12286" max="12286" width="2.28515625" style="5" customWidth="1"/>
    <col min="12287" max="12287" width="3.7109375" style="5" customWidth="1"/>
    <col min="12288" max="12288" width="58" style="5" bestFit="1" customWidth="1"/>
    <col min="12289" max="12289" width="2.28515625" style="5" customWidth="1"/>
    <col min="12290" max="12290" width="15" style="5" bestFit="1" customWidth="1"/>
    <col min="12291" max="12291" width="2.28515625" style="5" customWidth="1"/>
    <col min="12292" max="12292" width="13.42578125" style="5" bestFit="1" customWidth="1"/>
    <col min="12293" max="12293" width="2.5703125" style="5" bestFit="1" customWidth="1"/>
    <col min="12294" max="12294" width="13.5703125" style="5" bestFit="1" customWidth="1"/>
    <col min="12295" max="12295" width="2.5703125" style="5" customWidth="1"/>
    <col min="12296" max="12296" width="15" style="5" bestFit="1" customWidth="1"/>
    <col min="12297" max="12297" width="2.28515625" style="5" customWidth="1"/>
    <col min="12298" max="12540" width="8.85546875" style="5"/>
    <col min="12541" max="12541" width="4.42578125" style="5" bestFit="1" customWidth="1"/>
    <col min="12542" max="12542" width="2.28515625" style="5" customWidth="1"/>
    <col min="12543" max="12543" width="3.7109375" style="5" customWidth="1"/>
    <col min="12544" max="12544" width="58" style="5" bestFit="1" customWidth="1"/>
    <col min="12545" max="12545" width="2.28515625" style="5" customWidth="1"/>
    <col min="12546" max="12546" width="15" style="5" bestFit="1" customWidth="1"/>
    <col min="12547" max="12547" width="2.28515625" style="5" customWidth="1"/>
    <col min="12548" max="12548" width="13.42578125" style="5" bestFit="1" customWidth="1"/>
    <col min="12549" max="12549" width="2.5703125" style="5" bestFit="1" customWidth="1"/>
    <col min="12550" max="12550" width="13.5703125" style="5" bestFit="1" customWidth="1"/>
    <col min="12551" max="12551" width="2.5703125" style="5" customWidth="1"/>
    <col min="12552" max="12552" width="15" style="5" bestFit="1" customWidth="1"/>
    <col min="12553" max="12553" width="2.28515625" style="5" customWidth="1"/>
    <col min="12554" max="12796" width="8.85546875" style="5"/>
    <col min="12797" max="12797" width="4.42578125" style="5" bestFit="1" customWidth="1"/>
    <col min="12798" max="12798" width="2.28515625" style="5" customWidth="1"/>
    <col min="12799" max="12799" width="3.7109375" style="5" customWidth="1"/>
    <col min="12800" max="12800" width="58" style="5" bestFit="1" customWidth="1"/>
    <col min="12801" max="12801" width="2.28515625" style="5" customWidth="1"/>
    <col min="12802" max="12802" width="15" style="5" bestFit="1" customWidth="1"/>
    <col min="12803" max="12803" width="2.28515625" style="5" customWidth="1"/>
    <col min="12804" max="12804" width="13.42578125" style="5" bestFit="1" customWidth="1"/>
    <col min="12805" max="12805" width="2.5703125" style="5" bestFit="1" customWidth="1"/>
    <col min="12806" max="12806" width="13.5703125" style="5" bestFit="1" customWidth="1"/>
    <col min="12807" max="12807" width="2.5703125" style="5" customWidth="1"/>
    <col min="12808" max="12808" width="15" style="5" bestFit="1" customWidth="1"/>
    <col min="12809" max="12809" width="2.28515625" style="5" customWidth="1"/>
    <col min="12810" max="13052" width="8.85546875" style="5"/>
    <col min="13053" max="13053" width="4.42578125" style="5" bestFit="1" customWidth="1"/>
    <col min="13054" max="13054" width="2.28515625" style="5" customWidth="1"/>
    <col min="13055" max="13055" width="3.7109375" style="5" customWidth="1"/>
    <col min="13056" max="13056" width="58" style="5" bestFit="1" customWidth="1"/>
    <col min="13057" max="13057" width="2.28515625" style="5" customWidth="1"/>
    <col min="13058" max="13058" width="15" style="5" bestFit="1" customWidth="1"/>
    <col min="13059" max="13059" width="2.28515625" style="5" customWidth="1"/>
    <col min="13060" max="13060" width="13.42578125" style="5" bestFit="1" customWidth="1"/>
    <col min="13061" max="13061" width="2.5703125" style="5" bestFit="1" customWidth="1"/>
    <col min="13062" max="13062" width="13.5703125" style="5" bestFit="1" customWidth="1"/>
    <col min="13063" max="13063" width="2.5703125" style="5" customWidth="1"/>
    <col min="13064" max="13064" width="15" style="5" bestFit="1" customWidth="1"/>
    <col min="13065" max="13065" width="2.28515625" style="5" customWidth="1"/>
    <col min="13066" max="13308" width="8.85546875" style="5"/>
    <col min="13309" max="13309" width="4.42578125" style="5" bestFit="1" customWidth="1"/>
    <col min="13310" max="13310" width="2.28515625" style="5" customWidth="1"/>
    <col min="13311" max="13311" width="3.7109375" style="5" customWidth="1"/>
    <col min="13312" max="13312" width="58" style="5" bestFit="1" customWidth="1"/>
    <col min="13313" max="13313" width="2.28515625" style="5" customWidth="1"/>
    <col min="13314" max="13314" width="15" style="5" bestFit="1" customWidth="1"/>
    <col min="13315" max="13315" width="2.28515625" style="5" customWidth="1"/>
    <col min="13316" max="13316" width="13.42578125" style="5" bestFit="1" customWidth="1"/>
    <col min="13317" max="13317" width="2.5703125" style="5" bestFit="1" customWidth="1"/>
    <col min="13318" max="13318" width="13.5703125" style="5" bestFit="1" customWidth="1"/>
    <col min="13319" max="13319" width="2.5703125" style="5" customWidth="1"/>
    <col min="13320" max="13320" width="15" style="5" bestFit="1" customWidth="1"/>
    <col min="13321" max="13321" width="2.28515625" style="5" customWidth="1"/>
    <col min="13322" max="13564" width="8.85546875" style="5"/>
    <col min="13565" max="13565" width="4.42578125" style="5" bestFit="1" customWidth="1"/>
    <col min="13566" max="13566" width="2.28515625" style="5" customWidth="1"/>
    <col min="13567" max="13567" width="3.7109375" style="5" customWidth="1"/>
    <col min="13568" max="13568" width="58" style="5" bestFit="1" customWidth="1"/>
    <col min="13569" max="13569" width="2.28515625" style="5" customWidth="1"/>
    <col min="13570" max="13570" width="15" style="5" bestFit="1" customWidth="1"/>
    <col min="13571" max="13571" width="2.28515625" style="5" customWidth="1"/>
    <col min="13572" max="13572" width="13.42578125" style="5" bestFit="1" customWidth="1"/>
    <col min="13573" max="13573" width="2.5703125" style="5" bestFit="1" customWidth="1"/>
    <col min="13574" max="13574" width="13.5703125" style="5" bestFit="1" customWidth="1"/>
    <col min="13575" max="13575" width="2.5703125" style="5" customWidth="1"/>
    <col min="13576" max="13576" width="15" style="5" bestFit="1" customWidth="1"/>
    <col min="13577" max="13577" width="2.28515625" style="5" customWidth="1"/>
    <col min="13578" max="13820" width="8.85546875" style="5"/>
    <col min="13821" max="13821" width="4.42578125" style="5" bestFit="1" customWidth="1"/>
    <col min="13822" max="13822" width="2.28515625" style="5" customWidth="1"/>
    <col min="13823" max="13823" width="3.7109375" style="5" customWidth="1"/>
    <col min="13824" max="13824" width="58" style="5" bestFit="1" customWidth="1"/>
    <col min="13825" max="13825" width="2.28515625" style="5" customWidth="1"/>
    <col min="13826" max="13826" width="15" style="5" bestFit="1" customWidth="1"/>
    <col min="13827" max="13827" width="2.28515625" style="5" customWidth="1"/>
    <col min="13828" max="13828" width="13.42578125" style="5" bestFit="1" customWidth="1"/>
    <col min="13829" max="13829" width="2.5703125" style="5" bestFit="1" customWidth="1"/>
    <col min="13830" max="13830" width="13.5703125" style="5" bestFit="1" customWidth="1"/>
    <col min="13831" max="13831" width="2.5703125" style="5" customWidth="1"/>
    <col min="13832" max="13832" width="15" style="5" bestFit="1" customWidth="1"/>
    <col min="13833" max="13833" width="2.28515625" style="5" customWidth="1"/>
    <col min="13834" max="14076" width="8.85546875" style="5"/>
    <col min="14077" max="14077" width="4.42578125" style="5" bestFit="1" customWidth="1"/>
    <col min="14078" max="14078" width="2.28515625" style="5" customWidth="1"/>
    <col min="14079" max="14079" width="3.7109375" style="5" customWidth="1"/>
    <col min="14080" max="14080" width="58" style="5" bestFit="1" customWidth="1"/>
    <col min="14081" max="14081" width="2.28515625" style="5" customWidth="1"/>
    <col min="14082" max="14082" width="15" style="5" bestFit="1" customWidth="1"/>
    <col min="14083" max="14083" width="2.28515625" style="5" customWidth="1"/>
    <col min="14084" max="14084" width="13.42578125" style="5" bestFit="1" customWidth="1"/>
    <col min="14085" max="14085" width="2.5703125" style="5" bestFit="1" customWidth="1"/>
    <col min="14086" max="14086" width="13.5703125" style="5" bestFit="1" customWidth="1"/>
    <col min="14087" max="14087" width="2.5703125" style="5" customWidth="1"/>
    <col min="14088" max="14088" width="15" style="5" bestFit="1" customWidth="1"/>
    <col min="14089" max="14089" width="2.28515625" style="5" customWidth="1"/>
    <col min="14090" max="14332" width="8.85546875" style="5"/>
    <col min="14333" max="14333" width="4.42578125" style="5" bestFit="1" customWidth="1"/>
    <col min="14334" max="14334" width="2.28515625" style="5" customWidth="1"/>
    <col min="14335" max="14335" width="3.7109375" style="5" customWidth="1"/>
    <col min="14336" max="14336" width="58" style="5" bestFit="1" customWidth="1"/>
    <col min="14337" max="14337" width="2.28515625" style="5" customWidth="1"/>
    <col min="14338" max="14338" width="15" style="5" bestFit="1" customWidth="1"/>
    <col min="14339" max="14339" width="2.28515625" style="5" customWidth="1"/>
    <col min="14340" max="14340" width="13.42578125" style="5" bestFit="1" customWidth="1"/>
    <col min="14341" max="14341" width="2.5703125" style="5" bestFit="1" customWidth="1"/>
    <col min="14342" max="14342" width="13.5703125" style="5" bestFit="1" customWidth="1"/>
    <col min="14343" max="14343" width="2.5703125" style="5" customWidth="1"/>
    <col min="14344" max="14344" width="15" style="5" bestFit="1" customWidth="1"/>
    <col min="14345" max="14345" width="2.28515625" style="5" customWidth="1"/>
    <col min="14346" max="14588" width="8.85546875" style="5"/>
    <col min="14589" max="14589" width="4.42578125" style="5" bestFit="1" customWidth="1"/>
    <col min="14590" max="14590" width="2.28515625" style="5" customWidth="1"/>
    <col min="14591" max="14591" width="3.7109375" style="5" customWidth="1"/>
    <col min="14592" max="14592" width="58" style="5" bestFit="1" customWidth="1"/>
    <col min="14593" max="14593" width="2.28515625" style="5" customWidth="1"/>
    <col min="14594" max="14594" width="15" style="5" bestFit="1" customWidth="1"/>
    <col min="14595" max="14595" width="2.28515625" style="5" customWidth="1"/>
    <col min="14596" max="14596" width="13.42578125" style="5" bestFit="1" customWidth="1"/>
    <col min="14597" max="14597" width="2.5703125" style="5" bestFit="1" customWidth="1"/>
    <col min="14598" max="14598" width="13.5703125" style="5" bestFit="1" customWidth="1"/>
    <col min="14599" max="14599" width="2.5703125" style="5" customWidth="1"/>
    <col min="14600" max="14600" width="15" style="5" bestFit="1" customWidth="1"/>
    <col min="14601" max="14601" width="2.28515625" style="5" customWidth="1"/>
    <col min="14602" max="14844" width="8.85546875" style="5"/>
    <col min="14845" max="14845" width="4.42578125" style="5" bestFit="1" customWidth="1"/>
    <col min="14846" max="14846" width="2.28515625" style="5" customWidth="1"/>
    <col min="14847" max="14847" width="3.7109375" style="5" customWidth="1"/>
    <col min="14848" max="14848" width="58" style="5" bestFit="1" customWidth="1"/>
    <col min="14849" max="14849" width="2.28515625" style="5" customWidth="1"/>
    <col min="14850" max="14850" width="15" style="5" bestFit="1" customWidth="1"/>
    <col min="14851" max="14851" width="2.28515625" style="5" customWidth="1"/>
    <col min="14852" max="14852" width="13.42578125" style="5" bestFit="1" customWidth="1"/>
    <col min="14853" max="14853" width="2.5703125" style="5" bestFit="1" customWidth="1"/>
    <col min="14854" max="14854" width="13.5703125" style="5" bestFit="1" customWidth="1"/>
    <col min="14855" max="14855" width="2.5703125" style="5" customWidth="1"/>
    <col min="14856" max="14856" width="15" style="5" bestFit="1" customWidth="1"/>
    <col min="14857" max="14857" width="2.28515625" style="5" customWidth="1"/>
    <col min="14858" max="15100" width="8.85546875" style="5"/>
    <col min="15101" max="15101" width="4.42578125" style="5" bestFit="1" customWidth="1"/>
    <col min="15102" max="15102" width="2.28515625" style="5" customWidth="1"/>
    <col min="15103" max="15103" width="3.7109375" style="5" customWidth="1"/>
    <col min="15104" max="15104" width="58" style="5" bestFit="1" customWidth="1"/>
    <col min="15105" max="15105" width="2.28515625" style="5" customWidth="1"/>
    <col min="15106" max="15106" width="15" style="5" bestFit="1" customWidth="1"/>
    <col min="15107" max="15107" width="2.28515625" style="5" customWidth="1"/>
    <col min="15108" max="15108" width="13.42578125" style="5" bestFit="1" customWidth="1"/>
    <col min="15109" max="15109" width="2.5703125" style="5" bestFit="1" customWidth="1"/>
    <col min="15110" max="15110" width="13.5703125" style="5" bestFit="1" customWidth="1"/>
    <col min="15111" max="15111" width="2.5703125" style="5" customWidth="1"/>
    <col min="15112" max="15112" width="15" style="5" bestFit="1" customWidth="1"/>
    <col min="15113" max="15113" width="2.28515625" style="5" customWidth="1"/>
    <col min="15114" max="15356" width="8.85546875" style="5"/>
    <col min="15357" max="15357" width="4.42578125" style="5" bestFit="1" customWidth="1"/>
    <col min="15358" max="15358" width="2.28515625" style="5" customWidth="1"/>
    <col min="15359" max="15359" width="3.7109375" style="5" customWidth="1"/>
    <col min="15360" max="15360" width="58" style="5" bestFit="1" customWidth="1"/>
    <col min="15361" max="15361" width="2.28515625" style="5" customWidth="1"/>
    <col min="15362" max="15362" width="15" style="5" bestFit="1" customWidth="1"/>
    <col min="15363" max="15363" width="2.28515625" style="5" customWidth="1"/>
    <col min="15364" max="15364" width="13.42578125" style="5" bestFit="1" customWidth="1"/>
    <col min="15365" max="15365" width="2.5703125" style="5" bestFit="1" customWidth="1"/>
    <col min="15366" max="15366" width="13.5703125" style="5" bestFit="1" customWidth="1"/>
    <col min="15367" max="15367" width="2.5703125" style="5" customWidth="1"/>
    <col min="15368" max="15368" width="15" style="5" bestFit="1" customWidth="1"/>
    <col min="15369" max="15369" width="2.28515625" style="5" customWidth="1"/>
    <col min="15370" max="15612" width="8.85546875" style="5"/>
    <col min="15613" max="15613" width="4.42578125" style="5" bestFit="1" customWidth="1"/>
    <col min="15614" max="15614" width="2.28515625" style="5" customWidth="1"/>
    <col min="15615" max="15615" width="3.7109375" style="5" customWidth="1"/>
    <col min="15616" max="15616" width="58" style="5" bestFit="1" customWidth="1"/>
    <col min="15617" max="15617" width="2.28515625" style="5" customWidth="1"/>
    <col min="15618" max="15618" width="15" style="5" bestFit="1" customWidth="1"/>
    <col min="15619" max="15619" width="2.28515625" style="5" customWidth="1"/>
    <col min="15620" max="15620" width="13.42578125" style="5" bestFit="1" customWidth="1"/>
    <col min="15621" max="15621" width="2.5703125" style="5" bestFit="1" customWidth="1"/>
    <col min="15622" max="15622" width="13.5703125" style="5" bestFit="1" customWidth="1"/>
    <col min="15623" max="15623" width="2.5703125" style="5" customWidth="1"/>
    <col min="15624" max="15624" width="15" style="5" bestFit="1" customWidth="1"/>
    <col min="15625" max="15625" width="2.28515625" style="5" customWidth="1"/>
    <col min="15626" max="15868" width="8.85546875" style="5"/>
    <col min="15869" max="15869" width="4.42578125" style="5" bestFit="1" customWidth="1"/>
    <col min="15870" max="15870" width="2.28515625" style="5" customWidth="1"/>
    <col min="15871" max="15871" width="3.7109375" style="5" customWidth="1"/>
    <col min="15872" max="15872" width="58" style="5" bestFit="1" customWidth="1"/>
    <col min="15873" max="15873" width="2.28515625" style="5" customWidth="1"/>
    <col min="15874" max="15874" width="15" style="5" bestFit="1" customWidth="1"/>
    <col min="15875" max="15875" width="2.28515625" style="5" customWidth="1"/>
    <col min="15876" max="15876" width="13.42578125" style="5" bestFit="1" customWidth="1"/>
    <col min="15877" max="15877" width="2.5703125" style="5" bestFit="1" customWidth="1"/>
    <col min="15878" max="15878" width="13.5703125" style="5" bestFit="1" customWidth="1"/>
    <col min="15879" max="15879" width="2.5703125" style="5" customWidth="1"/>
    <col min="15880" max="15880" width="15" style="5" bestFit="1" customWidth="1"/>
    <col min="15881" max="15881" width="2.28515625" style="5" customWidth="1"/>
    <col min="15882" max="16124" width="8.85546875" style="5"/>
    <col min="16125" max="16125" width="4.42578125" style="5" bestFit="1" customWidth="1"/>
    <col min="16126" max="16126" width="2.28515625" style="5" customWidth="1"/>
    <col min="16127" max="16127" width="3.7109375" style="5" customWidth="1"/>
    <col min="16128" max="16128" width="58" style="5" bestFit="1" customWidth="1"/>
    <col min="16129" max="16129" width="2.28515625" style="5" customWidth="1"/>
    <col min="16130" max="16130" width="15" style="5" bestFit="1" customWidth="1"/>
    <col min="16131" max="16131" width="2.28515625" style="5" customWidth="1"/>
    <col min="16132" max="16132" width="13.42578125" style="5" bestFit="1" customWidth="1"/>
    <col min="16133" max="16133" width="2.5703125" style="5" bestFit="1" customWidth="1"/>
    <col min="16134" max="16134" width="13.5703125" style="5" bestFit="1" customWidth="1"/>
    <col min="16135" max="16135" width="2.5703125" style="5" customWidth="1"/>
    <col min="16136" max="16136" width="15" style="5" bestFit="1" customWidth="1"/>
    <col min="16137" max="16137" width="2.28515625" style="5" customWidth="1"/>
    <col min="16138" max="16384" width="8.85546875" style="5"/>
  </cols>
  <sheetData>
    <row r="1" spans="1:12">
      <c r="B1" s="59"/>
      <c r="C1" s="59"/>
      <c r="D1" s="107" t="s">
        <v>2</v>
      </c>
      <c r="E1" s="59"/>
      <c r="F1" s="59"/>
      <c r="G1" s="58"/>
      <c r="H1" s="58"/>
      <c r="I1" s="58"/>
      <c r="J1" s="58"/>
      <c r="K1" s="58"/>
      <c r="L1" s="4" t="s">
        <v>185</v>
      </c>
    </row>
    <row r="2" spans="1:12">
      <c r="B2" s="59"/>
      <c r="C2" s="59"/>
      <c r="D2" s="107" t="s">
        <v>284</v>
      </c>
      <c r="E2" s="59"/>
      <c r="F2" s="59"/>
      <c r="G2" s="58"/>
      <c r="H2" s="58"/>
      <c r="I2" s="58"/>
      <c r="J2" s="58"/>
      <c r="K2" s="58"/>
      <c r="L2" s="4" t="s">
        <v>185</v>
      </c>
    </row>
    <row r="3" spans="1:12">
      <c r="B3" s="59"/>
      <c r="C3" s="59"/>
      <c r="D3" s="107" t="s">
        <v>196</v>
      </c>
      <c r="E3" s="59"/>
      <c r="F3" s="59"/>
      <c r="G3" s="58"/>
      <c r="H3" s="58"/>
      <c r="I3" s="58"/>
      <c r="J3" s="4"/>
      <c r="K3" s="4"/>
      <c r="L3" s="4"/>
    </row>
    <row r="4" spans="1:12">
      <c r="B4" s="59"/>
      <c r="C4" s="59"/>
      <c r="D4" s="107" t="s">
        <v>279</v>
      </c>
      <c r="E4" s="59"/>
      <c r="F4" s="59"/>
      <c r="G4" s="58"/>
      <c r="H4" s="58"/>
      <c r="I4" s="58"/>
      <c r="J4" s="58"/>
      <c r="K4" s="58"/>
      <c r="L4" s="58"/>
    </row>
    <row r="6" spans="1:12" ht="38.25">
      <c r="A6" s="17" t="s">
        <v>0</v>
      </c>
      <c r="B6" s="17"/>
      <c r="D6" s="12" t="s">
        <v>189</v>
      </c>
      <c r="F6" s="17" t="s">
        <v>280</v>
      </c>
      <c r="G6" s="62"/>
      <c r="H6" s="62" t="s">
        <v>240</v>
      </c>
      <c r="I6" s="62"/>
      <c r="J6" s="62" t="s">
        <v>250</v>
      </c>
      <c r="K6" s="62"/>
      <c r="L6" s="62" t="s">
        <v>283</v>
      </c>
    </row>
    <row r="7" spans="1:12">
      <c r="A7" s="79">
        <v>-1</v>
      </c>
      <c r="B7" s="17"/>
      <c r="D7" s="18">
        <f>+A7-1</f>
        <v>-2</v>
      </c>
      <c r="F7" s="18">
        <f>+D7-1</f>
        <v>-3</v>
      </c>
      <c r="G7" s="64"/>
      <c r="H7" s="64">
        <f>+F7-1</f>
        <v>-4</v>
      </c>
      <c r="I7" s="64"/>
      <c r="J7" s="64">
        <f>+H7-1</f>
        <v>-5</v>
      </c>
      <c r="K7" s="64"/>
      <c r="L7" s="64">
        <f>+J7-1</f>
        <v>-6</v>
      </c>
    </row>
    <row r="8" spans="1:12">
      <c r="A8" s="17"/>
      <c r="B8" s="17"/>
      <c r="L8" s="101" t="s">
        <v>191</v>
      </c>
    </row>
    <row r="9" spans="1:12">
      <c r="A9" s="17"/>
      <c r="B9" s="17"/>
      <c r="L9" s="101"/>
    </row>
    <row r="10" spans="1:12">
      <c r="A10" s="18"/>
      <c r="B10" s="18"/>
      <c r="C10" s="11" t="s">
        <v>64</v>
      </c>
      <c r="H10" s="104"/>
      <c r="J10" s="102"/>
    </row>
    <row r="11" spans="1:12">
      <c r="A11" s="18">
        <v>1</v>
      </c>
      <c r="B11" s="18"/>
      <c r="D11" s="11" t="s">
        <v>65</v>
      </c>
      <c r="F11" s="56"/>
      <c r="G11" s="55"/>
      <c r="H11" s="104"/>
      <c r="I11" s="55"/>
      <c r="J11" s="102"/>
      <c r="K11" s="55"/>
      <c r="L11" s="55"/>
    </row>
    <row r="12" spans="1:12">
      <c r="A12" s="18">
        <f>+A11+1</f>
        <v>2</v>
      </c>
      <c r="B12" s="18"/>
      <c r="D12" s="11" t="s">
        <v>182</v>
      </c>
      <c r="F12" s="33"/>
      <c r="G12" s="34"/>
      <c r="H12" s="104"/>
      <c r="I12" s="33"/>
      <c r="J12" s="30"/>
      <c r="K12" s="33"/>
      <c r="L12" s="33"/>
    </row>
    <row r="13" spans="1:12">
      <c r="A13" s="18">
        <f>+A12+1</f>
        <v>3</v>
      </c>
      <c r="B13" s="18"/>
      <c r="D13" s="11" t="s">
        <v>66</v>
      </c>
      <c r="F13" s="31">
        <v>50450000</v>
      </c>
      <c r="G13" s="56"/>
      <c r="H13" s="103">
        <f>-(F13-(F13*(0.986)))</f>
        <v>-706300</v>
      </c>
      <c r="I13" s="56"/>
      <c r="J13" s="33">
        <f>-(F13/$F$17)*45546999.01</f>
        <v>-2309026.0645087557</v>
      </c>
      <c r="K13" s="56"/>
      <c r="L13" s="56">
        <f>+F13+H13+J13</f>
        <v>47434673.935491242</v>
      </c>
    </row>
    <row r="14" spans="1:12">
      <c r="A14" s="18">
        <f>+A13+1</f>
        <v>4</v>
      </c>
      <c r="B14" s="18"/>
      <c r="D14" s="11" t="s">
        <v>67</v>
      </c>
      <c r="F14" s="31">
        <f>'P 5'!H26</f>
        <v>526038122.89999998</v>
      </c>
      <c r="G14" s="33"/>
      <c r="H14" s="103">
        <f>-(F14-(F14*(0.986)))</f>
        <v>-7364533.720600009</v>
      </c>
      <c r="I14" s="33"/>
      <c r="J14" s="33">
        <f>-(F14/$F$17)*45546999.01</f>
        <v>-24076030.459888209</v>
      </c>
      <c r="K14" s="33"/>
      <c r="L14" s="33">
        <f>+F14+H14+J14</f>
        <v>494597558.71951175</v>
      </c>
    </row>
    <row r="15" spans="1:12">
      <c r="A15" s="18">
        <f>+A14+1</f>
        <v>5</v>
      </c>
      <c r="B15" s="18"/>
      <c r="D15" s="11" t="s">
        <v>68</v>
      </c>
      <c r="F15" s="31">
        <f>'P 5'!H18</f>
        <v>418670024.24000019</v>
      </c>
      <c r="G15" s="33"/>
      <c r="H15" s="103">
        <f>-((995158147-83097578)*0.02)-83097578-H14-H13</f>
        <v>-93267955.659399986</v>
      </c>
      <c r="I15" s="33"/>
      <c r="J15" s="33">
        <f>-(F15/$F$17)*45546999.01</f>
        <v>-19161942.485603034</v>
      </c>
      <c r="K15" s="33"/>
      <c r="L15" s="33">
        <f>+F15+H15+J15</f>
        <v>306240126.09499717</v>
      </c>
    </row>
    <row r="16" spans="1:12" s="11" customFormat="1">
      <c r="A16" s="18"/>
      <c r="B16" s="18"/>
      <c r="F16" s="73" t="s">
        <v>197</v>
      </c>
      <c r="G16" s="35"/>
      <c r="H16" s="35" t="s">
        <v>197</v>
      </c>
      <c r="I16" s="35"/>
      <c r="J16" s="35" t="s">
        <v>197</v>
      </c>
      <c r="K16" s="35"/>
      <c r="L16" s="35" t="s">
        <v>197</v>
      </c>
    </row>
    <row r="17" spans="1:14">
      <c r="A17" s="18">
        <f>+A15+1</f>
        <v>6</v>
      </c>
      <c r="B17" s="18"/>
      <c r="D17" s="11" t="s">
        <v>69</v>
      </c>
      <c r="F17" s="56">
        <f>SUM(F11:F16)</f>
        <v>995158147.1400001</v>
      </c>
      <c r="G17" s="33"/>
      <c r="H17" s="33">
        <f>SUM(H11:H16)</f>
        <v>-101338789.38</v>
      </c>
      <c r="I17" s="33"/>
      <c r="J17" s="33">
        <f>SUM(J13:J16)</f>
        <v>-45546999.009999998</v>
      </c>
      <c r="K17" s="33"/>
      <c r="L17" s="33">
        <f>SUM(L11:L16)</f>
        <v>848272358.75000012</v>
      </c>
    </row>
    <row r="18" spans="1:14" s="11" customFormat="1">
      <c r="A18" s="18"/>
      <c r="B18" s="18"/>
      <c r="F18" s="73" t="s">
        <v>197</v>
      </c>
      <c r="G18" s="35"/>
      <c r="H18" s="35" t="s">
        <v>197</v>
      </c>
      <c r="I18" s="35"/>
      <c r="J18" s="35" t="s">
        <v>197</v>
      </c>
      <c r="K18" s="35"/>
      <c r="L18" s="35" t="s">
        <v>197</v>
      </c>
    </row>
    <row r="19" spans="1:14" s="11" customFormat="1">
      <c r="A19" s="18"/>
      <c r="B19" s="18"/>
      <c r="F19" s="56"/>
      <c r="G19" s="33"/>
      <c r="H19" s="33"/>
      <c r="I19" s="33"/>
      <c r="J19" s="33"/>
      <c r="K19" s="33"/>
      <c r="L19" s="33"/>
    </row>
    <row r="20" spans="1:14">
      <c r="A20" s="18">
        <f>+A17+1</f>
        <v>7</v>
      </c>
      <c r="B20" s="18"/>
      <c r="D20" s="11" t="s">
        <v>70</v>
      </c>
      <c r="F20" s="119">
        <v>0</v>
      </c>
      <c r="G20" s="30"/>
      <c r="H20" s="30">
        <v>0</v>
      </c>
      <c r="I20" s="30"/>
      <c r="J20" s="30">
        <v>0</v>
      </c>
      <c r="K20" s="30"/>
      <c r="L20" s="30">
        <f>+F20+H20+J20</f>
        <v>0</v>
      </c>
      <c r="M20" s="30"/>
      <c r="N20" s="30"/>
    </row>
    <row r="21" spans="1:14">
      <c r="A21" s="18">
        <f>+A20+1</f>
        <v>8</v>
      </c>
      <c r="B21" s="18"/>
      <c r="D21" s="11" t="s">
        <v>71</v>
      </c>
      <c r="F21" s="31">
        <f>1365000000-564968.75</f>
        <v>1364435031.25</v>
      </c>
      <c r="G21" s="33"/>
      <c r="H21" s="103">
        <f>-((F21-300000000+564968.75)*0.02)-300000000+564968.75</f>
        <v>-320735031.25</v>
      </c>
      <c r="I21" s="33"/>
      <c r="J21" s="33">
        <v>-53184575.219999999</v>
      </c>
      <c r="K21" s="33"/>
      <c r="L21" s="33">
        <f>+F21+H21+J21</f>
        <v>990515424.77999997</v>
      </c>
    </row>
    <row r="22" spans="1:14" s="11" customFormat="1">
      <c r="A22" s="18"/>
      <c r="B22" s="18"/>
      <c r="F22" s="73" t="s">
        <v>197</v>
      </c>
      <c r="G22" s="35"/>
      <c r="H22" s="35" t="s">
        <v>197</v>
      </c>
      <c r="I22" s="35"/>
      <c r="J22" s="35" t="s">
        <v>197</v>
      </c>
      <c r="K22" s="35"/>
      <c r="L22" s="35" t="s">
        <v>197</v>
      </c>
    </row>
    <row r="23" spans="1:14">
      <c r="A23" s="18">
        <f>A21+1</f>
        <v>9</v>
      </c>
      <c r="B23" s="18"/>
      <c r="D23" s="11" t="s">
        <v>72</v>
      </c>
      <c r="F23" s="73">
        <f>SUM(F20:F21)</f>
        <v>1364435031.25</v>
      </c>
      <c r="G23" s="29"/>
      <c r="H23" s="73">
        <f>SUM(H20:H21)</f>
        <v>-320735031.25</v>
      </c>
      <c r="I23" s="29"/>
      <c r="J23" s="73">
        <f>SUM(J20:J21)</f>
        <v>-53184575.219999999</v>
      </c>
      <c r="K23" s="29"/>
      <c r="L23" s="73">
        <f>SUM(L20:L21)</f>
        <v>990515424.77999997</v>
      </c>
    </row>
    <row r="24" spans="1:14" s="11" customFormat="1">
      <c r="A24" s="18"/>
      <c r="B24" s="18"/>
      <c r="F24" s="73" t="s">
        <v>197</v>
      </c>
      <c r="G24" s="35"/>
      <c r="H24" s="35" t="s">
        <v>197</v>
      </c>
      <c r="I24" s="35"/>
      <c r="J24" s="35" t="s">
        <v>197</v>
      </c>
      <c r="K24" s="35"/>
      <c r="L24" s="35" t="s">
        <v>197</v>
      </c>
    </row>
    <row r="25" spans="1:14" s="11" customFormat="1">
      <c r="A25" s="18"/>
      <c r="B25" s="18"/>
      <c r="F25" s="73"/>
      <c r="G25" s="35"/>
      <c r="H25" s="35"/>
      <c r="I25" s="35"/>
      <c r="J25" s="35"/>
      <c r="K25" s="35"/>
      <c r="L25" s="35"/>
    </row>
    <row r="26" spans="1:14">
      <c r="A26" s="18">
        <f>+A23+1</f>
        <v>10</v>
      </c>
      <c r="B26" s="18"/>
      <c r="D26" s="12" t="s">
        <v>73</v>
      </c>
      <c r="F26" s="73">
        <f>+F17+F23</f>
        <v>2359593178.3900003</v>
      </c>
      <c r="G26" s="29"/>
      <c r="H26" s="29">
        <f>+H17+H23</f>
        <v>-422073820.63</v>
      </c>
      <c r="I26" s="29"/>
      <c r="J26" s="29">
        <f>+J17+J23</f>
        <v>-98731574.229999989</v>
      </c>
      <c r="K26" s="29" t="s">
        <v>241</v>
      </c>
      <c r="L26" s="29">
        <f>+L17+L23</f>
        <v>1838787783.5300002</v>
      </c>
    </row>
    <row r="27" spans="1:14" s="11" customFormat="1">
      <c r="A27" s="18"/>
      <c r="B27" s="18"/>
      <c r="F27" s="73" t="s">
        <v>197</v>
      </c>
      <c r="G27" s="35"/>
      <c r="H27" s="35" t="s">
        <v>197</v>
      </c>
      <c r="I27" s="35"/>
      <c r="J27" s="35" t="s">
        <v>197</v>
      </c>
      <c r="K27" s="35"/>
      <c r="L27" s="35" t="s">
        <v>197</v>
      </c>
    </row>
    <row r="28" spans="1:14" s="11" customFormat="1">
      <c r="A28" s="18"/>
      <c r="B28" s="18"/>
      <c r="F28" s="56"/>
      <c r="G28" s="33"/>
      <c r="H28" s="33"/>
      <c r="I28" s="33"/>
      <c r="J28" s="33"/>
      <c r="K28" s="33"/>
      <c r="L28" s="33"/>
    </row>
    <row r="29" spans="1:14" s="11" customFormat="1">
      <c r="A29" s="18"/>
      <c r="B29" s="18"/>
      <c r="C29" s="11" t="s">
        <v>74</v>
      </c>
      <c r="F29" s="56"/>
      <c r="G29" s="33"/>
      <c r="H29" s="33"/>
      <c r="I29" s="33"/>
      <c r="J29" s="33"/>
      <c r="K29" s="33"/>
      <c r="L29" s="33"/>
    </row>
    <row r="30" spans="1:14">
      <c r="A30" s="18">
        <f>A26+1</f>
        <v>11</v>
      </c>
      <c r="B30" s="18"/>
      <c r="D30" s="24" t="s">
        <v>150</v>
      </c>
      <c r="E30" s="24"/>
      <c r="F30" s="31">
        <v>4060462.9</v>
      </c>
      <c r="G30" s="32"/>
      <c r="H30" s="10">
        <f>-F30</f>
        <v>-4060462.9</v>
      </c>
      <c r="I30" s="30"/>
      <c r="J30" s="30">
        <v>0</v>
      </c>
      <c r="K30" s="30"/>
      <c r="L30" s="30">
        <f>+F30+H30+J30</f>
        <v>0</v>
      </c>
    </row>
    <row r="31" spans="1:14">
      <c r="A31" s="18">
        <f>A30+1</f>
        <v>12</v>
      </c>
      <c r="B31" s="18"/>
      <c r="D31" s="24" t="s">
        <v>285</v>
      </c>
      <c r="E31" s="24"/>
      <c r="F31" s="31">
        <v>87321.8</v>
      </c>
      <c r="G31" s="32"/>
      <c r="H31" s="10">
        <f>-F31</f>
        <v>-87321.8</v>
      </c>
      <c r="I31" s="30"/>
      <c r="J31" s="30">
        <v>0</v>
      </c>
      <c r="K31" s="30"/>
      <c r="L31" s="30">
        <f>+F31+H31+J31</f>
        <v>0</v>
      </c>
    </row>
    <row r="32" spans="1:14">
      <c r="A32" s="18">
        <f>A31+1</f>
        <v>13</v>
      </c>
      <c r="B32" s="18"/>
      <c r="D32" s="24" t="s">
        <v>75</v>
      </c>
      <c r="E32" s="24"/>
      <c r="F32" s="31">
        <v>7564707.6200000001</v>
      </c>
      <c r="G32" s="32"/>
      <c r="H32" s="30">
        <f t="shared" ref="H32:H34" si="0">-F32</f>
        <v>-7564707.6200000001</v>
      </c>
      <c r="I32" s="30"/>
      <c r="J32" s="30">
        <v>0</v>
      </c>
      <c r="K32" s="30"/>
      <c r="L32" s="30">
        <f>+F32+H32+J32</f>
        <v>0</v>
      </c>
    </row>
    <row r="33" spans="1:16">
      <c r="A33" s="18">
        <f>+A32+1</f>
        <v>14</v>
      </c>
      <c r="B33" s="18"/>
      <c r="D33" s="11" t="s">
        <v>277</v>
      </c>
      <c r="E33" s="24"/>
      <c r="F33" s="31">
        <v>1620672</v>
      </c>
      <c r="G33" s="32"/>
      <c r="H33" s="30">
        <f t="shared" si="0"/>
        <v>-1620672</v>
      </c>
      <c r="I33" s="90"/>
      <c r="J33" s="30">
        <v>0</v>
      </c>
      <c r="K33" s="30"/>
      <c r="L33" s="30">
        <f>+F33+H33+J33</f>
        <v>0</v>
      </c>
      <c r="M33" s="5" t="s">
        <v>185</v>
      </c>
    </row>
    <row r="34" spans="1:16">
      <c r="A34" s="18">
        <f>+A33+1</f>
        <v>15</v>
      </c>
      <c r="B34" s="18"/>
      <c r="D34" s="11" t="s">
        <v>186</v>
      </c>
      <c r="E34" s="24"/>
      <c r="F34" s="31">
        <v>90705910.730000004</v>
      </c>
      <c r="G34" s="32"/>
      <c r="H34" s="30">
        <f t="shared" si="0"/>
        <v>-90705910.730000004</v>
      </c>
      <c r="I34" s="90"/>
      <c r="J34" s="30">
        <v>0</v>
      </c>
      <c r="K34" s="30"/>
      <c r="L34" s="30">
        <f>+F34+H34+J34</f>
        <v>0</v>
      </c>
    </row>
    <row r="35" spans="1:16">
      <c r="A35" s="18"/>
      <c r="B35" s="18"/>
      <c r="D35" s="24"/>
      <c r="E35" s="24"/>
      <c r="F35" s="73" t="s">
        <v>197</v>
      </c>
      <c r="G35" s="35"/>
      <c r="H35" s="35" t="s">
        <v>197</v>
      </c>
      <c r="I35" s="35"/>
      <c r="J35" s="35" t="s">
        <v>197</v>
      </c>
      <c r="K35" s="35"/>
      <c r="L35" s="35" t="s">
        <v>197</v>
      </c>
    </row>
    <row r="36" spans="1:16">
      <c r="A36" s="18">
        <f>A34+1</f>
        <v>16</v>
      </c>
      <c r="B36" s="18"/>
      <c r="D36" s="11" t="s">
        <v>163</v>
      </c>
      <c r="F36" s="56">
        <f>SUM(F30:F34)</f>
        <v>104039075.05000001</v>
      </c>
      <c r="G36" s="33"/>
      <c r="H36" s="33">
        <f>SUM(H30:H34)</f>
        <v>-104039075.05000001</v>
      </c>
      <c r="I36" s="33"/>
      <c r="J36" s="30">
        <f>SUM(J30:J34)</f>
        <v>0</v>
      </c>
      <c r="K36" s="30"/>
      <c r="L36" s="30">
        <f>SUM(L30:L34)</f>
        <v>0</v>
      </c>
    </row>
    <row r="37" spans="1:16">
      <c r="A37" s="18"/>
      <c r="B37" s="18"/>
      <c r="F37" s="73" t="s">
        <v>197</v>
      </c>
      <c r="G37" s="35"/>
      <c r="H37" s="35" t="s">
        <v>197</v>
      </c>
      <c r="I37" s="35"/>
      <c r="J37" s="35" t="s">
        <v>197</v>
      </c>
      <c r="K37" s="35"/>
      <c r="L37" s="35" t="s">
        <v>197</v>
      </c>
    </row>
    <row r="38" spans="1:16">
      <c r="A38" s="18"/>
      <c r="B38" s="18"/>
      <c r="C38" s="11" t="s">
        <v>162</v>
      </c>
      <c r="F38" s="56"/>
      <c r="G38" s="33"/>
      <c r="H38" s="33"/>
      <c r="I38" s="33"/>
      <c r="J38" s="33"/>
      <c r="K38" s="33"/>
      <c r="L38" s="33"/>
    </row>
    <row r="39" spans="1:16">
      <c r="A39" s="18">
        <f>A36+1</f>
        <v>17</v>
      </c>
      <c r="B39" s="18"/>
      <c r="D39" s="11" t="s">
        <v>151</v>
      </c>
      <c r="F39" s="119">
        <v>63611339.359999999</v>
      </c>
      <c r="G39" s="10"/>
      <c r="H39" s="10">
        <f>-F39</f>
        <v>-63611339.359999999</v>
      </c>
      <c r="I39" s="10"/>
      <c r="J39" s="10">
        <v>0</v>
      </c>
      <c r="K39" s="10"/>
      <c r="L39" s="10">
        <f t="shared" ref="L39:L48" si="1">+F39+H39+J39</f>
        <v>0</v>
      </c>
    </row>
    <row r="40" spans="1:16">
      <c r="A40" s="18">
        <f t="shared" ref="A40:A48" si="2">A39+1</f>
        <v>18</v>
      </c>
      <c r="B40" s="18"/>
      <c r="D40" s="11" t="s">
        <v>251</v>
      </c>
      <c r="F40" s="66">
        <v>85199813.670000002</v>
      </c>
      <c r="G40" s="83"/>
      <c r="H40" s="10">
        <f>-F40</f>
        <v>-85199813.670000002</v>
      </c>
      <c r="I40" s="83"/>
      <c r="J40" s="10">
        <v>0</v>
      </c>
      <c r="K40" s="83"/>
      <c r="L40" s="10">
        <f t="shared" si="1"/>
        <v>0</v>
      </c>
    </row>
    <row r="41" spans="1:16">
      <c r="A41" s="18">
        <f t="shared" si="2"/>
        <v>19</v>
      </c>
      <c r="B41" s="18"/>
      <c r="D41" s="11" t="s">
        <v>152</v>
      </c>
      <c r="F41" s="66">
        <v>48902940.039999999</v>
      </c>
      <c r="G41" s="83"/>
      <c r="H41" s="10">
        <f>-F41</f>
        <v>-48902940.039999999</v>
      </c>
      <c r="I41" s="83"/>
      <c r="J41" s="10">
        <v>0</v>
      </c>
      <c r="K41" s="83"/>
      <c r="L41" s="10">
        <f t="shared" si="1"/>
        <v>0</v>
      </c>
    </row>
    <row r="42" spans="1:16">
      <c r="A42" s="18">
        <f t="shared" si="2"/>
        <v>20</v>
      </c>
      <c r="B42" s="18"/>
      <c r="D42" s="11" t="s">
        <v>153</v>
      </c>
      <c r="F42" s="119">
        <v>38458193.340000004</v>
      </c>
      <c r="G42" s="10"/>
      <c r="H42" s="10">
        <v>-367913.59</v>
      </c>
      <c r="I42" s="10"/>
      <c r="J42" s="10">
        <v>-10000000</v>
      </c>
      <c r="K42" s="10"/>
      <c r="L42" s="10">
        <f>+F42+H42+J42</f>
        <v>28090279.75</v>
      </c>
      <c r="P42" s="136"/>
    </row>
    <row r="43" spans="1:16">
      <c r="A43" s="18">
        <f t="shared" si="2"/>
        <v>21</v>
      </c>
      <c r="B43" s="18"/>
      <c r="D43" s="11" t="s">
        <v>154</v>
      </c>
      <c r="F43" s="119">
        <v>24496022.079999998</v>
      </c>
      <c r="G43" s="10"/>
      <c r="H43" s="10">
        <f>-F43</f>
        <v>-24496022.079999998</v>
      </c>
      <c r="I43" s="10"/>
      <c r="J43" s="10">
        <v>0</v>
      </c>
      <c r="K43" s="10"/>
      <c r="L43" s="10">
        <f t="shared" si="1"/>
        <v>0</v>
      </c>
    </row>
    <row r="44" spans="1:16">
      <c r="A44" s="18">
        <f t="shared" si="2"/>
        <v>22</v>
      </c>
      <c r="B44" s="18"/>
      <c r="D44" s="117" t="s">
        <v>155</v>
      </c>
      <c r="F44" s="119">
        <v>14731344.449999999</v>
      </c>
      <c r="G44" s="10"/>
      <c r="H44" s="10">
        <f t="shared" ref="H44:H48" si="3">-F44</f>
        <v>-14731344.449999999</v>
      </c>
      <c r="I44" s="10"/>
      <c r="J44" s="10">
        <v>0</v>
      </c>
      <c r="K44" s="10"/>
      <c r="L44" s="10">
        <f t="shared" si="1"/>
        <v>0</v>
      </c>
    </row>
    <row r="45" spans="1:16">
      <c r="A45" s="18">
        <f t="shared" si="2"/>
        <v>23</v>
      </c>
      <c r="B45" s="18"/>
      <c r="D45" s="11" t="s">
        <v>150</v>
      </c>
      <c r="F45" s="119">
        <v>621646.48</v>
      </c>
      <c r="G45" s="10"/>
      <c r="H45" s="10">
        <f t="shared" si="3"/>
        <v>-621646.48</v>
      </c>
      <c r="I45" s="10"/>
      <c r="J45" s="10">
        <v>0</v>
      </c>
      <c r="K45" s="10"/>
      <c r="L45" s="10">
        <f t="shared" si="1"/>
        <v>0</v>
      </c>
    </row>
    <row r="46" spans="1:16">
      <c r="A46" s="18">
        <f t="shared" si="2"/>
        <v>24</v>
      </c>
      <c r="B46" s="18"/>
      <c r="D46" s="11" t="s">
        <v>156</v>
      </c>
      <c r="F46" s="119">
        <v>43669.47</v>
      </c>
      <c r="G46" s="10"/>
      <c r="H46" s="10">
        <f t="shared" si="3"/>
        <v>-43669.47</v>
      </c>
      <c r="I46" s="30"/>
      <c r="J46" s="30">
        <v>0</v>
      </c>
      <c r="K46" s="30"/>
      <c r="L46" s="30">
        <f t="shared" si="1"/>
        <v>0</v>
      </c>
    </row>
    <row r="47" spans="1:16">
      <c r="A47" s="18">
        <f t="shared" si="2"/>
        <v>25</v>
      </c>
      <c r="B47" s="18"/>
      <c r="D47" s="11" t="s">
        <v>253</v>
      </c>
      <c r="F47" s="119">
        <v>2022561.87</v>
      </c>
      <c r="G47" s="10"/>
      <c r="H47" s="10">
        <f t="shared" si="3"/>
        <v>-2022561.87</v>
      </c>
      <c r="I47" s="30"/>
      <c r="J47" s="30">
        <v>0</v>
      </c>
      <c r="K47" s="30"/>
      <c r="L47" s="30">
        <v>0</v>
      </c>
    </row>
    <row r="48" spans="1:16">
      <c r="A48" s="18">
        <f t="shared" si="2"/>
        <v>26</v>
      </c>
      <c r="B48" s="18"/>
      <c r="D48" s="11" t="s">
        <v>252</v>
      </c>
      <c r="F48" s="119">
        <v>8521518.4800000004</v>
      </c>
      <c r="G48" s="10"/>
      <c r="H48" s="10">
        <f t="shared" si="3"/>
        <v>-8521518.4800000004</v>
      </c>
      <c r="I48" s="10"/>
      <c r="J48" s="10">
        <v>0</v>
      </c>
      <c r="K48" s="10"/>
      <c r="L48" s="10">
        <f t="shared" si="1"/>
        <v>0</v>
      </c>
    </row>
    <row r="49" spans="1:19" s="11" customFormat="1">
      <c r="A49" s="18"/>
      <c r="B49" s="18"/>
      <c r="F49" s="73" t="s">
        <v>197</v>
      </c>
      <c r="G49" s="35"/>
      <c r="H49" s="35" t="s">
        <v>197</v>
      </c>
      <c r="I49" s="35"/>
      <c r="J49" s="35" t="s">
        <v>197</v>
      </c>
      <c r="K49" s="35"/>
      <c r="L49" s="35" t="s">
        <v>197</v>
      </c>
    </row>
    <row r="50" spans="1:19">
      <c r="A50" s="18">
        <f>+A48+1</f>
        <v>27</v>
      </c>
      <c r="B50" s="18"/>
      <c r="D50" s="125" t="s">
        <v>164</v>
      </c>
      <c r="F50" s="73">
        <f>SUM(F39:F49)</f>
        <v>286609049.24000007</v>
      </c>
      <c r="G50" s="29"/>
      <c r="H50" s="29">
        <f>SUM(H39:H49)</f>
        <v>-248518769.48999998</v>
      </c>
      <c r="I50" s="29"/>
      <c r="J50" s="29">
        <f>SUM(J39:J49)</f>
        <v>-10000000</v>
      </c>
      <c r="K50" s="29"/>
      <c r="L50" s="29">
        <f>SUM(L39:L49)</f>
        <v>28090279.75</v>
      </c>
    </row>
    <row r="51" spans="1:19">
      <c r="A51" s="18"/>
      <c r="B51" s="18"/>
      <c r="F51" s="73" t="s">
        <v>197</v>
      </c>
      <c r="G51" s="35"/>
      <c r="H51" s="35" t="s">
        <v>197</v>
      </c>
      <c r="I51" s="35"/>
      <c r="J51" s="35" t="s">
        <v>197</v>
      </c>
      <c r="K51" s="35"/>
      <c r="L51" s="35" t="s">
        <v>197</v>
      </c>
    </row>
    <row r="52" spans="1:19">
      <c r="A52" s="18"/>
      <c r="B52" s="18"/>
      <c r="C52" s="11" t="s">
        <v>160</v>
      </c>
      <c r="F52" s="73"/>
      <c r="G52" s="29"/>
      <c r="H52" s="29"/>
      <c r="I52" s="29"/>
      <c r="J52" s="29"/>
      <c r="K52" s="29"/>
      <c r="L52" s="29"/>
      <c r="Q52" s="92"/>
    </row>
    <row r="53" spans="1:19">
      <c r="A53" s="18">
        <f>+A50+1</f>
        <v>28</v>
      </c>
      <c r="B53" s="18"/>
      <c r="D53" s="11" t="s">
        <v>157</v>
      </c>
      <c r="F53" s="119">
        <v>1321972.5900000001</v>
      </c>
      <c r="G53" s="10"/>
      <c r="H53" s="10">
        <v>0</v>
      </c>
      <c r="I53" s="10"/>
      <c r="J53" s="10">
        <v>0</v>
      </c>
      <c r="K53" s="10"/>
      <c r="L53" s="10">
        <f t="shared" ref="L53:L57" si="4">+F53+H53+J53</f>
        <v>1321972.5900000001</v>
      </c>
    </row>
    <row r="54" spans="1:19">
      <c r="A54" s="18">
        <f>+A53+1</f>
        <v>29</v>
      </c>
      <c r="B54" s="18"/>
      <c r="D54" s="24" t="s">
        <v>158</v>
      </c>
      <c r="F54" s="119">
        <v>11314267.939999999</v>
      </c>
      <c r="G54" s="33"/>
      <c r="H54" s="33">
        <f>-F54</f>
        <v>-11314267.939999999</v>
      </c>
      <c r="I54" s="107"/>
      <c r="J54" s="106">
        <v>0</v>
      </c>
      <c r="K54" s="107"/>
      <c r="L54" s="10">
        <f t="shared" si="4"/>
        <v>0</v>
      </c>
    </row>
    <row r="55" spans="1:19">
      <c r="A55" s="18">
        <f>+A54+1</f>
        <v>30</v>
      </c>
      <c r="B55" s="18"/>
      <c r="D55" s="24" t="s">
        <v>254</v>
      </c>
      <c r="F55" s="119">
        <v>116900881.51000001</v>
      </c>
      <c r="G55" s="33"/>
      <c r="H55" s="33">
        <f t="shared" ref="H55:H56" si="5">-F55</f>
        <v>-116900881.51000001</v>
      </c>
      <c r="I55" s="33"/>
      <c r="J55" s="106">
        <v>0</v>
      </c>
      <c r="K55" s="33"/>
      <c r="L55" s="10">
        <f t="shared" si="4"/>
        <v>0</v>
      </c>
    </row>
    <row r="56" spans="1:19">
      <c r="A56" s="18">
        <f>+A55+1</f>
        <v>31</v>
      </c>
      <c r="B56" s="18"/>
      <c r="D56" s="24" t="s">
        <v>255</v>
      </c>
      <c r="F56" s="119">
        <v>0</v>
      </c>
      <c r="G56" s="10"/>
      <c r="H56" s="10">
        <f t="shared" si="5"/>
        <v>0</v>
      </c>
      <c r="I56" s="10"/>
      <c r="J56" s="10">
        <v>0</v>
      </c>
      <c r="K56" s="10"/>
      <c r="L56" s="10">
        <f t="shared" si="4"/>
        <v>0</v>
      </c>
    </row>
    <row r="57" spans="1:19">
      <c r="A57" s="18">
        <f>+A56+1</f>
        <v>32</v>
      </c>
      <c r="B57" s="18"/>
      <c r="D57" s="24" t="s">
        <v>159</v>
      </c>
      <c r="F57" s="119">
        <v>569548286.86000001</v>
      </c>
      <c r="G57" s="33"/>
      <c r="H57" s="33">
        <f>-F57</f>
        <v>-569548286.86000001</v>
      </c>
      <c r="I57" s="33"/>
      <c r="J57" s="90">
        <v>0</v>
      </c>
      <c r="K57" s="33"/>
      <c r="L57" s="10">
        <f t="shared" si="4"/>
        <v>0</v>
      </c>
      <c r="N57" s="134"/>
      <c r="O57" s="133"/>
      <c r="P57" s="133"/>
      <c r="Q57" s="133"/>
      <c r="R57" s="133"/>
      <c r="S57" s="112"/>
    </row>
    <row r="58" spans="1:19" s="11" customFormat="1">
      <c r="A58" s="18"/>
      <c r="B58" s="18"/>
      <c r="F58" s="73" t="s">
        <v>197</v>
      </c>
      <c r="G58" s="35"/>
      <c r="H58" s="35" t="s">
        <v>197</v>
      </c>
      <c r="I58" s="35"/>
      <c r="J58" s="35" t="s">
        <v>197</v>
      </c>
      <c r="K58" s="35"/>
      <c r="L58" s="35" t="s">
        <v>197</v>
      </c>
    </row>
    <row r="59" spans="1:19">
      <c r="A59" s="18">
        <f>A57+1</f>
        <v>33</v>
      </c>
      <c r="B59" s="18"/>
      <c r="D59" s="125" t="s">
        <v>165</v>
      </c>
      <c r="F59" s="73">
        <f>SUM(F53:F58)</f>
        <v>699085408.89999998</v>
      </c>
      <c r="G59" s="29"/>
      <c r="H59" s="29">
        <f>SUM(H53:H58)</f>
        <v>-697763436.31000006</v>
      </c>
      <c r="I59" s="29"/>
      <c r="J59" s="90">
        <f>SUM(J53:J58)</f>
        <v>0</v>
      </c>
      <c r="K59" s="29"/>
      <c r="L59" s="29">
        <f>SUM(L53:L58)</f>
        <v>1321972.5900000001</v>
      </c>
    </row>
    <row r="60" spans="1:19" s="11" customFormat="1">
      <c r="A60" s="18"/>
      <c r="B60" s="18"/>
      <c r="F60" s="73" t="s">
        <v>197</v>
      </c>
      <c r="G60" s="35"/>
      <c r="H60" s="35" t="s">
        <v>197</v>
      </c>
      <c r="I60" s="35"/>
      <c r="J60" s="35" t="s">
        <v>197</v>
      </c>
      <c r="K60" s="35"/>
      <c r="L60" s="35" t="s">
        <v>197</v>
      </c>
    </row>
    <row r="61" spans="1:19" s="11" customFormat="1">
      <c r="A61" s="18"/>
      <c r="B61" s="18"/>
      <c r="F61" s="73"/>
      <c r="G61" s="29"/>
      <c r="H61" s="29"/>
      <c r="I61" s="29"/>
      <c r="J61" s="29"/>
      <c r="K61" s="29"/>
      <c r="L61" s="29"/>
    </row>
    <row r="62" spans="1:19">
      <c r="A62" s="18">
        <f>+A59+1</f>
        <v>34</v>
      </c>
      <c r="B62" s="18"/>
      <c r="D62" s="12" t="s">
        <v>161</v>
      </c>
      <c r="F62" s="56">
        <f>+F26+F36+F50+F59</f>
        <v>3449326711.5800009</v>
      </c>
      <c r="G62" s="56"/>
      <c r="H62" s="56">
        <f>+H26+H36+H50+H59</f>
        <v>-1472395101.48</v>
      </c>
      <c r="I62" s="56"/>
      <c r="J62" s="56">
        <f>+J26+J36+J50+J59</f>
        <v>-108731574.22999999</v>
      </c>
      <c r="K62" s="56"/>
      <c r="L62" s="56">
        <f>+L26+L36+L50+L59</f>
        <v>1868200035.8700001</v>
      </c>
    </row>
    <row r="63" spans="1:19" s="11" customFormat="1">
      <c r="A63" s="18"/>
      <c r="B63" s="18"/>
      <c r="F63" s="122" t="s">
        <v>63</v>
      </c>
      <c r="G63" s="61"/>
      <c r="H63" s="61" t="s">
        <v>11</v>
      </c>
      <c r="I63" s="61"/>
      <c r="J63" s="61" t="s">
        <v>11</v>
      </c>
      <c r="K63" s="61"/>
      <c r="L63" s="61" t="s">
        <v>63</v>
      </c>
    </row>
    <row r="64" spans="1:19">
      <c r="A64" s="18"/>
      <c r="B64" s="18"/>
      <c r="F64" s="61"/>
      <c r="G64" s="4"/>
      <c r="H64" s="4"/>
      <c r="I64" s="4"/>
      <c r="J64" s="4"/>
      <c r="K64" s="4"/>
      <c r="L64" s="32"/>
    </row>
    <row r="65" spans="1:12">
      <c r="A65" s="18"/>
      <c r="B65" s="18"/>
      <c r="D65" s="11" t="s">
        <v>243</v>
      </c>
      <c r="F65" s="61"/>
      <c r="G65" s="4"/>
      <c r="H65" s="4"/>
      <c r="I65" s="4"/>
      <c r="J65" s="4"/>
      <c r="K65" s="4"/>
      <c r="L65" s="66"/>
    </row>
    <row r="66" spans="1:12">
      <c r="A66" s="18"/>
      <c r="B66" s="18"/>
      <c r="F66" s="29"/>
      <c r="G66" s="65"/>
      <c r="H66" s="65"/>
      <c r="I66" s="65"/>
      <c r="J66" s="65"/>
      <c r="K66" s="65"/>
      <c r="L66" s="65"/>
    </row>
    <row r="67" spans="1:12">
      <c r="A67" s="18"/>
      <c r="B67" s="18"/>
      <c r="C67" s="107"/>
      <c r="F67" s="123"/>
      <c r="G67" s="34"/>
      <c r="H67" s="34"/>
      <c r="I67" s="34"/>
      <c r="J67" s="34"/>
      <c r="K67" s="34"/>
      <c r="L67" s="34"/>
    </row>
    <row r="68" spans="1:12">
      <c r="A68" s="18"/>
      <c r="B68" s="18"/>
      <c r="F68" s="29"/>
      <c r="G68" s="65"/>
      <c r="H68" s="65"/>
      <c r="I68" s="65"/>
      <c r="J68" s="65"/>
      <c r="K68" s="65"/>
      <c r="L68" s="65"/>
    </row>
    <row r="69" spans="1:12">
      <c r="A69" s="18"/>
      <c r="B69" s="18"/>
      <c r="C69" s="107"/>
      <c r="F69" s="29"/>
      <c r="G69" s="65"/>
      <c r="H69" s="65"/>
      <c r="I69" s="65"/>
      <c r="J69" s="65"/>
      <c r="K69" s="65"/>
      <c r="L69" s="65"/>
    </row>
    <row r="70" spans="1:12">
      <c r="A70" s="18"/>
      <c r="B70" s="18"/>
      <c r="F70" s="33"/>
      <c r="G70" s="34"/>
      <c r="H70" s="34"/>
      <c r="I70" s="34"/>
      <c r="J70" s="34"/>
      <c r="K70" s="34"/>
      <c r="L70" s="34"/>
    </row>
    <row r="71" spans="1:12">
      <c r="A71" s="18"/>
      <c r="B71" s="18"/>
      <c r="C71" s="107"/>
      <c r="F71" s="33"/>
      <c r="G71" s="34"/>
      <c r="H71" s="34"/>
      <c r="I71" s="34"/>
      <c r="J71" s="34"/>
      <c r="K71" s="34"/>
      <c r="L71" s="34"/>
    </row>
    <row r="72" spans="1:12">
      <c r="A72" s="18"/>
      <c r="B72" s="18"/>
      <c r="F72" s="33"/>
      <c r="G72" s="34"/>
      <c r="H72" s="34"/>
      <c r="I72" s="34"/>
      <c r="J72" s="34"/>
      <c r="K72" s="34"/>
      <c r="L72" s="34"/>
    </row>
    <row r="73" spans="1:12">
      <c r="A73" s="18"/>
      <c r="B73" s="18"/>
      <c r="F73" s="33"/>
      <c r="G73" s="34"/>
      <c r="H73" s="34"/>
      <c r="I73" s="34"/>
      <c r="J73" s="34"/>
      <c r="K73" s="34"/>
      <c r="L73" s="34"/>
    </row>
    <row r="74" spans="1:12">
      <c r="A74" s="18"/>
      <c r="B74" s="18"/>
      <c r="F74" s="33"/>
      <c r="G74" s="34"/>
      <c r="H74" s="34"/>
      <c r="I74" s="34"/>
      <c r="J74" s="34"/>
      <c r="K74" s="34"/>
      <c r="L74" s="34"/>
    </row>
    <row r="75" spans="1:12">
      <c r="A75" s="18"/>
      <c r="B75" s="18"/>
      <c r="F75" s="29"/>
      <c r="G75" s="65"/>
      <c r="H75" s="65"/>
      <c r="I75" s="65"/>
      <c r="J75" s="65"/>
      <c r="K75" s="65"/>
      <c r="L75" s="65"/>
    </row>
    <row r="76" spans="1:12">
      <c r="A76" s="18"/>
      <c r="B76" s="18"/>
      <c r="D76" s="117"/>
      <c r="F76" s="33"/>
      <c r="G76" s="34"/>
      <c r="H76" s="34"/>
      <c r="I76" s="34"/>
      <c r="J76" s="34"/>
      <c r="K76" s="34"/>
      <c r="L76" s="34"/>
    </row>
    <row r="77" spans="1:12">
      <c r="A77" s="18"/>
      <c r="B77" s="18"/>
      <c r="F77" s="29"/>
      <c r="G77" s="65"/>
      <c r="H77" s="65"/>
      <c r="I77" s="65"/>
      <c r="J77" s="65"/>
      <c r="K77" s="65"/>
      <c r="L77" s="65"/>
    </row>
    <row r="78" spans="1:12">
      <c r="A78" s="18"/>
      <c r="B78" s="18"/>
      <c r="F78" s="33"/>
      <c r="G78" s="34"/>
      <c r="H78" s="34"/>
      <c r="I78" s="34"/>
      <c r="J78" s="34"/>
      <c r="K78" s="34"/>
      <c r="L78" s="34"/>
    </row>
    <row r="79" spans="1:12">
      <c r="A79" s="18"/>
      <c r="B79" s="18"/>
      <c r="F79" s="67"/>
      <c r="G79" s="68"/>
      <c r="H79" s="68"/>
      <c r="I79" s="68"/>
      <c r="J79" s="68"/>
      <c r="K79" s="68"/>
      <c r="L79" s="68"/>
    </row>
    <row r="80" spans="1:12">
      <c r="A80" s="18"/>
      <c r="B80" s="18"/>
      <c r="F80" s="67"/>
      <c r="G80" s="68"/>
      <c r="H80" s="68"/>
      <c r="I80" s="68"/>
      <c r="J80" s="68"/>
      <c r="K80" s="68"/>
      <c r="L80" s="68"/>
    </row>
    <row r="81" spans="1:12">
      <c r="A81" s="18"/>
      <c r="B81" s="18"/>
      <c r="F81" s="33"/>
      <c r="G81" s="34"/>
      <c r="H81" s="34"/>
      <c r="I81" s="34"/>
      <c r="J81" s="34"/>
      <c r="K81" s="34"/>
      <c r="L81" s="34"/>
    </row>
    <row r="82" spans="1:12">
      <c r="A82" s="18"/>
      <c r="B82" s="18"/>
      <c r="F82" s="33"/>
      <c r="G82" s="34"/>
      <c r="H82" s="34"/>
      <c r="I82" s="34"/>
      <c r="J82" s="34"/>
      <c r="K82" s="34"/>
      <c r="L82" s="34"/>
    </row>
    <row r="83" spans="1:12">
      <c r="A83" s="18"/>
      <c r="B83" s="18"/>
      <c r="F83" s="33"/>
      <c r="G83" s="34"/>
      <c r="H83" s="34"/>
      <c r="I83" s="34"/>
      <c r="J83" s="34"/>
      <c r="K83" s="34"/>
      <c r="L83" s="34"/>
    </row>
    <row r="84" spans="1:12">
      <c r="A84" s="18"/>
      <c r="B84" s="18"/>
      <c r="F84" s="33"/>
      <c r="G84" s="34"/>
      <c r="H84" s="34"/>
      <c r="I84" s="34"/>
      <c r="J84" s="34"/>
      <c r="K84" s="34"/>
      <c r="L84" s="34"/>
    </row>
    <row r="85" spans="1:12">
      <c r="A85" s="18"/>
      <c r="B85" s="18"/>
      <c r="F85" s="33"/>
      <c r="G85" s="34"/>
      <c r="H85" s="34"/>
      <c r="I85" s="34"/>
      <c r="J85" s="34"/>
      <c r="K85" s="34"/>
      <c r="L85" s="34"/>
    </row>
    <row r="86" spans="1:12">
      <c r="A86" s="18"/>
      <c r="B86" s="18"/>
      <c r="F86" s="33"/>
      <c r="G86" s="34"/>
      <c r="H86" s="34"/>
      <c r="I86" s="34"/>
      <c r="J86" s="34"/>
      <c r="K86" s="34"/>
      <c r="L86" s="34"/>
    </row>
    <row r="87" spans="1:12">
      <c r="A87" s="18"/>
      <c r="B87" s="18"/>
      <c r="F87" s="33"/>
      <c r="G87" s="34"/>
      <c r="H87" s="34"/>
      <c r="I87" s="34"/>
      <c r="J87" s="34"/>
      <c r="K87" s="34"/>
      <c r="L87" s="34"/>
    </row>
    <row r="88" spans="1:12">
      <c r="A88" s="18"/>
      <c r="B88" s="18"/>
      <c r="F88" s="33"/>
      <c r="G88" s="34"/>
      <c r="H88" s="34"/>
      <c r="I88" s="34"/>
      <c r="J88" s="34"/>
      <c r="K88" s="34"/>
      <c r="L88" s="34"/>
    </row>
    <row r="89" spans="1:12">
      <c r="A89" s="18"/>
      <c r="B89" s="18"/>
      <c r="F89" s="33"/>
      <c r="G89" s="34"/>
      <c r="H89" s="34"/>
      <c r="I89" s="34"/>
      <c r="J89" s="34"/>
      <c r="K89" s="34"/>
      <c r="L89" s="34"/>
    </row>
    <row r="90" spans="1:12">
      <c r="A90" s="18"/>
      <c r="B90" s="18"/>
      <c r="F90" s="33"/>
      <c r="G90" s="34"/>
      <c r="H90" s="34"/>
      <c r="I90" s="34"/>
      <c r="J90" s="34"/>
      <c r="K90" s="34"/>
      <c r="L90" s="34"/>
    </row>
    <row r="91" spans="1:12">
      <c r="A91" s="18"/>
      <c r="B91" s="18"/>
      <c r="F91" s="33"/>
      <c r="G91" s="34"/>
      <c r="H91" s="34"/>
      <c r="I91" s="34"/>
      <c r="J91" s="34"/>
      <c r="K91" s="34"/>
      <c r="L91" s="34"/>
    </row>
    <row r="92" spans="1:12">
      <c r="A92" s="18"/>
      <c r="B92" s="18"/>
      <c r="F92" s="33"/>
      <c r="G92" s="34"/>
      <c r="H92" s="34"/>
      <c r="I92" s="34"/>
      <c r="J92" s="34"/>
      <c r="K92" s="34"/>
      <c r="L92" s="34"/>
    </row>
    <row r="93" spans="1:12">
      <c r="A93" s="18"/>
      <c r="B93" s="18"/>
      <c r="F93" s="33"/>
      <c r="G93" s="34"/>
      <c r="H93" s="34"/>
      <c r="I93" s="34"/>
      <c r="J93" s="34"/>
      <c r="K93" s="34"/>
      <c r="L93" s="34"/>
    </row>
    <row r="94" spans="1:12">
      <c r="A94" s="18"/>
      <c r="B94" s="18"/>
      <c r="F94" s="33"/>
      <c r="G94" s="34"/>
      <c r="H94" s="34"/>
      <c r="I94" s="34"/>
      <c r="J94" s="34"/>
      <c r="K94" s="34"/>
      <c r="L94" s="34"/>
    </row>
    <row r="95" spans="1:12">
      <c r="A95" s="18"/>
      <c r="B95" s="18"/>
      <c r="F95" s="33"/>
      <c r="G95" s="34"/>
      <c r="H95" s="34"/>
      <c r="I95" s="34"/>
      <c r="J95" s="34"/>
      <c r="K95" s="34"/>
      <c r="L95" s="34"/>
    </row>
    <row r="96" spans="1:12">
      <c r="A96" s="18"/>
      <c r="B96" s="18"/>
      <c r="F96" s="33"/>
      <c r="G96" s="34"/>
      <c r="H96" s="34"/>
      <c r="I96" s="34"/>
      <c r="J96" s="34"/>
      <c r="K96" s="34"/>
      <c r="L96" s="34"/>
    </row>
    <row r="97" spans="1:12">
      <c r="A97" s="18"/>
      <c r="B97" s="18"/>
      <c r="F97" s="33"/>
      <c r="G97" s="34"/>
      <c r="H97" s="34"/>
      <c r="I97" s="34"/>
      <c r="J97" s="34"/>
      <c r="K97" s="34"/>
      <c r="L97" s="34"/>
    </row>
    <row r="98" spans="1:12">
      <c r="A98" s="18"/>
      <c r="B98" s="18"/>
      <c r="F98" s="33"/>
      <c r="G98" s="34"/>
      <c r="H98" s="34"/>
      <c r="I98" s="34"/>
      <c r="J98" s="34"/>
      <c r="K98" s="34"/>
      <c r="L98" s="34"/>
    </row>
    <row r="99" spans="1:12">
      <c r="F99" s="33"/>
      <c r="G99" s="34"/>
      <c r="H99" s="34"/>
      <c r="I99" s="34"/>
      <c r="J99" s="34"/>
      <c r="K99" s="34"/>
      <c r="L99" s="34"/>
    </row>
    <row r="100" spans="1:12">
      <c r="F100" s="33"/>
      <c r="G100" s="34"/>
      <c r="H100" s="34"/>
      <c r="I100" s="34"/>
      <c r="J100" s="34"/>
      <c r="K100" s="34"/>
      <c r="L100" s="34"/>
    </row>
    <row r="101" spans="1:12">
      <c r="F101" s="33"/>
      <c r="G101" s="34"/>
      <c r="H101" s="34"/>
      <c r="I101" s="34"/>
      <c r="J101" s="34"/>
      <c r="K101" s="34"/>
      <c r="L101" s="34"/>
    </row>
    <row r="102" spans="1:12">
      <c r="F102" s="33"/>
      <c r="G102" s="34"/>
      <c r="H102" s="34"/>
      <c r="I102" s="34"/>
      <c r="J102" s="34"/>
      <c r="K102" s="34"/>
      <c r="L102" s="34"/>
    </row>
    <row r="103" spans="1:12">
      <c r="F103" s="33"/>
      <c r="G103" s="34"/>
      <c r="H103" s="34"/>
      <c r="I103" s="34"/>
      <c r="J103" s="34"/>
      <c r="K103" s="34"/>
      <c r="L103" s="34"/>
    </row>
    <row r="104" spans="1:12">
      <c r="F104" s="33"/>
      <c r="G104" s="34"/>
      <c r="H104" s="34"/>
      <c r="I104" s="34"/>
      <c r="J104" s="34"/>
      <c r="K104" s="34"/>
      <c r="L104" s="34"/>
    </row>
    <row r="105" spans="1:12">
      <c r="F105" s="33"/>
      <c r="G105" s="34"/>
      <c r="H105" s="34"/>
      <c r="I105" s="34"/>
      <c r="J105" s="34"/>
      <c r="K105" s="34"/>
      <c r="L105" s="34"/>
    </row>
  </sheetData>
  <printOptions horizontalCentered="1"/>
  <pageMargins left="1" right="0" top="0.5" bottom="0" header="0" footer="0"/>
  <pageSetup scale="60" orientation="portrait" r:id="rId1"/>
  <headerFooter alignWithMargins="0">
    <oddHeader>&amp;R
KPSC Case No. 2025-00257
Section IV - Application
Financial Exhibit
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95"/>
  <sheetViews>
    <sheetView view="pageBreakPreview" zoomScaleNormal="100" zoomScaleSheetLayoutView="100" workbookViewId="0">
      <pane ySplit="6" topLeftCell="A7" activePane="bottomLeft" state="frozen"/>
      <selection activeCell="H54" sqref="H54"/>
      <selection pane="bottomLeft" activeCell="H54" sqref="H54"/>
    </sheetView>
  </sheetViews>
  <sheetFormatPr defaultColWidth="9.140625" defaultRowHeight="12.75"/>
  <cols>
    <col min="1" max="1" width="4.42578125" style="21" bestFit="1" customWidth="1"/>
    <col min="2" max="2" width="2.28515625" style="21" customWidth="1"/>
    <col min="3" max="3" width="3.7109375" style="3" customWidth="1"/>
    <col min="4" max="4" width="47.7109375" style="3" bestFit="1" customWidth="1"/>
    <col min="5" max="5" width="2.28515625" style="3" customWidth="1"/>
    <col min="6" max="6" width="8.7109375" style="69" customWidth="1"/>
    <col min="7" max="7" width="2.28515625" style="3" customWidth="1"/>
    <col min="8" max="8" width="16.42578125" style="3" bestFit="1" customWidth="1"/>
    <col min="9" max="9" width="2.28515625" style="3" customWidth="1"/>
    <col min="10" max="10" width="13.5703125" style="3" customWidth="1"/>
    <col min="11" max="11" width="10.7109375" style="3" bestFit="1" customWidth="1"/>
    <col min="12" max="13" width="9.140625" style="3"/>
    <col min="14" max="14" width="10.7109375" style="3" bestFit="1" customWidth="1"/>
    <col min="15" max="16" width="9.140625" style="3"/>
    <col min="17" max="17" width="13.42578125" style="3" bestFit="1" customWidth="1"/>
    <col min="18" max="16384" width="9.140625" style="3"/>
  </cols>
  <sheetData>
    <row r="1" spans="1:17">
      <c r="D1" s="21" t="s">
        <v>2</v>
      </c>
      <c r="H1" s="70" t="s">
        <v>185</v>
      </c>
    </row>
    <row r="2" spans="1:17">
      <c r="D2" s="21" t="s">
        <v>79</v>
      </c>
      <c r="H2" s="13" t="s">
        <v>185</v>
      </c>
    </row>
    <row r="3" spans="1:17">
      <c r="D3" s="21" t="s">
        <v>80</v>
      </c>
    </row>
    <row r="4" spans="1:17">
      <c r="D4" s="21" t="s">
        <v>286</v>
      </c>
    </row>
    <row r="5" spans="1:17">
      <c r="D5" s="21"/>
    </row>
    <row r="6" spans="1:17" ht="25.5">
      <c r="A6" s="50" t="s">
        <v>0</v>
      </c>
      <c r="B6" s="50"/>
    </row>
    <row r="7" spans="1:17">
      <c r="A7" s="50"/>
      <c r="B7" s="50"/>
    </row>
    <row r="8" spans="1:17">
      <c r="A8" s="37"/>
      <c r="B8" s="37"/>
      <c r="C8" s="3" t="s">
        <v>76</v>
      </c>
    </row>
    <row r="9" spans="1:17">
      <c r="A9" s="37">
        <v>1</v>
      </c>
      <c r="B9" s="37"/>
      <c r="D9" s="3" t="s">
        <v>288</v>
      </c>
      <c r="G9" s="52"/>
      <c r="H9" s="31">
        <v>386170937.16000003</v>
      </c>
    </row>
    <row r="10" spans="1:17">
      <c r="A10" s="37">
        <f>+A9+1</f>
        <v>2</v>
      </c>
      <c r="B10" s="37"/>
      <c r="D10" s="3" t="s">
        <v>77</v>
      </c>
      <c r="G10" s="52"/>
      <c r="H10" s="73">
        <f>'P 7'!F44</f>
        <v>32499087.08000014</v>
      </c>
    </row>
    <row r="11" spans="1:17">
      <c r="A11" s="37"/>
      <c r="B11" s="37"/>
      <c r="G11" s="52"/>
      <c r="H11" s="124"/>
      <c r="Q11" s="71"/>
    </row>
    <row r="12" spans="1:17">
      <c r="A12" s="37">
        <f>+A10+1</f>
        <v>3</v>
      </c>
      <c r="B12" s="37"/>
      <c r="D12" s="3" t="s">
        <v>78</v>
      </c>
      <c r="G12" s="52"/>
      <c r="H12" s="31">
        <f>SUM(H9:H11)</f>
        <v>418670024.24000019</v>
      </c>
    </row>
    <row r="13" spans="1:17">
      <c r="A13" s="37"/>
      <c r="B13" s="37"/>
      <c r="G13" s="52"/>
      <c r="H13" s="73" t="s">
        <v>1</v>
      </c>
    </row>
    <row r="14" spans="1:17">
      <c r="A14" s="37"/>
      <c r="B14" s="37"/>
      <c r="G14" s="52"/>
      <c r="H14" s="73"/>
    </row>
    <row r="15" spans="1:17">
      <c r="A15" s="37">
        <f>+A12+1</f>
        <v>4</v>
      </c>
      <c r="B15" s="37"/>
      <c r="D15" s="3" t="s">
        <v>81</v>
      </c>
      <c r="G15" s="52"/>
      <c r="H15" s="31">
        <v>0</v>
      </c>
    </row>
    <row r="16" spans="1:17">
      <c r="A16" s="37"/>
      <c r="B16" s="37"/>
      <c r="G16" s="52"/>
      <c r="H16" s="73" t="s">
        <v>1</v>
      </c>
    </row>
    <row r="17" spans="1:14">
      <c r="A17" s="37"/>
      <c r="B17" s="37"/>
      <c r="G17" s="52"/>
      <c r="H17" s="54"/>
    </row>
    <row r="18" spans="1:14">
      <c r="A18" s="37">
        <f>+A15+1</f>
        <v>5</v>
      </c>
      <c r="B18" s="37"/>
      <c r="D18" s="3" t="s">
        <v>287</v>
      </c>
      <c r="G18" s="52"/>
      <c r="H18" s="31">
        <f>+H12-H15</f>
        <v>418670024.24000019</v>
      </c>
      <c r="K18" s="54"/>
    </row>
    <row r="19" spans="1:14">
      <c r="A19" s="37"/>
      <c r="B19" s="37"/>
      <c r="G19" s="52"/>
      <c r="H19" s="75" t="s">
        <v>11</v>
      </c>
      <c r="N19" s="52"/>
    </row>
    <row r="20" spans="1:14">
      <c r="A20" s="37"/>
      <c r="B20" s="37"/>
      <c r="G20" s="52"/>
      <c r="H20" s="54"/>
    </row>
    <row r="21" spans="1:14">
      <c r="A21" s="37"/>
      <c r="B21" s="37"/>
      <c r="G21" s="52"/>
      <c r="H21" s="31"/>
    </row>
    <row r="22" spans="1:14">
      <c r="A22" s="37"/>
      <c r="B22" s="37"/>
      <c r="C22" s="3" t="s">
        <v>82</v>
      </c>
      <c r="F22" s="72"/>
      <c r="G22" s="52"/>
      <c r="H22" s="73"/>
    </row>
    <row r="23" spans="1:14">
      <c r="A23" s="37">
        <f>+A18+1</f>
        <v>6</v>
      </c>
      <c r="B23" s="37"/>
      <c r="D23" s="3" t="s">
        <v>83</v>
      </c>
      <c r="F23" s="72"/>
      <c r="G23" s="52"/>
      <c r="H23" s="73">
        <v>523324094.20999998</v>
      </c>
    </row>
    <row r="24" spans="1:14">
      <c r="A24" s="126">
        <f>A23+1</f>
        <v>7</v>
      </c>
      <c r="B24" s="126"/>
      <c r="D24" s="3" t="s">
        <v>220</v>
      </c>
      <c r="F24" s="72"/>
      <c r="G24" s="52"/>
      <c r="H24" s="139">
        <v>2714028.69</v>
      </c>
    </row>
    <row r="25" spans="1:14">
      <c r="A25" s="37"/>
      <c r="B25" s="37"/>
      <c r="G25" s="52"/>
      <c r="H25" s="73" t="s">
        <v>1</v>
      </c>
    </row>
    <row r="26" spans="1:14">
      <c r="A26" s="37">
        <f>A24+1</f>
        <v>8</v>
      </c>
      <c r="B26" s="37"/>
      <c r="D26" s="3" t="s">
        <v>84</v>
      </c>
      <c r="G26" s="52"/>
      <c r="H26" s="73">
        <f>SUM(H23:H24)</f>
        <v>526038122.89999998</v>
      </c>
    </row>
    <row r="27" spans="1:14">
      <c r="A27" s="37"/>
      <c r="B27" s="37"/>
      <c r="G27" s="52"/>
      <c r="H27" s="13" t="s">
        <v>168</v>
      </c>
    </row>
    <row r="28" spans="1:14">
      <c r="A28" s="37"/>
      <c r="B28" s="37"/>
      <c r="G28" s="52"/>
      <c r="H28" s="9"/>
    </row>
    <row r="29" spans="1:14">
      <c r="A29" s="37"/>
      <c r="B29" s="37"/>
      <c r="G29" s="52"/>
      <c r="H29" s="52"/>
    </row>
    <row r="30" spans="1:14">
      <c r="A30" s="37"/>
      <c r="B30" s="37"/>
      <c r="G30" s="52"/>
      <c r="H30" s="52"/>
    </row>
    <row r="31" spans="1:14">
      <c r="A31" s="37"/>
      <c r="B31" s="37"/>
      <c r="G31" s="52"/>
      <c r="H31" s="52"/>
    </row>
    <row r="32" spans="1:14">
      <c r="A32" s="37"/>
      <c r="B32" s="37"/>
      <c r="G32" s="52"/>
      <c r="H32" s="52"/>
    </row>
    <row r="33" spans="1:8">
      <c r="A33" s="37"/>
      <c r="B33" s="37"/>
      <c r="G33" s="52"/>
      <c r="H33" s="9"/>
    </row>
    <row r="34" spans="1:8">
      <c r="A34" s="37"/>
      <c r="B34" s="37"/>
      <c r="G34" s="52"/>
      <c r="H34" s="52"/>
    </row>
    <row r="35" spans="1:8">
      <c r="A35" s="37"/>
      <c r="B35" s="37"/>
      <c r="G35" s="52"/>
      <c r="H35" s="9"/>
    </row>
    <row r="36" spans="1:8">
      <c r="A36" s="37"/>
      <c r="B36" s="37"/>
      <c r="G36" s="52"/>
      <c r="H36" s="52"/>
    </row>
    <row r="37" spans="1:8">
      <c r="A37" s="37"/>
      <c r="B37" s="37"/>
      <c r="G37" s="52"/>
      <c r="H37" s="74"/>
    </row>
    <row r="38" spans="1:8">
      <c r="A38" s="37"/>
      <c r="B38" s="37"/>
      <c r="G38" s="52"/>
      <c r="H38" s="52"/>
    </row>
    <row r="39" spans="1:8">
      <c r="A39" s="37"/>
      <c r="B39" s="37"/>
      <c r="G39" s="52"/>
      <c r="H39" s="9"/>
    </row>
    <row r="40" spans="1:8">
      <c r="A40" s="37"/>
      <c r="B40" s="37"/>
      <c r="G40" s="52"/>
      <c r="H40" s="52"/>
    </row>
    <row r="41" spans="1:8">
      <c r="A41" s="37"/>
      <c r="B41" s="37"/>
      <c r="G41" s="52"/>
      <c r="H41" s="52"/>
    </row>
    <row r="42" spans="1:8">
      <c r="A42" s="37"/>
      <c r="B42" s="37"/>
      <c r="D42" s="6"/>
      <c r="G42" s="52"/>
      <c r="H42" s="52"/>
    </row>
    <row r="43" spans="1:8">
      <c r="A43" s="37"/>
      <c r="B43" s="37"/>
      <c r="G43" s="52"/>
      <c r="H43" s="52"/>
    </row>
    <row r="44" spans="1:8">
      <c r="A44" s="37"/>
      <c r="B44" s="37"/>
      <c r="G44" s="52"/>
      <c r="H44" s="52"/>
    </row>
    <row r="45" spans="1:8">
      <c r="A45" s="37"/>
      <c r="B45" s="37"/>
      <c r="G45" s="52"/>
      <c r="H45" s="52"/>
    </row>
    <row r="46" spans="1:8">
      <c r="A46" s="37"/>
      <c r="B46" s="37"/>
      <c r="G46" s="52"/>
      <c r="H46" s="52"/>
    </row>
    <row r="47" spans="1:8">
      <c r="A47" s="37"/>
      <c r="B47" s="37"/>
      <c r="G47" s="52"/>
      <c r="H47" s="52"/>
    </row>
    <row r="48" spans="1:8">
      <c r="A48" s="37"/>
      <c r="B48" s="37"/>
      <c r="G48" s="52"/>
      <c r="H48" s="9"/>
    </row>
    <row r="49" spans="1:8">
      <c r="A49" s="37"/>
      <c r="B49" s="37"/>
      <c r="G49" s="52"/>
      <c r="H49" s="65"/>
    </row>
    <row r="50" spans="1:8">
      <c r="A50" s="37"/>
      <c r="B50" s="37"/>
      <c r="G50" s="52"/>
      <c r="H50" s="9"/>
    </row>
    <row r="51" spans="1:8">
      <c r="A51" s="37"/>
      <c r="B51" s="37"/>
      <c r="G51" s="52"/>
      <c r="H51" s="52"/>
    </row>
    <row r="52" spans="1:8">
      <c r="A52" s="37"/>
      <c r="B52" s="37"/>
      <c r="G52" s="52"/>
      <c r="H52" s="52"/>
    </row>
    <row r="53" spans="1:8">
      <c r="A53" s="37"/>
      <c r="B53" s="37"/>
      <c r="G53" s="52"/>
      <c r="H53" s="52"/>
    </row>
    <row r="54" spans="1:8">
      <c r="A54" s="37"/>
      <c r="B54" s="37"/>
      <c r="G54" s="52"/>
      <c r="H54" s="52"/>
    </row>
    <row r="55" spans="1:8">
      <c r="A55" s="37"/>
      <c r="B55" s="37"/>
      <c r="G55" s="52"/>
      <c r="H55" s="52"/>
    </row>
    <row r="56" spans="1:8">
      <c r="A56" s="37"/>
      <c r="B56" s="37"/>
      <c r="G56" s="52"/>
      <c r="H56" s="52"/>
    </row>
    <row r="57" spans="1:8">
      <c r="A57" s="37"/>
      <c r="B57" s="37"/>
      <c r="G57" s="52"/>
      <c r="H57" s="9"/>
    </row>
    <row r="58" spans="1:8">
      <c r="A58" s="37"/>
      <c r="B58" s="37"/>
      <c r="G58" s="52"/>
      <c r="H58" s="52"/>
    </row>
    <row r="59" spans="1:8">
      <c r="A59" s="37"/>
      <c r="B59" s="37"/>
      <c r="G59" s="52"/>
      <c r="H59" s="9"/>
    </row>
    <row r="60" spans="1:8">
      <c r="A60" s="37"/>
      <c r="B60" s="37"/>
      <c r="G60" s="52"/>
      <c r="H60" s="52"/>
    </row>
    <row r="61" spans="1:8">
      <c r="A61" s="37"/>
      <c r="B61" s="37"/>
      <c r="G61" s="52"/>
      <c r="H61" s="52"/>
    </row>
    <row r="62" spans="1:8">
      <c r="A62" s="37"/>
      <c r="B62" s="37"/>
      <c r="G62" s="52"/>
      <c r="H62" s="52"/>
    </row>
    <row r="63" spans="1:8">
      <c r="A63" s="37"/>
      <c r="B63" s="37"/>
      <c r="G63" s="52"/>
      <c r="H63" s="9"/>
    </row>
    <row r="64" spans="1:8">
      <c r="A64" s="37"/>
      <c r="B64" s="37"/>
      <c r="G64" s="52"/>
      <c r="H64" s="52"/>
    </row>
    <row r="65" spans="1:8">
      <c r="A65" s="37"/>
      <c r="B65" s="37"/>
      <c r="G65" s="52"/>
      <c r="H65" s="9"/>
    </row>
    <row r="66" spans="1:8">
      <c r="A66" s="37"/>
      <c r="B66" s="37"/>
      <c r="G66" s="52"/>
      <c r="H66" s="9"/>
    </row>
    <row r="67" spans="1:8">
      <c r="A67" s="37"/>
      <c r="B67" s="37"/>
      <c r="G67" s="52"/>
      <c r="H67" s="52"/>
    </row>
    <row r="68" spans="1:8">
      <c r="A68" s="37"/>
      <c r="B68" s="37"/>
      <c r="G68" s="52"/>
      <c r="H68" s="52"/>
    </row>
    <row r="69" spans="1:8">
      <c r="A69" s="37"/>
      <c r="B69" s="37"/>
      <c r="G69" s="52"/>
      <c r="H69" s="52"/>
    </row>
    <row r="70" spans="1:8">
      <c r="A70" s="37"/>
      <c r="B70" s="37"/>
      <c r="G70" s="52"/>
      <c r="H70" s="52"/>
    </row>
    <row r="71" spans="1:8">
      <c r="A71" s="37"/>
      <c r="B71" s="37"/>
      <c r="G71" s="52"/>
      <c r="H71" s="52"/>
    </row>
    <row r="72" spans="1:8">
      <c r="A72" s="37"/>
      <c r="B72" s="37"/>
      <c r="G72" s="52"/>
      <c r="H72" s="9"/>
    </row>
    <row r="73" spans="1:8">
      <c r="A73" s="37"/>
      <c r="B73" s="37"/>
      <c r="D73" s="6"/>
      <c r="G73" s="52"/>
      <c r="H73" s="52"/>
    </row>
    <row r="74" spans="1:8">
      <c r="A74" s="37"/>
      <c r="B74" s="37"/>
      <c r="G74" s="52"/>
      <c r="H74" s="9"/>
    </row>
    <row r="75" spans="1:8">
      <c r="A75" s="37"/>
      <c r="B75" s="37"/>
      <c r="G75" s="52"/>
      <c r="H75" s="52"/>
    </row>
    <row r="76" spans="1:8">
      <c r="A76" s="37"/>
      <c r="B76" s="37"/>
      <c r="G76" s="52"/>
      <c r="H76" s="75"/>
    </row>
    <row r="77" spans="1:8">
      <c r="A77" s="37"/>
      <c r="B77" s="37"/>
      <c r="G77" s="52"/>
      <c r="H77" s="13"/>
    </row>
    <row r="78" spans="1:8">
      <c r="A78" s="37"/>
      <c r="B78" s="37"/>
      <c r="G78" s="52"/>
      <c r="H78" s="52"/>
    </row>
    <row r="79" spans="1:8">
      <c r="A79" s="37"/>
      <c r="B79" s="37"/>
      <c r="G79" s="52"/>
      <c r="H79" s="52"/>
    </row>
    <row r="80" spans="1:8">
      <c r="A80" s="37"/>
      <c r="B80" s="37"/>
      <c r="G80" s="52"/>
      <c r="H80" s="52"/>
    </row>
    <row r="81" spans="1:8">
      <c r="A81" s="37"/>
      <c r="B81" s="37"/>
      <c r="G81" s="52"/>
      <c r="H81" s="52"/>
    </row>
    <row r="82" spans="1:8">
      <c r="A82" s="37"/>
      <c r="B82" s="37"/>
      <c r="G82" s="52"/>
      <c r="H82" s="52"/>
    </row>
    <row r="83" spans="1:8">
      <c r="A83" s="37"/>
      <c r="B83" s="37"/>
      <c r="G83" s="52"/>
      <c r="H83" s="52"/>
    </row>
    <row r="84" spans="1:8">
      <c r="A84" s="37"/>
      <c r="B84" s="37"/>
      <c r="G84" s="52"/>
      <c r="H84" s="52"/>
    </row>
    <row r="85" spans="1:8">
      <c r="A85" s="37"/>
      <c r="B85" s="37"/>
      <c r="G85" s="52"/>
      <c r="H85" s="52"/>
    </row>
    <row r="86" spans="1:8">
      <c r="A86" s="37"/>
      <c r="B86" s="37"/>
      <c r="G86" s="52"/>
      <c r="H86" s="52"/>
    </row>
    <row r="87" spans="1:8">
      <c r="A87" s="37"/>
      <c r="B87" s="37"/>
      <c r="G87" s="52"/>
      <c r="H87" s="52"/>
    </row>
    <row r="88" spans="1:8">
      <c r="A88" s="37"/>
      <c r="B88" s="37"/>
      <c r="G88" s="52"/>
      <c r="H88" s="52"/>
    </row>
    <row r="89" spans="1:8">
      <c r="A89" s="37"/>
      <c r="B89" s="37"/>
      <c r="G89" s="52"/>
      <c r="H89" s="52"/>
    </row>
    <row r="90" spans="1:8">
      <c r="A90" s="37"/>
      <c r="B90" s="37"/>
      <c r="G90" s="52"/>
      <c r="H90" s="52"/>
    </row>
    <row r="91" spans="1:8">
      <c r="A91" s="37"/>
      <c r="B91" s="37"/>
      <c r="G91" s="52"/>
      <c r="H91" s="52"/>
    </row>
    <row r="92" spans="1:8">
      <c r="A92" s="37"/>
      <c r="B92" s="37"/>
      <c r="G92" s="52"/>
      <c r="H92" s="52"/>
    </row>
    <row r="93" spans="1:8">
      <c r="A93" s="37"/>
      <c r="B93" s="37"/>
      <c r="G93" s="52"/>
      <c r="H93" s="52"/>
    </row>
    <row r="94" spans="1:8">
      <c r="A94" s="37"/>
      <c r="B94" s="37"/>
      <c r="G94" s="52"/>
      <c r="H94" s="52"/>
    </row>
    <row r="95" spans="1:8">
      <c r="A95" s="37"/>
      <c r="B95" s="37"/>
    </row>
  </sheetData>
  <phoneticPr fontId="0" type="noConversion"/>
  <printOptions horizontalCentered="1"/>
  <pageMargins left="1" right="0" top="0.5" bottom="0" header="0" footer="0"/>
  <pageSetup scale="60" orientation="portrait" r:id="rId1"/>
  <headerFooter alignWithMargins="0">
    <oddHeader>&amp;R
KPSC Case No. 2025-00257
Section IV - Application
Financial Exhibit
Page &amp;P of &amp;N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83"/>
  <sheetViews>
    <sheetView view="pageBreakPreview" topLeftCell="A12" zoomScaleNormal="100" zoomScaleSheetLayoutView="100" workbookViewId="0">
      <selection activeCell="H54" sqref="H54"/>
    </sheetView>
  </sheetViews>
  <sheetFormatPr defaultColWidth="8.85546875" defaultRowHeight="12.75"/>
  <cols>
    <col min="1" max="1" width="4.42578125" style="40" bestFit="1" customWidth="1"/>
    <col min="2" max="2" width="1.7109375" style="40" customWidth="1"/>
    <col min="3" max="3" width="19.7109375" style="40" customWidth="1"/>
    <col min="4" max="4" width="1.7109375" style="40" customWidth="1"/>
    <col min="5" max="5" width="37.85546875" style="24" customWidth="1"/>
    <col min="6" max="6" width="1.7109375" style="24" customWidth="1"/>
    <col min="7" max="7" width="21.42578125" style="24" customWidth="1"/>
    <col min="8" max="8" width="15" style="24" bestFit="1" customWidth="1"/>
    <col min="9" max="16384" width="8.85546875" style="24"/>
  </cols>
  <sheetData>
    <row r="1" spans="1:7">
      <c r="C1" s="299" t="s">
        <v>2</v>
      </c>
      <c r="D1" s="299"/>
      <c r="E1" s="299"/>
      <c r="G1" s="25" t="s">
        <v>185</v>
      </c>
    </row>
    <row r="2" spans="1:7">
      <c r="C2" s="299" t="s">
        <v>103</v>
      </c>
      <c r="D2" s="299"/>
      <c r="E2" s="299"/>
      <c r="G2" s="26" t="s">
        <v>185</v>
      </c>
    </row>
    <row r="3" spans="1:7">
      <c r="C3" s="299" t="s">
        <v>286</v>
      </c>
      <c r="D3" s="299"/>
      <c r="E3" s="299"/>
    </row>
    <row r="4" spans="1:7">
      <c r="E4" s="40"/>
    </row>
    <row r="6" spans="1:7" ht="25.5">
      <c r="A6" s="87" t="s">
        <v>0</v>
      </c>
      <c r="B6" s="87"/>
      <c r="C6" s="57" t="s">
        <v>105</v>
      </c>
      <c r="D6" s="87"/>
      <c r="E6" s="57" t="s">
        <v>106</v>
      </c>
      <c r="F6" s="88"/>
      <c r="G6" s="89" t="s">
        <v>289</v>
      </c>
    </row>
    <row r="7" spans="1:7">
      <c r="A7" s="63">
        <v>-1</v>
      </c>
      <c r="B7" s="28"/>
      <c r="C7" s="63">
        <v>-2</v>
      </c>
      <c r="D7" s="28"/>
      <c r="E7" s="63">
        <v>-3</v>
      </c>
      <c r="G7" s="63">
        <v>-4</v>
      </c>
    </row>
    <row r="8" spans="1:7">
      <c r="A8" s="63"/>
      <c r="B8" s="28"/>
      <c r="C8" s="63"/>
      <c r="D8" s="28"/>
      <c r="E8" s="63"/>
      <c r="G8" s="63"/>
    </row>
    <row r="9" spans="1:7">
      <c r="A9" s="28"/>
      <c r="B9" s="28"/>
      <c r="C9" s="63"/>
      <c r="D9" s="28"/>
      <c r="E9" s="86" t="s">
        <v>104</v>
      </c>
    </row>
    <row r="10" spans="1:7">
      <c r="A10" s="44">
        <v>1</v>
      </c>
      <c r="B10" s="44"/>
      <c r="C10" s="44">
        <v>440</v>
      </c>
      <c r="D10" s="44"/>
      <c r="E10" s="24" t="s">
        <v>107</v>
      </c>
      <c r="F10" s="32"/>
      <c r="G10" s="31">
        <v>290185619.94999999</v>
      </c>
    </row>
    <row r="11" spans="1:7">
      <c r="A11" s="44">
        <v>2</v>
      </c>
      <c r="B11" s="44"/>
      <c r="C11" s="44">
        <v>442</v>
      </c>
      <c r="D11" s="44"/>
      <c r="E11" s="24" t="s">
        <v>108</v>
      </c>
      <c r="F11" s="32"/>
      <c r="G11" s="31"/>
    </row>
    <row r="12" spans="1:7">
      <c r="A12" s="44">
        <v>3</v>
      </c>
      <c r="B12" s="44"/>
      <c r="C12" s="44"/>
      <c r="D12" s="44"/>
      <c r="E12" s="24" t="s">
        <v>109</v>
      </c>
      <c r="F12" s="32"/>
      <c r="G12" s="73">
        <v>189389329.38</v>
      </c>
    </row>
    <row r="13" spans="1:7">
      <c r="A13" s="44">
        <v>4</v>
      </c>
      <c r="B13" s="44"/>
      <c r="C13" s="44"/>
      <c r="D13" s="44"/>
      <c r="E13" s="27" t="s">
        <v>110</v>
      </c>
      <c r="F13" s="32"/>
      <c r="G13" s="31">
        <v>168938615.19999999</v>
      </c>
    </row>
    <row r="14" spans="1:7">
      <c r="A14" s="44">
        <v>5</v>
      </c>
      <c r="B14" s="44"/>
      <c r="C14" s="44">
        <v>444</v>
      </c>
      <c r="D14" s="44"/>
      <c r="E14" s="24" t="s">
        <v>111</v>
      </c>
      <c r="F14" s="32"/>
      <c r="G14" s="73">
        <v>2152779.4300000002</v>
      </c>
    </row>
    <row r="15" spans="1:7">
      <c r="A15" s="44">
        <v>6</v>
      </c>
      <c r="B15" s="44"/>
      <c r="C15" s="44">
        <v>445</v>
      </c>
      <c r="D15" s="24"/>
      <c r="E15" s="24" t="s">
        <v>112</v>
      </c>
      <c r="F15" s="32"/>
      <c r="G15" s="66">
        <v>0</v>
      </c>
    </row>
    <row r="16" spans="1:7">
      <c r="A16" s="44"/>
      <c r="B16" s="44"/>
      <c r="C16" s="44"/>
      <c r="D16" s="24"/>
      <c r="E16" s="27"/>
      <c r="F16" s="32"/>
      <c r="G16" s="73" t="s">
        <v>1</v>
      </c>
    </row>
    <row r="17" spans="1:8">
      <c r="A17" s="44">
        <f>+A15+1</f>
        <v>7</v>
      </c>
      <c r="B17" s="44"/>
      <c r="C17" s="44"/>
      <c r="D17" s="24"/>
      <c r="E17" s="27" t="s">
        <v>113</v>
      </c>
      <c r="F17" s="32"/>
      <c r="G17" s="78">
        <f>SUM(G10:G16)</f>
        <v>650666343.95999992</v>
      </c>
    </row>
    <row r="18" spans="1:8">
      <c r="A18" s="24"/>
      <c r="B18" s="24"/>
      <c r="C18" s="24"/>
      <c r="D18" s="24"/>
      <c r="E18" s="27"/>
      <c r="F18" s="32"/>
      <c r="G18" s="73"/>
    </row>
    <row r="19" spans="1:8">
      <c r="A19" s="44">
        <f>+A17+1</f>
        <v>8</v>
      </c>
      <c r="B19" s="44"/>
      <c r="C19" s="44">
        <v>447</v>
      </c>
      <c r="D19" s="24"/>
      <c r="E19" s="27" t="s">
        <v>114</v>
      </c>
      <c r="F19" s="32"/>
      <c r="G19" s="31">
        <v>28268397.940000001</v>
      </c>
      <c r="H19" s="30" t="s">
        <v>185</v>
      </c>
    </row>
    <row r="20" spans="1:8">
      <c r="A20" s="44"/>
      <c r="B20" s="44"/>
      <c r="C20" s="44"/>
      <c r="D20" s="44"/>
      <c r="F20" s="32"/>
      <c r="G20" s="73" t="s">
        <v>1</v>
      </c>
    </row>
    <row r="21" spans="1:8">
      <c r="A21" s="44">
        <f>+A19+1</f>
        <v>9</v>
      </c>
      <c r="B21" s="44"/>
      <c r="C21" s="44"/>
      <c r="D21" s="44"/>
      <c r="E21" s="77" t="s">
        <v>181</v>
      </c>
      <c r="F21" s="32"/>
      <c r="G21" s="119">
        <f>+G17+G19</f>
        <v>678934741.89999998</v>
      </c>
    </row>
    <row r="22" spans="1:8">
      <c r="A22" s="44"/>
      <c r="B22" s="44"/>
      <c r="C22" s="44"/>
      <c r="D22" s="44"/>
      <c r="E22" s="27"/>
      <c r="F22" s="32"/>
      <c r="G22" s="73"/>
    </row>
    <row r="23" spans="1:8">
      <c r="A23" s="44">
        <f>+A21+1</f>
        <v>10</v>
      </c>
      <c r="B23" s="44"/>
      <c r="C23" s="44">
        <v>449</v>
      </c>
      <c r="D23" s="44"/>
      <c r="E23" s="27" t="s">
        <v>177</v>
      </c>
      <c r="F23" s="32"/>
      <c r="G23" s="119">
        <v>-6574896</v>
      </c>
    </row>
    <row r="24" spans="1:8">
      <c r="A24" s="44"/>
      <c r="B24" s="44"/>
      <c r="C24" s="44"/>
      <c r="D24" s="44"/>
      <c r="E24" s="27"/>
      <c r="F24" s="32"/>
      <c r="G24" s="73" t="s">
        <v>1</v>
      </c>
    </row>
    <row r="25" spans="1:8">
      <c r="A25" s="44">
        <f>+A23+1</f>
        <v>11</v>
      </c>
      <c r="B25" s="44"/>
      <c r="C25" s="44"/>
      <c r="D25" s="44"/>
      <c r="E25" s="27" t="s">
        <v>115</v>
      </c>
      <c r="F25" s="32"/>
      <c r="G25" s="31">
        <f>+G21+G23</f>
        <v>672359845.89999998</v>
      </c>
    </row>
    <row r="26" spans="1:8">
      <c r="A26" s="44"/>
      <c r="B26" s="44"/>
      <c r="C26" s="44"/>
      <c r="D26" s="44"/>
      <c r="E26" s="27"/>
      <c r="F26" s="32"/>
      <c r="G26" s="78" t="s">
        <v>168</v>
      </c>
    </row>
    <row r="27" spans="1:8">
      <c r="A27" s="44"/>
      <c r="B27" s="44"/>
      <c r="C27" s="44"/>
      <c r="D27" s="44"/>
      <c r="E27" s="86" t="s">
        <v>116</v>
      </c>
      <c r="F27" s="32"/>
      <c r="G27" s="31"/>
    </row>
    <row r="28" spans="1:8">
      <c r="A28" s="44">
        <f>A25+1</f>
        <v>12</v>
      </c>
      <c r="B28" s="44"/>
      <c r="C28" s="44">
        <v>450</v>
      </c>
      <c r="D28" s="44"/>
      <c r="E28" s="27" t="s">
        <v>117</v>
      </c>
      <c r="F28" s="32"/>
      <c r="G28" s="78">
        <v>1035101.73</v>
      </c>
    </row>
    <row r="29" spans="1:8">
      <c r="A29" s="44">
        <f>+A28+1</f>
        <v>13</v>
      </c>
      <c r="B29" s="44"/>
      <c r="C29" s="44">
        <v>451</v>
      </c>
      <c r="D29" s="44"/>
      <c r="E29" s="24" t="s">
        <v>118</v>
      </c>
      <c r="F29" s="32"/>
      <c r="G29" s="73">
        <v>98240.16</v>
      </c>
    </row>
    <row r="30" spans="1:8">
      <c r="A30" s="44">
        <f>+A29+1</f>
        <v>14</v>
      </c>
      <c r="B30" s="44"/>
      <c r="C30" s="44">
        <v>454</v>
      </c>
      <c r="D30" s="44"/>
      <c r="E30" s="27" t="s">
        <v>119</v>
      </c>
      <c r="F30" s="32"/>
      <c r="G30" s="31">
        <v>9200819.6799999997</v>
      </c>
    </row>
    <row r="31" spans="1:8">
      <c r="A31" s="44">
        <f>+A30+1</f>
        <v>15</v>
      </c>
      <c r="B31" s="44"/>
      <c r="C31" s="44">
        <v>456</v>
      </c>
      <c r="D31" s="44"/>
      <c r="E31" s="27" t="s">
        <v>120</v>
      </c>
      <c r="F31" s="32"/>
      <c r="G31" s="73">
        <v>44747747.490000002</v>
      </c>
    </row>
    <row r="32" spans="1:8">
      <c r="A32" s="44"/>
      <c r="B32" s="44"/>
      <c r="C32" s="44"/>
      <c r="D32" s="44"/>
      <c r="F32" s="32"/>
      <c r="G32" s="73" t="s">
        <v>1</v>
      </c>
    </row>
    <row r="33" spans="1:8">
      <c r="A33" s="44">
        <f>+A31+1</f>
        <v>16</v>
      </c>
      <c r="B33" s="44"/>
      <c r="C33" s="44"/>
      <c r="D33" s="44"/>
      <c r="E33" s="27" t="s">
        <v>121</v>
      </c>
      <c r="F33" s="32"/>
      <c r="G33" s="78">
        <f>SUM(G28:G32)</f>
        <v>55081909.060000002</v>
      </c>
    </row>
    <row r="34" spans="1:8">
      <c r="A34" s="44"/>
      <c r="B34" s="44"/>
      <c r="C34" s="44"/>
      <c r="D34" s="44"/>
      <c r="F34" s="32"/>
      <c r="G34" s="121" t="s">
        <v>168</v>
      </c>
    </row>
    <row r="35" spans="1:8">
      <c r="A35" s="44"/>
      <c r="B35" s="44"/>
      <c r="C35" s="44"/>
      <c r="D35" s="44"/>
      <c r="F35" s="32"/>
      <c r="G35" s="32"/>
      <c r="H35" s="24" t="s">
        <v>185</v>
      </c>
    </row>
    <row r="36" spans="1:8">
      <c r="A36" s="44"/>
      <c r="B36" s="44"/>
      <c r="C36" s="44"/>
      <c r="D36" s="44"/>
      <c r="F36" s="32"/>
      <c r="G36" s="29"/>
    </row>
    <row r="37" spans="1:8">
      <c r="A37" s="44"/>
      <c r="B37" s="44"/>
      <c r="C37" s="44"/>
      <c r="D37" s="44"/>
      <c r="E37" s="26" t="s">
        <v>270</v>
      </c>
      <c r="F37" s="32"/>
      <c r="G37" s="32">
        <f>G25+G33-'P 7'!F13</f>
        <v>0</v>
      </c>
    </row>
    <row r="38" spans="1:8">
      <c r="A38" s="44"/>
      <c r="B38" s="44"/>
      <c r="C38" s="44"/>
      <c r="D38" s="44"/>
      <c r="E38" s="26" t="s">
        <v>271</v>
      </c>
      <c r="F38" s="32"/>
      <c r="G38" s="29">
        <f>G23-'P 7'!F11</f>
        <v>0</v>
      </c>
    </row>
    <row r="39" spans="1:8">
      <c r="A39" s="44"/>
      <c r="B39" s="44"/>
      <c r="C39" s="44"/>
      <c r="D39" s="44"/>
      <c r="E39" s="19"/>
      <c r="F39" s="32"/>
      <c r="G39" s="32"/>
    </row>
    <row r="40" spans="1:8">
      <c r="A40" s="44"/>
      <c r="B40" s="44"/>
      <c r="C40" s="44"/>
      <c r="D40" s="44"/>
      <c r="F40" s="32"/>
      <c r="G40" s="32"/>
    </row>
    <row r="41" spans="1:8">
      <c r="A41" s="44"/>
      <c r="B41" s="44"/>
      <c r="C41" s="44"/>
      <c r="D41" s="44"/>
      <c r="F41" s="32"/>
      <c r="G41" s="29"/>
    </row>
    <row r="42" spans="1:8">
      <c r="A42" s="44"/>
      <c r="B42" s="44"/>
      <c r="C42" s="44"/>
      <c r="D42" s="44"/>
      <c r="F42" s="32"/>
      <c r="G42" s="32"/>
    </row>
    <row r="43" spans="1:8">
      <c r="A43" s="44"/>
      <c r="B43" s="44"/>
      <c r="C43" s="44"/>
      <c r="D43" s="44"/>
      <c r="E43" s="19"/>
      <c r="F43" s="32"/>
      <c r="G43" s="32"/>
    </row>
    <row r="44" spans="1:8">
      <c r="A44" s="44"/>
      <c r="B44" s="44"/>
      <c r="C44" s="44"/>
      <c r="D44" s="44"/>
      <c r="F44" s="32"/>
      <c r="G44" s="29"/>
    </row>
    <row r="45" spans="1:8">
      <c r="A45" s="44"/>
      <c r="B45" s="44"/>
      <c r="C45" s="44"/>
      <c r="D45" s="44"/>
      <c r="E45" s="27"/>
      <c r="F45" s="32"/>
      <c r="G45" s="29"/>
    </row>
    <row r="46" spans="1:8">
      <c r="A46" s="44"/>
      <c r="B46" s="44"/>
      <c r="C46" s="44"/>
      <c r="D46" s="44"/>
      <c r="F46" s="32"/>
      <c r="G46" s="29"/>
    </row>
    <row r="47" spans="1:8">
      <c r="A47" s="44"/>
      <c r="B47" s="44"/>
      <c r="C47" s="44"/>
      <c r="D47" s="44"/>
      <c r="F47" s="32"/>
      <c r="G47" s="32"/>
    </row>
    <row r="48" spans="1:8">
      <c r="A48" s="44"/>
      <c r="B48" s="44"/>
      <c r="C48" s="44"/>
      <c r="D48" s="44"/>
      <c r="F48" s="32"/>
      <c r="G48" s="29"/>
    </row>
    <row r="49" spans="1:7">
      <c r="A49" s="44"/>
      <c r="B49" s="44"/>
      <c r="C49" s="44"/>
      <c r="D49" s="44"/>
      <c r="F49" s="32"/>
      <c r="G49" s="32"/>
    </row>
    <row r="50" spans="1:7">
      <c r="A50" s="44"/>
      <c r="B50" s="44"/>
      <c r="C50" s="44"/>
      <c r="D50" s="44"/>
      <c r="F50" s="32"/>
      <c r="G50" s="29"/>
    </row>
    <row r="51" spans="1:7">
      <c r="A51" s="44"/>
      <c r="B51" s="44"/>
      <c r="C51" s="44"/>
      <c r="D51" s="44"/>
      <c r="F51" s="32"/>
      <c r="G51" s="29"/>
    </row>
    <row r="52" spans="1:7">
      <c r="A52" s="44"/>
      <c r="B52" s="44"/>
      <c r="C52" s="44"/>
      <c r="D52" s="44"/>
      <c r="F52" s="32"/>
      <c r="G52" s="76"/>
    </row>
    <row r="53" spans="1:7">
      <c r="A53" s="44"/>
      <c r="B53" s="44"/>
      <c r="C53" s="44"/>
      <c r="D53" s="44"/>
      <c r="F53" s="32"/>
      <c r="G53" s="29"/>
    </row>
    <row r="54" spans="1:7">
      <c r="A54" s="44"/>
      <c r="B54" s="44"/>
      <c r="C54" s="44"/>
      <c r="D54" s="44"/>
      <c r="F54" s="32"/>
      <c r="G54" s="29"/>
    </row>
    <row r="55" spans="1:7">
      <c r="A55" s="44"/>
      <c r="B55" s="44"/>
      <c r="C55" s="44"/>
      <c r="D55" s="44"/>
      <c r="F55" s="32"/>
      <c r="G55" s="32"/>
    </row>
    <row r="56" spans="1:7">
      <c r="A56" s="44"/>
      <c r="B56" s="44"/>
      <c r="C56" s="44"/>
      <c r="D56" s="44"/>
      <c r="F56" s="32"/>
      <c r="G56" s="32"/>
    </row>
    <row r="57" spans="1:7">
      <c r="A57" s="44"/>
      <c r="B57" s="44"/>
      <c r="C57" s="44"/>
      <c r="D57" s="44"/>
      <c r="F57" s="32"/>
      <c r="G57" s="32"/>
    </row>
    <row r="58" spans="1:7">
      <c r="A58" s="44"/>
      <c r="B58" s="44"/>
      <c r="C58" s="44"/>
      <c r="D58" s="44"/>
      <c r="F58" s="32"/>
      <c r="G58" s="32"/>
    </row>
    <row r="59" spans="1:7">
      <c r="A59" s="44"/>
      <c r="B59" s="44"/>
      <c r="C59" s="44"/>
      <c r="D59" s="44"/>
      <c r="F59" s="32"/>
      <c r="G59" s="32"/>
    </row>
    <row r="60" spans="1:7">
      <c r="A60" s="44"/>
      <c r="B60" s="44"/>
      <c r="C60" s="44"/>
      <c r="D60" s="44"/>
      <c r="F60" s="32"/>
      <c r="G60" s="29"/>
    </row>
    <row r="61" spans="1:7">
      <c r="A61" s="44"/>
      <c r="B61" s="44"/>
      <c r="C61" s="44"/>
      <c r="D61" s="44"/>
      <c r="E61" s="19"/>
      <c r="F61" s="32"/>
      <c r="G61" s="32"/>
    </row>
    <row r="62" spans="1:7">
      <c r="A62" s="44"/>
      <c r="B62" s="44"/>
      <c r="C62" s="44"/>
      <c r="D62" s="44"/>
      <c r="F62" s="32"/>
      <c r="G62" s="29"/>
    </row>
    <row r="63" spans="1:7">
      <c r="A63" s="44"/>
      <c r="B63" s="44"/>
      <c r="C63" s="44"/>
      <c r="D63" s="44"/>
      <c r="F63" s="32"/>
      <c r="G63" s="32"/>
    </row>
    <row r="64" spans="1:7">
      <c r="A64" s="44"/>
      <c r="B64" s="44"/>
      <c r="C64" s="44"/>
      <c r="D64" s="44"/>
      <c r="F64" s="32"/>
      <c r="G64" s="76"/>
    </row>
    <row r="65" spans="1:7">
      <c r="A65" s="44"/>
      <c r="B65" s="44"/>
      <c r="C65" s="44"/>
      <c r="D65" s="44"/>
      <c r="F65" s="32"/>
      <c r="G65" s="76"/>
    </row>
    <row r="66" spans="1:7">
      <c r="A66" s="44"/>
      <c r="B66" s="44"/>
      <c r="C66" s="44"/>
      <c r="D66" s="44"/>
      <c r="F66" s="32"/>
      <c r="G66" s="32"/>
    </row>
    <row r="67" spans="1:7">
      <c r="A67" s="44"/>
      <c r="B67" s="44"/>
      <c r="C67" s="44"/>
      <c r="D67" s="44"/>
      <c r="F67" s="32"/>
      <c r="G67" s="32"/>
    </row>
    <row r="68" spans="1:7">
      <c r="A68" s="44"/>
      <c r="B68" s="44"/>
      <c r="C68" s="44"/>
      <c r="D68" s="44"/>
      <c r="F68" s="32"/>
      <c r="G68" s="32"/>
    </row>
    <row r="69" spans="1:7">
      <c r="A69" s="44"/>
      <c r="B69" s="44"/>
      <c r="C69" s="44"/>
      <c r="D69" s="44"/>
      <c r="F69" s="32"/>
      <c r="G69" s="32"/>
    </row>
    <row r="70" spans="1:7">
      <c r="A70" s="44"/>
      <c r="B70" s="44"/>
      <c r="C70" s="44"/>
      <c r="D70" s="44"/>
      <c r="F70" s="32"/>
      <c r="G70" s="32"/>
    </row>
    <row r="71" spans="1:7">
      <c r="A71" s="44"/>
      <c r="B71" s="44"/>
      <c r="C71" s="44"/>
      <c r="D71" s="44"/>
      <c r="F71" s="32"/>
      <c r="G71" s="32"/>
    </row>
    <row r="72" spans="1:7">
      <c r="A72" s="44"/>
      <c r="B72" s="44"/>
      <c r="C72" s="44"/>
      <c r="D72" s="44"/>
      <c r="F72" s="32"/>
      <c r="G72" s="32"/>
    </row>
    <row r="73" spans="1:7">
      <c r="A73" s="44"/>
      <c r="B73" s="44"/>
      <c r="C73" s="44"/>
      <c r="D73" s="44"/>
      <c r="F73" s="32"/>
      <c r="G73" s="32"/>
    </row>
    <row r="74" spans="1:7">
      <c r="A74" s="44"/>
      <c r="B74" s="44"/>
      <c r="C74" s="44"/>
      <c r="D74" s="44"/>
      <c r="F74" s="32"/>
      <c r="G74" s="32"/>
    </row>
    <row r="75" spans="1:7">
      <c r="A75" s="44"/>
      <c r="B75" s="44"/>
      <c r="C75" s="44"/>
      <c r="D75" s="44"/>
      <c r="F75" s="32"/>
      <c r="G75" s="32"/>
    </row>
    <row r="76" spans="1:7">
      <c r="A76" s="44"/>
      <c r="B76" s="44"/>
      <c r="C76" s="44"/>
      <c r="D76" s="44"/>
      <c r="F76" s="32"/>
      <c r="G76" s="32"/>
    </row>
    <row r="77" spans="1:7">
      <c r="A77" s="44"/>
      <c r="B77" s="44"/>
      <c r="C77" s="44"/>
      <c r="D77" s="44"/>
      <c r="F77" s="32"/>
      <c r="G77" s="32"/>
    </row>
    <row r="78" spans="1:7">
      <c r="A78" s="44"/>
      <c r="B78" s="44"/>
      <c r="C78" s="44"/>
      <c r="D78" s="44"/>
      <c r="F78" s="32"/>
      <c r="G78" s="32"/>
    </row>
    <row r="79" spans="1:7">
      <c r="A79" s="44"/>
      <c r="B79" s="44"/>
      <c r="C79" s="44"/>
      <c r="D79" s="44"/>
      <c r="F79" s="32"/>
      <c r="G79" s="32"/>
    </row>
    <row r="80" spans="1:7">
      <c r="A80" s="44"/>
      <c r="B80" s="44"/>
      <c r="C80" s="44"/>
      <c r="D80" s="44"/>
      <c r="F80" s="32"/>
      <c r="G80" s="32"/>
    </row>
    <row r="81" spans="1:7">
      <c r="A81" s="44"/>
      <c r="B81" s="44"/>
      <c r="C81" s="44"/>
      <c r="D81" s="44"/>
      <c r="F81" s="32"/>
      <c r="G81" s="32"/>
    </row>
    <row r="82" spans="1:7">
      <c r="A82" s="44"/>
      <c r="B82" s="44"/>
      <c r="C82" s="44"/>
      <c r="D82" s="44"/>
      <c r="F82" s="32"/>
      <c r="G82" s="32"/>
    </row>
    <row r="83" spans="1:7">
      <c r="A83" s="44"/>
      <c r="B83" s="44"/>
      <c r="C83" s="44"/>
      <c r="D83" s="44"/>
    </row>
  </sheetData>
  <mergeCells count="3">
    <mergeCell ref="C1:E1"/>
    <mergeCell ref="C2:E2"/>
    <mergeCell ref="C3:E3"/>
  </mergeCells>
  <phoneticPr fontId="0" type="noConversion"/>
  <printOptions horizontalCentered="1"/>
  <pageMargins left="1" right="0" top="0.5" bottom="0" header="0" footer="0"/>
  <pageSetup scale="60" orientation="portrait" r:id="rId1"/>
  <headerFooter alignWithMargins="0">
    <oddHeader>&amp;R
KPSC Case No. 2025-00257
Section IV - Application
Financial Exhibit
Page &amp;P of &amp;N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P74"/>
  <sheetViews>
    <sheetView view="pageBreakPreview" zoomScaleNormal="100" zoomScaleSheetLayoutView="100" workbookViewId="0">
      <pane ySplit="5" topLeftCell="A6" activePane="bottomLeft" state="frozen"/>
      <selection activeCell="H54" sqref="H54"/>
      <selection pane="bottomLeft" activeCell="H54" sqref="H54"/>
    </sheetView>
  </sheetViews>
  <sheetFormatPr defaultColWidth="8.85546875" defaultRowHeight="12.75"/>
  <cols>
    <col min="1" max="1" width="3.7109375" style="40" bestFit="1" customWidth="1"/>
    <col min="2" max="2" width="1" style="40" customWidth="1"/>
    <col min="3" max="3" width="3.7109375" style="24" customWidth="1"/>
    <col min="4" max="4" width="46.5703125" style="24" customWidth="1"/>
    <col min="5" max="5" width="1" style="24" customWidth="1"/>
    <col min="6" max="6" width="16.5703125" style="24" bestFit="1" customWidth="1"/>
    <col min="7" max="7" width="1" style="24" customWidth="1"/>
    <col min="8" max="8" width="15.7109375" style="24" customWidth="1"/>
    <col min="9" max="9" width="1" style="24" customWidth="1"/>
    <col min="10" max="10" width="15" style="24" bestFit="1" customWidth="1"/>
    <col min="11" max="11" width="1" style="24" customWidth="1"/>
    <col min="12" max="12" width="16.5703125" style="24" customWidth="1"/>
    <col min="13" max="13" width="15.7109375" style="24" customWidth="1"/>
    <col min="14" max="14" width="2.28515625" style="24" customWidth="1"/>
    <col min="15" max="15" width="12.85546875" style="24" bestFit="1" customWidth="1"/>
    <col min="16" max="16" width="11.28515625" style="24" bestFit="1" customWidth="1"/>
    <col min="17" max="16384" width="8.85546875" style="24"/>
  </cols>
  <sheetData>
    <row r="1" spans="1:16">
      <c r="D1" s="299" t="s">
        <v>2</v>
      </c>
      <c r="E1" s="299"/>
      <c r="F1" s="299"/>
      <c r="G1" s="299"/>
      <c r="H1" s="299"/>
      <c r="I1" s="299"/>
      <c r="J1" s="299"/>
      <c r="K1" s="299"/>
      <c r="L1" s="25" t="s">
        <v>185</v>
      </c>
      <c r="M1" s="25"/>
    </row>
    <row r="2" spans="1:16">
      <c r="D2" s="299" t="s">
        <v>85</v>
      </c>
      <c r="E2" s="299"/>
      <c r="F2" s="299"/>
      <c r="G2" s="299"/>
      <c r="H2" s="299"/>
      <c r="I2" s="299"/>
      <c r="J2" s="299"/>
      <c r="K2" s="299"/>
      <c r="L2" s="26" t="s">
        <v>185</v>
      </c>
      <c r="M2" s="26"/>
    </row>
    <row r="3" spans="1:16">
      <c r="D3" s="299" t="s">
        <v>286</v>
      </c>
      <c r="E3" s="299"/>
      <c r="F3" s="299"/>
      <c r="G3" s="299"/>
      <c r="H3" s="299"/>
      <c r="I3" s="299"/>
      <c r="J3" s="299"/>
      <c r="K3" s="299"/>
    </row>
    <row r="5" spans="1:16" ht="51">
      <c r="A5" s="17" t="s">
        <v>0</v>
      </c>
      <c r="B5" s="17"/>
      <c r="C5" s="11"/>
      <c r="D5" s="12" t="s">
        <v>189</v>
      </c>
      <c r="E5" s="11"/>
      <c r="F5" s="17" t="s">
        <v>290</v>
      </c>
      <c r="G5" s="11"/>
      <c r="H5" s="17" t="s">
        <v>240</v>
      </c>
      <c r="I5" s="11"/>
      <c r="J5" s="17" t="s">
        <v>217</v>
      </c>
      <c r="K5" s="11"/>
      <c r="L5" s="17" t="s">
        <v>291</v>
      </c>
    </row>
    <row r="6" spans="1:16">
      <c r="A6" s="79">
        <v>-1</v>
      </c>
      <c r="B6" s="17"/>
      <c r="C6" s="11"/>
      <c r="D6" s="18">
        <f>+A6-1</f>
        <v>-2</v>
      </c>
      <c r="E6" s="11"/>
      <c r="F6" s="18">
        <f>+D6-1</f>
        <v>-3</v>
      </c>
      <c r="G6" s="11"/>
      <c r="H6" s="18">
        <f>+F6-1</f>
        <v>-4</v>
      </c>
      <c r="I6" s="11"/>
      <c r="J6" s="18">
        <f>+H6-1</f>
        <v>-5</v>
      </c>
      <c r="K6" s="11"/>
      <c r="L6" s="18">
        <f>+J6-1</f>
        <v>-6</v>
      </c>
    </row>
    <row r="7" spans="1:16">
      <c r="A7" s="28"/>
      <c r="B7" s="28"/>
      <c r="L7" s="12" t="s">
        <v>191</v>
      </c>
    </row>
    <row r="8" spans="1:16">
      <c r="A8" s="44"/>
      <c r="B8" s="44"/>
      <c r="C8" s="24" t="s">
        <v>86</v>
      </c>
    </row>
    <row r="9" spans="1:16">
      <c r="A9" s="44">
        <v>1</v>
      </c>
      <c r="B9" s="44"/>
      <c r="D9" s="24" t="s">
        <v>184</v>
      </c>
      <c r="E9" s="32"/>
      <c r="F9" s="31">
        <f>+'P 16'!R10</f>
        <v>707521570.48000002</v>
      </c>
      <c r="G9" s="31"/>
      <c r="H9" s="45">
        <f>-5455702-(H10+H11)-0.31</f>
        <v>-7549517.4199999999</v>
      </c>
      <c r="I9" s="31"/>
      <c r="J9" s="31">
        <v>-56520547.417177647</v>
      </c>
      <c r="K9" s="31"/>
      <c r="L9" s="31">
        <f>F9+H9+J9</f>
        <v>643451505.64282238</v>
      </c>
      <c r="M9" s="97"/>
    </row>
    <row r="10" spans="1:16">
      <c r="A10" s="44">
        <f>+A9+1</f>
        <v>2</v>
      </c>
      <c r="B10" s="44"/>
      <c r="D10" s="24" t="s">
        <v>183</v>
      </c>
      <c r="E10" s="32"/>
      <c r="F10" s="31">
        <f>+'P 16'!R11</f>
        <v>26495080.48</v>
      </c>
      <c r="G10" s="32"/>
      <c r="H10" s="10">
        <v>-4481080.8899999997</v>
      </c>
      <c r="I10" s="30"/>
      <c r="J10" s="106">
        <v>0</v>
      </c>
      <c r="K10" s="32"/>
      <c r="L10" s="32">
        <f>F10+H10+J10</f>
        <v>22013999.59</v>
      </c>
      <c r="M10" s="97"/>
    </row>
    <row r="11" spans="1:16">
      <c r="A11" s="44">
        <f>+A10+1</f>
        <v>3</v>
      </c>
      <c r="B11" s="44"/>
      <c r="D11" s="24" t="s">
        <v>177</v>
      </c>
      <c r="E11" s="32"/>
      <c r="F11" s="31">
        <f>+'P 16'!R12</f>
        <v>-6574896</v>
      </c>
      <c r="G11" s="32"/>
      <c r="H11" s="32">
        <f>-F11</f>
        <v>6574896</v>
      </c>
      <c r="I11" s="32"/>
      <c r="J11" s="30">
        <v>0</v>
      </c>
      <c r="K11" s="30"/>
      <c r="L11" s="30">
        <f>F11+H11+J11</f>
        <v>0</v>
      </c>
      <c r="M11" s="32"/>
    </row>
    <row r="12" spans="1:16">
      <c r="A12" s="44"/>
      <c r="B12" s="44"/>
      <c r="E12" s="32"/>
      <c r="F12" s="73" t="s">
        <v>1</v>
      </c>
      <c r="G12" s="35"/>
      <c r="H12" s="35" t="s">
        <v>1</v>
      </c>
      <c r="I12" s="35"/>
      <c r="J12" s="35" t="s">
        <v>1</v>
      </c>
      <c r="K12" s="35"/>
      <c r="L12" s="35" t="s">
        <v>1</v>
      </c>
      <c r="M12" s="35"/>
    </row>
    <row r="13" spans="1:16">
      <c r="A13" s="44">
        <f>+A11+1</f>
        <v>4</v>
      </c>
      <c r="B13" s="44"/>
      <c r="D13" s="27" t="s">
        <v>88</v>
      </c>
      <c r="E13" s="32"/>
      <c r="F13" s="31">
        <f>SUM(F9:F12)</f>
        <v>727441754.96000004</v>
      </c>
      <c r="G13" s="31"/>
      <c r="H13" s="31">
        <f>SUM(H9:H12)</f>
        <v>-5455702.3099999987</v>
      </c>
      <c r="I13" s="32"/>
      <c r="J13" s="32">
        <f>SUM(J9:J12)</f>
        <v>-56520547.417177647</v>
      </c>
      <c r="K13" s="32"/>
      <c r="L13" s="32">
        <f>SUM(L9:L12)</f>
        <v>665465505.23282242</v>
      </c>
      <c r="M13" s="95"/>
    </row>
    <row r="14" spans="1:16">
      <c r="A14" s="44"/>
      <c r="B14" s="44"/>
      <c r="E14" s="32"/>
      <c r="F14" s="73" t="s">
        <v>1</v>
      </c>
      <c r="G14" s="35"/>
      <c r="H14" s="35" t="s">
        <v>1</v>
      </c>
      <c r="I14" s="35"/>
      <c r="J14" s="35" t="s">
        <v>1</v>
      </c>
      <c r="K14" s="35"/>
      <c r="L14" s="35" t="s">
        <v>1</v>
      </c>
      <c r="M14" s="96"/>
    </row>
    <row r="15" spans="1:16">
      <c r="A15" s="44"/>
      <c r="B15" s="24"/>
      <c r="C15" s="27" t="s">
        <v>89</v>
      </c>
      <c r="E15" s="32"/>
      <c r="F15" s="73"/>
      <c r="G15" s="35"/>
      <c r="H15" s="35"/>
      <c r="I15" s="35"/>
      <c r="J15" s="35"/>
      <c r="K15" s="35"/>
      <c r="L15" s="35"/>
      <c r="M15" s="96"/>
      <c r="O15" s="30"/>
      <c r="P15" s="30"/>
    </row>
    <row r="16" spans="1:16">
      <c r="A16" s="44">
        <f>+A13+1</f>
        <v>5</v>
      </c>
      <c r="B16" s="24"/>
      <c r="D16" s="27" t="s">
        <v>6</v>
      </c>
      <c r="E16" s="32"/>
      <c r="F16" s="31">
        <f>'P 16'!R17</f>
        <v>412058039.05000001</v>
      </c>
      <c r="G16" s="32"/>
      <c r="H16" s="32">
        <f>-3642167+0.32</f>
        <v>-3642166.68</v>
      </c>
      <c r="I16" s="32"/>
      <c r="J16" s="32">
        <f>-38147797+0.6</f>
        <v>-38147796.399999999</v>
      </c>
      <c r="K16" s="32"/>
      <c r="L16" s="32">
        <f t="shared" ref="L16:L17" si="0">F16+H16+J16</f>
        <v>370268075.97000003</v>
      </c>
      <c r="M16" s="138"/>
      <c r="O16" s="30"/>
      <c r="P16" s="30"/>
    </row>
    <row r="17" spans="1:16">
      <c r="A17" s="44">
        <f>+A16+1</f>
        <v>6</v>
      </c>
      <c r="B17" s="24"/>
      <c r="D17" s="27" t="s">
        <v>7</v>
      </c>
      <c r="E17" s="32"/>
      <c r="F17" s="31">
        <f>'P 16'!R18</f>
        <v>65122385.869999997</v>
      </c>
      <c r="G17" s="32"/>
      <c r="H17" s="32">
        <v>-533249</v>
      </c>
      <c r="I17" s="32"/>
      <c r="J17" s="32">
        <v>-5402370</v>
      </c>
      <c r="K17" s="32"/>
      <c r="L17" s="32">
        <f t="shared" si="0"/>
        <v>59186766.869999997</v>
      </c>
      <c r="M17" s="135"/>
      <c r="O17" s="30"/>
      <c r="P17" s="30"/>
    </row>
    <row r="18" spans="1:16">
      <c r="A18" s="24"/>
      <c r="B18" s="24"/>
      <c r="D18" s="27"/>
      <c r="E18" s="32"/>
      <c r="F18" s="73" t="s">
        <v>1</v>
      </c>
      <c r="G18" s="35"/>
      <c r="H18" s="35" t="s">
        <v>1</v>
      </c>
      <c r="I18" s="35"/>
      <c r="J18" s="35" t="s">
        <v>1</v>
      </c>
      <c r="K18" s="35"/>
      <c r="L18" s="35" t="s">
        <v>1</v>
      </c>
      <c r="M18" s="98"/>
    </row>
    <row r="19" spans="1:16">
      <c r="A19" s="44">
        <f>+A17+1</f>
        <v>7</v>
      </c>
      <c r="B19" s="24"/>
      <c r="D19" s="27" t="s">
        <v>90</v>
      </c>
      <c r="E19" s="32"/>
      <c r="F19" s="31">
        <f>SUM(F16:F18)</f>
        <v>477180424.92000002</v>
      </c>
      <c r="G19" s="31"/>
      <c r="H19" s="31">
        <f>SUM(H16:H18)</f>
        <v>-4175415.68</v>
      </c>
      <c r="I19" s="31"/>
      <c r="J19" s="31">
        <f>SUM(J16:J18)</f>
        <v>-43550166.399999999</v>
      </c>
      <c r="K19" s="32"/>
      <c r="L19" s="32">
        <f>SUM(L16:L18)</f>
        <v>429454842.84000003</v>
      </c>
      <c r="M19" s="99"/>
    </row>
    <row r="20" spans="1:16">
      <c r="A20" s="44"/>
      <c r="B20" s="44"/>
      <c r="E20" s="32"/>
      <c r="F20" s="31"/>
      <c r="G20" s="31"/>
      <c r="H20" s="31"/>
      <c r="I20" s="31"/>
      <c r="J20" s="31"/>
      <c r="K20" s="31"/>
      <c r="L20" s="31"/>
      <c r="M20" s="99"/>
    </row>
    <row r="21" spans="1:16">
      <c r="A21" s="44">
        <f>+A19+1</f>
        <v>8</v>
      </c>
      <c r="B21" s="44"/>
      <c r="D21" s="27" t="s">
        <v>12</v>
      </c>
      <c r="E21" s="32"/>
      <c r="F21" s="31">
        <f>'P 16'!R22</f>
        <v>125983659.73999999</v>
      </c>
      <c r="G21" s="32"/>
      <c r="H21" s="32">
        <v>-1381277.74</v>
      </c>
      <c r="I21" s="32"/>
      <c r="J21" s="32">
        <v>-8351712.5660330011</v>
      </c>
      <c r="K21" s="32"/>
      <c r="L21" s="32">
        <f t="shared" ref="L21:L26" si="1">F21+H21+J21</f>
        <v>116250669.43396699</v>
      </c>
      <c r="M21" s="99"/>
    </row>
    <row r="22" spans="1:16">
      <c r="A22" s="44">
        <f>+A21+1</f>
        <v>9</v>
      </c>
      <c r="B22" s="44"/>
      <c r="D22" s="27" t="s">
        <v>9</v>
      </c>
      <c r="E22" s="32"/>
      <c r="F22" s="73">
        <f>'P 16'!R25</f>
        <v>21435609.890000001</v>
      </c>
      <c r="G22" s="29"/>
      <c r="H22" s="29">
        <v>-376559.890000001</v>
      </c>
      <c r="I22" s="29"/>
      <c r="J22" s="29">
        <v>5888215.6612645462</v>
      </c>
      <c r="K22" s="29"/>
      <c r="L22" s="29">
        <f t="shared" si="1"/>
        <v>26947265.661264546</v>
      </c>
      <c r="M22" s="99"/>
    </row>
    <row r="23" spans="1:16">
      <c r="A23" s="44">
        <f>+A22+1</f>
        <v>10</v>
      </c>
      <c r="B23" s="44"/>
      <c r="D23" s="27" t="s">
        <v>10</v>
      </c>
      <c r="E23" s="32"/>
      <c r="F23" s="73">
        <f>+'P 16'!R26</f>
        <v>-2143873.3199999998</v>
      </c>
      <c r="G23" s="29"/>
      <c r="H23" s="29">
        <v>886776.3</v>
      </c>
      <c r="I23" s="29"/>
      <c r="J23" s="29">
        <v>-140918.22003622132</v>
      </c>
      <c r="K23" s="29"/>
      <c r="L23" s="29">
        <f t="shared" si="1"/>
        <v>-1398015.2400362212</v>
      </c>
      <c r="M23" s="99"/>
      <c r="P23" s="31"/>
    </row>
    <row r="24" spans="1:16">
      <c r="A24" s="44">
        <f>+A23+1</f>
        <v>11</v>
      </c>
      <c r="B24" s="44"/>
      <c r="D24" s="27" t="s">
        <v>212</v>
      </c>
      <c r="E24" s="32"/>
      <c r="F24" s="31">
        <f>+'P 16'!R27+'P 16'!R28+'P 16'!R29</f>
        <v>4072771.85</v>
      </c>
      <c r="G24" s="32"/>
      <c r="H24" s="32">
        <v>1371897.55</v>
      </c>
      <c r="I24" s="32"/>
      <c r="J24" s="32">
        <v>4404460.33</v>
      </c>
      <c r="K24" s="32"/>
      <c r="L24" s="29">
        <f t="shared" si="1"/>
        <v>9849129.7300000004</v>
      </c>
      <c r="M24" s="97"/>
      <c r="P24" s="92"/>
    </row>
    <row r="25" spans="1:16">
      <c r="A25" s="44">
        <f t="shared" ref="A25:A26" si="2">+A24+1</f>
        <v>12</v>
      </c>
      <c r="B25" s="44"/>
      <c r="D25" s="19" t="s">
        <v>218</v>
      </c>
      <c r="E25" s="32"/>
      <c r="F25" s="31">
        <f>+'P 16'!R33</f>
        <v>1839861.61</v>
      </c>
      <c r="G25" s="32"/>
      <c r="H25" s="30">
        <v>0</v>
      </c>
      <c r="I25" s="32"/>
      <c r="J25" s="32">
        <v>-243878.88847500016</v>
      </c>
      <c r="K25" s="32"/>
      <c r="L25" s="32">
        <f t="shared" si="1"/>
        <v>1595982.7215249999</v>
      </c>
      <c r="M25" s="99"/>
    </row>
    <row r="26" spans="1:16">
      <c r="A26" s="44">
        <f t="shared" si="2"/>
        <v>13</v>
      </c>
      <c r="B26" s="44"/>
      <c r="D26" s="19" t="s">
        <v>166</v>
      </c>
      <c r="E26" s="32"/>
      <c r="F26" s="31">
        <f>+'P 16'!R46</f>
        <v>12288351.789999999</v>
      </c>
      <c r="G26" s="32"/>
      <c r="H26" s="32">
        <v>-5266555.17</v>
      </c>
      <c r="I26" s="32"/>
      <c r="J26" s="32">
        <v>153068.90000000008</v>
      </c>
      <c r="K26" s="32"/>
      <c r="L26" s="32">
        <f t="shared" si="1"/>
        <v>7174865.5199999996</v>
      </c>
      <c r="M26" s="99"/>
    </row>
    <row r="27" spans="1:16">
      <c r="A27" s="44"/>
      <c r="B27" s="44"/>
      <c r="D27" s="19"/>
      <c r="E27" s="32"/>
      <c r="F27" s="73" t="s">
        <v>1</v>
      </c>
      <c r="G27" s="35"/>
      <c r="H27" s="35" t="s">
        <v>1</v>
      </c>
      <c r="I27" s="35"/>
      <c r="J27" s="35" t="s">
        <v>1</v>
      </c>
      <c r="K27" s="35"/>
      <c r="L27" s="35" t="s">
        <v>1</v>
      </c>
      <c r="M27" s="98"/>
    </row>
    <row r="28" spans="1:16">
      <c r="A28" s="44">
        <f>+A26+1</f>
        <v>14</v>
      </c>
      <c r="B28" s="44"/>
      <c r="D28" s="27" t="s">
        <v>91</v>
      </c>
      <c r="E28" s="32"/>
      <c r="F28" s="31">
        <f>SUM(F19:F27)</f>
        <v>640656806.4799999</v>
      </c>
      <c r="G28" s="32"/>
      <c r="H28" s="32">
        <f>SUM(H19:H27)</f>
        <v>-8941134.6300000008</v>
      </c>
      <c r="I28" s="32"/>
      <c r="J28" s="32">
        <f>SUM(J19:J27)</f>
        <v>-41840931.183279678</v>
      </c>
      <c r="K28" s="32"/>
      <c r="L28" s="32">
        <f>SUM(L19:L27)</f>
        <v>589874740.66672027</v>
      </c>
      <c r="M28" s="99"/>
    </row>
    <row r="29" spans="1:16">
      <c r="A29" s="44"/>
      <c r="B29" s="44"/>
      <c r="E29" s="32"/>
      <c r="F29" s="73" t="s">
        <v>1</v>
      </c>
      <c r="G29" s="35"/>
      <c r="H29" s="35" t="s">
        <v>1</v>
      </c>
      <c r="I29" s="35"/>
      <c r="J29" s="35" t="s">
        <v>1</v>
      </c>
      <c r="K29" s="35"/>
      <c r="L29" s="35" t="s">
        <v>1</v>
      </c>
      <c r="M29" s="94"/>
    </row>
    <row r="30" spans="1:16">
      <c r="A30" s="44">
        <f>+A28+1</f>
        <v>15</v>
      </c>
      <c r="B30" s="44"/>
      <c r="D30" s="27" t="s">
        <v>92</v>
      </c>
      <c r="E30" s="32"/>
      <c r="F30" s="31">
        <f>+F13-F28</f>
        <v>86784948.480000138</v>
      </c>
      <c r="G30" s="32"/>
      <c r="H30" s="32">
        <f>+H13-H28</f>
        <v>3485432.3200000022</v>
      </c>
      <c r="I30" s="32"/>
      <c r="J30" s="32">
        <f>+J13-J28</f>
        <v>-14679616.233897969</v>
      </c>
      <c r="K30" s="32"/>
      <c r="L30" s="32">
        <f>+L13-L28</f>
        <v>75590764.566102147</v>
      </c>
      <c r="M30" s="93"/>
    </row>
    <row r="31" spans="1:16">
      <c r="A31" s="44"/>
      <c r="B31" s="44"/>
      <c r="E31" s="32"/>
      <c r="F31" s="73" t="s">
        <v>1</v>
      </c>
      <c r="G31" s="35"/>
      <c r="H31" s="35" t="s">
        <v>1</v>
      </c>
      <c r="I31" s="35"/>
      <c r="J31" s="35" t="s">
        <v>1</v>
      </c>
      <c r="K31" s="35"/>
      <c r="L31" s="35" t="s">
        <v>1</v>
      </c>
      <c r="M31" s="94"/>
    </row>
    <row r="32" spans="1:16">
      <c r="A32" s="44"/>
      <c r="B32" s="44"/>
      <c r="C32" s="27" t="s">
        <v>93</v>
      </c>
      <c r="E32" s="32"/>
      <c r="F32" s="31"/>
      <c r="G32" s="32"/>
      <c r="H32" s="32"/>
      <c r="I32" s="32"/>
      <c r="J32" s="32"/>
      <c r="K32" s="32"/>
      <c r="L32" s="32"/>
      <c r="M32" s="32"/>
    </row>
    <row r="33" spans="1:13" ht="41.25" customHeight="1">
      <c r="A33" s="44">
        <f>+A30+1</f>
        <v>16</v>
      </c>
      <c r="B33" s="44"/>
      <c r="D33" s="301" t="s">
        <v>249</v>
      </c>
      <c r="E33" s="301"/>
      <c r="F33" s="31">
        <v>908674.31</v>
      </c>
      <c r="G33" s="32"/>
      <c r="H33" s="32">
        <f>-F33</f>
        <v>-908674.31</v>
      </c>
      <c r="I33" s="32"/>
      <c r="J33" s="30">
        <v>0</v>
      </c>
      <c r="K33" s="30"/>
      <c r="L33" s="30">
        <f t="shared" ref="L33:L34" si="3">F33+H33+J33</f>
        <v>0</v>
      </c>
      <c r="M33" s="132"/>
    </row>
    <row r="34" spans="1:13">
      <c r="A34" s="44">
        <f>A33+1</f>
        <v>17</v>
      </c>
      <c r="B34" s="44"/>
      <c r="D34" s="24" t="s">
        <v>94</v>
      </c>
      <c r="E34" s="32"/>
      <c r="F34" s="31">
        <v>-90482.98</v>
      </c>
      <c r="G34" s="32"/>
      <c r="H34" s="32">
        <f>-F34</f>
        <v>90482.98</v>
      </c>
      <c r="I34" s="32"/>
      <c r="J34" s="30">
        <v>0</v>
      </c>
      <c r="K34" s="30"/>
      <c r="L34" s="30">
        <f t="shared" si="3"/>
        <v>0</v>
      </c>
      <c r="M34" s="132"/>
    </row>
    <row r="35" spans="1:13">
      <c r="A35" s="44"/>
      <c r="B35" s="44"/>
      <c r="E35" s="32"/>
      <c r="F35" s="73" t="s">
        <v>1</v>
      </c>
      <c r="G35" s="35"/>
      <c r="H35" s="35" t="s">
        <v>1</v>
      </c>
      <c r="I35" s="35"/>
      <c r="J35" s="35" t="s">
        <v>1</v>
      </c>
      <c r="K35" s="35"/>
      <c r="L35" s="35" t="s">
        <v>1</v>
      </c>
    </row>
    <row r="36" spans="1:13">
      <c r="A36" s="44">
        <f>+A34+1</f>
        <v>18</v>
      </c>
      <c r="B36" s="44"/>
      <c r="D36" s="27" t="s">
        <v>95</v>
      </c>
      <c r="E36" s="32"/>
      <c r="F36" s="31">
        <f>SUM(F33:F35)</f>
        <v>818191.33000000007</v>
      </c>
      <c r="G36" s="32"/>
      <c r="H36" s="32">
        <f>SUM(H33:H35)</f>
        <v>-818191.33000000007</v>
      </c>
      <c r="I36" s="32"/>
      <c r="J36" s="30">
        <f>SUM(J33:J35)</f>
        <v>0</v>
      </c>
      <c r="K36" s="30"/>
      <c r="L36" s="30">
        <f>SUM(L33:L35)</f>
        <v>0</v>
      </c>
      <c r="M36" s="32"/>
    </row>
    <row r="37" spans="1:13">
      <c r="A37" s="44"/>
      <c r="B37" s="44"/>
      <c r="E37" s="32"/>
      <c r="F37" s="73" t="s">
        <v>1</v>
      </c>
      <c r="G37" s="35"/>
      <c r="H37" s="35" t="s">
        <v>1</v>
      </c>
      <c r="I37" s="35"/>
      <c r="J37" s="35" t="s">
        <v>1</v>
      </c>
      <c r="K37" s="35"/>
      <c r="L37" s="35" t="s">
        <v>1</v>
      </c>
      <c r="M37" s="35"/>
    </row>
    <row r="38" spans="1:13">
      <c r="A38" s="44"/>
      <c r="B38" s="44"/>
      <c r="D38" s="19"/>
      <c r="E38" s="32"/>
      <c r="F38" s="31"/>
      <c r="G38" s="32"/>
      <c r="H38" s="32"/>
      <c r="I38" s="32"/>
      <c r="J38" s="32"/>
      <c r="K38" s="32"/>
      <c r="L38" s="32"/>
      <c r="M38" s="32"/>
    </row>
    <row r="39" spans="1:13">
      <c r="A39" s="44">
        <f>+A36+1</f>
        <v>19</v>
      </c>
      <c r="B39" s="44"/>
      <c r="C39" s="24" t="s">
        <v>96</v>
      </c>
      <c r="E39" s="32"/>
      <c r="F39" s="31">
        <f>+F30+F36</f>
        <v>87603139.810000136</v>
      </c>
      <c r="G39" s="32"/>
      <c r="H39" s="32">
        <f>+H30+H36</f>
        <v>2667240.9900000021</v>
      </c>
      <c r="I39" s="32"/>
      <c r="J39" s="32">
        <f>+J30+J36</f>
        <v>-14679616.233897969</v>
      </c>
      <c r="K39" s="32"/>
      <c r="L39" s="32">
        <f>ROUND(+L30+L36,0)</f>
        <v>75590765</v>
      </c>
    </row>
    <row r="40" spans="1:13">
      <c r="A40" s="44"/>
      <c r="B40" s="44"/>
      <c r="E40" s="32"/>
      <c r="F40" s="73" t="s">
        <v>1</v>
      </c>
      <c r="G40" s="35"/>
      <c r="H40" s="35" t="s">
        <v>1</v>
      </c>
      <c r="I40" s="35"/>
      <c r="J40" s="35" t="s">
        <v>1</v>
      </c>
      <c r="K40" s="35"/>
      <c r="L40" s="35" t="s">
        <v>1</v>
      </c>
      <c r="M40" s="35"/>
    </row>
    <row r="41" spans="1:13">
      <c r="A41" s="44"/>
      <c r="B41" s="44"/>
      <c r="C41" s="24" t="s">
        <v>97</v>
      </c>
      <c r="E41" s="32"/>
      <c r="F41" s="31"/>
      <c r="G41" s="32"/>
      <c r="H41" s="32"/>
      <c r="I41" s="32"/>
      <c r="J41" s="32"/>
      <c r="K41" s="32"/>
      <c r="L41" s="32"/>
      <c r="M41" s="32"/>
    </row>
    <row r="42" spans="1:13" ht="32.25" customHeight="1">
      <c r="A42" s="44">
        <f>A39+1</f>
        <v>20</v>
      </c>
      <c r="B42" s="44"/>
      <c r="D42" s="301" t="s">
        <v>98</v>
      </c>
      <c r="E42" s="301"/>
      <c r="F42" s="31">
        <v>55104052.729999997</v>
      </c>
      <c r="G42" s="32"/>
      <c r="H42" s="32"/>
      <c r="I42" s="32"/>
      <c r="J42" s="32"/>
      <c r="K42" s="32"/>
      <c r="L42" s="32"/>
      <c r="M42" s="32"/>
    </row>
    <row r="43" spans="1:13">
      <c r="A43" s="44"/>
      <c r="B43" s="44"/>
      <c r="E43" s="32"/>
      <c r="F43" s="73" t="s">
        <v>1</v>
      </c>
      <c r="G43" s="35"/>
      <c r="H43" s="32"/>
      <c r="I43" s="32"/>
      <c r="J43" s="32"/>
      <c r="K43" s="32"/>
      <c r="L43" s="32"/>
      <c r="M43" s="32"/>
    </row>
    <row r="44" spans="1:13">
      <c r="A44" s="44">
        <f>A42+1</f>
        <v>21</v>
      </c>
      <c r="B44" s="44"/>
      <c r="D44" s="27" t="s">
        <v>99</v>
      </c>
      <c r="E44" s="32"/>
      <c r="F44" s="73">
        <f>+F39-F42</f>
        <v>32499087.08000014</v>
      </c>
      <c r="G44" s="29"/>
      <c r="H44" s="32"/>
      <c r="I44" s="32"/>
      <c r="J44" s="32"/>
      <c r="K44" s="32"/>
      <c r="L44" s="32"/>
      <c r="M44" s="32"/>
    </row>
    <row r="45" spans="1:13">
      <c r="A45" s="44"/>
      <c r="B45" s="44"/>
      <c r="E45" s="32"/>
      <c r="F45" s="73" t="s">
        <v>1</v>
      </c>
      <c r="G45" s="35"/>
      <c r="H45" s="32"/>
      <c r="I45" s="32"/>
      <c r="J45" s="32"/>
      <c r="K45" s="32"/>
      <c r="L45" s="32"/>
      <c r="M45" s="32"/>
    </row>
    <row r="46" spans="1:13">
      <c r="A46" s="44">
        <f>+A44+1</f>
        <v>22</v>
      </c>
      <c r="B46" s="44"/>
      <c r="C46" s="24" t="s">
        <v>100</v>
      </c>
      <c r="E46" s="32"/>
      <c r="F46" s="31">
        <f>+F44</f>
        <v>32499087.08000014</v>
      </c>
      <c r="G46" s="32"/>
      <c r="H46" s="32"/>
      <c r="I46" s="32"/>
      <c r="J46" s="32"/>
      <c r="K46" s="32"/>
      <c r="L46" s="32"/>
      <c r="M46" s="32"/>
    </row>
    <row r="47" spans="1:13">
      <c r="A47" s="44"/>
      <c r="B47" s="44"/>
      <c r="E47" s="32"/>
      <c r="F47" s="73" t="s">
        <v>1</v>
      </c>
      <c r="G47" s="35"/>
      <c r="H47" s="32"/>
      <c r="I47" s="32"/>
      <c r="J47" s="32"/>
      <c r="K47" s="32"/>
      <c r="L47" s="32"/>
      <c r="M47" s="32"/>
    </row>
    <row r="48" spans="1:13">
      <c r="A48" s="44">
        <f>+A46+1</f>
        <v>23</v>
      </c>
      <c r="B48" s="44"/>
      <c r="C48" s="24" t="s">
        <v>101</v>
      </c>
      <c r="E48" s="32"/>
      <c r="F48" s="31">
        <v>0</v>
      </c>
      <c r="G48" s="32"/>
      <c r="H48" s="32"/>
      <c r="I48" s="32"/>
      <c r="J48" s="32"/>
      <c r="K48" s="32"/>
      <c r="L48" s="32"/>
      <c r="M48" s="32"/>
    </row>
    <row r="49" spans="1:13">
      <c r="A49" s="44"/>
      <c r="B49" s="44"/>
      <c r="E49" s="32"/>
      <c r="F49" s="73" t="s">
        <v>1</v>
      </c>
      <c r="G49" s="35"/>
      <c r="H49" s="32"/>
      <c r="I49" s="32"/>
      <c r="J49" s="32"/>
      <c r="K49" s="32"/>
      <c r="L49" s="32"/>
      <c r="M49" s="32"/>
    </row>
    <row r="50" spans="1:13">
      <c r="A50" s="44">
        <f>+A48+1</f>
        <v>24</v>
      </c>
      <c r="B50" s="44"/>
      <c r="C50" s="24" t="s">
        <v>102</v>
      </c>
      <c r="E50" s="32"/>
      <c r="F50" s="73">
        <f>+F46-F48</f>
        <v>32499087.08000014</v>
      </c>
      <c r="G50" s="73"/>
      <c r="H50" s="32"/>
      <c r="I50" s="32"/>
      <c r="J50" s="32"/>
      <c r="K50" s="32"/>
      <c r="L50" s="32"/>
      <c r="M50" s="32"/>
    </row>
    <row r="51" spans="1:13">
      <c r="A51" s="44"/>
      <c r="B51" s="44"/>
      <c r="E51" s="32"/>
      <c r="F51" s="26" t="s">
        <v>63</v>
      </c>
      <c r="G51" s="26"/>
      <c r="H51" s="32"/>
      <c r="I51" s="32"/>
      <c r="J51" s="32"/>
      <c r="K51" s="32"/>
      <c r="L51" s="32"/>
      <c r="M51" s="32"/>
    </row>
    <row r="52" spans="1:13">
      <c r="A52" s="44"/>
      <c r="B52" s="44"/>
      <c r="E52" s="32"/>
      <c r="F52" s="29"/>
      <c r="G52" s="29"/>
      <c r="H52" s="29"/>
      <c r="I52" s="29"/>
      <c r="J52" s="29"/>
      <c r="K52" s="29"/>
      <c r="L52" s="29"/>
      <c r="M52" s="29"/>
    </row>
    <row r="53" spans="1:13">
      <c r="A53" s="44"/>
      <c r="B53" s="44"/>
      <c r="D53" s="300" t="s">
        <v>263</v>
      </c>
      <c r="E53" s="300"/>
      <c r="F53" s="300"/>
      <c r="G53" s="32"/>
      <c r="H53" s="32"/>
      <c r="I53" s="32"/>
      <c r="J53" s="32"/>
      <c r="K53" s="32"/>
      <c r="L53" s="32">
        <v>75590764.370158985</v>
      </c>
      <c r="M53" s="32"/>
    </row>
    <row r="54" spans="1:13" ht="15">
      <c r="A54" s="44"/>
      <c r="B54" s="44"/>
      <c r="F54" s="100"/>
      <c r="L54" s="32">
        <f>+L30-L53</f>
        <v>0.19594316184520721</v>
      </c>
    </row>
    <row r="55" spans="1:13">
      <c r="A55" s="44"/>
      <c r="B55" s="44"/>
    </row>
    <row r="56" spans="1:13">
      <c r="A56" s="44"/>
      <c r="B56" s="44"/>
    </row>
    <row r="57" spans="1:13">
      <c r="A57" s="44"/>
      <c r="B57" s="44"/>
    </row>
    <row r="58" spans="1:13">
      <c r="A58" s="44"/>
      <c r="B58" s="44"/>
    </row>
    <row r="59" spans="1:13">
      <c r="A59" s="44"/>
      <c r="B59" s="44"/>
    </row>
    <row r="60" spans="1:13">
      <c r="A60" s="44"/>
      <c r="B60" s="44"/>
    </row>
    <row r="61" spans="1:13">
      <c r="A61" s="44"/>
      <c r="B61" s="44"/>
    </row>
    <row r="62" spans="1:13">
      <c r="A62" s="44"/>
      <c r="B62" s="44"/>
    </row>
    <row r="63" spans="1:13">
      <c r="A63" s="44"/>
      <c r="B63" s="44"/>
    </row>
    <row r="64" spans="1:13">
      <c r="A64" s="44"/>
      <c r="B64" s="44"/>
    </row>
    <row r="65" spans="1:2">
      <c r="A65" s="44"/>
      <c r="B65" s="44"/>
    </row>
    <row r="66" spans="1:2">
      <c r="A66" s="44"/>
      <c r="B66" s="44"/>
    </row>
    <row r="67" spans="1:2">
      <c r="A67" s="44"/>
      <c r="B67" s="44"/>
    </row>
    <row r="68" spans="1:2">
      <c r="A68" s="44"/>
      <c r="B68" s="44"/>
    </row>
    <row r="69" spans="1:2">
      <c r="A69" s="44"/>
      <c r="B69" s="44"/>
    </row>
    <row r="70" spans="1:2">
      <c r="A70" s="44"/>
      <c r="B70" s="44"/>
    </row>
    <row r="71" spans="1:2">
      <c r="A71" s="44"/>
      <c r="B71" s="44"/>
    </row>
    <row r="72" spans="1:2">
      <c r="A72" s="44"/>
      <c r="B72" s="44"/>
    </row>
    <row r="73" spans="1:2">
      <c r="A73" s="44"/>
      <c r="B73" s="44"/>
    </row>
    <row r="74" spans="1:2">
      <c r="A74" s="44"/>
      <c r="B74" s="44"/>
    </row>
  </sheetData>
  <mergeCells count="6">
    <mergeCell ref="D53:F53"/>
    <mergeCell ref="D1:K1"/>
    <mergeCell ref="D2:K2"/>
    <mergeCell ref="D3:K3"/>
    <mergeCell ref="D33:E33"/>
    <mergeCell ref="D42:E42"/>
  </mergeCells>
  <printOptions horizontalCentered="1"/>
  <pageMargins left="1" right="0" top="0.5" bottom="0" header="0" footer="0"/>
  <pageSetup scale="60" orientation="portrait" r:id="rId1"/>
  <headerFooter alignWithMargins="0">
    <oddHeader>&amp;R
KPSC Case No. 2025-00257
Section IV - Application
Financial Exhibit
Page &amp;P of &amp;N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17"/>
  <sheetViews>
    <sheetView view="pageBreakPreview" zoomScaleNormal="100" zoomScaleSheetLayoutView="100" workbookViewId="0">
      <pane ySplit="5" topLeftCell="A6" activePane="bottomLeft" state="frozen"/>
      <selection activeCell="H54" sqref="H54"/>
      <selection pane="bottomLeft" activeCell="H54" sqref="H54"/>
    </sheetView>
  </sheetViews>
  <sheetFormatPr defaultColWidth="8.85546875" defaultRowHeight="12.75"/>
  <cols>
    <col min="1" max="1" width="6" style="40" customWidth="1"/>
    <col min="2" max="2" width="2.28515625" style="40" customWidth="1"/>
    <col min="3" max="3" width="3.7109375" style="24" customWidth="1"/>
    <col min="4" max="4" width="61.85546875" style="24" customWidth="1"/>
    <col min="5" max="5" width="2.28515625" style="24" customWidth="1"/>
    <col min="6" max="6" width="16.140625" style="24" bestFit="1" customWidth="1"/>
    <col min="7" max="7" width="13.42578125" style="24" bestFit="1" customWidth="1"/>
    <col min="8" max="16384" width="8.85546875" style="24"/>
  </cols>
  <sheetData>
    <row r="1" spans="1:6">
      <c r="D1" s="40" t="s">
        <v>2</v>
      </c>
      <c r="F1" s="25" t="s">
        <v>185</v>
      </c>
    </row>
    <row r="2" spans="1:6">
      <c r="D2" s="40" t="s">
        <v>122</v>
      </c>
      <c r="F2" s="26" t="s">
        <v>185</v>
      </c>
    </row>
    <row r="3" spans="1:6">
      <c r="D3" s="40" t="s">
        <v>286</v>
      </c>
      <c r="E3" s="80"/>
    </row>
    <row r="5" spans="1:6" ht="25.5">
      <c r="A5" s="28" t="s">
        <v>0</v>
      </c>
      <c r="B5" s="28"/>
    </row>
    <row r="6" spans="1:6">
      <c r="A6" s="28"/>
      <c r="B6" s="28"/>
    </row>
    <row r="7" spans="1:6">
      <c r="A7" s="44"/>
      <c r="B7" s="44"/>
      <c r="C7" s="24" t="s">
        <v>123</v>
      </c>
    </row>
    <row r="8" spans="1:6">
      <c r="A8" s="44"/>
      <c r="B8" s="44"/>
      <c r="C8" s="24" t="s">
        <v>124</v>
      </c>
    </row>
    <row r="9" spans="1:6">
      <c r="A9" s="44"/>
      <c r="B9" s="44"/>
    </row>
    <row r="10" spans="1:6">
      <c r="A10" s="44"/>
      <c r="B10" s="44"/>
      <c r="C10" s="24" t="s">
        <v>125</v>
      </c>
    </row>
    <row r="11" spans="1:6">
      <c r="A11" s="44">
        <v>1</v>
      </c>
      <c r="B11" s="44"/>
      <c r="D11" s="32" t="s">
        <v>126</v>
      </c>
      <c r="E11" s="32"/>
      <c r="F11" s="31">
        <v>130978919.59</v>
      </c>
    </row>
    <row r="12" spans="1:6">
      <c r="A12" s="44">
        <f>+A11+1</f>
        <v>2</v>
      </c>
      <c r="B12" s="44"/>
      <c r="D12" s="24" t="s">
        <v>127</v>
      </c>
      <c r="E12" s="32"/>
      <c r="F12" s="32">
        <v>15418927.546000002</v>
      </c>
    </row>
    <row r="13" spans="1:6">
      <c r="A13" s="44">
        <f>+A12+1</f>
        <v>3</v>
      </c>
      <c r="B13" s="44"/>
      <c r="D13" s="27" t="s">
        <v>128</v>
      </c>
      <c r="E13" s="32"/>
      <c r="F13" s="91">
        <f>+F11+F12</f>
        <v>146397847.13600001</v>
      </c>
    </row>
    <row r="14" spans="1:6">
      <c r="A14" s="44">
        <f>+A13+1</f>
        <v>4</v>
      </c>
      <c r="B14" s="44"/>
      <c r="D14" s="24" t="s">
        <v>129</v>
      </c>
      <c r="E14" s="32"/>
      <c r="F14" s="29">
        <v>23998059.74000001</v>
      </c>
    </row>
    <row r="15" spans="1:6">
      <c r="A15" s="44">
        <f>+A14+1</f>
        <v>5</v>
      </c>
      <c r="B15" s="24"/>
      <c r="D15" s="27" t="s">
        <v>130</v>
      </c>
      <c r="E15" s="32"/>
      <c r="F15" s="81">
        <f>+F13+F14</f>
        <v>170395906.87600002</v>
      </c>
    </row>
    <row r="16" spans="1:6">
      <c r="A16" s="44"/>
      <c r="B16" s="24"/>
      <c r="D16" s="27"/>
      <c r="E16" s="32"/>
      <c r="F16" s="35"/>
    </row>
    <row r="17" spans="1:6">
      <c r="A17" s="24"/>
      <c r="B17" s="24"/>
      <c r="C17" s="24" t="s">
        <v>131</v>
      </c>
      <c r="D17" s="27"/>
      <c r="E17" s="32"/>
      <c r="F17" s="35"/>
    </row>
    <row r="18" spans="1:6">
      <c r="A18" s="44"/>
      <c r="B18" s="24"/>
      <c r="C18" s="24" t="s">
        <v>132</v>
      </c>
      <c r="D18" s="27"/>
      <c r="E18" s="32"/>
      <c r="F18" s="32"/>
    </row>
    <row r="19" spans="1:6">
      <c r="A19" s="44">
        <f>+A15+1</f>
        <v>6</v>
      </c>
      <c r="B19" s="44"/>
      <c r="D19" s="24" t="s">
        <v>133</v>
      </c>
      <c r="E19" s="32"/>
      <c r="F19" s="31">
        <v>132492951.71000001</v>
      </c>
    </row>
    <row r="20" spans="1:6">
      <c r="A20" s="44">
        <f>+A19+1</f>
        <v>7</v>
      </c>
      <c r="B20" s="44"/>
      <c r="D20" s="27" t="s">
        <v>245</v>
      </c>
      <c r="E20" s="32"/>
      <c r="F20" s="30">
        <v>0</v>
      </c>
    </row>
    <row r="21" spans="1:6">
      <c r="A21" s="44">
        <f>+A20+1</f>
        <v>8</v>
      </c>
      <c r="B21" s="44"/>
      <c r="D21" s="27" t="s">
        <v>134</v>
      </c>
      <c r="E21" s="32"/>
      <c r="F21" s="82">
        <f>SUM(F19:F20)</f>
        <v>132492951.71000001</v>
      </c>
    </row>
    <row r="22" spans="1:6">
      <c r="A22" s="44">
        <f>+A21+1</f>
        <v>9</v>
      </c>
      <c r="B22" s="44"/>
      <c r="D22" s="19" t="s">
        <v>213</v>
      </c>
      <c r="E22" s="32"/>
      <c r="F22" s="29">
        <v>63261.1</v>
      </c>
    </row>
    <row r="23" spans="1:6">
      <c r="A23" s="44">
        <f>+A22+1</f>
        <v>10</v>
      </c>
      <c r="B23" s="44"/>
      <c r="D23" s="27" t="s">
        <v>28</v>
      </c>
      <c r="E23" s="32"/>
      <c r="F23" s="32">
        <v>796507.56000000029</v>
      </c>
    </row>
    <row r="24" spans="1:6">
      <c r="A24" s="44">
        <f>+A23+1</f>
        <v>11</v>
      </c>
      <c r="B24" s="44"/>
      <c r="D24" s="27" t="s">
        <v>135</v>
      </c>
      <c r="E24" s="32"/>
      <c r="F24" s="81">
        <f>SUM(F21:F23)</f>
        <v>133352720.37</v>
      </c>
    </row>
    <row r="25" spans="1:6">
      <c r="A25" s="44"/>
      <c r="B25" s="44"/>
      <c r="C25" s="27"/>
      <c r="E25" s="32"/>
      <c r="F25" s="32"/>
    </row>
    <row r="26" spans="1:6">
      <c r="A26" s="44">
        <f>+A24+1</f>
        <v>12</v>
      </c>
      <c r="B26" s="44"/>
      <c r="D26" s="19" t="s">
        <v>136</v>
      </c>
      <c r="E26" s="32"/>
      <c r="F26" s="32">
        <f>+F13+F24</f>
        <v>279750567.50600004</v>
      </c>
    </row>
    <row r="27" spans="1:6">
      <c r="A27" s="44">
        <f>+A26+1</f>
        <v>13</v>
      </c>
      <c r="B27" s="44"/>
      <c r="D27" s="19" t="s">
        <v>137</v>
      </c>
      <c r="E27" s="32"/>
      <c r="F27" s="29">
        <f>F14</f>
        <v>23998059.74000001</v>
      </c>
    </row>
    <row r="28" spans="1:6">
      <c r="A28" s="44">
        <f>+A27+1</f>
        <v>14</v>
      </c>
      <c r="B28" s="44"/>
      <c r="D28" s="27" t="s">
        <v>138</v>
      </c>
      <c r="E28" s="32"/>
      <c r="F28" s="82">
        <f>SUM(F26:F27)</f>
        <v>303748627.24600005</v>
      </c>
    </row>
    <row r="29" spans="1:6">
      <c r="A29" s="44"/>
      <c r="B29" s="44"/>
      <c r="D29" s="27"/>
      <c r="E29" s="32"/>
      <c r="F29" s="35" t="s">
        <v>1</v>
      </c>
    </row>
    <row r="30" spans="1:6">
      <c r="A30" s="44">
        <f>+A28+1</f>
        <v>15</v>
      </c>
      <c r="B30" s="44"/>
      <c r="D30" s="24" t="s">
        <v>139</v>
      </c>
      <c r="E30" s="32"/>
      <c r="F30" s="29">
        <v>88933481.180000007</v>
      </c>
    </row>
    <row r="31" spans="1:6">
      <c r="A31" s="44">
        <f>+A30+1</f>
        <v>16</v>
      </c>
      <c r="B31" s="44"/>
      <c r="D31" s="24" t="s">
        <v>246</v>
      </c>
      <c r="E31" s="32"/>
      <c r="F31" s="32">
        <f>8038085.42-1399065.02</f>
        <v>6639020.4000000004</v>
      </c>
    </row>
    <row r="32" spans="1:6">
      <c r="A32" s="44">
        <f>+A31+1</f>
        <v>17</v>
      </c>
      <c r="B32" s="44"/>
      <c r="D32" s="27" t="s">
        <v>141</v>
      </c>
      <c r="E32" s="32"/>
      <c r="F32" s="82">
        <f>SUM(F30:F31)</f>
        <v>95572501.580000013</v>
      </c>
    </row>
    <row r="33" spans="1:6">
      <c r="A33" s="44"/>
      <c r="B33" s="44"/>
      <c r="D33" s="27"/>
      <c r="E33" s="32"/>
      <c r="F33" s="35" t="s">
        <v>1</v>
      </c>
    </row>
    <row r="34" spans="1:6">
      <c r="A34" s="44">
        <f>+A32+1</f>
        <v>18</v>
      </c>
      <c r="B34" s="44"/>
      <c r="D34" s="27" t="s">
        <v>178</v>
      </c>
      <c r="E34" s="32"/>
      <c r="F34" s="29"/>
    </row>
    <row r="35" spans="1:6">
      <c r="A35" s="44">
        <f>+A34+1</f>
        <v>19</v>
      </c>
      <c r="B35" s="44"/>
      <c r="D35" s="27" t="s">
        <v>179</v>
      </c>
      <c r="E35" s="32"/>
      <c r="F35" s="29">
        <v>1399065.02</v>
      </c>
    </row>
    <row r="36" spans="1:6">
      <c r="A36" s="44">
        <f>+A35+1</f>
        <v>20</v>
      </c>
      <c r="B36" s="44"/>
      <c r="D36" s="23" t="s">
        <v>180</v>
      </c>
      <c r="E36" s="32"/>
      <c r="F36" s="82">
        <f>SUM(F35:F35)</f>
        <v>1399065.02</v>
      </c>
    </row>
    <row r="37" spans="1:6">
      <c r="A37" s="44"/>
      <c r="B37" s="44"/>
      <c r="E37" s="32"/>
      <c r="F37" s="35" t="s">
        <v>1</v>
      </c>
    </row>
    <row r="38" spans="1:6">
      <c r="A38" s="44"/>
      <c r="B38" s="44"/>
      <c r="E38" s="32"/>
      <c r="F38" s="35"/>
    </row>
    <row r="39" spans="1:6">
      <c r="A39" s="44">
        <f>+A36+1</f>
        <v>21</v>
      </c>
      <c r="B39" s="44"/>
      <c r="D39" s="24" t="s">
        <v>142</v>
      </c>
      <c r="E39" s="32"/>
      <c r="F39" s="29">
        <v>11201820.15</v>
      </c>
    </row>
    <row r="40" spans="1:6">
      <c r="A40" s="44">
        <f>+A39+1</f>
        <v>22</v>
      </c>
      <c r="B40" s="44"/>
      <c r="D40" s="24" t="s">
        <v>140</v>
      </c>
      <c r="E40" s="32"/>
      <c r="F40" s="14">
        <v>30820998.059999999</v>
      </c>
    </row>
    <row r="41" spans="1:6">
      <c r="A41" s="44">
        <f>+A40+1</f>
        <v>23</v>
      </c>
      <c r="B41" s="44"/>
      <c r="D41" s="27" t="s">
        <v>143</v>
      </c>
      <c r="E41" s="32"/>
      <c r="F41" s="82">
        <f>SUM(F39:F40)</f>
        <v>42022818.210000001</v>
      </c>
    </row>
    <row r="42" spans="1:6">
      <c r="A42" s="44"/>
      <c r="B42" s="44"/>
      <c r="E42" s="32"/>
      <c r="F42" s="35" t="s">
        <v>1</v>
      </c>
    </row>
    <row r="43" spans="1:6">
      <c r="A43" s="44">
        <f>+A41+1</f>
        <v>24</v>
      </c>
      <c r="B43" s="44"/>
      <c r="D43" s="24" t="s">
        <v>144</v>
      </c>
      <c r="E43" s="32"/>
      <c r="F43" s="29">
        <v>5010286.08</v>
      </c>
    </row>
    <row r="44" spans="1:6">
      <c r="A44" s="44"/>
      <c r="B44" s="44"/>
      <c r="E44" s="32"/>
      <c r="F44" s="35" t="s">
        <v>1</v>
      </c>
    </row>
    <row r="45" spans="1:6">
      <c r="A45" s="44">
        <f>+A43+1</f>
        <v>25</v>
      </c>
      <c r="B45" s="44"/>
      <c r="D45" s="24" t="s">
        <v>145</v>
      </c>
      <c r="E45" s="32"/>
      <c r="F45" s="29">
        <v>1776406.01</v>
      </c>
    </row>
    <row r="46" spans="1:6">
      <c r="A46" s="44"/>
      <c r="B46" s="44"/>
      <c r="E46" s="32"/>
      <c r="F46" s="35" t="s">
        <v>1</v>
      </c>
    </row>
    <row r="47" spans="1:6">
      <c r="A47" s="44">
        <f>+A45+1</f>
        <v>26</v>
      </c>
      <c r="B47" s="44"/>
      <c r="D47" s="24" t="s">
        <v>146</v>
      </c>
      <c r="E47" s="32"/>
      <c r="F47" s="29">
        <v>9329.2199999999993</v>
      </c>
    </row>
    <row r="48" spans="1:6">
      <c r="A48" s="44"/>
      <c r="B48" s="44"/>
      <c r="E48" s="32"/>
      <c r="F48" s="35" t="s">
        <v>1</v>
      </c>
    </row>
    <row r="49" spans="1:6">
      <c r="A49" s="44">
        <f>+A47+1</f>
        <v>27</v>
      </c>
      <c r="B49" s="44"/>
      <c r="D49" s="24" t="s">
        <v>147</v>
      </c>
      <c r="E49" s="32"/>
      <c r="F49" s="29">
        <v>25376148.91</v>
      </c>
    </row>
    <row r="50" spans="1:6">
      <c r="A50" s="44">
        <f>+A49+1</f>
        <v>28</v>
      </c>
      <c r="B50" s="44"/>
      <c r="D50" s="24" t="s">
        <v>247</v>
      </c>
      <c r="E50" s="32"/>
      <c r="F50" s="32">
        <v>2265242.65</v>
      </c>
    </row>
    <row r="51" spans="1:6">
      <c r="A51" s="44"/>
      <c r="B51" s="44"/>
      <c r="E51" s="32"/>
      <c r="F51" s="35" t="s">
        <v>1</v>
      </c>
    </row>
    <row r="52" spans="1:6">
      <c r="A52" s="44">
        <f>+A50+1</f>
        <v>29</v>
      </c>
      <c r="B52" s="44"/>
      <c r="D52" s="24" t="s">
        <v>148</v>
      </c>
      <c r="E52" s="32"/>
      <c r="F52" s="29">
        <f>SUM(F49:F51)</f>
        <v>27641391.559999999</v>
      </c>
    </row>
    <row r="53" spans="1:6">
      <c r="A53" s="44"/>
      <c r="B53" s="44"/>
      <c r="E53" s="32"/>
      <c r="F53" s="35" t="s">
        <v>1</v>
      </c>
    </row>
    <row r="54" spans="1:6">
      <c r="A54" s="44">
        <f>+A52+1</f>
        <v>30</v>
      </c>
      <c r="B54" s="44"/>
      <c r="D54" s="24" t="s">
        <v>172</v>
      </c>
      <c r="E54" s="32"/>
      <c r="F54" s="29">
        <f>+F28+F32+F36+F41+F43+F45+F47+F52</f>
        <v>477180424.92600006</v>
      </c>
    </row>
    <row r="55" spans="1:6">
      <c r="A55" s="44"/>
      <c r="B55" s="44"/>
      <c r="E55" s="32"/>
      <c r="F55" s="35" t="s">
        <v>1</v>
      </c>
    </row>
    <row r="56" spans="1:6">
      <c r="A56" s="44">
        <f>+A54+1</f>
        <v>31</v>
      </c>
      <c r="B56" s="44"/>
      <c r="D56" s="24" t="s">
        <v>219</v>
      </c>
      <c r="E56" s="32"/>
      <c r="F56" s="29">
        <v>1839861.61</v>
      </c>
    </row>
    <row r="57" spans="1:6">
      <c r="B57" s="44"/>
      <c r="E57" s="32"/>
      <c r="F57" s="35" t="s">
        <v>1</v>
      </c>
    </row>
    <row r="58" spans="1:6">
      <c r="A58" s="44">
        <f>+A56+1</f>
        <v>32</v>
      </c>
      <c r="B58" s="44"/>
      <c r="D58" s="16" t="s">
        <v>227</v>
      </c>
      <c r="E58" s="32"/>
      <c r="F58" s="83">
        <v>-15351</v>
      </c>
    </row>
    <row r="59" spans="1:6">
      <c r="A59" s="44">
        <f>+A58+1</f>
        <v>33</v>
      </c>
      <c r="B59" s="44"/>
      <c r="D59" s="16" t="s">
        <v>230</v>
      </c>
      <c r="E59" s="32"/>
      <c r="F59" s="83">
        <v>3336658.47</v>
      </c>
    </row>
    <row r="60" spans="1:6">
      <c r="A60" s="44">
        <f>+A59+1</f>
        <v>34</v>
      </c>
      <c r="B60" s="44"/>
      <c r="D60" s="16" t="s">
        <v>231</v>
      </c>
      <c r="E60" s="32"/>
      <c r="F60" s="83">
        <v>1171191.1499999999</v>
      </c>
    </row>
    <row r="61" spans="1:6">
      <c r="A61" s="44">
        <f t="shared" ref="A61:A67" si="0">+A60+1</f>
        <v>35</v>
      </c>
      <c r="B61" s="44"/>
      <c r="D61" s="36" t="s">
        <v>228</v>
      </c>
      <c r="E61" s="32"/>
      <c r="F61" s="83">
        <v>-180721.49</v>
      </c>
    </row>
    <row r="62" spans="1:6">
      <c r="A62" s="44">
        <f t="shared" si="0"/>
        <v>36</v>
      </c>
      <c r="B62" s="44"/>
      <c r="D62" s="36" t="s">
        <v>248</v>
      </c>
      <c r="E62" s="32"/>
      <c r="F62" s="83">
        <v>2069335.87</v>
      </c>
    </row>
    <row r="63" spans="1:6">
      <c r="A63" s="44">
        <f t="shared" si="0"/>
        <v>37</v>
      </c>
      <c r="B63" s="44"/>
      <c r="D63" s="16" t="s">
        <v>232</v>
      </c>
      <c r="E63" s="32"/>
      <c r="F63" s="14">
        <v>-289.13</v>
      </c>
    </row>
    <row r="64" spans="1:6">
      <c r="A64" s="44">
        <f t="shared" si="0"/>
        <v>38</v>
      </c>
      <c r="B64" s="44"/>
      <c r="D64" s="16" t="s">
        <v>233</v>
      </c>
      <c r="E64" s="32"/>
      <c r="F64" s="14">
        <v>4932777.0599999996</v>
      </c>
    </row>
    <row r="65" spans="1:7">
      <c r="A65" s="44">
        <f t="shared" si="0"/>
        <v>39</v>
      </c>
      <c r="B65" s="44"/>
      <c r="D65" s="16" t="s">
        <v>292</v>
      </c>
      <c r="E65" s="32"/>
      <c r="F65" s="14">
        <v>290215.27</v>
      </c>
    </row>
    <row r="66" spans="1:7">
      <c r="A66" s="44">
        <f t="shared" si="0"/>
        <v>40</v>
      </c>
      <c r="B66" s="44"/>
      <c r="D66" s="19" t="s">
        <v>234</v>
      </c>
      <c r="E66" s="32"/>
      <c r="F66" s="83">
        <f>684535.59</f>
        <v>684535.59</v>
      </c>
    </row>
    <row r="67" spans="1:7">
      <c r="A67" s="44">
        <f t="shared" si="0"/>
        <v>41</v>
      </c>
      <c r="B67" s="44"/>
      <c r="D67" s="36" t="s">
        <v>220</v>
      </c>
      <c r="E67" s="32"/>
      <c r="F67" s="84">
        <f>SUM(F58:F66)</f>
        <v>12288351.789999999</v>
      </c>
    </row>
    <row r="68" spans="1:7">
      <c r="A68" s="44"/>
      <c r="B68" s="44"/>
      <c r="D68" s="36"/>
      <c r="E68" s="32"/>
      <c r="F68" s="83"/>
    </row>
    <row r="69" spans="1:7">
      <c r="A69" s="44"/>
      <c r="B69" s="44"/>
      <c r="E69" s="32"/>
      <c r="F69" s="35" t="s">
        <v>1</v>
      </c>
    </row>
    <row r="70" spans="1:7">
      <c r="A70" s="44">
        <f>+A67+1</f>
        <v>42</v>
      </c>
      <c r="B70" s="44"/>
      <c r="D70" s="24" t="s">
        <v>149</v>
      </c>
      <c r="E70" s="32"/>
      <c r="F70" s="73">
        <f>+F54+F56+F67</f>
        <v>491308638.32600009</v>
      </c>
      <c r="G70" s="85"/>
    </row>
    <row r="71" spans="1:7">
      <c r="A71" s="44"/>
      <c r="B71" s="44"/>
      <c r="E71" s="32"/>
      <c r="F71" s="26" t="s">
        <v>63</v>
      </c>
    </row>
    <row r="72" spans="1:7">
      <c r="A72" s="44"/>
      <c r="B72" s="44"/>
      <c r="E72" s="32"/>
      <c r="F72" s="32"/>
    </row>
    <row r="73" spans="1:7">
      <c r="A73" s="44"/>
      <c r="B73" s="44"/>
      <c r="D73" s="26" t="s">
        <v>272</v>
      </c>
      <c r="E73" s="32"/>
      <c r="F73" s="32">
        <f>F26+F30+F39+F43+F45+F47+F49-'P 7'!F16</f>
        <v>6.0000419616699219E-3</v>
      </c>
    </row>
    <row r="74" spans="1:7">
      <c r="A74" s="44"/>
      <c r="B74" s="44"/>
      <c r="D74" s="26" t="s">
        <v>273</v>
      </c>
      <c r="E74" s="32"/>
      <c r="F74" s="32">
        <f>F27+F31+F35+F40+F50-'P 7'!F17</f>
        <v>0</v>
      </c>
    </row>
    <row r="75" spans="1:7">
      <c r="A75" s="44"/>
      <c r="B75" s="44"/>
      <c r="D75" s="26" t="s">
        <v>274</v>
      </c>
      <c r="E75" s="32"/>
      <c r="F75" s="32">
        <f>F56-'P 7'!F25</f>
        <v>0</v>
      </c>
    </row>
    <row r="76" spans="1:7">
      <c r="A76" s="44"/>
      <c r="B76" s="44"/>
      <c r="D76" s="26" t="s">
        <v>275</v>
      </c>
      <c r="E76" s="32"/>
      <c r="F76" s="29">
        <f>F67-'P 7'!F26</f>
        <v>0</v>
      </c>
    </row>
    <row r="77" spans="1:7">
      <c r="A77" s="44"/>
      <c r="B77" s="44"/>
      <c r="D77" s="19"/>
      <c r="E77" s="32"/>
      <c r="F77" s="32"/>
    </row>
    <row r="78" spans="1:7">
      <c r="A78" s="44"/>
      <c r="B78" s="44"/>
      <c r="E78" s="32"/>
      <c r="F78" s="29"/>
    </row>
    <row r="79" spans="1:7">
      <c r="A79" s="44"/>
      <c r="B79" s="44"/>
      <c r="E79" s="32"/>
      <c r="F79" s="32"/>
    </row>
    <row r="80" spans="1:7">
      <c r="A80" s="44"/>
      <c r="B80" s="44"/>
      <c r="E80" s="32"/>
      <c r="F80" s="76"/>
    </row>
    <row r="81" spans="1:6">
      <c r="A81" s="44"/>
      <c r="B81" s="44"/>
      <c r="E81" s="32"/>
      <c r="F81" s="76"/>
    </row>
    <row r="82" spans="1:6">
      <c r="A82" s="44"/>
      <c r="B82" s="44"/>
      <c r="E82" s="32"/>
      <c r="F82" s="32"/>
    </row>
    <row r="83" spans="1:6">
      <c r="A83" s="44"/>
      <c r="B83" s="44"/>
      <c r="E83" s="32"/>
      <c r="F83" s="32"/>
    </row>
    <row r="84" spans="1:6">
      <c r="A84" s="44"/>
      <c r="B84" s="44"/>
      <c r="E84" s="32"/>
      <c r="F84" s="32"/>
    </row>
    <row r="85" spans="1:6">
      <c r="A85" s="44"/>
      <c r="B85" s="44"/>
      <c r="E85" s="32"/>
      <c r="F85" s="32"/>
    </row>
    <row r="86" spans="1:6">
      <c r="A86" s="44"/>
      <c r="B86" s="44"/>
      <c r="E86" s="32"/>
      <c r="F86" s="32"/>
    </row>
    <row r="87" spans="1:6">
      <c r="A87" s="44"/>
      <c r="B87" s="44"/>
      <c r="E87" s="32"/>
      <c r="F87" s="32"/>
    </row>
    <row r="88" spans="1:6">
      <c r="A88" s="44"/>
      <c r="B88" s="44"/>
      <c r="E88" s="32"/>
      <c r="F88" s="32"/>
    </row>
    <row r="89" spans="1:6">
      <c r="A89" s="44"/>
      <c r="B89" s="44"/>
      <c r="E89" s="32"/>
      <c r="F89" s="32"/>
    </row>
    <row r="90" spans="1:6">
      <c r="A90" s="44"/>
      <c r="B90" s="44"/>
      <c r="E90" s="32"/>
      <c r="F90" s="32"/>
    </row>
    <row r="91" spans="1:6">
      <c r="A91" s="44"/>
      <c r="B91" s="44"/>
      <c r="E91" s="32"/>
      <c r="F91" s="32"/>
    </row>
    <row r="92" spans="1:6">
      <c r="A92" s="44"/>
      <c r="B92" s="44"/>
      <c r="E92" s="32"/>
      <c r="F92" s="32"/>
    </row>
    <row r="93" spans="1:6">
      <c r="A93" s="44"/>
      <c r="B93" s="44"/>
      <c r="E93" s="32"/>
      <c r="F93" s="32"/>
    </row>
    <row r="94" spans="1:6">
      <c r="A94" s="44"/>
      <c r="B94" s="44"/>
      <c r="E94" s="32"/>
      <c r="F94" s="32"/>
    </row>
    <row r="95" spans="1:6">
      <c r="A95" s="44"/>
      <c r="B95" s="44"/>
      <c r="E95" s="32"/>
      <c r="F95" s="32"/>
    </row>
    <row r="96" spans="1:6">
      <c r="A96" s="44"/>
      <c r="B96" s="44"/>
      <c r="E96" s="32"/>
      <c r="F96" s="32"/>
    </row>
    <row r="97" spans="1:6">
      <c r="A97" s="44"/>
      <c r="B97" s="44"/>
      <c r="E97" s="32"/>
      <c r="F97" s="32"/>
    </row>
    <row r="98" spans="1:6">
      <c r="A98" s="44"/>
      <c r="B98" s="44"/>
      <c r="E98" s="32"/>
      <c r="F98" s="32"/>
    </row>
    <row r="99" spans="1:6">
      <c r="A99" s="44"/>
      <c r="B99" s="44"/>
      <c r="F99" s="32"/>
    </row>
    <row r="100" spans="1:6">
      <c r="F100" s="32"/>
    </row>
    <row r="101" spans="1:6">
      <c r="F101" s="32"/>
    </row>
    <row r="102" spans="1:6">
      <c r="F102" s="32"/>
    </row>
    <row r="103" spans="1:6">
      <c r="F103" s="32"/>
    </row>
    <row r="104" spans="1:6">
      <c r="F104" s="32"/>
    </row>
    <row r="105" spans="1:6">
      <c r="F105" s="32"/>
    </row>
    <row r="106" spans="1:6">
      <c r="F106" s="32"/>
    </row>
    <row r="107" spans="1:6">
      <c r="F107" s="32"/>
    </row>
    <row r="108" spans="1:6">
      <c r="F108" s="32"/>
    </row>
    <row r="109" spans="1:6">
      <c r="F109" s="32"/>
    </row>
    <row r="110" spans="1:6">
      <c r="F110" s="32"/>
    </row>
    <row r="111" spans="1:6">
      <c r="F111" s="32"/>
    </row>
    <row r="112" spans="1:6">
      <c r="F112" s="32"/>
    </row>
    <row r="113" spans="6:6">
      <c r="F113" s="32"/>
    </row>
    <row r="114" spans="6:6">
      <c r="F114" s="32"/>
    </row>
    <row r="115" spans="6:6">
      <c r="F115" s="32"/>
    </row>
    <row r="116" spans="6:6">
      <c r="F116" s="32"/>
    </row>
    <row r="117" spans="6:6">
      <c r="F117" s="32"/>
    </row>
  </sheetData>
  <printOptions horizontalCentered="1"/>
  <pageMargins left="1" right="0" top="0.5" bottom="0" header="0" footer="0"/>
  <pageSetup scale="60" orientation="portrait" r:id="rId1"/>
  <headerFooter alignWithMargins="0">
    <oddHeader>&amp;R
KPSC Case No. 2025-00257
Section IV - Application
Financial Exhibit
Page &amp;P of &amp;N</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8E42A-1AA6-472D-82F0-9D7E4FB4083E}">
  <sheetPr>
    <pageSetUpPr fitToPage="1"/>
  </sheetPr>
  <dimension ref="A1:O190"/>
  <sheetViews>
    <sheetView view="pageBreakPreview" zoomScale="60" zoomScaleNormal="90" workbookViewId="0">
      <pane xSplit="2" ySplit="13" topLeftCell="C29" activePane="bottomRight" state="frozen"/>
      <selection activeCell="H54" sqref="H54"/>
      <selection pane="topRight" activeCell="H54" sqref="H54"/>
      <selection pane="bottomLeft" activeCell="H54" sqref="H54"/>
      <selection pane="bottomRight" activeCell="H54" sqref="H54"/>
    </sheetView>
  </sheetViews>
  <sheetFormatPr defaultColWidth="9.140625" defaultRowHeight="12.75"/>
  <cols>
    <col min="2" max="2" width="60.7109375" customWidth="1"/>
    <col min="3" max="11" width="15.7109375" customWidth="1"/>
    <col min="12" max="12" width="22.85546875" bestFit="1" customWidth="1"/>
    <col min="13" max="13" width="20" customWidth="1"/>
    <col min="14" max="14" width="15.7109375" customWidth="1"/>
    <col min="15" max="15" width="15.7109375" style="127" customWidth="1"/>
    <col min="16" max="16" width="14.42578125" customWidth="1"/>
  </cols>
  <sheetData>
    <row r="1" spans="1:15">
      <c r="A1" s="302" t="s">
        <v>487</v>
      </c>
      <c r="B1" s="303"/>
      <c r="C1" s="303"/>
      <c r="D1" s="303"/>
      <c r="E1" s="303"/>
      <c r="F1" s="303"/>
      <c r="G1" s="303"/>
      <c r="H1" s="303"/>
      <c r="I1" s="303"/>
      <c r="J1" s="303"/>
    </row>
    <row r="2" spans="1:15">
      <c r="A2" s="302" t="s">
        <v>488</v>
      </c>
      <c r="B2" s="303"/>
      <c r="C2" s="303"/>
      <c r="D2" s="303"/>
      <c r="E2" s="303"/>
      <c r="F2" s="303"/>
      <c r="G2" s="303"/>
      <c r="H2" s="303"/>
      <c r="I2" s="303"/>
      <c r="J2" s="303"/>
    </row>
    <row r="3" spans="1:15">
      <c r="A3" s="302" t="s">
        <v>489</v>
      </c>
      <c r="B3" s="303"/>
      <c r="C3" s="303"/>
      <c r="D3" s="303"/>
      <c r="E3" s="303"/>
      <c r="F3" s="303"/>
      <c r="G3" s="303"/>
      <c r="H3" s="303"/>
      <c r="I3" s="303"/>
      <c r="J3" s="303"/>
    </row>
    <row r="4" spans="1:15">
      <c r="A4" s="302" t="s">
        <v>490</v>
      </c>
      <c r="B4" s="303"/>
      <c r="C4" s="303"/>
      <c r="D4" s="303"/>
      <c r="E4" s="303"/>
      <c r="F4" s="303"/>
      <c r="G4" s="303"/>
      <c r="H4" s="303"/>
      <c r="I4" s="303"/>
      <c r="J4" s="303"/>
      <c r="M4" s="234"/>
      <c r="N4" s="234"/>
    </row>
    <row r="5" spans="1:15">
      <c r="A5" s="302" t="s">
        <v>491</v>
      </c>
      <c r="B5" s="303"/>
      <c r="C5" s="303"/>
      <c r="D5" s="303"/>
      <c r="E5" s="303"/>
      <c r="F5" s="303"/>
      <c r="G5" s="303"/>
      <c r="H5" s="303"/>
      <c r="I5" s="303"/>
      <c r="J5" s="303"/>
    </row>
    <row r="9" spans="1:15">
      <c r="C9" s="235" t="s">
        <v>492</v>
      </c>
      <c r="D9" s="235" t="s">
        <v>493</v>
      </c>
      <c r="E9" s="235" t="s">
        <v>494</v>
      </c>
      <c r="F9" s="235" t="s">
        <v>495</v>
      </c>
      <c r="G9" s="235" t="s">
        <v>496</v>
      </c>
      <c r="H9" s="235" t="s">
        <v>497</v>
      </c>
      <c r="I9" s="235" t="s">
        <v>498</v>
      </c>
      <c r="J9" s="235" t="s">
        <v>499</v>
      </c>
      <c r="K9" s="235" t="s">
        <v>500</v>
      </c>
      <c r="L9" s="235" t="s">
        <v>501</v>
      </c>
      <c r="M9" s="236" t="s">
        <v>502</v>
      </c>
      <c r="N9" s="236" t="s">
        <v>503</v>
      </c>
      <c r="O9" s="51" t="s">
        <v>504</v>
      </c>
    </row>
    <row r="10" spans="1:15">
      <c r="E10" s="237" t="s">
        <v>505</v>
      </c>
      <c r="G10" s="237" t="s">
        <v>505</v>
      </c>
      <c r="I10" s="237" t="s">
        <v>506</v>
      </c>
    </row>
    <row r="11" spans="1:15">
      <c r="C11" s="237" t="s">
        <v>505</v>
      </c>
      <c r="D11" s="237" t="s">
        <v>507</v>
      </c>
      <c r="E11" s="237" t="s">
        <v>508</v>
      </c>
      <c r="G11" s="237" t="s">
        <v>508</v>
      </c>
      <c r="H11" s="237"/>
      <c r="I11" s="237" t="s">
        <v>509</v>
      </c>
      <c r="J11" s="237" t="s">
        <v>510</v>
      </c>
      <c r="K11" s="237" t="s">
        <v>510</v>
      </c>
      <c r="M11" s="237" t="s">
        <v>510</v>
      </c>
      <c r="N11" s="237" t="s">
        <v>511</v>
      </c>
      <c r="O11" s="236" t="s">
        <v>510</v>
      </c>
    </row>
    <row r="12" spans="1:15">
      <c r="C12" s="237" t="s">
        <v>512</v>
      </c>
      <c r="D12" s="237" t="s">
        <v>513</v>
      </c>
      <c r="E12" s="237" t="s">
        <v>514</v>
      </c>
      <c r="F12" s="237" t="s">
        <v>515</v>
      </c>
      <c r="G12" s="237" t="s">
        <v>516</v>
      </c>
      <c r="H12" s="237" t="s">
        <v>517</v>
      </c>
      <c r="I12" s="237" t="s">
        <v>518</v>
      </c>
      <c r="J12" s="237" t="s">
        <v>519</v>
      </c>
      <c r="K12" s="237" t="s">
        <v>520</v>
      </c>
      <c r="L12" s="237" t="s">
        <v>519</v>
      </c>
      <c r="M12" s="21" t="s">
        <v>521</v>
      </c>
      <c r="N12" s="237" t="s">
        <v>522</v>
      </c>
      <c r="O12" s="236" t="s">
        <v>523</v>
      </c>
    </row>
    <row r="13" spans="1:15">
      <c r="A13" s="238" t="s">
        <v>524</v>
      </c>
      <c r="B13" s="238" t="s">
        <v>525</v>
      </c>
      <c r="C13" s="238" t="s">
        <v>526</v>
      </c>
      <c r="D13" s="238" t="s">
        <v>527</v>
      </c>
      <c r="E13" s="238" t="s">
        <v>518</v>
      </c>
      <c r="F13" s="238" t="s">
        <v>518</v>
      </c>
      <c r="G13" s="238" t="s">
        <v>518</v>
      </c>
      <c r="H13" s="238" t="s">
        <v>518</v>
      </c>
      <c r="I13" s="238" t="str">
        <f>C13</f>
        <v>12 Mo. 05/31/25</v>
      </c>
      <c r="J13" s="238" t="s">
        <v>528</v>
      </c>
      <c r="K13" s="238" t="s">
        <v>475</v>
      </c>
      <c r="L13" s="238" t="s">
        <v>529</v>
      </c>
      <c r="M13" s="239" t="s">
        <v>518</v>
      </c>
      <c r="N13" s="238" t="s">
        <v>518</v>
      </c>
      <c r="O13" s="240" t="s">
        <v>475</v>
      </c>
    </row>
    <row r="14" spans="1:15">
      <c r="A14" s="237">
        <v>1</v>
      </c>
      <c r="B14" s="241" t="s">
        <v>530</v>
      </c>
      <c r="C14" s="242">
        <v>100968797.03099997</v>
      </c>
      <c r="D14" s="243">
        <v>4107235.9799999995</v>
      </c>
      <c r="E14" s="243">
        <f>+C14-D14</f>
        <v>96861561.050999969</v>
      </c>
      <c r="F14" s="243">
        <v>0</v>
      </c>
      <c r="G14" s="244">
        <f>+E14+F14</f>
        <v>96861561.050999969</v>
      </c>
      <c r="H14" s="244">
        <v>0</v>
      </c>
      <c r="I14" s="244">
        <f>+G14+H14</f>
        <v>96861561.050999969</v>
      </c>
      <c r="J14" s="245" t="s">
        <v>531</v>
      </c>
      <c r="K14" s="244">
        <v>94457952.613013268</v>
      </c>
      <c r="L14" s="237" t="s">
        <v>531</v>
      </c>
      <c r="M14" s="246">
        <f>(I14*100%)-K14</f>
        <v>2403608.4379867017</v>
      </c>
      <c r="N14" s="247">
        <v>-10416074.128587415</v>
      </c>
      <c r="O14" s="127">
        <f>K14+N14+M14</f>
        <v>86445486.922412559</v>
      </c>
    </row>
    <row r="15" spans="1:15">
      <c r="A15" s="237">
        <f>+A14+1</f>
        <v>2</v>
      </c>
      <c r="B15" t="s">
        <v>532</v>
      </c>
      <c r="C15" s="243">
        <v>66808289.699999988</v>
      </c>
      <c r="D15" s="243">
        <v>0</v>
      </c>
      <c r="E15" s="243">
        <f>+C15-D15</f>
        <v>66808289.699999988</v>
      </c>
      <c r="F15" s="243">
        <v>0</v>
      </c>
      <c r="G15" s="243">
        <f>+E15-F15</f>
        <v>66808289.699999988</v>
      </c>
      <c r="H15" s="243">
        <v>0</v>
      </c>
      <c r="I15" s="243">
        <f>+G15+H15</f>
        <v>66808289.699999988</v>
      </c>
      <c r="J15" s="245">
        <f>VLOOKUP(L15,$C$172:$D$186,2,FALSE)</f>
        <v>0.98</v>
      </c>
      <c r="K15" s="244">
        <f>IF(I15*J15=0,0, ROUND(I15*J15,0))</f>
        <v>65472124</v>
      </c>
      <c r="L15" s="237" t="s">
        <v>533</v>
      </c>
      <c r="M15" s="246">
        <f>(I15*100%)-K15</f>
        <v>1336165.6999999881</v>
      </c>
      <c r="N15" s="246">
        <v>-5989016</v>
      </c>
      <c r="O15" s="127">
        <f>K15+N15+M15</f>
        <v>60819273.699999988</v>
      </c>
    </row>
    <row r="16" spans="1:15">
      <c r="A16" s="237">
        <f t="shared" ref="A16:A50" si="0">+A15+1</f>
        <v>3</v>
      </c>
      <c r="B16" t="s">
        <v>534</v>
      </c>
      <c r="C16" s="243">
        <v>3956847.44</v>
      </c>
      <c r="D16" s="243">
        <v>0</v>
      </c>
      <c r="E16" s="243">
        <f>+C16-D16</f>
        <v>3956847.44</v>
      </c>
      <c r="F16" s="243">
        <v>0</v>
      </c>
      <c r="G16" s="243">
        <f>+E16-F16</f>
        <v>3956847.44</v>
      </c>
      <c r="H16" s="243">
        <v>0</v>
      </c>
      <c r="I16" s="243">
        <f>+G16+H16</f>
        <v>3956847.44</v>
      </c>
      <c r="J16" s="245">
        <f>VLOOKUP(L16,$C$172:$D$186,2,FALSE)</f>
        <v>0.98</v>
      </c>
      <c r="K16" s="244">
        <f>IF(I16*J16=0,0, ROUND(I16*J16,0))</f>
        <v>3877710</v>
      </c>
      <c r="L16" s="237" t="s">
        <v>533</v>
      </c>
      <c r="M16" s="246">
        <f>(I16*100%)-K16</f>
        <v>79137.439999999944</v>
      </c>
      <c r="N16" s="243">
        <v>5886172.9803599995</v>
      </c>
      <c r="O16" s="127">
        <f>K16+N16+M16</f>
        <v>9843020.4203599989</v>
      </c>
    </row>
    <row r="17" spans="1:15">
      <c r="A17" s="237">
        <f t="shared" si="0"/>
        <v>4</v>
      </c>
      <c r="B17" t="s">
        <v>535</v>
      </c>
      <c r="C17" s="248">
        <v>-3508403.1999999997</v>
      </c>
      <c r="D17" s="248">
        <f>C17</f>
        <v>-3508403.1999999997</v>
      </c>
      <c r="E17" s="249">
        <f>+C17-D17</f>
        <v>0</v>
      </c>
      <c r="F17" s="248">
        <v>0</v>
      </c>
      <c r="G17" s="249">
        <f>+E17+F17</f>
        <v>0</v>
      </c>
      <c r="H17" s="249">
        <v>0</v>
      </c>
      <c r="I17" s="249">
        <f>+G17+H17</f>
        <v>0</v>
      </c>
      <c r="J17" s="245" t="s">
        <v>536</v>
      </c>
      <c r="K17" s="249">
        <v>0</v>
      </c>
      <c r="L17" s="237" t="s">
        <v>536</v>
      </c>
      <c r="M17" s="250">
        <f>(I17*100%)-K17</f>
        <v>0</v>
      </c>
      <c r="N17" s="249">
        <v>0</v>
      </c>
      <c r="O17" s="251">
        <f>K17+N17</f>
        <v>0</v>
      </c>
    </row>
    <row r="18" spans="1:15">
      <c r="A18" s="237">
        <f t="shared" si="0"/>
        <v>5</v>
      </c>
      <c r="B18" s="241" t="s">
        <v>537</v>
      </c>
      <c r="C18" s="243">
        <f t="shared" ref="C18:I18" si="1">C14-C15+C16+C17</f>
        <v>34608951.57099998</v>
      </c>
      <c r="D18" s="243">
        <f t="shared" si="1"/>
        <v>598832.7799999998</v>
      </c>
      <c r="E18" s="243">
        <f t="shared" si="1"/>
        <v>34010118.790999979</v>
      </c>
      <c r="F18" s="243">
        <f t="shared" si="1"/>
        <v>0</v>
      </c>
      <c r="G18" s="243">
        <f t="shared" si="1"/>
        <v>34010118.790999979</v>
      </c>
      <c r="H18" s="243">
        <f t="shared" si="1"/>
        <v>0</v>
      </c>
      <c r="I18" s="243">
        <f t="shared" si="1"/>
        <v>34010118.790999979</v>
      </c>
      <c r="J18" s="237"/>
      <c r="K18" s="243">
        <f>K14-K15+K16+K17</f>
        <v>32863538.613013268</v>
      </c>
      <c r="L18" s="237"/>
      <c r="M18" s="243">
        <f>M14-M15+M16+M17</f>
        <v>1146580.1779867136</v>
      </c>
      <c r="N18" s="243">
        <f>N14-N15+N16+N17</f>
        <v>1459114.851772584</v>
      </c>
      <c r="O18" s="246">
        <f>O14-O15+O16+O17</f>
        <v>35469233.64277257</v>
      </c>
    </row>
    <row r="19" spans="1:15">
      <c r="A19" s="237">
        <f t="shared" si="0"/>
        <v>6</v>
      </c>
      <c r="B19" s="3" t="s">
        <v>538</v>
      </c>
      <c r="C19" s="248">
        <v>-991747.73</v>
      </c>
      <c r="D19" s="248">
        <v>-174574.58</v>
      </c>
      <c r="E19" s="248">
        <f>+C19-D19</f>
        <v>-817173.15</v>
      </c>
      <c r="F19" s="248"/>
      <c r="G19" s="244">
        <f>+E19+F19</f>
        <v>-817173.15</v>
      </c>
      <c r="H19" s="248"/>
      <c r="I19" s="249">
        <f>+G19+H19</f>
        <v>-817173.15</v>
      </c>
      <c r="J19" s="237" t="s">
        <v>539</v>
      </c>
      <c r="K19" s="248">
        <v>-128014</v>
      </c>
      <c r="L19" s="237" t="s">
        <v>540</v>
      </c>
      <c r="M19" s="248">
        <v>14588</v>
      </c>
      <c r="N19" s="248">
        <v>-132466</v>
      </c>
      <c r="O19" s="250">
        <v>-245892</v>
      </c>
    </row>
    <row r="20" spans="1:15">
      <c r="A20" s="237">
        <f t="shared" si="0"/>
        <v>7</v>
      </c>
      <c r="B20" s="241" t="s">
        <v>541</v>
      </c>
      <c r="C20" s="252">
        <f t="shared" ref="C20:I20" si="2">C18-C19</f>
        <v>35600699.300999977</v>
      </c>
      <c r="D20" s="252">
        <f t="shared" si="2"/>
        <v>773407.35999999975</v>
      </c>
      <c r="E20" s="252">
        <f t="shared" si="2"/>
        <v>34827291.940999977</v>
      </c>
      <c r="F20" s="252">
        <f t="shared" si="2"/>
        <v>0</v>
      </c>
      <c r="G20" s="252">
        <f t="shared" si="2"/>
        <v>34827291.940999977</v>
      </c>
      <c r="H20" s="252">
        <f t="shared" si="2"/>
        <v>0</v>
      </c>
      <c r="I20" s="252">
        <f t="shared" si="2"/>
        <v>34827291.940999977</v>
      </c>
      <c r="J20" s="241"/>
      <c r="K20" s="253">
        <f>K18-K19</f>
        <v>32991552.613013268</v>
      </c>
      <c r="M20" s="252">
        <f>M18-M19</f>
        <v>1131992.1779867136</v>
      </c>
      <c r="N20" s="252">
        <f>N18-N19</f>
        <v>1591580.851772584</v>
      </c>
      <c r="O20" s="254">
        <f>O18-O19</f>
        <v>35715125.64277257</v>
      </c>
    </row>
    <row r="21" spans="1:15">
      <c r="A21" s="237">
        <f t="shared" si="0"/>
        <v>8</v>
      </c>
      <c r="C21" s="246"/>
      <c r="D21" s="127"/>
      <c r="K21" s="244"/>
      <c r="M21" s="244"/>
      <c r="N21" s="244"/>
    </row>
    <row r="22" spans="1:15">
      <c r="A22" s="237">
        <f t="shared" ref="A22:A29" si="3">A21+1</f>
        <v>9</v>
      </c>
      <c r="B22" s="241" t="s">
        <v>542</v>
      </c>
      <c r="C22" s="243"/>
      <c r="D22" s="244"/>
      <c r="E22" s="244"/>
      <c r="F22" s="244"/>
      <c r="G22" s="244"/>
      <c r="H22" s="244"/>
      <c r="I22" s="244"/>
      <c r="J22" s="255"/>
      <c r="K22" s="244"/>
      <c r="M22" s="244"/>
      <c r="N22" s="244"/>
    </row>
    <row r="23" spans="1:15">
      <c r="A23" s="237">
        <f t="shared" si="3"/>
        <v>10</v>
      </c>
      <c r="B23" s="256" t="s">
        <v>543</v>
      </c>
      <c r="C23" s="243">
        <v>-35893.53</v>
      </c>
      <c r="D23" s="257">
        <v>0</v>
      </c>
      <c r="E23" s="257">
        <f t="shared" ref="E23:E28" si="4">+C23-D23</f>
        <v>-35893.53</v>
      </c>
      <c r="F23" s="243">
        <v>0</v>
      </c>
      <c r="G23" s="244">
        <f t="shared" ref="G23:G28" si="5">+E23+F23</f>
        <v>-35893.53</v>
      </c>
      <c r="H23" s="243">
        <v>0</v>
      </c>
      <c r="I23" s="244">
        <f t="shared" ref="I23:I28" si="6">+G23+H23</f>
        <v>-35893.53</v>
      </c>
      <c r="J23" s="245">
        <f t="shared" ref="J23:J28" si="7">VLOOKUP(L23,$C$172:$D$186,2,FALSE)</f>
        <v>0.98</v>
      </c>
      <c r="K23" s="244">
        <f t="shared" ref="K23:K28" si="8">IF(I23*J23=0,0, ROUND(I23*J23,0))</f>
        <v>-35176</v>
      </c>
      <c r="L23" s="237" t="s">
        <v>533</v>
      </c>
      <c r="M23" s="246">
        <f t="shared" ref="M23:M28" si="9">(I23*100%)-K23</f>
        <v>-717.52999999999884</v>
      </c>
      <c r="N23" s="243">
        <v>0</v>
      </c>
      <c r="O23" s="127">
        <f>K23+N23+M23</f>
        <v>-35893.53</v>
      </c>
    </row>
    <row r="24" spans="1:15">
      <c r="A24" s="237">
        <f t="shared" si="0"/>
        <v>11</v>
      </c>
      <c r="B24" s="258" t="s">
        <v>544</v>
      </c>
      <c r="C24" s="243">
        <v>113656.51</v>
      </c>
      <c r="D24" s="243">
        <v>0</v>
      </c>
      <c r="E24" s="243">
        <f t="shared" si="4"/>
        <v>113656.51</v>
      </c>
      <c r="F24" s="243">
        <v>0</v>
      </c>
      <c r="G24" s="244">
        <f t="shared" si="5"/>
        <v>113656.51</v>
      </c>
      <c r="H24" s="243">
        <v>0</v>
      </c>
      <c r="I24" s="244">
        <f t="shared" si="6"/>
        <v>113656.51</v>
      </c>
      <c r="J24" s="245">
        <f t="shared" si="7"/>
        <v>0.99099999999999999</v>
      </c>
      <c r="K24" s="244">
        <f t="shared" si="8"/>
        <v>112634</v>
      </c>
      <c r="L24" s="237" t="s">
        <v>545</v>
      </c>
      <c r="M24" s="246">
        <f t="shared" si="9"/>
        <v>1022.5099999999948</v>
      </c>
      <c r="N24" s="243">
        <v>0</v>
      </c>
      <c r="O24" s="127">
        <f>K24+N24+M24</f>
        <v>113656.51</v>
      </c>
    </row>
    <row r="25" spans="1:15">
      <c r="A25" s="237">
        <f t="shared" si="0"/>
        <v>12</v>
      </c>
      <c r="B25" s="258" t="s">
        <v>546</v>
      </c>
      <c r="C25" s="243">
        <v>-6813.03</v>
      </c>
      <c r="D25" s="243">
        <v>-6813.03</v>
      </c>
      <c r="E25" s="243">
        <f t="shared" si="4"/>
        <v>0</v>
      </c>
      <c r="F25" s="243">
        <v>0</v>
      </c>
      <c r="G25" s="244">
        <f t="shared" si="5"/>
        <v>0</v>
      </c>
      <c r="H25" s="243">
        <v>0</v>
      </c>
      <c r="I25" s="244">
        <f t="shared" si="6"/>
        <v>0</v>
      </c>
      <c r="J25" s="245">
        <f t="shared" si="7"/>
        <v>0</v>
      </c>
      <c r="K25" s="244">
        <f t="shared" si="8"/>
        <v>0</v>
      </c>
      <c r="L25" s="237" t="s">
        <v>547</v>
      </c>
      <c r="M25" s="246"/>
      <c r="N25" s="243">
        <v>0</v>
      </c>
      <c r="O25" s="127">
        <f t="shared" ref="O25:O27" si="10">K25+N25</f>
        <v>0</v>
      </c>
    </row>
    <row r="26" spans="1:15">
      <c r="A26" s="237">
        <f t="shared" si="0"/>
        <v>13</v>
      </c>
      <c r="B26" s="258" t="s">
        <v>548</v>
      </c>
      <c r="C26" s="243">
        <v>158227.76</v>
      </c>
      <c r="D26" s="243">
        <v>158227.76</v>
      </c>
      <c r="E26" s="243">
        <f t="shared" si="4"/>
        <v>0</v>
      </c>
      <c r="F26" s="243">
        <v>0</v>
      </c>
      <c r="G26" s="244">
        <f t="shared" si="5"/>
        <v>0</v>
      </c>
      <c r="H26" s="243">
        <v>0</v>
      </c>
      <c r="I26" s="244">
        <f t="shared" si="6"/>
        <v>0</v>
      </c>
      <c r="J26" s="245">
        <f t="shared" si="7"/>
        <v>0</v>
      </c>
      <c r="K26" s="244">
        <f t="shared" si="8"/>
        <v>0</v>
      </c>
      <c r="L26" s="237" t="s">
        <v>547</v>
      </c>
      <c r="M26" s="246"/>
      <c r="N26" s="243">
        <v>0</v>
      </c>
      <c r="O26" s="127">
        <f t="shared" si="10"/>
        <v>0</v>
      </c>
    </row>
    <row r="27" spans="1:15">
      <c r="A27" s="237">
        <f t="shared" si="0"/>
        <v>14</v>
      </c>
      <c r="B27" s="258" t="s">
        <v>549</v>
      </c>
      <c r="C27" s="243">
        <v>-31500</v>
      </c>
      <c r="D27" s="244">
        <v>0</v>
      </c>
      <c r="E27" s="243">
        <f t="shared" si="4"/>
        <v>-31500</v>
      </c>
      <c r="F27" s="243">
        <v>0</v>
      </c>
      <c r="G27" s="244">
        <f t="shared" si="5"/>
        <v>-31500</v>
      </c>
      <c r="H27" s="243">
        <v>0</v>
      </c>
      <c r="I27" s="244">
        <f t="shared" si="6"/>
        <v>-31500</v>
      </c>
      <c r="J27" s="245">
        <f t="shared" si="7"/>
        <v>0</v>
      </c>
      <c r="K27" s="244">
        <f t="shared" si="8"/>
        <v>0</v>
      </c>
      <c r="L27" s="237" t="s">
        <v>547</v>
      </c>
      <c r="M27" s="246"/>
      <c r="N27" s="243">
        <v>0</v>
      </c>
      <c r="O27" s="127">
        <f t="shared" si="10"/>
        <v>0</v>
      </c>
    </row>
    <row r="28" spans="1:15">
      <c r="A28" s="237">
        <f t="shared" si="3"/>
        <v>15</v>
      </c>
      <c r="B28" s="258" t="s">
        <v>550</v>
      </c>
      <c r="C28" s="243">
        <v>-18948.22</v>
      </c>
      <c r="D28" s="257">
        <v>0</v>
      </c>
      <c r="E28" s="257">
        <f t="shared" si="4"/>
        <v>-18948.22</v>
      </c>
      <c r="F28" s="243">
        <v>0</v>
      </c>
      <c r="G28" s="244">
        <f t="shared" si="5"/>
        <v>-18948.22</v>
      </c>
      <c r="H28" s="243">
        <v>0</v>
      </c>
      <c r="I28" s="244">
        <f t="shared" si="6"/>
        <v>-18948.22</v>
      </c>
      <c r="J28" s="245">
        <f t="shared" si="7"/>
        <v>0.98</v>
      </c>
      <c r="K28" s="244">
        <f t="shared" si="8"/>
        <v>-18569</v>
      </c>
      <c r="L28" s="237" t="s">
        <v>533</v>
      </c>
      <c r="M28" s="246">
        <f t="shared" si="9"/>
        <v>-379.22000000000116</v>
      </c>
      <c r="N28" s="243">
        <v>0</v>
      </c>
      <c r="O28" s="127">
        <f>K28+N28+M28</f>
        <v>-18948.22</v>
      </c>
    </row>
    <row r="29" spans="1:15">
      <c r="A29" s="237">
        <f t="shared" si="3"/>
        <v>16</v>
      </c>
      <c r="B29" s="241" t="s">
        <v>551</v>
      </c>
      <c r="C29" s="252">
        <f t="shared" ref="C29:I29" si="11">SUM(C23:C28)</f>
        <v>178729.49000000002</v>
      </c>
      <c r="D29" s="252">
        <f t="shared" si="11"/>
        <v>151414.73000000001</v>
      </c>
      <c r="E29" s="252">
        <f t="shared" si="11"/>
        <v>27314.759999999995</v>
      </c>
      <c r="F29" s="252">
        <f t="shared" si="11"/>
        <v>0</v>
      </c>
      <c r="G29" s="252">
        <f t="shared" si="11"/>
        <v>27314.759999999995</v>
      </c>
      <c r="H29" s="252">
        <f t="shared" si="11"/>
        <v>0</v>
      </c>
      <c r="I29" s="252">
        <f t="shared" si="11"/>
        <v>27314.759999999995</v>
      </c>
      <c r="J29" s="259"/>
      <c r="K29" s="252">
        <f>SUM(K23:K28)</f>
        <v>58889</v>
      </c>
      <c r="M29" s="252">
        <f>SUM(M23:M28)</f>
        <v>-74.240000000005239</v>
      </c>
      <c r="N29" s="252">
        <f>SUM(N23:N28)</f>
        <v>0</v>
      </c>
      <c r="O29" s="254">
        <f>SUM(O23:O28)</f>
        <v>58814.759999999995</v>
      </c>
    </row>
    <row r="30" spans="1:15">
      <c r="A30" s="237">
        <f t="shared" si="0"/>
        <v>17</v>
      </c>
      <c r="B30" t="s">
        <v>552</v>
      </c>
      <c r="C30" s="243"/>
      <c r="D30" s="244"/>
      <c r="E30" s="244"/>
      <c r="F30" s="244"/>
      <c r="G30" s="244"/>
      <c r="H30" s="244"/>
      <c r="I30" s="244"/>
      <c r="J30" s="255"/>
      <c r="K30" s="244"/>
      <c r="M30" s="244"/>
      <c r="N30" s="244"/>
    </row>
    <row r="31" spans="1:15">
      <c r="A31" s="237">
        <f t="shared" si="0"/>
        <v>18</v>
      </c>
      <c r="C31" s="246"/>
      <c r="D31" s="127"/>
      <c r="K31" s="244"/>
      <c r="M31" s="244"/>
      <c r="N31" s="244"/>
    </row>
    <row r="32" spans="1:15">
      <c r="A32" s="237">
        <f t="shared" si="0"/>
        <v>19</v>
      </c>
      <c r="B32" s="241" t="s">
        <v>553</v>
      </c>
      <c r="C32" s="246"/>
      <c r="D32" s="127"/>
      <c r="K32" s="244"/>
      <c r="M32" s="244"/>
      <c r="N32" s="244"/>
    </row>
    <row r="33" spans="1:15">
      <c r="A33" s="237">
        <f t="shared" si="0"/>
        <v>20</v>
      </c>
      <c r="B33" s="258" t="s">
        <v>554</v>
      </c>
      <c r="C33" s="243">
        <v>-3956847.44</v>
      </c>
      <c r="D33" s="257">
        <v>0</v>
      </c>
      <c r="E33" s="257">
        <f t="shared" ref="E33:E45" si="12">+C33-D33</f>
        <v>-3956847.44</v>
      </c>
      <c r="F33" s="243">
        <v>0</v>
      </c>
      <c r="G33" s="244">
        <f t="shared" ref="G33:G45" si="13">+E33+F33</f>
        <v>-3956847.44</v>
      </c>
      <c r="H33" s="243">
        <v>0</v>
      </c>
      <c r="I33" s="244">
        <f t="shared" ref="I33:I45" si="14">+G33+H33</f>
        <v>-3956847.44</v>
      </c>
      <c r="J33" s="245">
        <f t="shared" ref="J33:J45" si="15">VLOOKUP(L33,$C$172:$D$186,2,FALSE)</f>
        <v>0.98</v>
      </c>
      <c r="K33" s="244">
        <f t="shared" ref="K33:K45" si="16">IF(I33*J33=0,0, ROUND(I33*J33,0))</f>
        <v>-3877710</v>
      </c>
      <c r="L33" s="237" t="s">
        <v>533</v>
      </c>
      <c r="M33" s="246">
        <f t="shared" ref="M33:M45" si="17">(I33*100%)-K33</f>
        <v>-79137.439999999944</v>
      </c>
      <c r="N33" s="243">
        <f>-N16</f>
        <v>-5886172.9803599995</v>
      </c>
      <c r="O33" s="127">
        <f>K33+N33+M33</f>
        <v>-9843020.4203599989</v>
      </c>
    </row>
    <row r="34" spans="1:15">
      <c r="A34" s="237">
        <f t="shared" si="0"/>
        <v>21</v>
      </c>
      <c r="B34" s="258" t="s">
        <v>555</v>
      </c>
      <c r="C34" s="243">
        <v>-2119407.7799999998</v>
      </c>
      <c r="D34" s="257">
        <v>-2125843.7799999998</v>
      </c>
      <c r="E34" s="257">
        <f t="shared" si="12"/>
        <v>6436</v>
      </c>
      <c r="F34" s="243">
        <v>0</v>
      </c>
      <c r="G34" s="244">
        <f t="shared" si="13"/>
        <v>6436</v>
      </c>
      <c r="H34" s="243">
        <v>0</v>
      </c>
      <c r="I34" s="244">
        <f t="shared" si="14"/>
        <v>6436</v>
      </c>
      <c r="J34" s="245">
        <f t="shared" si="15"/>
        <v>0</v>
      </c>
      <c r="K34" s="244">
        <f t="shared" si="16"/>
        <v>0</v>
      </c>
      <c r="L34" s="237" t="s">
        <v>547</v>
      </c>
      <c r="M34" s="243"/>
      <c r="N34" s="243">
        <v>0</v>
      </c>
      <c r="O34" s="127">
        <f t="shared" ref="O34:O45" si="18">K34+N34+M34</f>
        <v>0</v>
      </c>
    </row>
    <row r="35" spans="1:15">
      <c r="A35" s="237">
        <f t="shared" si="0"/>
        <v>22</v>
      </c>
      <c r="B35" s="258" t="s">
        <v>556</v>
      </c>
      <c r="C35" s="243">
        <v>-20931635.390000001</v>
      </c>
      <c r="D35" s="257">
        <v>0</v>
      </c>
      <c r="E35" s="257">
        <f t="shared" si="12"/>
        <v>-20931635.390000001</v>
      </c>
      <c r="F35" s="243">
        <v>0</v>
      </c>
      <c r="G35" s="244">
        <f t="shared" si="13"/>
        <v>-20931635.390000001</v>
      </c>
      <c r="H35" s="243">
        <v>0</v>
      </c>
      <c r="I35" s="244">
        <f t="shared" si="14"/>
        <v>-20931635.390000001</v>
      </c>
      <c r="J35" s="245">
        <f t="shared" si="15"/>
        <v>0.98</v>
      </c>
      <c r="K35" s="244">
        <f t="shared" si="16"/>
        <v>-20513003</v>
      </c>
      <c r="L35" s="237" t="s">
        <v>557</v>
      </c>
      <c r="M35" s="246">
        <f t="shared" si="17"/>
        <v>-418632.3900000006</v>
      </c>
      <c r="N35" s="243">
        <v>113368.78</v>
      </c>
      <c r="O35" s="127">
        <f t="shared" si="18"/>
        <v>-20818266.609999999</v>
      </c>
    </row>
    <row r="36" spans="1:15">
      <c r="A36" s="237">
        <f t="shared" si="0"/>
        <v>23</v>
      </c>
      <c r="B36" s="258" t="s">
        <v>558</v>
      </c>
      <c r="C36" s="243">
        <v>1337801</v>
      </c>
      <c r="D36" s="257">
        <v>0</v>
      </c>
      <c r="E36" s="257">
        <f t="shared" si="12"/>
        <v>1337801</v>
      </c>
      <c r="F36" s="243">
        <v>0</v>
      </c>
      <c r="G36" s="244">
        <f t="shared" si="13"/>
        <v>1337801</v>
      </c>
      <c r="H36" s="243">
        <v>0</v>
      </c>
      <c r="I36" s="244">
        <f t="shared" si="14"/>
        <v>1337801</v>
      </c>
      <c r="J36" s="245">
        <f t="shared" si="15"/>
        <v>0.999</v>
      </c>
      <c r="K36" s="244">
        <f t="shared" si="16"/>
        <v>1336463</v>
      </c>
      <c r="L36" s="237" t="s">
        <v>559</v>
      </c>
      <c r="M36" s="246">
        <f t="shared" si="17"/>
        <v>1338</v>
      </c>
      <c r="N36" s="243">
        <v>0</v>
      </c>
      <c r="O36" s="127">
        <f t="shared" si="18"/>
        <v>1337801</v>
      </c>
    </row>
    <row r="37" spans="1:15">
      <c r="A37" s="237">
        <f t="shared" si="0"/>
        <v>24</v>
      </c>
      <c r="B37" s="258" t="s">
        <v>560</v>
      </c>
      <c r="C37" s="243">
        <v>-13593000</v>
      </c>
      <c r="D37" s="257">
        <v>0</v>
      </c>
      <c r="E37" s="257">
        <f t="shared" si="12"/>
        <v>-13593000</v>
      </c>
      <c r="F37" s="243">
        <v>0</v>
      </c>
      <c r="G37" s="244">
        <f t="shared" si="13"/>
        <v>-13593000</v>
      </c>
      <c r="H37" s="243">
        <v>0</v>
      </c>
      <c r="I37" s="244">
        <f t="shared" si="14"/>
        <v>-13593000</v>
      </c>
      <c r="J37" s="245">
        <f t="shared" si="15"/>
        <v>0.98</v>
      </c>
      <c r="K37" s="244">
        <f t="shared" si="16"/>
        <v>-13321140</v>
      </c>
      <c r="L37" s="237" t="s">
        <v>533</v>
      </c>
      <c r="M37" s="246">
        <f t="shared" si="17"/>
        <v>-271860</v>
      </c>
      <c r="N37" s="243">
        <v>0</v>
      </c>
      <c r="O37" s="127">
        <f t="shared" si="18"/>
        <v>-13593000</v>
      </c>
    </row>
    <row r="38" spans="1:15">
      <c r="A38" s="237">
        <f t="shared" si="0"/>
        <v>25</v>
      </c>
      <c r="B38" s="258" t="s">
        <v>561</v>
      </c>
      <c r="C38" s="243">
        <v>5355934.93</v>
      </c>
      <c r="D38" s="257">
        <v>0</v>
      </c>
      <c r="E38" s="257">
        <f t="shared" si="12"/>
        <v>5355934.93</v>
      </c>
      <c r="F38" s="243">
        <v>0</v>
      </c>
      <c r="G38" s="244">
        <f t="shared" si="13"/>
        <v>5355934.93</v>
      </c>
      <c r="H38" s="243">
        <v>0</v>
      </c>
      <c r="I38" s="244">
        <f t="shared" si="14"/>
        <v>5355934.93</v>
      </c>
      <c r="J38" s="245">
        <f t="shared" si="15"/>
        <v>0.98</v>
      </c>
      <c r="K38" s="244">
        <f t="shared" si="16"/>
        <v>5248816</v>
      </c>
      <c r="L38" s="237" t="s">
        <v>533</v>
      </c>
      <c r="M38" s="246">
        <f t="shared" si="17"/>
        <v>107118.9299999997</v>
      </c>
      <c r="N38" s="243">
        <v>0</v>
      </c>
      <c r="O38" s="127">
        <f t="shared" si="18"/>
        <v>5355934.93</v>
      </c>
    </row>
    <row r="39" spans="1:15">
      <c r="A39" s="237">
        <f t="shared" si="0"/>
        <v>26</v>
      </c>
      <c r="B39" s="258" t="s">
        <v>562</v>
      </c>
      <c r="C39" s="243">
        <v>3749913.75</v>
      </c>
      <c r="D39" s="257">
        <v>0</v>
      </c>
      <c r="E39" s="257">
        <f t="shared" si="12"/>
        <v>3749913.75</v>
      </c>
      <c r="F39" s="243">
        <v>0</v>
      </c>
      <c r="G39" s="244">
        <f t="shared" si="13"/>
        <v>3749913.75</v>
      </c>
      <c r="H39" s="243">
        <v>0</v>
      </c>
      <c r="I39" s="244">
        <f t="shared" si="14"/>
        <v>3749913.75</v>
      </c>
      <c r="J39" s="245">
        <f t="shared" si="15"/>
        <v>0.98</v>
      </c>
      <c r="K39" s="244">
        <f t="shared" si="16"/>
        <v>3674915</v>
      </c>
      <c r="L39" s="21" t="s">
        <v>533</v>
      </c>
      <c r="M39" s="246">
        <f t="shared" si="17"/>
        <v>74998.75</v>
      </c>
      <c r="N39" s="243">
        <v>-406504</v>
      </c>
      <c r="O39" s="127">
        <f t="shared" si="18"/>
        <v>3343409.75</v>
      </c>
    </row>
    <row r="40" spans="1:15">
      <c r="A40" s="237">
        <f t="shared" si="0"/>
        <v>27</v>
      </c>
      <c r="B40" s="258" t="s">
        <v>563</v>
      </c>
      <c r="C40" s="243">
        <v>4569033.2</v>
      </c>
      <c r="D40" s="257">
        <v>0</v>
      </c>
      <c r="E40" s="257">
        <f t="shared" si="12"/>
        <v>4569033.2</v>
      </c>
      <c r="F40" s="243">
        <v>0</v>
      </c>
      <c r="G40" s="244">
        <f t="shared" si="13"/>
        <v>4569033.2</v>
      </c>
      <c r="H40" s="243">
        <v>0</v>
      </c>
      <c r="I40" s="244">
        <f t="shared" si="14"/>
        <v>4569033.2</v>
      </c>
      <c r="J40" s="245">
        <f t="shared" si="15"/>
        <v>0.98</v>
      </c>
      <c r="K40" s="244">
        <f t="shared" si="16"/>
        <v>4477653</v>
      </c>
      <c r="L40" s="237" t="s">
        <v>533</v>
      </c>
      <c r="M40" s="246">
        <f t="shared" si="17"/>
        <v>91380.200000000186</v>
      </c>
      <c r="N40" s="243">
        <v>-2909000</v>
      </c>
      <c r="O40" s="127">
        <f t="shared" si="18"/>
        <v>1660033.2000000002</v>
      </c>
    </row>
    <row r="41" spans="1:15">
      <c r="A41" s="237">
        <f t="shared" si="0"/>
        <v>28</v>
      </c>
      <c r="B41" s="258" t="s">
        <v>564</v>
      </c>
      <c r="C41" s="243">
        <v>0</v>
      </c>
      <c r="D41" s="257">
        <v>0</v>
      </c>
      <c r="E41" s="257">
        <f t="shared" si="12"/>
        <v>0</v>
      </c>
      <c r="F41" s="243">
        <v>0</v>
      </c>
      <c r="G41" s="244">
        <f t="shared" si="13"/>
        <v>0</v>
      </c>
      <c r="H41" s="243">
        <v>0</v>
      </c>
      <c r="I41" s="244">
        <f t="shared" si="14"/>
        <v>0</v>
      </c>
      <c r="J41" s="245">
        <f t="shared" si="15"/>
        <v>0.98</v>
      </c>
      <c r="K41" s="244">
        <f t="shared" si="16"/>
        <v>0</v>
      </c>
      <c r="L41" s="237" t="s">
        <v>557</v>
      </c>
      <c r="M41" s="246">
        <f t="shared" si="17"/>
        <v>0</v>
      </c>
      <c r="N41" s="243">
        <v>0</v>
      </c>
      <c r="O41" s="127">
        <f t="shared" si="18"/>
        <v>0</v>
      </c>
    </row>
    <row r="42" spans="1:15">
      <c r="A42" s="237">
        <f t="shared" si="0"/>
        <v>29</v>
      </c>
      <c r="B42" s="258" t="s">
        <v>565</v>
      </c>
      <c r="C42" s="243">
        <v>7698439.3499999996</v>
      </c>
      <c r="D42" s="257">
        <v>0</v>
      </c>
      <c r="E42" s="257">
        <f t="shared" si="12"/>
        <v>7698439.3499999996</v>
      </c>
      <c r="F42" s="243">
        <v>0</v>
      </c>
      <c r="G42" s="244">
        <f t="shared" si="13"/>
        <v>7698439.3499999996</v>
      </c>
      <c r="H42" s="243">
        <v>0</v>
      </c>
      <c r="I42" s="244">
        <f t="shared" si="14"/>
        <v>7698439.3499999996</v>
      </c>
      <c r="J42" s="245">
        <f t="shared" si="15"/>
        <v>0.98</v>
      </c>
      <c r="K42" s="244">
        <f t="shared" si="16"/>
        <v>7544471</v>
      </c>
      <c r="L42" s="237" t="s">
        <v>557</v>
      </c>
      <c r="M42" s="246">
        <f t="shared" si="17"/>
        <v>153968.34999999963</v>
      </c>
      <c r="N42" s="243">
        <v>0</v>
      </c>
      <c r="O42" s="127">
        <f t="shared" si="18"/>
        <v>7698439.3499999996</v>
      </c>
    </row>
    <row r="43" spans="1:15">
      <c r="A43" s="237">
        <f t="shared" si="0"/>
        <v>30</v>
      </c>
      <c r="B43" s="258" t="s">
        <v>566</v>
      </c>
      <c r="C43" s="243">
        <v>-1732498.5</v>
      </c>
      <c r="D43" s="257">
        <v>0</v>
      </c>
      <c r="E43" s="257">
        <f t="shared" si="12"/>
        <v>-1732498.5</v>
      </c>
      <c r="F43" s="243">
        <v>0</v>
      </c>
      <c r="G43" s="244">
        <f t="shared" si="13"/>
        <v>-1732498.5</v>
      </c>
      <c r="H43" s="243">
        <v>0</v>
      </c>
      <c r="I43" s="244">
        <f t="shared" si="14"/>
        <v>-1732498.5</v>
      </c>
      <c r="J43" s="245">
        <f t="shared" si="15"/>
        <v>0.98</v>
      </c>
      <c r="K43" s="244">
        <f t="shared" si="16"/>
        <v>-1697849</v>
      </c>
      <c r="L43" s="237" t="s">
        <v>533</v>
      </c>
      <c r="M43" s="246">
        <f t="shared" si="17"/>
        <v>-34649.5</v>
      </c>
      <c r="N43" s="243">
        <v>0</v>
      </c>
      <c r="O43" s="127">
        <f t="shared" si="18"/>
        <v>-1732498.5</v>
      </c>
    </row>
    <row r="44" spans="1:15">
      <c r="A44" s="237">
        <f t="shared" si="0"/>
        <v>31</v>
      </c>
      <c r="B44" s="258" t="s">
        <v>567</v>
      </c>
      <c r="C44" s="243">
        <v>-38132753.130000003</v>
      </c>
      <c r="D44" s="257">
        <v>0</v>
      </c>
      <c r="E44" s="257">
        <f t="shared" si="12"/>
        <v>-38132753.130000003</v>
      </c>
      <c r="F44" s="243">
        <v>0</v>
      </c>
      <c r="G44" s="244">
        <f t="shared" si="13"/>
        <v>-38132753.130000003</v>
      </c>
      <c r="H44" s="243">
        <v>0</v>
      </c>
      <c r="I44" s="244">
        <f t="shared" si="14"/>
        <v>-38132753.130000003</v>
      </c>
      <c r="J44" s="245">
        <f t="shared" si="15"/>
        <v>0.98</v>
      </c>
      <c r="K44" s="244">
        <f t="shared" si="16"/>
        <v>-37370098</v>
      </c>
      <c r="L44" s="237" t="s">
        <v>533</v>
      </c>
      <c r="M44" s="246">
        <f t="shared" si="17"/>
        <v>-762655.13000000268</v>
      </c>
      <c r="N44" s="243">
        <v>0</v>
      </c>
      <c r="O44" s="127">
        <f t="shared" si="18"/>
        <v>-38132753.130000003</v>
      </c>
    </row>
    <row r="45" spans="1:15">
      <c r="A45" s="237">
        <f t="shared" si="0"/>
        <v>32</v>
      </c>
      <c r="B45" s="258" t="s">
        <v>568</v>
      </c>
      <c r="C45" s="243">
        <v>-2532.9</v>
      </c>
      <c r="D45" s="257">
        <v>0</v>
      </c>
      <c r="E45" s="257">
        <f t="shared" si="12"/>
        <v>-2532.9</v>
      </c>
      <c r="F45" s="243">
        <v>0</v>
      </c>
      <c r="G45" s="244">
        <f t="shared" si="13"/>
        <v>-2532.9</v>
      </c>
      <c r="H45" s="243">
        <v>0</v>
      </c>
      <c r="I45" s="244">
        <f t="shared" si="14"/>
        <v>-2532.9</v>
      </c>
      <c r="J45" s="245">
        <f t="shared" si="15"/>
        <v>0.98</v>
      </c>
      <c r="K45" s="244">
        <f t="shared" si="16"/>
        <v>-2482</v>
      </c>
      <c r="L45" s="237" t="s">
        <v>533</v>
      </c>
      <c r="M45" s="246">
        <f t="shared" si="17"/>
        <v>-50.900000000000091</v>
      </c>
      <c r="N45" s="243">
        <v>0</v>
      </c>
      <c r="O45" s="127">
        <f t="shared" si="18"/>
        <v>-2532.9</v>
      </c>
    </row>
    <row r="46" spans="1:15">
      <c r="A46" s="237">
        <f>A45+1</f>
        <v>33</v>
      </c>
      <c r="B46" s="241" t="s">
        <v>569</v>
      </c>
      <c r="C46" s="252">
        <f t="shared" ref="C46:I46" si="19">SUM(C33:C45)</f>
        <v>-57757552.910000004</v>
      </c>
      <c r="D46" s="252">
        <f t="shared" si="19"/>
        <v>-2125843.7799999998</v>
      </c>
      <c r="E46" s="252">
        <f t="shared" si="19"/>
        <v>-55631709.130000003</v>
      </c>
      <c r="F46" s="252">
        <f t="shared" si="19"/>
        <v>0</v>
      </c>
      <c r="G46" s="252">
        <f t="shared" si="19"/>
        <v>-55631709.130000003</v>
      </c>
      <c r="H46" s="252">
        <f t="shared" si="19"/>
        <v>0</v>
      </c>
      <c r="I46" s="252">
        <f t="shared" si="19"/>
        <v>-55631709.130000003</v>
      </c>
      <c r="J46" s="259"/>
      <c r="K46" s="253">
        <f>SUM(K33:K45)</f>
        <v>-54499964</v>
      </c>
      <c r="L46" s="241"/>
      <c r="M46" s="252">
        <f>SUM(M33:M45)</f>
        <v>-1138181.1300000036</v>
      </c>
      <c r="N46" s="252">
        <f>SUM(N33:N45)</f>
        <v>-9088308.2003600001</v>
      </c>
      <c r="O46" s="254">
        <f>SUM(O33:O45)</f>
        <v>-64726453.330360003</v>
      </c>
    </row>
    <row r="47" spans="1:15">
      <c r="A47" s="237">
        <f>A46+1</f>
        <v>34</v>
      </c>
      <c r="B47" t="s">
        <v>552</v>
      </c>
      <c r="C47" s="243"/>
      <c r="D47" s="244"/>
      <c r="E47" s="244"/>
      <c r="F47" s="244"/>
      <c r="G47" s="244"/>
      <c r="H47" s="244"/>
      <c r="I47" s="244"/>
      <c r="J47" s="255"/>
      <c r="K47" s="244"/>
      <c r="M47" s="244"/>
      <c r="N47" s="244"/>
    </row>
    <row r="48" spans="1:15">
      <c r="A48" s="237">
        <f>+A45+1</f>
        <v>33</v>
      </c>
      <c r="C48" s="246"/>
      <c r="D48" s="127"/>
      <c r="K48" s="244"/>
      <c r="M48" s="244"/>
      <c r="N48" s="244"/>
    </row>
    <row r="49" spans="1:15">
      <c r="A49" s="237">
        <f t="shared" si="0"/>
        <v>34</v>
      </c>
      <c r="B49" s="241" t="s">
        <v>570</v>
      </c>
      <c r="C49" s="246"/>
      <c r="D49" s="127"/>
      <c r="K49" s="244"/>
      <c r="M49" s="244"/>
      <c r="N49" s="244"/>
    </row>
    <row r="50" spans="1:15">
      <c r="A50" s="237">
        <f t="shared" si="0"/>
        <v>35</v>
      </c>
      <c r="B50" s="258" t="s">
        <v>571</v>
      </c>
      <c r="C50" s="243">
        <v>9537042</v>
      </c>
      <c r="D50" s="244">
        <v>0</v>
      </c>
      <c r="E50" s="243">
        <f>+C50-D50</f>
        <v>9537042</v>
      </c>
      <c r="F50" s="243">
        <v>0</v>
      </c>
      <c r="G50" s="244">
        <f>+E50+F50</f>
        <v>9537042</v>
      </c>
      <c r="H50" s="243">
        <v>0</v>
      </c>
      <c r="I50" s="244">
        <f>+G50+H50</f>
        <v>9537042</v>
      </c>
      <c r="J50" s="245">
        <f>VLOOKUP(L50,$C$172:$D$186,2,FALSE)</f>
        <v>0.98</v>
      </c>
      <c r="K50" s="244">
        <f>IF(I50*J50=0,0, ROUND(I50*J50,0))</f>
        <v>9346301</v>
      </c>
      <c r="L50" s="237" t="s">
        <v>557</v>
      </c>
      <c r="M50" s="246">
        <f>(I50*100%)-K50</f>
        <v>190741</v>
      </c>
      <c r="N50" s="243">
        <v>0</v>
      </c>
      <c r="O50" s="127">
        <f>K50+N50+M50</f>
        <v>9537042</v>
      </c>
    </row>
    <row r="51" spans="1:15">
      <c r="A51" s="237">
        <f>A50+1</f>
        <v>36</v>
      </c>
      <c r="B51" s="241" t="s">
        <v>572</v>
      </c>
      <c r="C51" s="252">
        <f>SUM(C50)</f>
        <v>9537042</v>
      </c>
      <c r="D51" s="252">
        <f t="shared" ref="D51:I51" si="20">SUM(D48:D50)</f>
        <v>0</v>
      </c>
      <c r="E51" s="252">
        <f t="shared" si="20"/>
        <v>9537042</v>
      </c>
      <c r="F51" s="252">
        <f t="shared" si="20"/>
        <v>0</v>
      </c>
      <c r="G51" s="252">
        <f t="shared" si="20"/>
        <v>9537042</v>
      </c>
      <c r="H51" s="252">
        <f t="shared" si="20"/>
        <v>0</v>
      </c>
      <c r="I51" s="252">
        <f t="shared" si="20"/>
        <v>9537042</v>
      </c>
      <c r="J51" s="259"/>
      <c r="K51" s="253">
        <f>SUM(K48:K50)</f>
        <v>9346301</v>
      </c>
      <c r="L51" s="241"/>
      <c r="M51" s="252">
        <f>SUM(M50)</f>
        <v>190741</v>
      </c>
      <c r="N51" s="252">
        <f>SUM(N48:N50)</f>
        <v>0</v>
      </c>
      <c r="O51" s="254">
        <f>SUM(O48:O50)</f>
        <v>9537042</v>
      </c>
    </row>
    <row r="52" spans="1:15">
      <c r="A52" s="237">
        <f>A51+1</f>
        <v>37</v>
      </c>
      <c r="B52" t="s">
        <v>552</v>
      </c>
      <c r="C52" s="243"/>
      <c r="D52" s="244"/>
      <c r="E52" s="244"/>
      <c r="F52" s="244"/>
      <c r="G52" s="244"/>
      <c r="H52" s="244"/>
      <c r="I52" s="244"/>
      <c r="J52" s="255"/>
      <c r="K52" s="244"/>
      <c r="M52" s="244"/>
      <c r="N52" s="244"/>
    </row>
    <row r="53" spans="1:15">
      <c r="A53" s="237">
        <f>+A50+1</f>
        <v>36</v>
      </c>
      <c r="C53" s="246"/>
      <c r="D53" s="127"/>
      <c r="K53" s="244"/>
      <c r="M53" s="244"/>
      <c r="N53" s="244"/>
    </row>
    <row r="54" spans="1:15">
      <c r="A54" s="237">
        <f t="shared" ref="A54:A116" si="21">+A53+1</f>
        <v>37</v>
      </c>
      <c r="B54" s="241" t="s">
        <v>573</v>
      </c>
      <c r="C54" s="246"/>
      <c r="D54" s="127"/>
      <c r="K54" s="244"/>
      <c r="M54" s="244"/>
      <c r="N54" s="244"/>
    </row>
    <row r="55" spans="1:15">
      <c r="A55" s="237">
        <f t="shared" si="21"/>
        <v>38</v>
      </c>
      <c r="B55" s="258" t="s">
        <v>574</v>
      </c>
      <c r="C55" s="243">
        <v>-640704.27</v>
      </c>
      <c r="D55" s="243">
        <v>0</v>
      </c>
      <c r="E55" s="243">
        <f>+C55-D55</f>
        <v>-640704.27</v>
      </c>
      <c r="F55" s="243">
        <v>0</v>
      </c>
      <c r="G55" s="244">
        <f>+E55+F55</f>
        <v>-640704.27</v>
      </c>
      <c r="H55" s="243">
        <v>0</v>
      </c>
      <c r="I55" s="244">
        <f>+G55+H55</f>
        <v>-640704.27</v>
      </c>
      <c r="J55" s="245">
        <f t="shared" ref="J55:J118" si="22">VLOOKUP(L55,$C$172:$D$186,2,FALSE)</f>
        <v>0.999</v>
      </c>
      <c r="K55" s="244">
        <f>IF(I55*J55=0,0, ROUND(I55*J55,0))</f>
        <v>-640064</v>
      </c>
      <c r="L55" s="237" t="s">
        <v>559</v>
      </c>
      <c r="M55" s="246">
        <f>(I55*100%)-K55</f>
        <v>-640.27000000001863</v>
      </c>
      <c r="N55" s="243">
        <v>0</v>
      </c>
      <c r="O55" s="127">
        <f t="shared" ref="O55:O118" si="23">K55+N55+M55</f>
        <v>-640704.27</v>
      </c>
    </row>
    <row r="56" spans="1:15">
      <c r="A56" s="237">
        <f t="shared" si="21"/>
        <v>39</v>
      </c>
      <c r="B56" s="258" t="s">
        <v>575</v>
      </c>
      <c r="C56" s="243">
        <v>4895937.22</v>
      </c>
      <c r="D56" s="243">
        <v>0</v>
      </c>
      <c r="E56" s="243">
        <f t="shared" ref="E56:E119" si="24">+C56-D56</f>
        <v>4895937.22</v>
      </c>
      <c r="F56" s="243">
        <v>0</v>
      </c>
      <c r="G56" s="244">
        <f t="shared" ref="G56:G119" si="25">+E56+F56</f>
        <v>4895937.22</v>
      </c>
      <c r="H56" s="243">
        <v>0</v>
      </c>
      <c r="I56" s="244">
        <f t="shared" ref="I56:I119" si="26">+G56+H56</f>
        <v>4895937.22</v>
      </c>
      <c r="J56" s="245">
        <f t="shared" si="22"/>
        <v>0.98</v>
      </c>
      <c r="K56" s="244">
        <f t="shared" ref="K56:K119" si="27">IF(I56*J56=0,0, ROUND(I56*J56,0))</f>
        <v>4798018</v>
      </c>
      <c r="L56" s="237" t="s">
        <v>533</v>
      </c>
      <c r="M56" s="246">
        <f>(I56*100%)-K56</f>
        <v>97919.219999999739</v>
      </c>
      <c r="N56" s="243">
        <v>0</v>
      </c>
      <c r="O56" s="127">
        <f t="shared" si="23"/>
        <v>4895937.22</v>
      </c>
    </row>
    <row r="57" spans="1:15">
      <c r="A57" s="237">
        <f>A56+1</f>
        <v>40</v>
      </c>
      <c r="B57" s="258" t="s">
        <v>576</v>
      </c>
      <c r="C57" s="243">
        <v>-5962352.2400000002</v>
      </c>
      <c r="D57" s="243">
        <v>0</v>
      </c>
      <c r="E57" s="243">
        <f t="shared" si="24"/>
        <v>-5962352.2400000002</v>
      </c>
      <c r="F57" s="243">
        <v>0</v>
      </c>
      <c r="G57" s="244">
        <f t="shared" si="25"/>
        <v>-5962352.2400000002</v>
      </c>
      <c r="H57" s="243">
        <v>0</v>
      </c>
      <c r="I57" s="244">
        <f t="shared" si="26"/>
        <v>-5962352.2400000002</v>
      </c>
      <c r="J57" s="245">
        <f t="shared" si="22"/>
        <v>0</v>
      </c>
      <c r="K57" s="244">
        <f t="shared" si="27"/>
        <v>0</v>
      </c>
      <c r="L57" s="237" t="s">
        <v>547</v>
      </c>
      <c r="M57" s="243"/>
      <c r="N57" s="243">
        <v>0</v>
      </c>
      <c r="O57" s="127">
        <f t="shared" si="23"/>
        <v>0</v>
      </c>
    </row>
    <row r="58" spans="1:15">
      <c r="A58" s="237">
        <f>A57+1</f>
        <v>41</v>
      </c>
      <c r="B58" s="258" t="s">
        <v>577</v>
      </c>
      <c r="C58" s="243">
        <v>480991.6</v>
      </c>
      <c r="D58" s="243">
        <v>0</v>
      </c>
      <c r="E58" s="243">
        <f t="shared" si="24"/>
        <v>480991.6</v>
      </c>
      <c r="F58" s="243">
        <v>0</v>
      </c>
      <c r="G58" s="244">
        <f t="shared" si="25"/>
        <v>480991.6</v>
      </c>
      <c r="H58" s="243">
        <v>0</v>
      </c>
      <c r="I58" s="244">
        <f t="shared" si="26"/>
        <v>480991.6</v>
      </c>
      <c r="J58" s="245">
        <f t="shared" si="22"/>
        <v>0</v>
      </c>
      <c r="K58" s="244">
        <f t="shared" si="27"/>
        <v>0</v>
      </c>
      <c r="L58" s="237" t="s">
        <v>547</v>
      </c>
      <c r="M58" s="243"/>
      <c r="N58" s="243">
        <v>0</v>
      </c>
      <c r="O58" s="127">
        <f t="shared" si="23"/>
        <v>0</v>
      </c>
    </row>
    <row r="59" spans="1:15">
      <c r="A59" s="237">
        <f>+A56+1</f>
        <v>40</v>
      </c>
      <c r="B59" s="258" t="s">
        <v>578</v>
      </c>
      <c r="C59" s="243">
        <v>-4648664.2699999996</v>
      </c>
      <c r="D59" s="243">
        <v>0</v>
      </c>
      <c r="E59" s="243">
        <f t="shared" si="24"/>
        <v>-4648664.2699999996</v>
      </c>
      <c r="F59" s="243">
        <v>0</v>
      </c>
      <c r="G59" s="244">
        <f t="shared" si="25"/>
        <v>-4648664.2699999996</v>
      </c>
      <c r="H59" s="243">
        <v>0</v>
      </c>
      <c r="I59" s="244">
        <f t="shared" si="26"/>
        <v>-4648664.2699999996</v>
      </c>
      <c r="J59" s="245">
        <f t="shared" si="22"/>
        <v>0.98599999999999999</v>
      </c>
      <c r="K59" s="244">
        <f t="shared" si="27"/>
        <v>-4583583</v>
      </c>
      <c r="L59" s="237" t="s">
        <v>579</v>
      </c>
      <c r="M59" s="246">
        <f>(I59*100%)-K59</f>
        <v>-65081.269999999553</v>
      </c>
      <c r="N59" s="243">
        <v>0</v>
      </c>
      <c r="O59" s="127">
        <f t="shared" si="23"/>
        <v>-4648664.2699999996</v>
      </c>
    </row>
    <row r="60" spans="1:15">
      <c r="A60" s="237">
        <f t="shared" si="21"/>
        <v>41</v>
      </c>
      <c r="B60" s="258" t="s">
        <v>580</v>
      </c>
      <c r="C60" s="243">
        <v>-19249.88</v>
      </c>
      <c r="D60" s="243">
        <v>0</v>
      </c>
      <c r="E60" s="243">
        <f t="shared" si="24"/>
        <v>-19249.88</v>
      </c>
      <c r="F60" s="243">
        <v>0</v>
      </c>
      <c r="G60" s="244">
        <f t="shared" si="25"/>
        <v>-19249.88</v>
      </c>
      <c r="H60" s="243">
        <v>0</v>
      </c>
      <c r="I60" s="244">
        <f t="shared" si="26"/>
        <v>-19249.88</v>
      </c>
      <c r="J60" s="245">
        <f t="shared" si="22"/>
        <v>0.98</v>
      </c>
      <c r="K60" s="244">
        <f t="shared" si="27"/>
        <v>-18865</v>
      </c>
      <c r="L60" s="237" t="s">
        <v>533</v>
      </c>
      <c r="M60" s="246">
        <f>(I60*100%)-K60</f>
        <v>-384.88000000000102</v>
      </c>
      <c r="N60" s="243">
        <v>0</v>
      </c>
      <c r="O60" s="127">
        <f t="shared" si="23"/>
        <v>-19249.88</v>
      </c>
    </row>
    <row r="61" spans="1:15">
      <c r="A61" s="237">
        <f t="shared" si="21"/>
        <v>42</v>
      </c>
      <c r="B61" s="258" t="s">
        <v>581</v>
      </c>
      <c r="C61" s="243">
        <v>-540387.39</v>
      </c>
      <c r="D61" s="243">
        <v>0</v>
      </c>
      <c r="E61" s="243">
        <f t="shared" si="24"/>
        <v>-540387.39</v>
      </c>
      <c r="F61" s="243">
        <v>0</v>
      </c>
      <c r="G61" s="244">
        <f t="shared" si="25"/>
        <v>-540387.39</v>
      </c>
      <c r="H61" s="243">
        <v>0</v>
      </c>
      <c r="I61" s="244">
        <f t="shared" si="26"/>
        <v>-540387.39</v>
      </c>
      <c r="J61" s="245">
        <f t="shared" si="22"/>
        <v>0</v>
      </c>
      <c r="K61" s="244">
        <f t="shared" si="27"/>
        <v>0</v>
      </c>
      <c r="L61" s="237" t="s">
        <v>547</v>
      </c>
      <c r="M61" s="243"/>
      <c r="N61" s="243">
        <v>0</v>
      </c>
      <c r="O61" s="127">
        <f t="shared" si="23"/>
        <v>0</v>
      </c>
    </row>
    <row r="62" spans="1:15">
      <c r="A62" s="237">
        <f t="shared" si="21"/>
        <v>43</v>
      </c>
      <c r="B62" s="258" t="s">
        <v>582</v>
      </c>
      <c r="C62" s="243">
        <v>-93395.74</v>
      </c>
      <c r="D62" s="243">
        <v>0</v>
      </c>
      <c r="E62" s="243">
        <f t="shared" si="24"/>
        <v>-93395.74</v>
      </c>
      <c r="F62" s="243">
        <v>0</v>
      </c>
      <c r="G62" s="244">
        <f t="shared" si="25"/>
        <v>-93395.74</v>
      </c>
      <c r="H62" s="243">
        <v>0</v>
      </c>
      <c r="I62" s="244">
        <f t="shared" si="26"/>
        <v>-93395.74</v>
      </c>
      <c r="J62" s="245">
        <f t="shared" si="22"/>
        <v>0.99099999999999999</v>
      </c>
      <c r="K62" s="244">
        <f t="shared" si="27"/>
        <v>-92555</v>
      </c>
      <c r="L62" s="237" t="s">
        <v>545</v>
      </c>
      <c r="M62" s="246">
        <f>(I62*100%)-K62</f>
        <v>-840.74000000000524</v>
      </c>
      <c r="N62" s="243">
        <v>2187567.5219751387</v>
      </c>
      <c r="O62" s="127">
        <f t="shared" si="23"/>
        <v>2094171.7819751387</v>
      </c>
    </row>
    <row r="63" spans="1:15">
      <c r="A63" s="237">
        <f>A62+1</f>
        <v>44</v>
      </c>
      <c r="B63" s="258" t="s">
        <v>583</v>
      </c>
      <c r="C63" s="243">
        <v>36493.25</v>
      </c>
      <c r="D63" s="243">
        <v>0</v>
      </c>
      <c r="E63" s="243">
        <f t="shared" si="24"/>
        <v>36493.25</v>
      </c>
      <c r="F63" s="243">
        <v>0</v>
      </c>
      <c r="G63" s="244">
        <f t="shared" si="25"/>
        <v>36493.25</v>
      </c>
      <c r="H63" s="243">
        <v>0</v>
      </c>
      <c r="I63" s="244">
        <f t="shared" si="26"/>
        <v>36493.25</v>
      </c>
      <c r="J63" s="245">
        <f t="shared" si="22"/>
        <v>0</v>
      </c>
      <c r="K63" s="244">
        <f t="shared" si="27"/>
        <v>0</v>
      </c>
      <c r="L63" s="237" t="s">
        <v>547</v>
      </c>
      <c r="M63" s="243"/>
      <c r="N63" s="243">
        <v>0</v>
      </c>
      <c r="O63" s="127">
        <f t="shared" si="23"/>
        <v>0</v>
      </c>
    </row>
    <row r="64" spans="1:15">
      <c r="A64" s="237">
        <f>A63+1</f>
        <v>45</v>
      </c>
      <c r="B64" s="258" t="s">
        <v>584</v>
      </c>
      <c r="C64" s="243">
        <v>11290.34</v>
      </c>
      <c r="D64" s="243">
        <v>0</v>
      </c>
      <c r="E64" s="243">
        <f t="shared" si="24"/>
        <v>11290.34</v>
      </c>
      <c r="F64" s="243">
        <v>0</v>
      </c>
      <c r="G64" s="244">
        <f t="shared" si="25"/>
        <v>11290.34</v>
      </c>
      <c r="H64" s="243">
        <v>0</v>
      </c>
      <c r="I64" s="244">
        <f t="shared" si="26"/>
        <v>11290.34</v>
      </c>
      <c r="J64" s="245">
        <f t="shared" si="22"/>
        <v>0</v>
      </c>
      <c r="K64" s="244">
        <f t="shared" si="27"/>
        <v>0</v>
      </c>
      <c r="L64" s="237" t="s">
        <v>547</v>
      </c>
      <c r="M64" s="243"/>
      <c r="N64" s="243">
        <v>0</v>
      </c>
      <c r="O64" s="127">
        <f t="shared" si="23"/>
        <v>0</v>
      </c>
    </row>
    <row r="65" spans="1:15">
      <c r="A65" s="237">
        <f>+A62+1</f>
        <v>44</v>
      </c>
      <c r="B65" s="258" t="s">
        <v>585</v>
      </c>
      <c r="C65" s="243">
        <v>29635.75</v>
      </c>
      <c r="D65" s="243">
        <v>0</v>
      </c>
      <c r="E65" s="243">
        <f t="shared" si="24"/>
        <v>29635.75</v>
      </c>
      <c r="F65" s="243">
        <v>0</v>
      </c>
      <c r="G65" s="244">
        <f t="shared" si="25"/>
        <v>29635.75</v>
      </c>
      <c r="H65" s="243">
        <v>0</v>
      </c>
      <c r="I65" s="244">
        <f t="shared" si="26"/>
        <v>29635.75</v>
      </c>
      <c r="J65" s="245">
        <f t="shared" si="22"/>
        <v>0</v>
      </c>
      <c r="K65" s="244">
        <f t="shared" si="27"/>
        <v>0</v>
      </c>
      <c r="L65" s="237" t="s">
        <v>547</v>
      </c>
      <c r="M65" s="243"/>
      <c r="N65" s="243">
        <v>0</v>
      </c>
      <c r="O65" s="127">
        <f t="shared" si="23"/>
        <v>0</v>
      </c>
    </row>
    <row r="66" spans="1:15">
      <c r="A66" s="237">
        <f t="shared" si="21"/>
        <v>45</v>
      </c>
      <c r="B66" s="258" t="s">
        <v>586</v>
      </c>
      <c r="C66" s="243">
        <v>-25149.51</v>
      </c>
      <c r="D66" s="243">
        <v>0</v>
      </c>
      <c r="E66" s="243">
        <f t="shared" si="24"/>
        <v>-25149.51</v>
      </c>
      <c r="F66" s="243">
        <v>0</v>
      </c>
      <c r="G66" s="244">
        <f t="shared" si="25"/>
        <v>-25149.51</v>
      </c>
      <c r="H66" s="243">
        <v>0</v>
      </c>
      <c r="I66" s="244">
        <f t="shared" si="26"/>
        <v>-25149.51</v>
      </c>
      <c r="J66" s="245">
        <f t="shared" si="22"/>
        <v>0</v>
      </c>
      <c r="K66" s="244">
        <f t="shared" si="27"/>
        <v>0</v>
      </c>
      <c r="L66" s="237" t="s">
        <v>547</v>
      </c>
      <c r="M66" s="243"/>
      <c r="N66" s="243">
        <v>0</v>
      </c>
      <c r="O66" s="127">
        <f t="shared" si="23"/>
        <v>0</v>
      </c>
    </row>
    <row r="67" spans="1:15">
      <c r="A67" s="237">
        <f t="shared" si="21"/>
        <v>46</v>
      </c>
      <c r="B67" s="258" t="s">
        <v>587</v>
      </c>
      <c r="C67" s="243">
        <v>-3926.68</v>
      </c>
      <c r="D67" s="243">
        <v>0</v>
      </c>
      <c r="E67" s="243">
        <f t="shared" si="24"/>
        <v>-3926.68</v>
      </c>
      <c r="F67" s="243">
        <v>0</v>
      </c>
      <c r="G67" s="244">
        <f t="shared" si="25"/>
        <v>-3926.68</v>
      </c>
      <c r="H67" s="243">
        <v>0</v>
      </c>
      <c r="I67" s="244">
        <f t="shared" si="26"/>
        <v>-3926.68</v>
      </c>
      <c r="J67" s="245">
        <f t="shared" si="22"/>
        <v>0</v>
      </c>
      <c r="K67" s="244">
        <f t="shared" si="27"/>
        <v>0</v>
      </c>
      <c r="L67" s="237" t="s">
        <v>547</v>
      </c>
      <c r="M67" s="243"/>
      <c r="N67" s="243">
        <v>0</v>
      </c>
      <c r="O67" s="127">
        <f t="shared" si="23"/>
        <v>0</v>
      </c>
    </row>
    <row r="68" spans="1:15">
      <c r="A68" s="237">
        <f t="shared" si="21"/>
        <v>47</v>
      </c>
      <c r="B68" s="258" t="s">
        <v>588</v>
      </c>
      <c r="C68" s="243">
        <v>-66516.070000000007</v>
      </c>
      <c r="D68" s="243">
        <v>0</v>
      </c>
      <c r="E68" s="243">
        <f t="shared" si="24"/>
        <v>-66516.070000000007</v>
      </c>
      <c r="F68" s="243">
        <v>0</v>
      </c>
      <c r="G68" s="244">
        <f t="shared" si="25"/>
        <v>-66516.070000000007</v>
      </c>
      <c r="H68" s="243">
        <v>0</v>
      </c>
      <c r="I68" s="244">
        <f t="shared" si="26"/>
        <v>-66516.070000000007</v>
      </c>
      <c r="J68" s="245">
        <f t="shared" si="22"/>
        <v>0</v>
      </c>
      <c r="K68" s="244">
        <f t="shared" si="27"/>
        <v>0</v>
      </c>
      <c r="L68" s="237" t="s">
        <v>547</v>
      </c>
      <c r="M68" s="243"/>
      <c r="N68" s="243">
        <v>0</v>
      </c>
      <c r="O68" s="127">
        <f t="shared" si="23"/>
        <v>0</v>
      </c>
    </row>
    <row r="69" spans="1:15">
      <c r="A69" s="237">
        <f>A68+1</f>
        <v>48</v>
      </c>
      <c r="B69" s="258" t="s">
        <v>589</v>
      </c>
      <c r="C69" s="243">
        <v>670.8</v>
      </c>
      <c r="D69" s="243">
        <v>0</v>
      </c>
      <c r="E69" s="243">
        <f t="shared" si="24"/>
        <v>670.8</v>
      </c>
      <c r="F69" s="243">
        <v>0</v>
      </c>
      <c r="G69" s="244">
        <f t="shared" si="25"/>
        <v>670.8</v>
      </c>
      <c r="H69" s="243">
        <v>0</v>
      </c>
      <c r="I69" s="244">
        <f t="shared" si="26"/>
        <v>670.8</v>
      </c>
      <c r="J69" s="245">
        <f t="shared" si="22"/>
        <v>1</v>
      </c>
      <c r="K69" s="244">
        <f t="shared" si="27"/>
        <v>671</v>
      </c>
      <c r="L69" s="21" t="s">
        <v>531</v>
      </c>
      <c r="M69" s="246">
        <f>(I69*100%)-K69</f>
        <v>-0.20000000000004547</v>
      </c>
      <c r="N69" s="243">
        <v>0</v>
      </c>
      <c r="O69" s="127">
        <f t="shared" si="23"/>
        <v>670.8</v>
      </c>
    </row>
    <row r="70" spans="1:15">
      <c r="A70" s="237">
        <f>A69+1</f>
        <v>49</v>
      </c>
      <c r="B70" s="258" t="s">
        <v>590</v>
      </c>
      <c r="C70" s="243">
        <v>-359049.34</v>
      </c>
      <c r="D70" s="243">
        <v>0</v>
      </c>
      <c r="E70" s="243">
        <f t="shared" si="24"/>
        <v>-359049.34</v>
      </c>
      <c r="F70" s="243">
        <v>0</v>
      </c>
      <c r="G70" s="244">
        <f t="shared" si="25"/>
        <v>-359049.34</v>
      </c>
      <c r="H70" s="243">
        <v>0</v>
      </c>
      <c r="I70" s="244">
        <f t="shared" si="26"/>
        <v>-359049.34</v>
      </c>
      <c r="J70" s="245">
        <f t="shared" si="22"/>
        <v>0</v>
      </c>
      <c r="K70" s="244">
        <f t="shared" si="27"/>
        <v>0</v>
      </c>
      <c r="L70" s="237" t="s">
        <v>547</v>
      </c>
      <c r="M70" s="243"/>
      <c r="N70" s="243">
        <v>0</v>
      </c>
      <c r="O70" s="127">
        <f t="shared" si="23"/>
        <v>0</v>
      </c>
    </row>
    <row r="71" spans="1:15">
      <c r="A71" s="237">
        <f>+A68+1</f>
        <v>48</v>
      </c>
      <c r="B71" s="258" t="s">
        <v>591</v>
      </c>
      <c r="C71" s="243">
        <v>-175068.45</v>
      </c>
      <c r="D71" s="243">
        <v>0</v>
      </c>
      <c r="E71" s="243">
        <f t="shared" si="24"/>
        <v>-175068.45</v>
      </c>
      <c r="F71" s="243">
        <v>0</v>
      </c>
      <c r="G71" s="244">
        <f t="shared" si="25"/>
        <v>-175068.45</v>
      </c>
      <c r="H71" s="243">
        <v>0</v>
      </c>
      <c r="I71" s="244">
        <f t="shared" si="26"/>
        <v>-175068.45</v>
      </c>
      <c r="J71" s="245">
        <f t="shared" si="22"/>
        <v>0</v>
      </c>
      <c r="K71" s="244">
        <f t="shared" si="27"/>
        <v>0</v>
      </c>
      <c r="L71" s="237" t="s">
        <v>547</v>
      </c>
      <c r="M71" s="243"/>
      <c r="N71" s="243">
        <v>0</v>
      </c>
      <c r="O71" s="127">
        <f t="shared" si="23"/>
        <v>0</v>
      </c>
    </row>
    <row r="72" spans="1:15">
      <c r="A72" s="237">
        <f t="shared" si="21"/>
        <v>49</v>
      </c>
      <c r="B72" s="258" t="s">
        <v>592</v>
      </c>
      <c r="C72" s="243">
        <v>0.05</v>
      </c>
      <c r="D72" s="243">
        <v>0</v>
      </c>
      <c r="E72" s="243">
        <f t="shared" si="24"/>
        <v>0.05</v>
      </c>
      <c r="F72" s="243">
        <v>0</v>
      </c>
      <c r="G72" s="244">
        <f t="shared" si="25"/>
        <v>0.05</v>
      </c>
      <c r="H72" s="243">
        <v>0</v>
      </c>
      <c r="I72" s="244">
        <f t="shared" si="26"/>
        <v>0.05</v>
      </c>
      <c r="J72" s="245">
        <f t="shared" si="22"/>
        <v>0</v>
      </c>
      <c r="K72" s="244">
        <f t="shared" si="27"/>
        <v>0</v>
      </c>
      <c r="L72" s="237" t="s">
        <v>547</v>
      </c>
      <c r="M72" s="243"/>
      <c r="N72" s="243">
        <v>0</v>
      </c>
      <c r="O72" s="127">
        <f t="shared" si="23"/>
        <v>0</v>
      </c>
    </row>
    <row r="73" spans="1:15">
      <c r="A73" s="237">
        <f t="shared" si="21"/>
        <v>50</v>
      </c>
      <c r="B73" s="258" t="s">
        <v>593</v>
      </c>
      <c r="C73" s="243">
        <v>17204.86</v>
      </c>
      <c r="D73" s="243">
        <v>0</v>
      </c>
      <c r="E73" s="243">
        <f t="shared" si="24"/>
        <v>17204.86</v>
      </c>
      <c r="F73" s="243">
        <v>0</v>
      </c>
      <c r="G73" s="244">
        <f t="shared" si="25"/>
        <v>17204.86</v>
      </c>
      <c r="H73" s="243">
        <v>0</v>
      </c>
      <c r="I73" s="244">
        <f t="shared" si="26"/>
        <v>17204.86</v>
      </c>
      <c r="J73" s="245">
        <f t="shared" si="22"/>
        <v>0</v>
      </c>
      <c r="K73" s="244">
        <f t="shared" si="27"/>
        <v>0</v>
      </c>
      <c r="L73" s="237" t="s">
        <v>547</v>
      </c>
      <c r="M73" s="243"/>
      <c r="N73" s="243">
        <v>0</v>
      </c>
      <c r="O73" s="127">
        <f t="shared" si="23"/>
        <v>0</v>
      </c>
    </row>
    <row r="74" spans="1:15">
      <c r="A74" s="237">
        <f t="shared" si="21"/>
        <v>51</v>
      </c>
      <c r="B74" s="258" t="s">
        <v>594</v>
      </c>
      <c r="C74" s="243">
        <v>-8322.2000000000007</v>
      </c>
      <c r="D74" s="243">
        <v>0</v>
      </c>
      <c r="E74" s="243">
        <f t="shared" si="24"/>
        <v>-8322.2000000000007</v>
      </c>
      <c r="F74" s="243">
        <v>0</v>
      </c>
      <c r="G74" s="244">
        <f t="shared" si="25"/>
        <v>-8322.2000000000007</v>
      </c>
      <c r="H74" s="243">
        <v>0</v>
      </c>
      <c r="I74" s="244">
        <f t="shared" si="26"/>
        <v>-8322.2000000000007</v>
      </c>
      <c r="J74" s="245">
        <f t="shared" si="22"/>
        <v>0</v>
      </c>
      <c r="K74" s="244">
        <f t="shared" si="27"/>
        <v>0</v>
      </c>
      <c r="L74" s="237" t="s">
        <v>547</v>
      </c>
      <c r="M74" s="243"/>
      <c r="N74" s="243">
        <v>0</v>
      </c>
      <c r="O74" s="127">
        <f t="shared" si="23"/>
        <v>0</v>
      </c>
    </row>
    <row r="75" spans="1:15">
      <c r="A75" s="237">
        <f>A74+1</f>
        <v>52</v>
      </c>
      <c r="B75" s="258" t="s">
        <v>595</v>
      </c>
      <c r="C75" s="243">
        <v>52339.24</v>
      </c>
      <c r="D75" s="243">
        <v>0</v>
      </c>
      <c r="E75" s="243">
        <f t="shared" si="24"/>
        <v>52339.24</v>
      </c>
      <c r="F75" s="243">
        <v>0</v>
      </c>
      <c r="G75" s="244">
        <f t="shared" si="25"/>
        <v>52339.24</v>
      </c>
      <c r="H75" s="243">
        <v>0</v>
      </c>
      <c r="I75" s="244">
        <f t="shared" si="26"/>
        <v>52339.24</v>
      </c>
      <c r="J75" s="245">
        <f t="shared" si="22"/>
        <v>0</v>
      </c>
      <c r="K75" s="244">
        <f t="shared" si="27"/>
        <v>0</v>
      </c>
      <c r="L75" s="237" t="s">
        <v>547</v>
      </c>
      <c r="M75" s="243"/>
      <c r="N75" s="243">
        <v>0</v>
      </c>
      <c r="O75" s="127">
        <f t="shared" si="23"/>
        <v>0</v>
      </c>
    </row>
    <row r="76" spans="1:15">
      <c r="A76" s="237">
        <f>A75+1</f>
        <v>53</v>
      </c>
      <c r="B76" s="258" t="s">
        <v>596</v>
      </c>
      <c r="C76" s="243">
        <v>0.26</v>
      </c>
      <c r="D76" s="243">
        <v>0</v>
      </c>
      <c r="E76" s="243">
        <f t="shared" si="24"/>
        <v>0.26</v>
      </c>
      <c r="F76" s="243">
        <v>0</v>
      </c>
      <c r="G76" s="244">
        <f t="shared" si="25"/>
        <v>0.26</v>
      </c>
      <c r="H76" s="243">
        <v>0</v>
      </c>
      <c r="I76" s="244">
        <f t="shared" si="26"/>
        <v>0.26</v>
      </c>
      <c r="J76" s="245">
        <f t="shared" si="22"/>
        <v>0.98</v>
      </c>
      <c r="K76" s="244">
        <f t="shared" si="27"/>
        <v>0</v>
      </c>
      <c r="L76" s="237" t="s">
        <v>533</v>
      </c>
      <c r="M76" s="246">
        <f>(I76*100%)-K76</f>
        <v>0.26</v>
      </c>
      <c r="N76" s="243">
        <v>0</v>
      </c>
      <c r="O76" s="127">
        <f t="shared" si="23"/>
        <v>0.26</v>
      </c>
    </row>
    <row r="77" spans="1:15">
      <c r="A77" s="237">
        <f>+A74+1</f>
        <v>52</v>
      </c>
      <c r="B77" s="258" t="s">
        <v>597</v>
      </c>
      <c r="C77" s="243">
        <v>-0.46</v>
      </c>
      <c r="D77" s="243">
        <v>0</v>
      </c>
      <c r="E77" s="243">
        <f t="shared" si="24"/>
        <v>-0.46</v>
      </c>
      <c r="F77" s="243">
        <v>0</v>
      </c>
      <c r="G77" s="244">
        <f t="shared" si="25"/>
        <v>-0.46</v>
      </c>
      <c r="H77" s="243">
        <v>0</v>
      </c>
      <c r="I77" s="244">
        <f t="shared" si="26"/>
        <v>-0.46</v>
      </c>
      <c r="J77" s="245">
        <f t="shared" si="22"/>
        <v>0.99299999999999999</v>
      </c>
      <c r="K77" s="244">
        <f t="shared" si="27"/>
        <v>0</v>
      </c>
      <c r="L77" s="237" t="s">
        <v>598</v>
      </c>
      <c r="M77" s="246">
        <f>(I77*100%)-K77</f>
        <v>-0.46</v>
      </c>
      <c r="N77" s="243">
        <v>0</v>
      </c>
      <c r="O77" s="127">
        <f t="shared" si="23"/>
        <v>-0.46</v>
      </c>
    </row>
    <row r="78" spans="1:15">
      <c r="A78" s="237">
        <f t="shared" si="21"/>
        <v>53</v>
      </c>
      <c r="B78" s="258" t="s">
        <v>599</v>
      </c>
      <c r="C78" s="243">
        <v>238822.34</v>
      </c>
      <c r="D78" s="243">
        <v>0</v>
      </c>
      <c r="E78" s="243">
        <f t="shared" si="24"/>
        <v>238822.34</v>
      </c>
      <c r="F78" s="243">
        <v>0</v>
      </c>
      <c r="G78" s="244">
        <f t="shared" si="25"/>
        <v>238822.34</v>
      </c>
      <c r="H78" s="243">
        <v>0</v>
      </c>
      <c r="I78" s="244">
        <f t="shared" si="26"/>
        <v>238822.34</v>
      </c>
      <c r="J78" s="245">
        <f t="shared" si="22"/>
        <v>0</v>
      </c>
      <c r="K78" s="244">
        <f t="shared" si="27"/>
        <v>0</v>
      </c>
      <c r="L78" s="237" t="s">
        <v>547</v>
      </c>
      <c r="M78" s="243"/>
      <c r="N78" s="243">
        <v>0</v>
      </c>
      <c r="O78" s="127">
        <f t="shared" si="23"/>
        <v>0</v>
      </c>
    </row>
    <row r="79" spans="1:15">
      <c r="A79" s="237">
        <f t="shared" si="21"/>
        <v>54</v>
      </c>
      <c r="B79" s="258" t="s">
        <v>600</v>
      </c>
      <c r="C79" s="243">
        <v>-333841.91999999998</v>
      </c>
      <c r="D79" s="243">
        <v>0</v>
      </c>
      <c r="E79" s="243">
        <f t="shared" si="24"/>
        <v>-333841.91999999998</v>
      </c>
      <c r="F79" s="243">
        <v>0</v>
      </c>
      <c r="G79" s="244">
        <f t="shared" si="25"/>
        <v>-333841.91999999998</v>
      </c>
      <c r="H79" s="243">
        <v>0</v>
      </c>
      <c r="I79" s="244">
        <f t="shared" si="26"/>
        <v>-333841.91999999998</v>
      </c>
      <c r="J79" s="245">
        <f t="shared" si="22"/>
        <v>0</v>
      </c>
      <c r="K79" s="244">
        <f t="shared" si="27"/>
        <v>0</v>
      </c>
      <c r="L79" s="237" t="s">
        <v>547</v>
      </c>
      <c r="M79" s="243"/>
      <c r="N79" s="243">
        <v>0</v>
      </c>
      <c r="O79" s="127">
        <f t="shared" si="23"/>
        <v>0</v>
      </c>
    </row>
    <row r="80" spans="1:15">
      <c r="A80" s="237">
        <f t="shared" si="21"/>
        <v>55</v>
      </c>
      <c r="B80" s="258" t="s">
        <v>601</v>
      </c>
      <c r="C80" s="243">
        <v>-1050.33</v>
      </c>
      <c r="D80" s="243">
        <v>0</v>
      </c>
      <c r="E80" s="243">
        <f t="shared" si="24"/>
        <v>-1050.33</v>
      </c>
      <c r="F80" s="243">
        <v>0</v>
      </c>
      <c r="G80" s="244">
        <f t="shared" si="25"/>
        <v>-1050.33</v>
      </c>
      <c r="H80" s="243">
        <v>0</v>
      </c>
      <c r="I80" s="244">
        <f t="shared" si="26"/>
        <v>-1050.33</v>
      </c>
      <c r="J80" s="245">
        <f t="shared" si="22"/>
        <v>0</v>
      </c>
      <c r="K80" s="244">
        <f t="shared" si="27"/>
        <v>0</v>
      </c>
      <c r="L80" s="237" t="s">
        <v>547</v>
      </c>
      <c r="M80" s="243"/>
      <c r="N80" s="243">
        <v>0</v>
      </c>
      <c r="O80" s="127">
        <f t="shared" si="23"/>
        <v>0</v>
      </c>
    </row>
    <row r="81" spans="1:15">
      <c r="A81" s="237">
        <f>A80+1</f>
        <v>56</v>
      </c>
      <c r="B81" s="258" t="s">
        <v>602</v>
      </c>
      <c r="C81" s="243">
        <v>36951.86</v>
      </c>
      <c r="D81" s="243">
        <v>0</v>
      </c>
      <c r="E81" s="243">
        <f t="shared" si="24"/>
        <v>36951.86</v>
      </c>
      <c r="F81" s="243">
        <v>0</v>
      </c>
      <c r="G81" s="244">
        <f t="shared" si="25"/>
        <v>36951.86</v>
      </c>
      <c r="H81" s="243">
        <v>0</v>
      </c>
      <c r="I81" s="244">
        <f t="shared" si="26"/>
        <v>36951.86</v>
      </c>
      <c r="J81" s="245">
        <f t="shared" si="22"/>
        <v>0.98599999999999999</v>
      </c>
      <c r="K81" s="244">
        <f t="shared" si="27"/>
        <v>36435</v>
      </c>
      <c r="L81" s="237" t="s">
        <v>579</v>
      </c>
      <c r="M81" s="246">
        <f>(I81*100%)-K81</f>
        <v>516.86000000000058</v>
      </c>
      <c r="N81" s="243">
        <v>0</v>
      </c>
      <c r="O81" s="127">
        <f t="shared" si="23"/>
        <v>36951.86</v>
      </c>
    </row>
    <row r="82" spans="1:15">
      <c r="A82" s="237">
        <f>A81+1</f>
        <v>57</v>
      </c>
      <c r="B82" s="258" t="s">
        <v>603</v>
      </c>
      <c r="C82" s="243">
        <v>-15266.83</v>
      </c>
      <c r="D82" s="243">
        <v>0</v>
      </c>
      <c r="E82" s="243">
        <f t="shared" si="24"/>
        <v>-15266.83</v>
      </c>
      <c r="F82" s="243">
        <v>0</v>
      </c>
      <c r="G82" s="244">
        <f t="shared" si="25"/>
        <v>-15266.83</v>
      </c>
      <c r="H82" s="243">
        <v>0</v>
      </c>
      <c r="I82" s="244">
        <f t="shared" si="26"/>
        <v>-15266.83</v>
      </c>
      <c r="J82" s="245">
        <f t="shared" si="22"/>
        <v>0.99299999999999999</v>
      </c>
      <c r="K82" s="244">
        <f t="shared" si="27"/>
        <v>-15160</v>
      </c>
      <c r="L82" s="237" t="s">
        <v>598</v>
      </c>
      <c r="M82" s="246">
        <f>(I82*100%)-K82</f>
        <v>-106.82999999999993</v>
      </c>
      <c r="N82" s="243">
        <v>0</v>
      </c>
      <c r="O82" s="127">
        <f t="shared" si="23"/>
        <v>-15266.83</v>
      </c>
    </row>
    <row r="83" spans="1:15">
      <c r="A83" s="237">
        <f>+A80+1</f>
        <v>56</v>
      </c>
      <c r="B83" s="258" t="s">
        <v>604</v>
      </c>
      <c r="C83" s="243">
        <v>0</v>
      </c>
      <c r="D83" s="243">
        <v>0</v>
      </c>
      <c r="E83" s="243">
        <f t="shared" si="24"/>
        <v>0</v>
      </c>
      <c r="F83" s="243">
        <v>0</v>
      </c>
      <c r="G83" s="244">
        <f t="shared" si="25"/>
        <v>0</v>
      </c>
      <c r="H83" s="243">
        <v>0</v>
      </c>
      <c r="I83" s="244">
        <f t="shared" si="26"/>
        <v>0</v>
      </c>
      <c r="J83" s="245">
        <f t="shared" si="22"/>
        <v>0</v>
      </c>
      <c r="K83" s="244">
        <f t="shared" si="27"/>
        <v>0</v>
      </c>
      <c r="L83" s="237" t="s">
        <v>547</v>
      </c>
      <c r="M83" s="243"/>
      <c r="N83" s="243">
        <v>0</v>
      </c>
      <c r="O83" s="127">
        <f t="shared" si="23"/>
        <v>0</v>
      </c>
    </row>
    <row r="84" spans="1:15">
      <c r="A84" s="237">
        <f t="shared" si="21"/>
        <v>57</v>
      </c>
      <c r="B84" s="258" t="s">
        <v>605</v>
      </c>
      <c r="C84" s="243">
        <v>4644883.2699999996</v>
      </c>
      <c r="D84" s="243">
        <v>0</v>
      </c>
      <c r="E84" s="243">
        <f t="shared" si="24"/>
        <v>4644883.2699999996</v>
      </c>
      <c r="F84" s="243">
        <v>0</v>
      </c>
      <c r="G84" s="244">
        <f t="shared" si="25"/>
        <v>4644883.2699999996</v>
      </c>
      <c r="H84" s="243">
        <v>0</v>
      </c>
      <c r="I84" s="244">
        <f t="shared" si="26"/>
        <v>4644883.2699999996</v>
      </c>
      <c r="J84" s="245">
        <f t="shared" si="22"/>
        <v>0</v>
      </c>
      <c r="K84" s="244">
        <f t="shared" si="27"/>
        <v>0</v>
      </c>
      <c r="L84" s="237" t="s">
        <v>547</v>
      </c>
      <c r="M84" s="243"/>
      <c r="N84" s="243">
        <v>0</v>
      </c>
      <c r="O84" s="127">
        <f t="shared" si="23"/>
        <v>0</v>
      </c>
    </row>
    <row r="85" spans="1:15">
      <c r="A85" s="237">
        <f t="shared" si="21"/>
        <v>58</v>
      </c>
      <c r="B85" s="258" t="s">
        <v>606</v>
      </c>
      <c r="C85" s="243">
        <v>-36493.25</v>
      </c>
      <c r="D85" s="243">
        <v>0</v>
      </c>
      <c r="E85" s="243">
        <f t="shared" si="24"/>
        <v>-36493.25</v>
      </c>
      <c r="F85" s="243">
        <v>0</v>
      </c>
      <c r="G85" s="244">
        <f t="shared" si="25"/>
        <v>-36493.25</v>
      </c>
      <c r="H85" s="243">
        <v>0</v>
      </c>
      <c r="I85" s="244">
        <f t="shared" si="26"/>
        <v>-36493.25</v>
      </c>
      <c r="J85" s="245">
        <f t="shared" si="22"/>
        <v>0</v>
      </c>
      <c r="K85" s="244">
        <f t="shared" si="27"/>
        <v>0</v>
      </c>
      <c r="L85" s="237" t="s">
        <v>547</v>
      </c>
      <c r="M85" s="243"/>
      <c r="N85" s="243">
        <v>0</v>
      </c>
      <c r="O85" s="127">
        <f t="shared" si="23"/>
        <v>0</v>
      </c>
    </row>
    <row r="86" spans="1:15">
      <c r="A86" s="237">
        <f t="shared" si="21"/>
        <v>59</v>
      </c>
      <c r="B86" s="258" t="s">
        <v>607</v>
      </c>
      <c r="C86" s="243">
        <v>-29635.75</v>
      </c>
      <c r="D86" s="243">
        <v>0</v>
      </c>
      <c r="E86" s="243">
        <f t="shared" si="24"/>
        <v>-29635.75</v>
      </c>
      <c r="F86" s="243">
        <v>0</v>
      </c>
      <c r="G86" s="244">
        <f t="shared" si="25"/>
        <v>-29635.75</v>
      </c>
      <c r="H86" s="243">
        <v>0</v>
      </c>
      <c r="I86" s="244">
        <f t="shared" si="26"/>
        <v>-29635.75</v>
      </c>
      <c r="J86" s="245">
        <f t="shared" si="22"/>
        <v>0</v>
      </c>
      <c r="K86" s="244">
        <f t="shared" si="27"/>
        <v>0</v>
      </c>
      <c r="L86" s="237" t="s">
        <v>547</v>
      </c>
      <c r="M86" s="243"/>
      <c r="N86" s="243">
        <v>0</v>
      </c>
      <c r="O86" s="127">
        <f t="shared" si="23"/>
        <v>0</v>
      </c>
    </row>
    <row r="87" spans="1:15">
      <c r="A87" s="237">
        <f>A86+1</f>
        <v>60</v>
      </c>
      <c r="B87" s="258" t="s">
        <v>608</v>
      </c>
      <c r="C87" s="243">
        <v>11048288.75</v>
      </c>
      <c r="D87" s="243">
        <v>0</v>
      </c>
      <c r="E87" s="243">
        <f t="shared" si="24"/>
        <v>11048288.75</v>
      </c>
      <c r="F87" s="243">
        <v>0</v>
      </c>
      <c r="G87" s="244">
        <f t="shared" si="25"/>
        <v>11048288.75</v>
      </c>
      <c r="H87" s="243">
        <v>0</v>
      </c>
      <c r="I87" s="244">
        <f t="shared" si="26"/>
        <v>11048288.75</v>
      </c>
      <c r="J87" s="245">
        <f t="shared" si="22"/>
        <v>0</v>
      </c>
      <c r="K87" s="244">
        <f t="shared" si="27"/>
        <v>0</v>
      </c>
      <c r="L87" s="237" t="s">
        <v>547</v>
      </c>
      <c r="M87" s="243"/>
      <c r="N87" s="243">
        <v>0</v>
      </c>
      <c r="O87" s="127">
        <f t="shared" si="23"/>
        <v>0</v>
      </c>
    </row>
    <row r="88" spans="1:15">
      <c r="A88" s="237">
        <f>A87+1</f>
        <v>61</v>
      </c>
      <c r="B88" s="258" t="s">
        <v>609</v>
      </c>
      <c r="C88" s="243">
        <v>-2506318</v>
      </c>
      <c r="D88" s="243">
        <v>0</v>
      </c>
      <c r="E88" s="243">
        <f t="shared" si="24"/>
        <v>-2506318</v>
      </c>
      <c r="F88" s="243">
        <v>0</v>
      </c>
      <c r="G88" s="244">
        <f t="shared" si="25"/>
        <v>-2506318</v>
      </c>
      <c r="H88" s="243">
        <v>0</v>
      </c>
      <c r="I88" s="244">
        <f t="shared" si="26"/>
        <v>-2506318</v>
      </c>
      <c r="J88" s="245">
        <f t="shared" si="22"/>
        <v>0</v>
      </c>
      <c r="K88" s="244">
        <f t="shared" si="27"/>
        <v>0</v>
      </c>
      <c r="L88" s="237" t="s">
        <v>547</v>
      </c>
      <c r="M88" s="243"/>
      <c r="N88" s="243">
        <v>0</v>
      </c>
      <c r="O88" s="127">
        <f t="shared" si="23"/>
        <v>0</v>
      </c>
    </row>
    <row r="89" spans="1:15">
      <c r="A89" s="237">
        <f>+A86+1</f>
        <v>60</v>
      </c>
      <c r="B89" s="258" t="s">
        <v>610</v>
      </c>
      <c r="C89" s="243">
        <v>3882720.4</v>
      </c>
      <c r="D89" s="243">
        <v>0</v>
      </c>
      <c r="E89" s="243">
        <f t="shared" si="24"/>
        <v>3882720.4</v>
      </c>
      <c r="F89" s="243">
        <v>0</v>
      </c>
      <c r="G89" s="244">
        <f t="shared" si="25"/>
        <v>3882720.4</v>
      </c>
      <c r="H89" s="243">
        <v>0</v>
      </c>
      <c r="I89" s="244">
        <f t="shared" si="26"/>
        <v>3882720.4</v>
      </c>
      <c r="J89" s="245">
        <f t="shared" si="22"/>
        <v>0.98</v>
      </c>
      <c r="K89" s="244">
        <f t="shared" si="27"/>
        <v>3805066</v>
      </c>
      <c r="L89" s="237" t="s">
        <v>533</v>
      </c>
      <c r="M89" s="246">
        <f>(I89*100%)-K89</f>
        <v>77654.399999999907</v>
      </c>
      <c r="N89" s="243">
        <v>0</v>
      </c>
      <c r="O89" s="127">
        <f t="shared" si="23"/>
        <v>3882720.4</v>
      </c>
    </row>
    <row r="90" spans="1:15">
      <c r="A90" s="237">
        <f t="shared" si="21"/>
        <v>61</v>
      </c>
      <c r="B90" s="258" t="s">
        <v>611</v>
      </c>
      <c r="C90" s="243">
        <v>34914.36</v>
      </c>
      <c r="D90" s="243">
        <v>0</v>
      </c>
      <c r="E90" s="243">
        <f t="shared" si="24"/>
        <v>34914.36</v>
      </c>
      <c r="F90" s="243">
        <v>0</v>
      </c>
      <c r="G90" s="244">
        <f t="shared" si="25"/>
        <v>34914.36</v>
      </c>
      <c r="H90" s="243">
        <v>0</v>
      </c>
      <c r="I90" s="244">
        <f t="shared" si="26"/>
        <v>34914.36</v>
      </c>
      <c r="J90" s="245">
        <f t="shared" si="22"/>
        <v>0</v>
      </c>
      <c r="K90" s="244">
        <f t="shared" si="27"/>
        <v>0</v>
      </c>
      <c r="L90" s="237" t="s">
        <v>547</v>
      </c>
      <c r="M90" s="243"/>
      <c r="N90" s="243">
        <v>0</v>
      </c>
      <c r="O90" s="127">
        <f t="shared" si="23"/>
        <v>0</v>
      </c>
    </row>
    <row r="91" spans="1:15">
      <c r="A91" s="237">
        <f t="shared" si="21"/>
        <v>62</v>
      </c>
      <c r="B91" s="258" t="s">
        <v>612</v>
      </c>
      <c r="C91" s="243">
        <v>53250.12</v>
      </c>
      <c r="D91" s="243">
        <v>0</v>
      </c>
      <c r="E91" s="243">
        <f t="shared" si="24"/>
        <v>53250.12</v>
      </c>
      <c r="F91" s="243">
        <v>0</v>
      </c>
      <c r="G91" s="244">
        <f t="shared" si="25"/>
        <v>53250.12</v>
      </c>
      <c r="H91" s="243">
        <v>0</v>
      </c>
      <c r="I91" s="244">
        <f t="shared" si="26"/>
        <v>53250.12</v>
      </c>
      <c r="J91" s="245">
        <f t="shared" si="22"/>
        <v>0</v>
      </c>
      <c r="K91" s="244">
        <f t="shared" si="27"/>
        <v>0</v>
      </c>
      <c r="L91" s="237" t="s">
        <v>547</v>
      </c>
      <c r="M91" s="243"/>
      <c r="N91" s="243">
        <v>0</v>
      </c>
      <c r="O91" s="127">
        <f t="shared" si="23"/>
        <v>0</v>
      </c>
    </row>
    <row r="92" spans="1:15">
      <c r="A92" s="237">
        <f t="shared" si="21"/>
        <v>63</v>
      </c>
      <c r="B92" s="258" t="s">
        <v>613</v>
      </c>
      <c r="C92" s="243">
        <v>333841.91999999998</v>
      </c>
      <c r="D92" s="243">
        <v>0</v>
      </c>
      <c r="E92" s="243">
        <f t="shared" si="24"/>
        <v>333841.91999999998</v>
      </c>
      <c r="F92" s="243">
        <v>0</v>
      </c>
      <c r="G92" s="244">
        <f t="shared" si="25"/>
        <v>333841.91999999998</v>
      </c>
      <c r="H92" s="243">
        <v>0</v>
      </c>
      <c r="I92" s="244">
        <f t="shared" si="26"/>
        <v>333841.91999999998</v>
      </c>
      <c r="J92" s="245">
        <f t="shared" si="22"/>
        <v>0</v>
      </c>
      <c r="K92" s="244">
        <f t="shared" si="27"/>
        <v>0</v>
      </c>
      <c r="L92" s="237" t="s">
        <v>547</v>
      </c>
      <c r="M92" s="243"/>
      <c r="N92" s="243">
        <v>0</v>
      </c>
      <c r="O92" s="127">
        <f t="shared" si="23"/>
        <v>0</v>
      </c>
    </row>
    <row r="93" spans="1:15">
      <c r="A93" s="237">
        <f>A92+1</f>
        <v>64</v>
      </c>
      <c r="B93" s="258" t="s">
        <v>614</v>
      </c>
      <c r="C93" s="243">
        <v>214594.82</v>
      </c>
      <c r="D93" s="243">
        <v>0</v>
      </c>
      <c r="E93" s="243">
        <f t="shared" si="24"/>
        <v>214594.82</v>
      </c>
      <c r="F93" s="243">
        <v>0</v>
      </c>
      <c r="G93" s="244">
        <f t="shared" si="25"/>
        <v>214594.82</v>
      </c>
      <c r="H93" s="243">
        <v>0</v>
      </c>
      <c r="I93" s="244">
        <f t="shared" si="26"/>
        <v>214594.82</v>
      </c>
      <c r="J93" s="245">
        <f t="shared" si="22"/>
        <v>0</v>
      </c>
      <c r="K93" s="244">
        <f t="shared" si="27"/>
        <v>0</v>
      </c>
      <c r="L93" s="237" t="s">
        <v>547</v>
      </c>
      <c r="M93" s="243"/>
      <c r="N93" s="243">
        <v>0</v>
      </c>
      <c r="O93" s="127">
        <f t="shared" si="23"/>
        <v>0</v>
      </c>
    </row>
    <row r="94" spans="1:15">
      <c r="A94" s="237">
        <f>A93+1</f>
        <v>65</v>
      </c>
      <c r="B94" s="258" t="s">
        <v>615</v>
      </c>
      <c r="C94" s="243">
        <v>-7671.09</v>
      </c>
      <c r="D94" s="243">
        <v>0</v>
      </c>
      <c r="E94" s="243">
        <f t="shared" si="24"/>
        <v>-7671.09</v>
      </c>
      <c r="F94" s="243">
        <v>0</v>
      </c>
      <c r="G94" s="244">
        <f t="shared" si="25"/>
        <v>-7671.09</v>
      </c>
      <c r="H94" s="243">
        <v>0</v>
      </c>
      <c r="I94" s="244">
        <f t="shared" si="26"/>
        <v>-7671.09</v>
      </c>
      <c r="J94" s="245">
        <f t="shared" si="22"/>
        <v>0</v>
      </c>
      <c r="K94" s="244">
        <f t="shared" si="27"/>
        <v>0</v>
      </c>
      <c r="L94" s="237" t="s">
        <v>547</v>
      </c>
      <c r="M94" s="243"/>
      <c r="N94" s="243">
        <v>0</v>
      </c>
      <c r="O94" s="127">
        <f t="shared" si="23"/>
        <v>0</v>
      </c>
    </row>
    <row r="95" spans="1:15">
      <c r="A95" s="237">
        <f>+A92+1</f>
        <v>64</v>
      </c>
      <c r="B95" s="258" t="s">
        <v>616</v>
      </c>
      <c r="C95" s="243">
        <v>-2010677.27</v>
      </c>
      <c r="D95" s="243">
        <v>0</v>
      </c>
      <c r="E95" s="243">
        <f t="shared" si="24"/>
        <v>-2010677.27</v>
      </c>
      <c r="F95" s="243">
        <v>0</v>
      </c>
      <c r="G95" s="244">
        <f t="shared" si="25"/>
        <v>-2010677.27</v>
      </c>
      <c r="H95" s="243">
        <v>0</v>
      </c>
      <c r="I95" s="244">
        <f t="shared" si="26"/>
        <v>-2010677.27</v>
      </c>
      <c r="J95" s="245">
        <f t="shared" si="22"/>
        <v>0</v>
      </c>
      <c r="K95" s="244">
        <f t="shared" si="27"/>
        <v>0</v>
      </c>
      <c r="L95" s="237" t="s">
        <v>547</v>
      </c>
      <c r="M95" s="243"/>
      <c r="N95" s="243">
        <v>0</v>
      </c>
      <c r="O95" s="127">
        <f t="shared" si="23"/>
        <v>0</v>
      </c>
    </row>
    <row r="96" spans="1:15">
      <c r="A96" s="237">
        <f t="shared" si="21"/>
        <v>65</v>
      </c>
      <c r="B96" s="258" t="s">
        <v>617</v>
      </c>
      <c r="C96" s="243">
        <v>-583092.96</v>
      </c>
      <c r="D96" s="243">
        <v>0</v>
      </c>
      <c r="E96" s="243">
        <f t="shared" si="24"/>
        <v>-583092.96</v>
      </c>
      <c r="F96" s="243">
        <v>0</v>
      </c>
      <c r="G96" s="244">
        <f t="shared" si="25"/>
        <v>-583092.96</v>
      </c>
      <c r="H96" s="243">
        <v>0</v>
      </c>
      <c r="I96" s="244">
        <f t="shared" si="26"/>
        <v>-583092.96</v>
      </c>
      <c r="J96" s="245">
        <f t="shared" si="22"/>
        <v>0</v>
      </c>
      <c r="K96" s="244">
        <f t="shared" si="27"/>
        <v>0</v>
      </c>
      <c r="L96" s="237" t="s">
        <v>547</v>
      </c>
      <c r="M96" s="243"/>
      <c r="N96" s="243">
        <v>0</v>
      </c>
      <c r="O96" s="127">
        <f t="shared" si="23"/>
        <v>0</v>
      </c>
    </row>
    <row r="97" spans="1:15">
      <c r="A97" s="237">
        <f t="shared" si="21"/>
        <v>66</v>
      </c>
      <c r="B97" s="258" t="s">
        <v>618</v>
      </c>
      <c r="C97" s="243">
        <v>583092.96</v>
      </c>
      <c r="D97" s="243">
        <v>0</v>
      </c>
      <c r="E97" s="243">
        <f t="shared" si="24"/>
        <v>583092.96</v>
      </c>
      <c r="F97" s="243">
        <v>0</v>
      </c>
      <c r="G97" s="244">
        <f t="shared" si="25"/>
        <v>583092.96</v>
      </c>
      <c r="H97" s="243">
        <v>0</v>
      </c>
      <c r="I97" s="244">
        <f t="shared" si="26"/>
        <v>583092.96</v>
      </c>
      <c r="J97" s="245">
        <f t="shared" si="22"/>
        <v>0</v>
      </c>
      <c r="K97" s="244">
        <f t="shared" si="27"/>
        <v>0</v>
      </c>
      <c r="L97" s="237" t="s">
        <v>547</v>
      </c>
      <c r="M97" s="243"/>
      <c r="N97" s="243">
        <v>0</v>
      </c>
      <c r="O97" s="127">
        <f t="shared" si="23"/>
        <v>0</v>
      </c>
    </row>
    <row r="98" spans="1:15">
      <c r="A98" s="237">
        <f t="shared" si="21"/>
        <v>67</v>
      </c>
      <c r="B98" s="258" t="s">
        <v>619</v>
      </c>
      <c r="C98" s="243">
        <v>32575.22</v>
      </c>
      <c r="D98" s="243">
        <v>0</v>
      </c>
      <c r="E98" s="243">
        <f t="shared" si="24"/>
        <v>32575.22</v>
      </c>
      <c r="F98" s="243">
        <v>0</v>
      </c>
      <c r="G98" s="244">
        <f t="shared" si="25"/>
        <v>32575.22</v>
      </c>
      <c r="H98" s="243">
        <v>0</v>
      </c>
      <c r="I98" s="244">
        <f t="shared" si="26"/>
        <v>32575.22</v>
      </c>
      <c r="J98" s="245">
        <f t="shared" si="22"/>
        <v>0</v>
      </c>
      <c r="K98" s="244">
        <f t="shared" si="27"/>
        <v>0</v>
      </c>
      <c r="L98" s="237" t="s">
        <v>547</v>
      </c>
      <c r="M98" s="243"/>
      <c r="N98" s="243">
        <v>0</v>
      </c>
      <c r="O98" s="127">
        <f t="shared" si="23"/>
        <v>0</v>
      </c>
    </row>
    <row r="99" spans="1:15">
      <c r="A99" s="237">
        <f>A98+1</f>
        <v>68</v>
      </c>
      <c r="B99" s="258" t="s">
        <v>620</v>
      </c>
      <c r="C99" s="243">
        <v>-99146.22</v>
      </c>
      <c r="D99" s="243">
        <v>0</v>
      </c>
      <c r="E99" s="243">
        <f t="shared" si="24"/>
        <v>-99146.22</v>
      </c>
      <c r="F99" s="243">
        <v>0</v>
      </c>
      <c r="G99" s="244">
        <f t="shared" si="25"/>
        <v>-99146.22</v>
      </c>
      <c r="H99" s="243">
        <v>0</v>
      </c>
      <c r="I99" s="244">
        <f t="shared" si="26"/>
        <v>-99146.22</v>
      </c>
      <c r="J99" s="245">
        <f t="shared" si="22"/>
        <v>0</v>
      </c>
      <c r="K99" s="244">
        <f t="shared" si="27"/>
        <v>0</v>
      </c>
      <c r="L99" s="237" t="s">
        <v>547</v>
      </c>
      <c r="M99" s="243"/>
      <c r="N99" s="243">
        <v>0</v>
      </c>
      <c r="O99" s="127">
        <f t="shared" si="23"/>
        <v>0</v>
      </c>
    </row>
    <row r="100" spans="1:15">
      <c r="A100" s="237">
        <f>A99+1</f>
        <v>69</v>
      </c>
      <c r="B100" s="258" t="s">
        <v>621</v>
      </c>
      <c r="C100" s="243">
        <v>-404516.54</v>
      </c>
      <c r="D100" s="243">
        <v>0</v>
      </c>
      <c r="E100" s="243">
        <f t="shared" si="24"/>
        <v>-404516.54</v>
      </c>
      <c r="F100" s="243">
        <v>0</v>
      </c>
      <c r="G100" s="244">
        <f t="shared" si="25"/>
        <v>-404516.54</v>
      </c>
      <c r="H100" s="243">
        <v>0</v>
      </c>
      <c r="I100" s="244">
        <f t="shared" si="26"/>
        <v>-404516.54</v>
      </c>
      <c r="J100" s="245">
        <f t="shared" si="22"/>
        <v>0</v>
      </c>
      <c r="K100" s="244">
        <f t="shared" si="27"/>
        <v>0</v>
      </c>
      <c r="L100" s="237" t="s">
        <v>547</v>
      </c>
      <c r="M100" s="243"/>
      <c r="N100" s="243">
        <v>0</v>
      </c>
      <c r="O100" s="127">
        <f t="shared" si="23"/>
        <v>0</v>
      </c>
    </row>
    <row r="101" spans="1:15">
      <c r="A101" s="237">
        <f>+A98+1</f>
        <v>68</v>
      </c>
      <c r="B101" s="258" t="s">
        <v>622</v>
      </c>
      <c r="C101" s="243">
        <v>0</v>
      </c>
      <c r="D101" s="243">
        <v>0</v>
      </c>
      <c r="E101" s="243">
        <f t="shared" si="24"/>
        <v>0</v>
      </c>
      <c r="F101" s="243">
        <v>0</v>
      </c>
      <c r="G101" s="244">
        <f t="shared" si="25"/>
        <v>0</v>
      </c>
      <c r="H101" s="243">
        <v>0</v>
      </c>
      <c r="I101" s="244">
        <f t="shared" si="26"/>
        <v>0</v>
      </c>
      <c r="J101" s="245">
        <f t="shared" si="22"/>
        <v>0</v>
      </c>
      <c r="K101" s="244">
        <f t="shared" si="27"/>
        <v>0</v>
      </c>
      <c r="L101" s="237" t="s">
        <v>547</v>
      </c>
      <c r="M101" s="243"/>
      <c r="N101" s="243">
        <v>0</v>
      </c>
      <c r="O101" s="127">
        <f t="shared" si="23"/>
        <v>0</v>
      </c>
    </row>
    <row r="102" spans="1:15">
      <c r="A102" s="237">
        <f t="shared" si="21"/>
        <v>69</v>
      </c>
      <c r="B102" s="258" t="s">
        <v>623</v>
      </c>
      <c r="C102" s="243">
        <v>1290951.6799999999</v>
      </c>
      <c r="D102" s="243">
        <v>0</v>
      </c>
      <c r="E102" s="243">
        <f t="shared" si="24"/>
        <v>1290951.6799999999</v>
      </c>
      <c r="F102" s="243">
        <v>0</v>
      </c>
      <c r="G102" s="244">
        <f t="shared" si="25"/>
        <v>1290951.6799999999</v>
      </c>
      <c r="H102" s="243">
        <v>0</v>
      </c>
      <c r="I102" s="244">
        <f t="shared" si="26"/>
        <v>1290951.6799999999</v>
      </c>
      <c r="J102" s="245">
        <f t="shared" si="22"/>
        <v>0</v>
      </c>
      <c r="K102" s="244">
        <f t="shared" si="27"/>
        <v>0</v>
      </c>
      <c r="L102" s="237" t="s">
        <v>547</v>
      </c>
      <c r="M102" s="243"/>
      <c r="N102" s="243">
        <v>0</v>
      </c>
      <c r="O102" s="127">
        <f t="shared" si="23"/>
        <v>0</v>
      </c>
    </row>
    <row r="103" spans="1:15">
      <c r="A103" s="237">
        <f t="shared" si="21"/>
        <v>70</v>
      </c>
      <c r="B103" s="258" t="s">
        <v>624</v>
      </c>
      <c r="C103" s="243">
        <v>-3134444.72</v>
      </c>
      <c r="D103" s="243">
        <v>0</v>
      </c>
      <c r="E103" s="243">
        <f t="shared" si="24"/>
        <v>-3134444.72</v>
      </c>
      <c r="F103" s="243">
        <v>0</v>
      </c>
      <c r="G103" s="244">
        <f t="shared" si="25"/>
        <v>-3134444.72</v>
      </c>
      <c r="H103" s="243">
        <v>0</v>
      </c>
      <c r="I103" s="244">
        <f t="shared" si="26"/>
        <v>-3134444.72</v>
      </c>
      <c r="J103" s="245">
        <f t="shared" si="22"/>
        <v>0</v>
      </c>
      <c r="K103" s="244">
        <f t="shared" si="27"/>
        <v>0</v>
      </c>
      <c r="L103" s="237" t="s">
        <v>547</v>
      </c>
      <c r="M103" s="243"/>
      <c r="N103" s="243">
        <v>0</v>
      </c>
      <c r="O103" s="127">
        <f t="shared" si="23"/>
        <v>0</v>
      </c>
    </row>
    <row r="104" spans="1:15">
      <c r="A104" s="237">
        <f t="shared" si="21"/>
        <v>71</v>
      </c>
      <c r="B104" s="258" t="s">
        <v>625</v>
      </c>
      <c r="C104" s="243">
        <v>1501276.98</v>
      </c>
      <c r="D104" s="243">
        <v>0</v>
      </c>
      <c r="E104" s="243">
        <f t="shared" si="24"/>
        <v>1501276.98</v>
      </c>
      <c r="F104" s="243">
        <v>0</v>
      </c>
      <c r="G104" s="244">
        <f t="shared" si="25"/>
        <v>1501276.98</v>
      </c>
      <c r="H104" s="243">
        <v>0</v>
      </c>
      <c r="I104" s="244">
        <f t="shared" si="26"/>
        <v>1501276.98</v>
      </c>
      <c r="J104" s="245">
        <f t="shared" si="22"/>
        <v>0</v>
      </c>
      <c r="K104" s="244">
        <f t="shared" si="27"/>
        <v>0</v>
      </c>
      <c r="L104" s="237" t="s">
        <v>547</v>
      </c>
      <c r="M104" s="243"/>
      <c r="N104" s="243">
        <v>0</v>
      </c>
      <c r="O104" s="127">
        <f t="shared" si="23"/>
        <v>0</v>
      </c>
    </row>
    <row r="105" spans="1:15">
      <c r="A105" s="237">
        <f>A104+1</f>
        <v>72</v>
      </c>
      <c r="B105" s="258" t="s">
        <v>626</v>
      </c>
      <c r="C105" s="243">
        <v>4174373.99</v>
      </c>
      <c r="D105" s="243">
        <v>0</v>
      </c>
      <c r="E105" s="243">
        <f t="shared" si="24"/>
        <v>4174373.99</v>
      </c>
      <c r="F105" s="243">
        <v>0</v>
      </c>
      <c r="G105" s="244">
        <f t="shared" si="25"/>
        <v>4174373.99</v>
      </c>
      <c r="H105" s="243">
        <v>0</v>
      </c>
      <c r="I105" s="244">
        <f t="shared" si="26"/>
        <v>4174373.99</v>
      </c>
      <c r="J105" s="245">
        <f t="shared" si="22"/>
        <v>0</v>
      </c>
      <c r="K105" s="244">
        <f t="shared" si="27"/>
        <v>0</v>
      </c>
      <c r="L105" s="237" t="s">
        <v>547</v>
      </c>
      <c r="M105" s="243"/>
      <c r="N105" s="243">
        <v>0</v>
      </c>
      <c r="O105" s="127">
        <f t="shared" si="23"/>
        <v>0</v>
      </c>
    </row>
    <row r="106" spans="1:15">
      <c r="A106" s="237">
        <f>A105+1</f>
        <v>73</v>
      </c>
      <c r="B106" s="258" t="s">
        <v>627</v>
      </c>
      <c r="C106" s="243">
        <v>-54336</v>
      </c>
      <c r="D106" s="243">
        <v>0</v>
      </c>
      <c r="E106" s="243">
        <f t="shared" si="24"/>
        <v>-54336</v>
      </c>
      <c r="F106" s="243">
        <v>0</v>
      </c>
      <c r="G106" s="244">
        <f t="shared" si="25"/>
        <v>-54336</v>
      </c>
      <c r="H106" s="243">
        <v>0</v>
      </c>
      <c r="I106" s="244">
        <f t="shared" si="26"/>
        <v>-54336</v>
      </c>
      <c r="J106" s="245">
        <f t="shared" si="22"/>
        <v>0</v>
      </c>
      <c r="K106" s="244">
        <f t="shared" si="27"/>
        <v>0</v>
      </c>
      <c r="L106" s="237" t="s">
        <v>547</v>
      </c>
      <c r="M106" s="243"/>
      <c r="N106" s="243">
        <v>0</v>
      </c>
      <c r="O106" s="127">
        <f t="shared" si="23"/>
        <v>0</v>
      </c>
    </row>
    <row r="107" spans="1:15">
      <c r="A107" s="237">
        <f>+A104+1</f>
        <v>72</v>
      </c>
      <c r="B107" s="258" t="s">
        <v>628</v>
      </c>
      <c r="C107" s="243">
        <v>-4544232</v>
      </c>
      <c r="D107" s="243">
        <v>0</v>
      </c>
      <c r="E107" s="243">
        <f t="shared" si="24"/>
        <v>-4544232</v>
      </c>
      <c r="F107" s="243">
        <v>0</v>
      </c>
      <c r="G107" s="244">
        <f t="shared" si="25"/>
        <v>-4544232</v>
      </c>
      <c r="H107" s="243">
        <v>0</v>
      </c>
      <c r="I107" s="244">
        <f t="shared" si="26"/>
        <v>-4544232</v>
      </c>
      <c r="J107" s="245">
        <f t="shared" si="22"/>
        <v>0</v>
      </c>
      <c r="K107" s="244">
        <f t="shared" si="27"/>
        <v>0</v>
      </c>
      <c r="L107" s="237" t="s">
        <v>547</v>
      </c>
      <c r="M107" s="243"/>
      <c r="N107" s="243">
        <v>0</v>
      </c>
      <c r="O107" s="127">
        <f t="shared" si="23"/>
        <v>0</v>
      </c>
    </row>
    <row r="108" spans="1:15">
      <c r="A108" s="237">
        <f t="shared" si="21"/>
        <v>73</v>
      </c>
      <c r="B108" s="258" t="s">
        <v>629</v>
      </c>
      <c r="C108" s="243">
        <v>4544232</v>
      </c>
      <c r="D108" s="243">
        <v>0</v>
      </c>
      <c r="E108" s="243">
        <f t="shared" si="24"/>
        <v>4544232</v>
      </c>
      <c r="F108" s="243">
        <v>0</v>
      </c>
      <c r="G108" s="244">
        <f t="shared" si="25"/>
        <v>4544232</v>
      </c>
      <c r="H108" s="243">
        <v>0</v>
      </c>
      <c r="I108" s="244">
        <f t="shared" si="26"/>
        <v>4544232</v>
      </c>
      <c r="J108" s="245">
        <f t="shared" si="22"/>
        <v>0</v>
      </c>
      <c r="K108" s="244">
        <f t="shared" si="27"/>
        <v>0</v>
      </c>
      <c r="L108" s="237" t="s">
        <v>547</v>
      </c>
      <c r="M108" s="243"/>
      <c r="N108" s="243">
        <v>0</v>
      </c>
      <c r="O108" s="127">
        <f t="shared" si="23"/>
        <v>0</v>
      </c>
    </row>
    <row r="109" spans="1:15">
      <c r="A109" s="237">
        <f t="shared" si="21"/>
        <v>74</v>
      </c>
      <c r="B109" s="258" t="s">
        <v>630</v>
      </c>
      <c r="C109" s="243">
        <v>0</v>
      </c>
      <c r="D109" s="243">
        <v>0</v>
      </c>
      <c r="E109" s="243">
        <f t="shared" si="24"/>
        <v>0</v>
      </c>
      <c r="F109" s="243">
        <v>0</v>
      </c>
      <c r="G109" s="244">
        <f t="shared" si="25"/>
        <v>0</v>
      </c>
      <c r="H109" s="243">
        <v>0</v>
      </c>
      <c r="I109" s="244">
        <f t="shared" si="26"/>
        <v>0</v>
      </c>
      <c r="J109" s="245">
        <f t="shared" si="22"/>
        <v>0</v>
      </c>
      <c r="K109" s="244">
        <f t="shared" si="27"/>
        <v>0</v>
      </c>
      <c r="L109" s="237" t="s">
        <v>547</v>
      </c>
      <c r="M109" s="243"/>
      <c r="N109" s="243">
        <v>0</v>
      </c>
      <c r="O109" s="127">
        <f t="shared" si="23"/>
        <v>0</v>
      </c>
    </row>
    <row r="110" spans="1:15">
      <c r="A110" s="237">
        <f t="shared" si="21"/>
        <v>75</v>
      </c>
      <c r="B110" s="258" t="s">
        <v>631</v>
      </c>
      <c r="C110" s="243">
        <v>-374.72</v>
      </c>
      <c r="D110" s="243">
        <v>0</v>
      </c>
      <c r="E110" s="243">
        <f t="shared" si="24"/>
        <v>-374.72</v>
      </c>
      <c r="F110" s="243">
        <v>0</v>
      </c>
      <c r="G110" s="244">
        <f t="shared" si="25"/>
        <v>-374.72</v>
      </c>
      <c r="H110" s="243">
        <v>0</v>
      </c>
      <c r="I110" s="244">
        <f t="shared" si="26"/>
        <v>-374.72</v>
      </c>
      <c r="J110" s="245">
        <f t="shared" si="22"/>
        <v>1</v>
      </c>
      <c r="K110" s="244">
        <f t="shared" si="27"/>
        <v>-375</v>
      </c>
      <c r="L110" s="21" t="s">
        <v>531</v>
      </c>
      <c r="M110" s="246">
        <f>(I110*100%)-K110</f>
        <v>0.27999999999997272</v>
      </c>
      <c r="N110" s="243">
        <v>0</v>
      </c>
      <c r="O110" s="127">
        <f t="shared" si="23"/>
        <v>-374.72</v>
      </c>
    </row>
    <row r="111" spans="1:15">
      <c r="A111" s="237">
        <f>A110+1</f>
        <v>76</v>
      </c>
      <c r="B111" s="258" t="s">
        <v>632</v>
      </c>
      <c r="C111" s="243">
        <v>-1288215.8400000001</v>
      </c>
      <c r="D111" s="243">
        <v>0</v>
      </c>
      <c r="E111" s="243">
        <f t="shared" si="24"/>
        <v>-1288215.8400000001</v>
      </c>
      <c r="F111" s="243">
        <v>0</v>
      </c>
      <c r="G111" s="244">
        <f t="shared" si="25"/>
        <v>-1288215.8400000001</v>
      </c>
      <c r="H111" s="243">
        <v>0</v>
      </c>
      <c r="I111" s="244">
        <f t="shared" si="26"/>
        <v>-1288215.8400000001</v>
      </c>
      <c r="J111" s="245">
        <f t="shared" si="22"/>
        <v>0</v>
      </c>
      <c r="K111" s="244">
        <f t="shared" si="27"/>
        <v>0</v>
      </c>
      <c r="L111" s="237" t="s">
        <v>547</v>
      </c>
      <c r="M111" s="243"/>
      <c r="N111" s="243">
        <v>0</v>
      </c>
      <c r="O111" s="127">
        <f t="shared" si="23"/>
        <v>0</v>
      </c>
    </row>
    <row r="112" spans="1:15">
      <c r="A112" s="237">
        <f>A111+1</f>
        <v>77</v>
      </c>
      <c r="B112" s="258" t="s">
        <v>633</v>
      </c>
      <c r="C112" s="243">
        <v>33408</v>
      </c>
      <c r="D112" s="243">
        <v>0</v>
      </c>
      <c r="E112" s="243">
        <f t="shared" si="24"/>
        <v>33408</v>
      </c>
      <c r="F112" s="243">
        <v>0</v>
      </c>
      <c r="G112" s="244">
        <f t="shared" si="25"/>
        <v>33408</v>
      </c>
      <c r="H112" s="243">
        <v>0</v>
      </c>
      <c r="I112" s="244">
        <f t="shared" si="26"/>
        <v>33408</v>
      </c>
      <c r="J112" s="245">
        <f t="shared" si="22"/>
        <v>0.98499999999999999</v>
      </c>
      <c r="K112" s="244">
        <f t="shared" si="27"/>
        <v>32907</v>
      </c>
      <c r="L112" s="21" t="s">
        <v>634</v>
      </c>
      <c r="M112" s="246">
        <f>(I112*100%)-K112</f>
        <v>501</v>
      </c>
      <c r="N112" s="243">
        <v>0</v>
      </c>
      <c r="O112" s="127">
        <f t="shared" si="23"/>
        <v>33408</v>
      </c>
    </row>
    <row r="113" spans="1:15">
      <c r="A113" s="237">
        <f>+A110+1</f>
        <v>76</v>
      </c>
      <c r="B113" s="258" t="s">
        <v>635</v>
      </c>
      <c r="C113" s="243">
        <v>5208</v>
      </c>
      <c r="D113" s="243">
        <v>0</v>
      </c>
      <c r="E113" s="243">
        <f t="shared" si="24"/>
        <v>5208</v>
      </c>
      <c r="F113" s="243">
        <v>0</v>
      </c>
      <c r="G113" s="244">
        <f t="shared" si="25"/>
        <v>5208</v>
      </c>
      <c r="H113" s="243">
        <v>0</v>
      </c>
      <c r="I113" s="244">
        <f t="shared" si="26"/>
        <v>5208</v>
      </c>
      <c r="J113" s="245">
        <f t="shared" si="22"/>
        <v>0.98499999999999999</v>
      </c>
      <c r="K113" s="244">
        <f t="shared" si="27"/>
        <v>5130</v>
      </c>
      <c r="L113" s="21" t="s">
        <v>634</v>
      </c>
      <c r="M113" s="246">
        <f>(I113*100%)-K113</f>
        <v>78</v>
      </c>
      <c r="N113" s="243">
        <v>0</v>
      </c>
      <c r="O113" s="127">
        <f t="shared" si="23"/>
        <v>5208</v>
      </c>
    </row>
    <row r="114" spans="1:15">
      <c r="A114" s="237">
        <f t="shared" si="21"/>
        <v>77</v>
      </c>
      <c r="B114" s="258" t="s">
        <v>636</v>
      </c>
      <c r="C114" s="243">
        <v>-19118285.77</v>
      </c>
      <c r="D114" s="243">
        <v>0</v>
      </c>
      <c r="E114" s="243">
        <f t="shared" si="24"/>
        <v>-19118285.77</v>
      </c>
      <c r="F114" s="243">
        <v>0</v>
      </c>
      <c r="G114" s="244">
        <f t="shared" si="25"/>
        <v>-19118285.77</v>
      </c>
      <c r="H114" s="243">
        <v>0</v>
      </c>
      <c r="I114" s="244">
        <f t="shared" si="26"/>
        <v>-19118285.77</v>
      </c>
      <c r="J114" s="245">
        <f t="shared" si="22"/>
        <v>0</v>
      </c>
      <c r="K114" s="244">
        <f t="shared" si="27"/>
        <v>0</v>
      </c>
      <c r="L114" s="237" t="s">
        <v>547</v>
      </c>
      <c r="M114" s="243"/>
      <c r="N114" s="243">
        <v>0</v>
      </c>
      <c r="O114" s="127">
        <f t="shared" si="23"/>
        <v>0</v>
      </c>
    </row>
    <row r="115" spans="1:15">
      <c r="A115" s="237">
        <f t="shared" si="21"/>
        <v>78</v>
      </c>
      <c r="B115" s="258" t="s">
        <v>637</v>
      </c>
      <c r="C115" s="243">
        <v>7910569.79</v>
      </c>
      <c r="D115" s="243">
        <v>0</v>
      </c>
      <c r="E115" s="243">
        <f t="shared" si="24"/>
        <v>7910569.79</v>
      </c>
      <c r="F115" s="243">
        <v>0</v>
      </c>
      <c r="G115" s="244">
        <f t="shared" si="25"/>
        <v>7910569.79</v>
      </c>
      <c r="H115" s="243">
        <v>0</v>
      </c>
      <c r="I115" s="244">
        <f t="shared" si="26"/>
        <v>7910569.79</v>
      </c>
      <c r="J115" s="245">
        <f t="shared" si="22"/>
        <v>0</v>
      </c>
      <c r="K115" s="244">
        <f t="shared" si="27"/>
        <v>0</v>
      </c>
      <c r="L115" s="237" t="s">
        <v>547</v>
      </c>
      <c r="M115" s="243"/>
      <c r="N115" s="243">
        <v>0</v>
      </c>
      <c r="O115" s="127">
        <f t="shared" si="23"/>
        <v>0</v>
      </c>
    </row>
    <row r="116" spans="1:15">
      <c r="A116" s="237">
        <f t="shared" si="21"/>
        <v>79</v>
      </c>
      <c r="B116" s="258" t="s">
        <v>638</v>
      </c>
      <c r="C116" s="243">
        <v>-15005.7</v>
      </c>
      <c r="D116" s="243">
        <v>0</v>
      </c>
      <c r="E116" s="243">
        <f t="shared" si="24"/>
        <v>-15005.7</v>
      </c>
      <c r="F116" s="243">
        <v>0</v>
      </c>
      <c r="G116" s="244">
        <f t="shared" si="25"/>
        <v>-15005.7</v>
      </c>
      <c r="H116" s="243">
        <v>0</v>
      </c>
      <c r="I116" s="244">
        <f t="shared" si="26"/>
        <v>-15005.7</v>
      </c>
      <c r="J116" s="245">
        <f t="shared" si="22"/>
        <v>0</v>
      </c>
      <c r="K116" s="244">
        <f t="shared" si="27"/>
        <v>0</v>
      </c>
      <c r="L116" s="237" t="s">
        <v>547</v>
      </c>
      <c r="M116" s="243"/>
      <c r="N116" s="243">
        <v>0</v>
      </c>
      <c r="O116" s="127">
        <f t="shared" si="23"/>
        <v>0</v>
      </c>
    </row>
    <row r="117" spans="1:15">
      <c r="A117" s="237">
        <f>A116+1</f>
        <v>80</v>
      </c>
      <c r="B117" s="258" t="s">
        <v>639</v>
      </c>
      <c r="C117" s="243">
        <v>-303950.56</v>
      </c>
      <c r="D117" s="243">
        <v>0</v>
      </c>
      <c r="E117" s="243">
        <f t="shared" si="24"/>
        <v>-303950.56</v>
      </c>
      <c r="F117" s="243">
        <v>0</v>
      </c>
      <c r="G117" s="244">
        <f t="shared" si="25"/>
        <v>-303950.56</v>
      </c>
      <c r="H117" s="243">
        <v>0</v>
      </c>
      <c r="I117" s="244">
        <f t="shared" si="26"/>
        <v>-303950.56</v>
      </c>
      <c r="J117" s="245">
        <f t="shared" si="22"/>
        <v>0</v>
      </c>
      <c r="K117" s="244">
        <f t="shared" si="27"/>
        <v>0</v>
      </c>
      <c r="L117" s="237" t="s">
        <v>547</v>
      </c>
      <c r="M117" s="243"/>
      <c r="N117" s="243">
        <v>0</v>
      </c>
      <c r="O117" s="127">
        <f t="shared" si="23"/>
        <v>0</v>
      </c>
    </row>
    <row r="118" spans="1:15">
      <c r="A118" s="237">
        <f>A117+1</f>
        <v>81</v>
      </c>
      <c r="B118" s="258" t="s">
        <v>640</v>
      </c>
      <c r="C118" s="243">
        <v>-48193754.740000002</v>
      </c>
      <c r="D118" s="243">
        <v>0</v>
      </c>
      <c r="E118" s="243">
        <f t="shared" si="24"/>
        <v>-48193754.740000002</v>
      </c>
      <c r="F118" s="243">
        <v>0</v>
      </c>
      <c r="G118" s="244">
        <f t="shared" si="25"/>
        <v>-48193754.740000002</v>
      </c>
      <c r="H118" s="243">
        <v>0</v>
      </c>
      <c r="I118" s="244">
        <f t="shared" si="26"/>
        <v>-48193754.740000002</v>
      </c>
      <c r="J118" s="245">
        <f t="shared" si="22"/>
        <v>0</v>
      </c>
      <c r="K118" s="244">
        <f t="shared" si="27"/>
        <v>0</v>
      </c>
      <c r="L118" s="237" t="s">
        <v>547</v>
      </c>
      <c r="M118" s="243"/>
      <c r="N118" s="243">
        <v>0</v>
      </c>
      <c r="O118" s="127">
        <f t="shared" si="23"/>
        <v>0</v>
      </c>
    </row>
    <row r="119" spans="1:15">
      <c r="A119" s="237">
        <f>+A116+1</f>
        <v>80</v>
      </c>
      <c r="B119" s="258" t="s">
        <v>641</v>
      </c>
      <c r="C119" s="243">
        <v>33650.94</v>
      </c>
      <c r="D119" s="243">
        <v>0</v>
      </c>
      <c r="E119" s="243">
        <f t="shared" si="24"/>
        <v>33650.94</v>
      </c>
      <c r="F119" s="243">
        <v>0</v>
      </c>
      <c r="G119" s="244">
        <f t="shared" si="25"/>
        <v>33650.94</v>
      </c>
      <c r="H119" s="243">
        <v>0</v>
      </c>
      <c r="I119" s="244">
        <f t="shared" si="26"/>
        <v>33650.94</v>
      </c>
      <c r="J119" s="245">
        <f t="shared" ref="J119:J129" si="28">VLOOKUP(L119,$C$172:$D$186,2,FALSE)</f>
        <v>0</v>
      </c>
      <c r="K119" s="244">
        <f t="shared" si="27"/>
        <v>0</v>
      </c>
      <c r="L119" s="237" t="s">
        <v>547</v>
      </c>
      <c r="M119" s="243"/>
      <c r="N119" s="243">
        <v>0</v>
      </c>
      <c r="O119" s="127">
        <f t="shared" ref="O119:O129" si="29">K119+N119+M119</f>
        <v>0</v>
      </c>
    </row>
    <row r="120" spans="1:15">
      <c r="A120" s="237">
        <f t="shared" ref="A120:A130" si="30">+A119+1</f>
        <v>81</v>
      </c>
      <c r="B120" s="258" t="s">
        <v>642</v>
      </c>
      <c r="C120" s="243">
        <v>-2106636.27</v>
      </c>
      <c r="D120" s="243">
        <v>0</v>
      </c>
      <c r="E120" s="243">
        <f t="shared" ref="E120:E129" si="31">+C120-D120</f>
        <v>-2106636.27</v>
      </c>
      <c r="F120" s="243">
        <v>0</v>
      </c>
      <c r="G120" s="244">
        <f t="shared" ref="G120:G129" si="32">+E120+F120</f>
        <v>-2106636.27</v>
      </c>
      <c r="H120" s="243">
        <v>0</v>
      </c>
      <c r="I120" s="244">
        <f t="shared" ref="I120:I129" si="33">+G120+H120</f>
        <v>-2106636.27</v>
      </c>
      <c r="J120" s="245">
        <f t="shared" si="28"/>
        <v>0.99099999999999999</v>
      </c>
      <c r="K120" s="244">
        <f t="shared" ref="K120:K129" si="34">IF(I120*J120=0,0, ROUND(I120*J120,0))</f>
        <v>-2087677</v>
      </c>
      <c r="L120" s="237" t="s">
        <v>545</v>
      </c>
      <c r="M120" s="246">
        <f>(I120*100%)-K120</f>
        <v>-18959.270000000019</v>
      </c>
      <c r="N120" s="243">
        <v>2797439.3392584617</v>
      </c>
      <c r="O120" s="127">
        <f t="shared" si="29"/>
        <v>690803.06925846171</v>
      </c>
    </row>
    <row r="121" spans="1:15">
      <c r="A121" s="237">
        <f t="shared" si="30"/>
        <v>82</v>
      </c>
      <c r="B121" s="258" t="s">
        <v>643</v>
      </c>
      <c r="C121" s="243">
        <v>-11048288.75</v>
      </c>
      <c r="D121" s="243">
        <v>0</v>
      </c>
      <c r="E121" s="243">
        <f t="shared" si="31"/>
        <v>-11048288.75</v>
      </c>
      <c r="F121" s="243">
        <v>0</v>
      </c>
      <c r="G121" s="244">
        <f t="shared" si="32"/>
        <v>-11048288.75</v>
      </c>
      <c r="H121" s="243">
        <v>0</v>
      </c>
      <c r="I121" s="244">
        <f t="shared" si="33"/>
        <v>-11048288.75</v>
      </c>
      <c r="J121" s="245">
        <f t="shared" si="28"/>
        <v>0</v>
      </c>
      <c r="K121" s="244">
        <f t="shared" si="34"/>
        <v>0</v>
      </c>
      <c r="L121" s="237" t="s">
        <v>547</v>
      </c>
      <c r="M121" s="243"/>
      <c r="N121" s="243">
        <v>0</v>
      </c>
      <c r="O121" s="127">
        <f t="shared" si="29"/>
        <v>0</v>
      </c>
    </row>
    <row r="122" spans="1:15">
      <c r="A122" s="237">
        <f t="shared" si="30"/>
        <v>83</v>
      </c>
      <c r="B122" s="258" t="s">
        <v>644</v>
      </c>
      <c r="C122" s="243">
        <v>353096</v>
      </c>
      <c r="D122" s="243">
        <v>0</v>
      </c>
      <c r="E122" s="243">
        <f t="shared" si="31"/>
        <v>353096</v>
      </c>
      <c r="F122" s="243">
        <v>0</v>
      </c>
      <c r="G122" s="244">
        <f t="shared" si="32"/>
        <v>353096</v>
      </c>
      <c r="H122" s="243">
        <v>0</v>
      </c>
      <c r="I122" s="244">
        <f t="shared" si="33"/>
        <v>353096</v>
      </c>
      <c r="J122" s="245">
        <f t="shared" si="28"/>
        <v>0</v>
      </c>
      <c r="K122" s="244">
        <f t="shared" si="34"/>
        <v>0</v>
      </c>
      <c r="L122" s="237" t="s">
        <v>547</v>
      </c>
      <c r="M122" s="243"/>
      <c r="N122" s="243">
        <v>0</v>
      </c>
      <c r="O122" s="127">
        <f t="shared" si="29"/>
        <v>0</v>
      </c>
    </row>
    <row r="123" spans="1:15">
      <c r="A123" s="237">
        <f>A122+1</f>
        <v>84</v>
      </c>
      <c r="B123" s="258" t="s">
        <v>645</v>
      </c>
      <c r="C123" s="243">
        <v>72513160.730000004</v>
      </c>
      <c r="D123" s="243">
        <v>0</v>
      </c>
      <c r="E123" s="243">
        <f t="shared" si="31"/>
        <v>72513160.730000004</v>
      </c>
      <c r="F123" s="243">
        <v>0</v>
      </c>
      <c r="G123" s="244">
        <f t="shared" si="32"/>
        <v>72513160.730000004</v>
      </c>
      <c r="H123" s="243">
        <v>0</v>
      </c>
      <c r="I123" s="244">
        <f t="shared" si="33"/>
        <v>72513160.730000004</v>
      </c>
      <c r="J123" s="245">
        <f t="shared" si="28"/>
        <v>0</v>
      </c>
      <c r="K123" s="244">
        <f t="shared" si="34"/>
        <v>0</v>
      </c>
      <c r="L123" s="237" t="s">
        <v>547</v>
      </c>
      <c r="M123" s="243"/>
      <c r="N123" s="243">
        <v>0</v>
      </c>
      <c r="O123" s="127">
        <f t="shared" si="29"/>
        <v>0</v>
      </c>
    </row>
    <row r="124" spans="1:15">
      <c r="A124" s="237">
        <f>A123+1</f>
        <v>85</v>
      </c>
      <c r="B124" s="258" t="s">
        <v>646</v>
      </c>
      <c r="C124" s="243">
        <v>126360.35</v>
      </c>
      <c r="D124" s="243">
        <v>0</v>
      </c>
      <c r="E124" s="243">
        <f t="shared" si="31"/>
        <v>126360.35</v>
      </c>
      <c r="F124" s="243">
        <v>0</v>
      </c>
      <c r="G124" s="244">
        <f t="shared" si="32"/>
        <v>126360.35</v>
      </c>
      <c r="H124" s="243">
        <v>0</v>
      </c>
      <c r="I124" s="244">
        <f t="shared" si="33"/>
        <v>126360.35</v>
      </c>
      <c r="J124" s="245">
        <f t="shared" si="28"/>
        <v>0</v>
      </c>
      <c r="K124" s="244">
        <f t="shared" si="34"/>
        <v>0</v>
      </c>
      <c r="L124" s="237" t="s">
        <v>547</v>
      </c>
      <c r="M124" s="243"/>
      <c r="N124" s="243">
        <v>0</v>
      </c>
      <c r="O124" s="127">
        <f t="shared" si="29"/>
        <v>0</v>
      </c>
    </row>
    <row r="125" spans="1:15">
      <c r="A125" s="237">
        <f>+A122+1</f>
        <v>84</v>
      </c>
      <c r="B125" s="258" t="s">
        <v>647</v>
      </c>
      <c r="C125" s="243">
        <v>2290668.2999999998</v>
      </c>
      <c r="D125" s="243">
        <v>0</v>
      </c>
      <c r="E125" s="243">
        <f t="shared" si="31"/>
        <v>2290668.2999999998</v>
      </c>
      <c r="F125" s="243">
        <v>0</v>
      </c>
      <c r="G125" s="244">
        <f t="shared" si="32"/>
        <v>2290668.2999999998</v>
      </c>
      <c r="H125" s="243">
        <v>0</v>
      </c>
      <c r="I125" s="244">
        <f t="shared" si="33"/>
        <v>2290668.2999999998</v>
      </c>
      <c r="J125" s="245">
        <f t="shared" si="28"/>
        <v>0</v>
      </c>
      <c r="K125" s="244">
        <f t="shared" si="34"/>
        <v>0</v>
      </c>
      <c r="L125" s="237" t="s">
        <v>547</v>
      </c>
      <c r="M125" s="243"/>
      <c r="N125" s="243">
        <v>0</v>
      </c>
      <c r="O125" s="127">
        <f t="shared" si="29"/>
        <v>0</v>
      </c>
    </row>
    <row r="126" spans="1:15">
      <c r="A126" s="237">
        <f t="shared" si="30"/>
        <v>85</v>
      </c>
      <c r="B126" s="258" t="s">
        <v>648</v>
      </c>
      <c r="C126" s="243">
        <v>-2290668.2999999998</v>
      </c>
      <c r="D126" s="243">
        <v>0</v>
      </c>
      <c r="E126" s="243">
        <f t="shared" si="31"/>
        <v>-2290668.2999999998</v>
      </c>
      <c r="F126" s="243">
        <v>0</v>
      </c>
      <c r="G126" s="244">
        <f t="shared" si="32"/>
        <v>-2290668.2999999998</v>
      </c>
      <c r="H126" s="243">
        <v>0</v>
      </c>
      <c r="I126" s="244">
        <f t="shared" si="33"/>
        <v>-2290668.2999999998</v>
      </c>
      <c r="J126" s="245">
        <f t="shared" si="28"/>
        <v>0</v>
      </c>
      <c r="K126" s="244">
        <f t="shared" si="34"/>
        <v>0</v>
      </c>
      <c r="L126" s="237" t="s">
        <v>547</v>
      </c>
      <c r="M126" s="243"/>
      <c r="N126" s="243">
        <v>0</v>
      </c>
      <c r="O126" s="127">
        <f t="shared" si="29"/>
        <v>0</v>
      </c>
    </row>
    <row r="127" spans="1:15">
      <c r="A127" s="237">
        <f t="shared" si="30"/>
        <v>86</v>
      </c>
      <c r="B127" s="258" t="s">
        <v>649</v>
      </c>
      <c r="C127" s="243">
        <v>-353096</v>
      </c>
      <c r="D127" s="243">
        <v>0</v>
      </c>
      <c r="E127" s="243">
        <f t="shared" si="31"/>
        <v>-353096</v>
      </c>
      <c r="F127" s="243">
        <v>0</v>
      </c>
      <c r="G127" s="244">
        <f t="shared" si="32"/>
        <v>-353096</v>
      </c>
      <c r="H127" s="243">
        <v>0</v>
      </c>
      <c r="I127" s="244">
        <f t="shared" si="33"/>
        <v>-353096</v>
      </c>
      <c r="J127" s="245">
        <f t="shared" si="28"/>
        <v>0</v>
      </c>
      <c r="K127" s="244">
        <f t="shared" si="34"/>
        <v>0</v>
      </c>
      <c r="L127" s="237" t="s">
        <v>547</v>
      </c>
      <c r="M127" s="243"/>
      <c r="N127" s="243">
        <v>0</v>
      </c>
      <c r="O127" s="127">
        <f t="shared" si="29"/>
        <v>0</v>
      </c>
    </row>
    <row r="128" spans="1:15">
      <c r="A128" s="237">
        <f t="shared" si="30"/>
        <v>87</v>
      </c>
      <c r="B128" s="258" t="s">
        <v>650</v>
      </c>
      <c r="C128" s="243">
        <v>-10783446.51</v>
      </c>
      <c r="D128" s="243">
        <v>0</v>
      </c>
      <c r="E128" s="243">
        <f t="shared" si="31"/>
        <v>-10783446.51</v>
      </c>
      <c r="F128" s="243">
        <v>0</v>
      </c>
      <c r="G128" s="244">
        <f t="shared" si="32"/>
        <v>-10783446.51</v>
      </c>
      <c r="H128" s="243">
        <v>0</v>
      </c>
      <c r="I128" s="244">
        <f t="shared" si="33"/>
        <v>-10783446.51</v>
      </c>
      <c r="J128" s="245">
        <f t="shared" si="28"/>
        <v>0</v>
      </c>
      <c r="K128" s="244">
        <f t="shared" si="34"/>
        <v>0</v>
      </c>
      <c r="L128" s="237" t="s">
        <v>547</v>
      </c>
      <c r="M128" s="243"/>
      <c r="N128" s="243">
        <v>0</v>
      </c>
      <c r="O128" s="127">
        <f t="shared" si="29"/>
        <v>0</v>
      </c>
    </row>
    <row r="129" spans="1:15">
      <c r="A129" s="237">
        <f>A128+1</f>
        <v>88</v>
      </c>
      <c r="B129" s="258" t="s">
        <v>651</v>
      </c>
      <c r="C129" s="243">
        <v>-12462933.210000001</v>
      </c>
      <c r="D129" s="243">
        <v>0</v>
      </c>
      <c r="E129" s="243">
        <f t="shared" si="31"/>
        <v>-12462933.210000001</v>
      </c>
      <c r="F129" s="243">
        <v>0</v>
      </c>
      <c r="G129" s="244">
        <f t="shared" si="32"/>
        <v>-12462933.210000001</v>
      </c>
      <c r="H129" s="243">
        <v>0</v>
      </c>
      <c r="I129" s="244">
        <f t="shared" si="33"/>
        <v>-12462933.210000001</v>
      </c>
      <c r="J129" s="245">
        <f t="shared" si="28"/>
        <v>0</v>
      </c>
      <c r="K129" s="244">
        <f t="shared" si="34"/>
        <v>0</v>
      </c>
      <c r="L129" s="237" t="s">
        <v>547</v>
      </c>
      <c r="M129" s="243"/>
      <c r="N129" s="243">
        <v>0</v>
      </c>
      <c r="O129" s="127">
        <f t="shared" si="29"/>
        <v>0</v>
      </c>
    </row>
    <row r="130" spans="1:15">
      <c r="A130" s="237">
        <f t="shared" si="30"/>
        <v>89</v>
      </c>
      <c r="B130" s="241" t="s">
        <v>652</v>
      </c>
      <c r="C130" s="252">
        <f t="shared" ref="C130:O130" si="35">SUM(C55:C129)</f>
        <v>-12862709.600000007</v>
      </c>
      <c r="D130" s="252">
        <f t="shared" si="35"/>
        <v>0</v>
      </c>
      <c r="E130" s="252">
        <f t="shared" si="35"/>
        <v>-12862709.600000007</v>
      </c>
      <c r="F130" s="252">
        <f t="shared" si="35"/>
        <v>0</v>
      </c>
      <c r="G130" s="252">
        <f t="shared" si="35"/>
        <v>-12862709.600000007</v>
      </c>
      <c r="H130" s="252">
        <f t="shared" si="35"/>
        <v>0</v>
      </c>
      <c r="I130" s="252">
        <f t="shared" si="35"/>
        <v>-12862709.600000007</v>
      </c>
      <c r="J130" s="259"/>
      <c r="K130" s="252">
        <f>SUM(K55:K129)</f>
        <v>1239948</v>
      </c>
      <c r="L130" s="241"/>
      <c r="M130" s="252">
        <f t="shared" si="35"/>
        <v>90656.100000000049</v>
      </c>
      <c r="N130" s="252">
        <f t="shared" si="35"/>
        <v>4985006.8612336004</v>
      </c>
      <c r="O130" s="252">
        <f t="shared" si="35"/>
        <v>6315610.9612336</v>
      </c>
    </row>
    <row r="131" spans="1:15">
      <c r="A131" s="237">
        <f>A130+1</f>
        <v>90</v>
      </c>
      <c r="B131" t="s">
        <v>552</v>
      </c>
      <c r="C131" s="243"/>
      <c r="D131" s="244"/>
      <c r="E131" s="244"/>
      <c r="F131" s="244"/>
      <c r="G131" s="244"/>
      <c r="H131" s="244"/>
      <c r="I131" s="244"/>
      <c r="J131" s="255"/>
      <c r="K131" s="244"/>
      <c r="M131" s="244"/>
      <c r="N131" s="244"/>
    </row>
    <row r="132" spans="1:15">
      <c r="A132" s="237">
        <f>+A129+1</f>
        <v>89</v>
      </c>
      <c r="C132" s="246"/>
      <c r="D132" s="127"/>
      <c r="K132" s="244"/>
      <c r="M132" s="244"/>
      <c r="N132" s="244"/>
    </row>
    <row r="133" spans="1:15">
      <c r="A133" s="237">
        <f t="shared" ref="A133:A166" si="36">+A132+1</f>
        <v>90</v>
      </c>
      <c r="B133" s="241" t="s">
        <v>653</v>
      </c>
      <c r="C133" s="246"/>
      <c r="D133" s="127"/>
      <c r="K133" s="244"/>
      <c r="M133" s="244"/>
      <c r="N133" s="244"/>
    </row>
    <row r="134" spans="1:15">
      <c r="A134" s="237">
        <f t="shared" si="36"/>
        <v>91</v>
      </c>
      <c r="B134" s="258" t="s">
        <v>654</v>
      </c>
      <c r="C134" s="243">
        <v>0</v>
      </c>
      <c r="D134" s="243">
        <v>0</v>
      </c>
      <c r="E134" s="243">
        <f>+C134-D134</f>
        <v>0</v>
      </c>
      <c r="F134" s="243">
        <v>0</v>
      </c>
      <c r="G134" s="244">
        <f>+E134+F134</f>
        <v>0</v>
      </c>
      <c r="H134" s="243">
        <v>0</v>
      </c>
      <c r="I134" s="244">
        <f>+G134+H134</f>
        <v>0</v>
      </c>
      <c r="J134" s="245">
        <f>VLOOKUP(L134,$C$172:$D$186,2,FALSE)</f>
        <v>0.98599999999999999</v>
      </c>
      <c r="K134" s="244">
        <f>IF(I134*J134=0,0, ROUND(I134*J134,0))</f>
        <v>0</v>
      </c>
      <c r="L134" s="237" t="s">
        <v>579</v>
      </c>
      <c r="M134" s="246">
        <f t="shared" ref="M134:M137" si="37">(I134*100%)-K134</f>
        <v>0</v>
      </c>
      <c r="N134" s="243">
        <v>0</v>
      </c>
      <c r="O134" s="127">
        <f t="shared" ref="O134:O137" si="38">K134+N134+M134</f>
        <v>0</v>
      </c>
    </row>
    <row r="135" spans="1:15">
      <c r="A135" s="237">
        <f t="shared" si="36"/>
        <v>92</v>
      </c>
      <c r="B135" s="258" t="s">
        <v>655</v>
      </c>
      <c r="C135" s="243">
        <v>73135.95</v>
      </c>
      <c r="D135" s="243">
        <v>0</v>
      </c>
      <c r="E135" s="243">
        <f>+C135-D135</f>
        <v>73135.95</v>
      </c>
      <c r="F135" s="243">
        <v>0</v>
      </c>
      <c r="G135" s="244">
        <f>+E135+F135</f>
        <v>73135.95</v>
      </c>
      <c r="H135" s="243">
        <v>0</v>
      </c>
      <c r="I135" s="244">
        <f>+G135+H135</f>
        <v>73135.95</v>
      </c>
      <c r="J135" s="245">
        <f>VLOOKUP(L135,$C$172:$D$186,2,FALSE)</f>
        <v>0.98</v>
      </c>
      <c r="K135" s="244">
        <f>IF(I135*J135=0,0, ROUND(I135*J135,0))</f>
        <v>71673</v>
      </c>
      <c r="L135" s="237" t="s">
        <v>533</v>
      </c>
      <c r="M135" s="246">
        <f t="shared" si="37"/>
        <v>1462.9499999999971</v>
      </c>
      <c r="N135" s="243">
        <v>0</v>
      </c>
      <c r="O135" s="127">
        <f t="shared" si="38"/>
        <v>73135.95</v>
      </c>
    </row>
    <row r="136" spans="1:15">
      <c r="A136" s="237">
        <f>A135+1</f>
        <v>93</v>
      </c>
      <c r="B136" s="258" t="s">
        <v>656</v>
      </c>
      <c r="C136" s="243">
        <v>0</v>
      </c>
      <c r="D136" s="243">
        <v>0</v>
      </c>
      <c r="E136" s="243">
        <f>+C136-D136</f>
        <v>0</v>
      </c>
      <c r="F136" s="243">
        <v>0</v>
      </c>
      <c r="G136" s="244">
        <f>+E136+F136</f>
        <v>0</v>
      </c>
      <c r="H136" s="243">
        <v>0</v>
      </c>
      <c r="I136" s="244">
        <f>+G136+H136</f>
        <v>0</v>
      </c>
      <c r="J136" s="245">
        <f>VLOOKUP(L136,$C$172:$D$186,2,FALSE)</f>
        <v>0.98599999999999999</v>
      </c>
      <c r="K136" s="244">
        <f>IF(I136*J136=0,0, ROUND(I136*J136,0))</f>
        <v>0</v>
      </c>
      <c r="L136" s="21" t="s">
        <v>579</v>
      </c>
      <c r="M136" s="246">
        <f t="shared" si="37"/>
        <v>0</v>
      </c>
      <c r="N136" s="243">
        <v>0</v>
      </c>
      <c r="O136" s="127">
        <f t="shared" si="38"/>
        <v>0</v>
      </c>
    </row>
    <row r="137" spans="1:15">
      <c r="A137" s="237">
        <f t="shared" si="36"/>
        <v>94</v>
      </c>
      <c r="B137" s="258" t="s">
        <v>657</v>
      </c>
      <c r="C137" s="243">
        <v>481.58</v>
      </c>
      <c r="D137" s="243">
        <v>0</v>
      </c>
      <c r="E137" s="243">
        <f>+C137-D137</f>
        <v>481.58</v>
      </c>
      <c r="F137" s="243">
        <v>0</v>
      </c>
      <c r="G137" s="244">
        <f>+E137+F137</f>
        <v>481.58</v>
      </c>
      <c r="H137" s="243">
        <v>0</v>
      </c>
      <c r="I137" s="244">
        <f>+G137+H137</f>
        <v>481.58</v>
      </c>
      <c r="J137" s="245">
        <f>VLOOKUP(L137,$C$172:$D$186,2,FALSE)</f>
        <v>0.98</v>
      </c>
      <c r="K137" s="244">
        <f>IF(I137*J137=0,0, ROUND(I137*J137,0))</f>
        <v>472</v>
      </c>
      <c r="L137" s="237" t="s">
        <v>533</v>
      </c>
      <c r="M137" s="246">
        <f t="shared" si="37"/>
        <v>9.5799999999999841</v>
      </c>
      <c r="N137" s="243">
        <v>0</v>
      </c>
      <c r="O137" s="127">
        <f t="shared" si="38"/>
        <v>481.58</v>
      </c>
    </row>
    <row r="138" spans="1:15">
      <c r="A138" s="237">
        <f>A137+1</f>
        <v>95</v>
      </c>
      <c r="B138" s="241" t="s">
        <v>658</v>
      </c>
      <c r="C138" s="252">
        <f>SUM(C134:C137)</f>
        <v>73617.53</v>
      </c>
      <c r="D138" s="252">
        <f t="shared" ref="D138:I138" si="39">SUM(D134:D137)</f>
        <v>0</v>
      </c>
      <c r="E138" s="252">
        <f t="shared" si="39"/>
        <v>73617.53</v>
      </c>
      <c r="F138" s="252">
        <f t="shared" si="39"/>
        <v>0</v>
      </c>
      <c r="G138" s="252">
        <f t="shared" si="39"/>
        <v>73617.53</v>
      </c>
      <c r="H138" s="252">
        <f t="shared" si="39"/>
        <v>0</v>
      </c>
      <c r="I138" s="252">
        <f t="shared" si="39"/>
        <v>73617.53</v>
      </c>
      <c r="J138" s="259"/>
      <c r="K138" s="253">
        <f>SUM(K134:K137)</f>
        <v>72145</v>
      </c>
      <c r="M138" s="252">
        <f>SUM(M134:M137)</f>
        <v>1472.529999999997</v>
      </c>
      <c r="N138" s="252">
        <f>SUM(N134:N137)</f>
        <v>0</v>
      </c>
      <c r="O138" s="254">
        <f>SUM(O134:O137)</f>
        <v>73617.53</v>
      </c>
    </row>
    <row r="139" spans="1:15">
      <c r="A139" s="237">
        <f>+A136+1</f>
        <v>94</v>
      </c>
      <c r="B139" t="s">
        <v>552</v>
      </c>
      <c r="C139" s="243"/>
      <c r="D139" s="244"/>
      <c r="E139" s="244"/>
      <c r="F139" s="244"/>
      <c r="G139" s="244"/>
      <c r="H139" s="244"/>
      <c r="I139" s="244"/>
      <c r="J139" s="255"/>
      <c r="K139" s="244"/>
      <c r="M139" s="244"/>
      <c r="N139" s="244"/>
    </row>
    <row r="140" spans="1:15">
      <c r="A140" s="237">
        <f t="shared" si="36"/>
        <v>95</v>
      </c>
      <c r="C140" s="246"/>
      <c r="D140" s="127"/>
      <c r="K140" s="244"/>
      <c r="M140" s="244"/>
      <c r="N140" s="244"/>
    </row>
    <row r="141" spans="1:15">
      <c r="A141" s="237">
        <f t="shared" si="36"/>
        <v>96</v>
      </c>
      <c r="C141" s="246"/>
      <c r="D141" s="127"/>
      <c r="K141" s="244"/>
      <c r="M141" s="244"/>
      <c r="N141" s="244"/>
    </row>
    <row r="142" spans="1:15">
      <c r="A142" s="237">
        <f>A141+1</f>
        <v>97</v>
      </c>
      <c r="B142" s="260" t="s">
        <v>659</v>
      </c>
      <c r="C142" s="243">
        <v>0</v>
      </c>
      <c r="D142" s="257">
        <v>0</v>
      </c>
      <c r="E142" s="257">
        <f t="shared" ref="E142:E149" si="40">+C142-D142</f>
        <v>0</v>
      </c>
      <c r="F142" s="243">
        <v>0</v>
      </c>
      <c r="G142" s="244">
        <f t="shared" ref="G142:G149" si="41">+E142+F142</f>
        <v>0</v>
      </c>
      <c r="H142" s="243">
        <v>0</v>
      </c>
      <c r="I142" s="244">
        <f t="shared" ref="I142:I149" si="42">+G142+H142</f>
        <v>0</v>
      </c>
      <c r="J142" s="245">
        <f t="shared" ref="J142:J149" si="43">VLOOKUP(L142,$C$172:$D$186,2,FALSE)</f>
        <v>1</v>
      </c>
      <c r="K142" s="244">
        <f t="shared" ref="K142:K149" si="44">IF(I142*J142=0,0, ROUND(I142*J142,0))</f>
        <v>0</v>
      </c>
      <c r="L142" s="237" t="s">
        <v>531</v>
      </c>
      <c r="M142" s="246">
        <f t="shared" ref="M142:M145" si="45">(I142*100%)-K142</f>
        <v>0</v>
      </c>
      <c r="N142" s="243">
        <v>0</v>
      </c>
      <c r="O142" s="127">
        <f t="shared" ref="O142:O149" si="46">K142+N142+M142</f>
        <v>0</v>
      </c>
    </row>
    <row r="143" spans="1:15">
      <c r="A143" s="237">
        <f>+A140+1</f>
        <v>96</v>
      </c>
      <c r="B143" s="260" t="s">
        <v>660</v>
      </c>
      <c r="C143" s="243">
        <v>0</v>
      </c>
      <c r="D143" s="257">
        <v>0</v>
      </c>
      <c r="E143" s="257">
        <f t="shared" si="40"/>
        <v>0</v>
      </c>
      <c r="F143" s="243">
        <v>0</v>
      </c>
      <c r="G143" s="244">
        <f t="shared" si="41"/>
        <v>0</v>
      </c>
      <c r="H143" s="243">
        <v>0</v>
      </c>
      <c r="I143" s="244">
        <f t="shared" si="42"/>
        <v>0</v>
      </c>
      <c r="J143" s="245">
        <f t="shared" si="43"/>
        <v>1</v>
      </c>
      <c r="K143" s="244">
        <f t="shared" si="44"/>
        <v>0</v>
      </c>
      <c r="L143" s="237" t="s">
        <v>531</v>
      </c>
      <c r="M143" s="246">
        <f t="shared" si="45"/>
        <v>0</v>
      </c>
      <c r="N143" s="243">
        <v>0</v>
      </c>
      <c r="O143" s="127">
        <f t="shared" si="46"/>
        <v>0</v>
      </c>
    </row>
    <row r="144" spans="1:15">
      <c r="A144" s="237">
        <f t="shared" si="36"/>
        <v>97</v>
      </c>
      <c r="B144" s="260" t="s">
        <v>661</v>
      </c>
      <c r="C144" s="243">
        <v>0</v>
      </c>
      <c r="D144" s="257">
        <v>0</v>
      </c>
      <c r="E144" s="257">
        <f t="shared" si="40"/>
        <v>0</v>
      </c>
      <c r="F144" s="243">
        <v>0</v>
      </c>
      <c r="G144" s="244">
        <f t="shared" si="41"/>
        <v>0</v>
      </c>
      <c r="H144" s="243">
        <v>0</v>
      </c>
      <c r="I144" s="244">
        <f t="shared" si="42"/>
        <v>0</v>
      </c>
      <c r="J144" s="245">
        <f t="shared" si="43"/>
        <v>1</v>
      </c>
      <c r="K144" s="244">
        <f t="shared" si="44"/>
        <v>0</v>
      </c>
      <c r="L144" s="237" t="s">
        <v>531</v>
      </c>
      <c r="M144" s="246">
        <f t="shared" si="45"/>
        <v>0</v>
      </c>
      <c r="N144" s="243">
        <v>0</v>
      </c>
      <c r="O144" s="127">
        <f t="shared" si="46"/>
        <v>0</v>
      </c>
    </row>
    <row r="145" spans="1:15">
      <c r="A145" s="237">
        <f t="shared" si="36"/>
        <v>98</v>
      </c>
      <c r="B145" s="260" t="s">
        <v>662</v>
      </c>
      <c r="C145" s="243">
        <v>0</v>
      </c>
      <c r="D145" s="257">
        <v>0</v>
      </c>
      <c r="E145" s="257">
        <f t="shared" si="40"/>
        <v>0</v>
      </c>
      <c r="F145" s="243">
        <v>0</v>
      </c>
      <c r="G145" s="244">
        <f t="shared" si="41"/>
        <v>0</v>
      </c>
      <c r="H145" s="243">
        <v>0</v>
      </c>
      <c r="I145" s="244">
        <f t="shared" si="42"/>
        <v>0</v>
      </c>
      <c r="J145" s="245">
        <f t="shared" si="43"/>
        <v>1</v>
      </c>
      <c r="K145" s="244">
        <f t="shared" si="44"/>
        <v>0</v>
      </c>
      <c r="L145" s="237" t="s">
        <v>531</v>
      </c>
      <c r="M145" s="246">
        <f t="shared" si="45"/>
        <v>0</v>
      </c>
      <c r="N145" s="243">
        <v>0</v>
      </c>
      <c r="O145" s="127">
        <f t="shared" si="46"/>
        <v>0</v>
      </c>
    </row>
    <row r="146" spans="1:15">
      <c r="A146" s="237">
        <f>A145+1</f>
        <v>99</v>
      </c>
      <c r="B146" s="260" t="s">
        <v>663</v>
      </c>
      <c r="C146" s="243">
        <v>0</v>
      </c>
      <c r="D146" s="257">
        <v>0</v>
      </c>
      <c r="E146" s="257">
        <f t="shared" si="40"/>
        <v>0</v>
      </c>
      <c r="F146" s="243">
        <v>0</v>
      </c>
      <c r="G146" s="244">
        <f t="shared" si="41"/>
        <v>0</v>
      </c>
      <c r="H146" s="243">
        <v>0</v>
      </c>
      <c r="I146" s="244">
        <f t="shared" si="42"/>
        <v>0</v>
      </c>
      <c r="J146" s="245">
        <f t="shared" si="43"/>
        <v>0</v>
      </c>
      <c r="K146" s="244">
        <f t="shared" si="44"/>
        <v>0</v>
      </c>
      <c r="L146" s="237" t="s">
        <v>547</v>
      </c>
      <c r="M146" s="243"/>
      <c r="N146" s="243">
        <v>0</v>
      </c>
      <c r="O146" s="127">
        <f t="shared" si="46"/>
        <v>0</v>
      </c>
    </row>
    <row r="147" spans="1:15">
      <c r="A147" s="237">
        <f>+A144+1</f>
        <v>98</v>
      </c>
      <c r="B147" s="260" t="s">
        <v>664</v>
      </c>
      <c r="C147" s="243">
        <v>0</v>
      </c>
      <c r="D147" s="257">
        <v>0</v>
      </c>
      <c r="E147" s="257">
        <f t="shared" si="40"/>
        <v>0</v>
      </c>
      <c r="F147" s="243">
        <v>0</v>
      </c>
      <c r="G147" s="244">
        <f t="shared" si="41"/>
        <v>0</v>
      </c>
      <c r="H147" s="243">
        <v>0</v>
      </c>
      <c r="I147" s="244">
        <f t="shared" si="42"/>
        <v>0</v>
      </c>
      <c r="J147" s="245">
        <f t="shared" si="43"/>
        <v>0</v>
      </c>
      <c r="K147" s="244">
        <f t="shared" si="44"/>
        <v>0</v>
      </c>
      <c r="L147" s="237" t="s">
        <v>547</v>
      </c>
      <c r="M147" s="243"/>
      <c r="N147" s="243">
        <v>0</v>
      </c>
      <c r="O147" s="127">
        <f t="shared" si="46"/>
        <v>0</v>
      </c>
    </row>
    <row r="148" spans="1:15">
      <c r="A148" s="237">
        <f t="shared" si="36"/>
        <v>99</v>
      </c>
      <c r="B148" s="260" t="s">
        <v>665</v>
      </c>
      <c r="C148" s="243">
        <v>0</v>
      </c>
      <c r="D148" s="257">
        <v>0</v>
      </c>
      <c r="E148" s="257">
        <f t="shared" si="40"/>
        <v>0</v>
      </c>
      <c r="F148" s="243">
        <v>0</v>
      </c>
      <c r="G148" s="244">
        <f t="shared" si="41"/>
        <v>0</v>
      </c>
      <c r="H148" s="243">
        <v>0</v>
      </c>
      <c r="I148" s="244">
        <f t="shared" si="42"/>
        <v>0</v>
      </c>
      <c r="J148" s="245">
        <f t="shared" si="43"/>
        <v>0</v>
      </c>
      <c r="K148" s="244">
        <f t="shared" si="44"/>
        <v>0</v>
      </c>
      <c r="L148" s="237" t="s">
        <v>547</v>
      </c>
      <c r="M148" s="243"/>
      <c r="N148" s="243">
        <v>0</v>
      </c>
      <c r="O148" s="127">
        <f t="shared" si="46"/>
        <v>0</v>
      </c>
    </row>
    <row r="149" spans="1:15">
      <c r="A149" s="237">
        <f>A148+1</f>
        <v>100</v>
      </c>
      <c r="B149" s="260" t="s">
        <v>666</v>
      </c>
      <c r="C149" s="243">
        <v>0</v>
      </c>
      <c r="D149" s="257">
        <v>0</v>
      </c>
      <c r="E149" s="257">
        <f t="shared" si="40"/>
        <v>0</v>
      </c>
      <c r="F149" s="243">
        <v>0</v>
      </c>
      <c r="G149" s="244">
        <f t="shared" si="41"/>
        <v>0</v>
      </c>
      <c r="H149" s="243">
        <v>0</v>
      </c>
      <c r="I149" s="244">
        <f t="shared" si="42"/>
        <v>0</v>
      </c>
      <c r="J149" s="245">
        <f t="shared" si="43"/>
        <v>0</v>
      </c>
      <c r="K149" s="244">
        <f t="shared" si="44"/>
        <v>0</v>
      </c>
      <c r="L149" s="237" t="s">
        <v>547</v>
      </c>
      <c r="M149" s="243"/>
      <c r="N149" s="243">
        <v>0</v>
      </c>
      <c r="O149" s="127">
        <f t="shared" si="46"/>
        <v>0</v>
      </c>
    </row>
    <row r="150" spans="1:15">
      <c r="A150" s="237">
        <f>+A147+1</f>
        <v>99</v>
      </c>
      <c r="B150" s="241" t="s">
        <v>667</v>
      </c>
      <c r="C150" s="252">
        <f t="shared" ref="C150:I150" si="47">SUM(C142:C149)</f>
        <v>0</v>
      </c>
      <c r="D150" s="252">
        <f t="shared" si="47"/>
        <v>0</v>
      </c>
      <c r="E150" s="252">
        <f t="shared" si="47"/>
        <v>0</v>
      </c>
      <c r="F150" s="252">
        <f t="shared" si="47"/>
        <v>0</v>
      </c>
      <c r="G150" s="252">
        <f t="shared" si="47"/>
        <v>0</v>
      </c>
      <c r="H150" s="252">
        <f t="shared" si="47"/>
        <v>0</v>
      </c>
      <c r="I150" s="252">
        <f t="shared" si="47"/>
        <v>0</v>
      </c>
      <c r="J150" s="259"/>
      <c r="K150" s="252">
        <f>SUM(K142:K149)</f>
        <v>0</v>
      </c>
      <c r="M150" s="252">
        <f>SUM(M142:M149)</f>
        <v>0</v>
      </c>
      <c r="N150" s="252">
        <f>SUM(N142:N149)</f>
        <v>0</v>
      </c>
      <c r="O150" s="254">
        <f>SUM(O142:O149)</f>
        <v>0</v>
      </c>
    </row>
    <row r="151" spans="1:15">
      <c r="A151" s="237">
        <f t="shared" si="36"/>
        <v>100</v>
      </c>
      <c r="B151" t="s">
        <v>552</v>
      </c>
      <c r="C151" s="243"/>
      <c r="D151" s="244"/>
      <c r="E151" s="244"/>
      <c r="F151" s="244"/>
      <c r="G151" s="244"/>
      <c r="H151" s="244"/>
      <c r="I151" s="244"/>
      <c r="J151" s="255"/>
      <c r="K151" s="244"/>
      <c r="M151" s="244"/>
      <c r="N151" s="244"/>
    </row>
    <row r="152" spans="1:15">
      <c r="A152" s="237">
        <f t="shared" si="36"/>
        <v>101</v>
      </c>
      <c r="B152" s="241" t="s">
        <v>668</v>
      </c>
      <c r="C152" s="261">
        <f>+C150+C138+C130+C51+C46+C29</f>
        <v>-60830873.49000001</v>
      </c>
      <c r="D152" s="261">
        <f>D150+D138+D130+D51+D46+D29</f>
        <v>-1974429.0499999998</v>
      </c>
      <c r="E152" s="261">
        <f>E150+E138+E130+E51+E46+E29</f>
        <v>-58856444.440000013</v>
      </c>
      <c r="F152" s="261">
        <f t="shared" ref="F152:O152" si="48">F150+F138+F130+F51+F46+F29</f>
        <v>0</v>
      </c>
      <c r="G152" s="261">
        <f t="shared" si="48"/>
        <v>-58856444.440000013</v>
      </c>
      <c r="H152" s="261">
        <f t="shared" si="48"/>
        <v>0</v>
      </c>
      <c r="I152" s="261">
        <f t="shared" si="48"/>
        <v>-58856444.440000013</v>
      </c>
      <c r="J152" s="259"/>
      <c r="K152" s="261">
        <f t="shared" si="48"/>
        <v>-43782681</v>
      </c>
      <c r="M152" s="261">
        <f t="shared" si="48"/>
        <v>-855385.74000000348</v>
      </c>
      <c r="N152" s="261">
        <f t="shared" si="48"/>
        <v>-4103301.3391263997</v>
      </c>
      <c r="O152" s="261">
        <f t="shared" si="48"/>
        <v>-48741368.079126403</v>
      </c>
    </row>
    <row r="153" spans="1:15">
      <c r="A153" s="237">
        <f>A152+1</f>
        <v>102</v>
      </c>
      <c r="B153" t="s">
        <v>552</v>
      </c>
      <c r="C153" s="243"/>
      <c r="D153" s="244"/>
      <c r="E153" s="244"/>
      <c r="F153" s="244"/>
      <c r="G153" s="244"/>
      <c r="H153" s="244"/>
      <c r="I153" s="244"/>
      <c r="J153" s="255"/>
      <c r="K153" s="244"/>
      <c r="O153" s="127">
        <f>O152*0.21</f>
        <v>-10235687.296616545</v>
      </c>
    </row>
    <row r="154" spans="1:15">
      <c r="A154" s="237">
        <f>+A151+1</f>
        <v>101</v>
      </c>
      <c r="C154" s="243"/>
      <c r="D154" s="244"/>
      <c r="E154" s="244"/>
      <c r="F154" s="244"/>
      <c r="G154" s="244"/>
      <c r="H154" s="244"/>
      <c r="I154" s="244"/>
      <c r="J154" s="255"/>
      <c r="K154" s="244"/>
    </row>
    <row r="155" spans="1:15">
      <c r="A155" s="237">
        <f t="shared" si="36"/>
        <v>102</v>
      </c>
      <c r="C155" s="243"/>
      <c r="D155" s="244"/>
      <c r="E155" s="244"/>
      <c r="F155" s="244"/>
      <c r="G155" s="244"/>
      <c r="H155" s="244"/>
      <c r="I155" s="244"/>
      <c r="J155" s="255"/>
      <c r="K155" s="244"/>
    </row>
    <row r="156" spans="1:15">
      <c r="A156" s="237">
        <f>A155+1</f>
        <v>103</v>
      </c>
      <c r="B156" s="3" t="s">
        <v>669</v>
      </c>
      <c r="C156" s="248"/>
      <c r="D156" s="248"/>
      <c r="E156" s="248"/>
      <c r="F156" s="248"/>
      <c r="G156" s="249"/>
      <c r="H156" s="248"/>
      <c r="I156" s="248"/>
      <c r="K156" s="262"/>
      <c r="M156" s="248"/>
      <c r="N156" s="248"/>
      <c r="O156" s="251"/>
    </row>
    <row r="157" spans="1:15">
      <c r="A157" s="237">
        <f>+A154+1</f>
        <v>102</v>
      </c>
      <c r="B157" s="241" t="s">
        <v>670</v>
      </c>
      <c r="C157" s="243">
        <f>+C20+C152</f>
        <v>-25230174.189000033</v>
      </c>
      <c r="D157" s="243">
        <f t="shared" ref="D157:I157" si="49">+D20+D152</f>
        <v>-1201021.69</v>
      </c>
      <c r="E157" s="243">
        <f t="shared" si="49"/>
        <v>-24029152.499000035</v>
      </c>
      <c r="F157" s="243">
        <f t="shared" si="49"/>
        <v>0</v>
      </c>
      <c r="G157" s="243">
        <f t="shared" si="49"/>
        <v>-24029152.499000035</v>
      </c>
      <c r="H157" s="243">
        <f t="shared" si="49"/>
        <v>0</v>
      </c>
      <c r="I157" s="243">
        <f t="shared" si="49"/>
        <v>-24029152.499000035</v>
      </c>
      <c r="K157" s="243">
        <f>+K20+K152</f>
        <v>-10791128.386986732</v>
      </c>
      <c r="M157" s="243">
        <f>+M20+M152</f>
        <v>276606.43798671011</v>
      </c>
      <c r="N157" s="243">
        <f>+N20+N152</f>
        <v>-2511720.4873538157</v>
      </c>
      <c r="O157" s="243">
        <f>+O20+O152</f>
        <v>-13026242.436353832</v>
      </c>
    </row>
    <row r="158" spans="1:15">
      <c r="A158" s="237">
        <f t="shared" si="36"/>
        <v>103</v>
      </c>
      <c r="B158" t="s">
        <v>671</v>
      </c>
      <c r="C158" s="263">
        <v>0.21</v>
      </c>
      <c r="D158" s="263">
        <v>0.21</v>
      </c>
      <c r="E158" s="263">
        <v>0.21</v>
      </c>
      <c r="F158" s="263">
        <v>0.21</v>
      </c>
      <c r="G158" s="263">
        <v>0.21</v>
      </c>
      <c r="H158" s="263">
        <v>0.21</v>
      </c>
      <c r="I158" s="263">
        <v>0.21</v>
      </c>
      <c r="K158" s="264">
        <v>0.21</v>
      </c>
      <c r="M158" s="263">
        <v>0.21</v>
      </c>
      <c r="N158" s="263">
        <v>0.21</v>
      </c>
      <c r="O158" s="263">
        <v>0.21</v>
      </c>
    </row>
    <row r="159" spans="1:15">
      <c r="A159" s="237">
        <f t="shared" si="36"/>
        <v>104</v>
      </c>
      <c r="B159" t="s">
        <v>672</v>
      </c>
      <c r="C159" s="243">
        <f t="shared" ref="C159:I159" si="50">ROUND(C157*C158,0)</f>
        <v>-5298337</v>
      </c>
      <c r="D159" s="243">
        <f t="shared" si="50"/>
        <v>-252215</v>
      </c>
      <c r="E159" s="243">
        <f t="shared" si="50"/>
        <v>-5046122</v>
      </c>
      <c r="F159" s="243">
        <f t="shared" si="50"/>
        <v>0</v>
      </c>
      <c r="G159" s="243">
        <f t="shared" si="50"/>
        <v>-5046122</v>
      </c>
      <c r="H159" s="243">
        <f t="shared" si="50"/>
        <v>0</v>
      </c>
      <c r="I159" s="243">
        <f t="shared" si="50"/>
        <v>-5046122</v>
      </c>
      <c r="K159" s="246">
        <f>ROUND(K157*K158,0)</f>
        <v>-2266137</v>
      </c>
      <c r="M159" s="246">
        <f>ROUND(M157*M158,0)</f>
        <v>58087</v>
      </c>
      <c r="N159" s="246">
        <f>ROUND(N157*N158,0)</f>
        <v>-527461</v>
      </c>
      <c r="O159" s="246">
        <f>ROUND(O157*O158,0)</f>
        <v>-2735511</v>
      </c>
    </row>
    <row r="160" spans="1:15">
      <c r="A160" s="237">
        <f>A159+1</f>
        <v>105</v>
      </c>
      <c r="B160" s="3" t="s">
        <v>673</v>
      </c>
      <c r="C160" s="243">
        <f>649889</f>
        <v>649889</v>
      </c>
      <c r="D160" s="243">
        <f t="shared" ref="D160:D166" si="51">+C160</f>
        <v>649889</v>
      </c>
      <c r="E160" s="243">
        <f t="shared" ref="E160:E167" si="52">+C160-D160</f>
        <v>0</v>
      </c>
      <c r="F160" s="243">
        <v>0</v>
      </c>
      <c r="G160" s="244">
        <f t="shared" ref="G160:G167" si="53">+E160+F160</f>
        <v>0</v>
      </c>
      <c r="H160" s="243">
        <v>0</v>
      </c>
      <c r="I160" s="243">
        <f t="shared" ref="I160:I167" si="54">+G160+H160</f>
        <v>0</v>
      </c>
      <c r="K160" s="265">
        <v>0</v>
      </c>
      <c r="M160" s="243"/>
      <c r="N160" s="243">
        <v>0</v>
      </c>
      <c r="O160" s="127">
        <f t="shared" ref="O160:O167" si="55">K160+N160</f>
        <v>0</v>
      </c>
    </row>
    <row r="161" spans="1:15">
      <c r="A161" s="237">
        <f>+A158+1</f>
        <v>104</v>
      </c>
      <c r="B161" s="3" t="s">
        <v>674</v>
      </c>
      <c r="C161" s="243">
        <v>125877</v>
      </c>
      <c r="D161" s="243">
        <f t="shared" si="51"/>
        <v>125877</v>
      </c>
      <c r="E161" s="243">
        <f t="shared" si="52"/>
        <v>0</v>
      </c>
      <c r="F161" s="243">
        <v>0</v>
      </c>
      <c r="G161" s="244">
        <f t="shared" si="53"/>
        <v>0</v>
      </c>
      <c r="H161" s="243">
        <v>0</v>
      </c>
      <c r="I161" s="243">
        <f t="shared" si="54"/>
        <v>0</v>
      </c>
      <c r="K161" s="265">
        <v>0</v>
      </c>
      <c r="M161" s="243"/>
      <c r="N161" s="243">
        <v>0</v>
      </c>
      <c r="O161" s="127">
        <f t="shared" si="55"/>
        <v>0</v>
      </c>
    </row>
    <row r="162" spans="1:15">
      <c r="A162" s="237">
        <f t="shared" si="36"/>
        <v>105</v>
      </c>
      <c r="B162" s="3" t="s">
        <v>675</v>
      </c>
      <c r="C162" s="243">
        <v>0</v>
      </c>
      <c r="D162" s="243">
        <f t="shared" si="51"/>
        <v>0</v>
      </c>
      <c r="E162" s="243">
        <f t="shared" si="52"/>
        <v>0</v>
      </c>
      <c r="F162" s="243">
        <v>0</v>
      </c>
      <c r="G162" s="244">
        <f>+E162+F162</f>
        <v>0</v>
      </c>
      <c r="H162" s="243">
        <v>0</v>
      </c>
      <c r="I162" s="243">
        <f>+G162+H162</f>
        <v>0</v>
      </c>
      <c r="K162" s="265">
        <v>0</v>
      </c>
      <c r="M162" s="243"/>
      <c r="N162" s="243">
        <v>0</v>
      </c>
      <c r="O162" s="127">
        <f t="shared" si="55"/>
        <v>0</v>
      </c>
    </row>
    <row r="163" spans="1:15">
      <c r="A163" s="237">
        <f>A162+1</f>
        <v>106</v>
      </c>
      <c r="B163" s="3" t="s">
        <v>676</v>
      </c>
      <c r="C163" s="243">
        <f>-51878.14</f>
        <v>-51878.14</v>
      </c>
      <c r="D163" s="243">
        <f t="shared" si="51"/>
        <v>-51878.14</v>
      </c>
      <c r="E163" s="243">
        <f t="shared" si="52"/>
        <v>0</v>
      </c>
      <c r="F163" s="243">
        <v>0</v>
      </c>
      <c r="G163" s="244">
        <f>+E163+F163</f>
        <v>0</v>
      </c>
      <c r="H163" s="243">
        <v>0</v>
      </c>
      <c r="I163" s="243">
        <f>+G163+H163</f>
        <v>0</v>
      </c>
      <c r="K163" s="265">
        <v>0</v>
      </c>
      <c r="M163" s="243"/>
      <c r="N163" s="243">
        <v>0</v>
      </c>
      <c r="O163" s="127">
        <f t="shared" si="55"/>
        <v>0</v>
      </c>
    </row>
    <row r="164" spans="1:15">
      <c r="A164" s="237">
        <f>+A161+1</f>
        <v>105</v>
      </c>
      <c r="B164" s="3" t="s">
        <v>677</v>
      </c>
      <c r="C164" s="243">
        <f>-11172.3</f>
        <v>-11172.3</v>
      </c>
      <c r="D164" s="243">
        <f t="shared" si="51"/>
        <v>-11172.3</v>
      </c>
      <c r="E164" s="243">
        <f t="shared" si="52"/>
        <v>0</v>
      </c>
      <c r="F164" s="243">
        <v>0</v>
      </c>
      <c r="G164" s="244">
        <f t="shared" si="53"/>
        <v>0</v>
      </c>
      <c r="H164" s="243">
        <v>0</v>
      </c>
      <c r="I164" s="243">
        <f t="shared" si="54"/>
        <v>0</v>
      </c>
      <c r="K164" s="265">
        <v>0</v>
      </c>
      <c r="M164" s="243"/>
      <c r="N164" s="243">
        <v>0</v>
      </c>
      <c r="O164" s="127">
        <f t="shared" si="55"/>
        <v>0</v>
      </c>
    </row>
    <row r="165" spans="1:15">
      <c r="A165" s="237">
        <f t="shared" si="36"/>
        <v>106</v>
      </c>
      <c r="B165" s="3" t="s">
        <v>678</v>
      </c>
      <c r="C165" s="243">
        <f>3018755.83</f>
        <v>3018755.83</v>
      </c>
      <c r="D165" s="243">
        <f t="shared" si="51"/>
        <v>3018755.83</v>
      </c>
      <c r="E165" s="243">
        <f t="shared" si="52"/>
        <v>0</v>
      </c>
      <c r="F165" s="243">
        <v>0</v>
      </c>
      <c r="G165" s="244">
        <f t="shared" si="53"/>
        <v>0</v>
      </c>
      <c r="H165" s="243">
        <v>0</v>
      </c>
      <c r="I165" s="243">
        <f t="shared" si="54"/>
        <v>0</v>
      </c>
      <c r="K165" s="265">
        <v>0</v>
      </c>
      <c r="M165" s="243"/>
      <c r="N165" s="243">
        <v>0</v>
      </c>
      <c r="O165" s="127">
        <f t="shared" si="55"/>
        <v>0</v>
      </c>
    </row>
    <row r="166" spans="1:15">
      <c r="A166" s="237">
        <f t="shared" si="36"/>
        <v>107</v>
      </c>
      <c r="B166" s="3" t="s">
        <v>679</v>
      </c>
      <c r="C166" s="257">
        <f>-207612</f>
        <v>-207612</v>
      </c>
      <c r="D166" s="243">
        <f t="shared" si="51"/>
        <v>-207612</v>
      </c>
      <c r="E166" s="257">
        <f t="shared" si="52"/>
        <v>0</v>
      </c>
      <c r="F166" s="257">
        <v>0</v>
      </c>
      <c r="G166" s="244">
        <f t="shared" si="53"/>
        <v>0</v>
      </c>
      <c r="H166" s="257">
        <v>0</v>
      </c>
      <c r="I166" s="257">
        <f t="shared" si="54"/>
        <v>0</v>
      </c>
      <c r="J166" s="245">
        <f>VLOOKUP(L166,$C$172:$D$186,2,FALSE)</f>
        <v>0</v>
      </c>
      <c r="K166" s="244">
        <f>IF(I166*J166=0,0, ROUND(I166*J166,0))</f>
        <v>0</v>
      </c>
      <c r="L166" s="237" t="s">
        <v>680</v>
      </c>
      <c r="M166" s="257"/>
      <c r="N166" s="257">
        <v>0</v>
      </c>
      <c r="O166" s="127">
        <f t="shared" si="55"/>
        <v>0</v>
      </c>
    </row>
    <row r="167" spans="1:15">
      <c r="A167" s="237">
        <f>A166+1</f>
        <v>108</v>
      </c>
      <c r="B167" s="3" t="s">
        <v>681</v>
      </c>
      <c r="C167" s="257">
        <v>-2369238.9700000002</v>
      </c>
      <c r="D167" s="243">
        <f>+C167</f>
        <v>-2369238.9700000002</v>
      </c>
      <c r="E167" s="257">
        <f t="shared" si="52"/>
        <v>0</v>
      </c>
      <c r="F167" s="257">
        <v>0</v>
      </c>
      <c r="G167" s="244">
        <f t="shared" si="53"/>
        <v>0</v>
      </c>
      <c r="H167" s="257">
        <v>0</v>
      </c>
      <c r="I167" s="257">
        <f t="shared" si="54"/>
        <v>0</v>
      </c>
      <c r="J167" s="245">
        <f>VLOOKUP(L167,$C$172:$D$186,2,FALSE)</f>
        <v>0</v>
      </c>
      <c r="K167" s="244">
        <f>IF(I167*J167=0,0, ROUND(I167*J167,0))</f>
        <v>0</v>
      </c>
      <c r="L167" s="237" t="s">
        <v>680</v>
      </c>
      <c r="M167" s="257"/>
      <c r="N167" s="257">
        <v>0</v>
      </c>
      <c r="O167" s="127">
        <f t="shared" si="55"/>
        <v>0</v>
      </c>
    </row>
    <row r="168" spans="1:15" ht="13.5" thickBot="1">
      <c r="A168" s="237">
        <f>+A165+1</f>
        <v>107</v>
      </c>
      <c r="B168" s="241" t="s">
        <v>682</v>
      </c>
      <c r="C168" s="266">
        <f t="shared" ref="C168:I168" si="56">SUM(C159:C167)</f>
        <v>-4143716.5799999996</v>
      </c>
      <c r="D168" s="266">
        <f t="shared" si="56"/>
        <v>902405.41999999993</v>
      </c>
      <c r="E168" s="266">
        <f t="shared" si="56"/>
        <v>-5046122</v>
      </c>
      <c r="F168" s="266">
        <f t="shared" si="56"/>
        <v>0</v>
      </c>
      <c r="G168" s="266">
        <f t="shared" si="56"/>
        <v>-5046122</v>
      </c>
      <c r="H168" s="266">
        <f t="shared" si="56"/>
        <v>0</v>
      </c>
      <c r="I168" s="266">
        <f t="shared" si="56"/>
        <v>-5046122</v>
      </c>
      <c r="J168" s="241"/>
      <c r="K168" s="267">
        <f>SUM(K159:K167)</f>
        <v>-2266137</v>
      </c>
      <c r="M168" s="268">
        <f>SUM(M159:M167)</f>
        <v>58087</v>
      </c>
      <c r="N168" s="268">
        <f>SUM(N159:N167)</f>
        <v>-527461</v>
      </c>
      <c r="O168" s="268">
        <f>SUM(O159:O167)</f>
        <v>-2735511</v>
      </c>
    </row>
    <row r="169" spans="1:15" ht="13.5" thickTop="1">
      <c r="A169" s="237"/>
      <c r="C169" s="269"/>
      <c r="K169" s="247"/>
    </row>
    <row r="170" spans="1:15">
      <c r="K170" s="247"/>
    </row>
    <row r="171" spans="1:15">
      <c r="C171" s="270" t="s">
        <v>683</v>
      </c>
      <c r="D171" s="271"/>
      <c r="K171" s="247"/>
    </row>
    <row r="172" spans="1:15">
      <c r="C172" s="272" t="s">
        <v>533</v>
      </c>
      <c r="D172" s="273">
        <v>0.98</v>
      </c>
      <c r="K172" s="247"/>
    </row>
    <row r="173" spans="1:15">
      <c r="C173" s="272" t="s">
        <v>684</v>
      </c>
      <c r="D173" s="273">
        <v>0.97799999999999998</v>
      </c>
      <c r="K173" s="247"/>
    </row>
    <row r="174" spans="1:15">
      <c r="C174" s="272" t="s">
        <v>557</v>
      </c>
      <c r="D174" s="273">
        <v>0.98</v>
      </c>
      <c r="K174" s="247"/>
    </row>
    <row r="175" spans="1:15">
      <c r="C175" s="272" t="s">
        <v>634</v>
      </c>
      <c r="D175" s="273">
        <v>0.98499999999999999</v>
      </c>
      <c r="K175" s="247"/>
    </row>
    <row r="176" spans="1:15">
      <c r="C176" s="272" t="s">
        <v>559</v>
      </c>
      <c r="D176" s="273">
        <v>0.999</v>
      </c>
      <c r="K176" s="247"/>
    </row>
    <row r="177" spans="2:11">
      <c r="C177" s="272" t="s">
        <v>685</v>
      </c>
      <c r="D177" s="273">
        <v>0.99299999999999999</v>
      </c>
      <c r="K177" s="247"/>
    </row>
    <row r="178" spans="2:11">
      <c r="C178" s="272" t="s">
        <v>579</v>
      </c>
      <c r="D178" s="273">
        <v>0.98599999999999999</v>
      </c>
      <c r="K178" s="247"/>
    </row>
    <row r="179" spans="2:11">
      <c r="C179" s="272" t="s">
        <v>545</v>
      </c>
      <c r="D179" s="273">
        <v>0.99099999999999999</v>
      </c>
      <c r="K179" s="247"/>
    </row>
    <row r="180" spans="2:11">
      <c r="C180" s="272" t="s">
        <v>686</v>
      </c>
      <c r="D180" s="273">
        <v>0.98899999999999999</v>
      </c>
      <c r="K180" s="247"/>
    </row>
    <row r="181" spans="2:11">
      <c r="C181" s="274" t="s">
        <v>598</v>
      </c>
      <c r="D181" s="273">
        <v>0.99299999999999999</v>
      </c>
      <c r="K181" s="247"/>
    </row>
    <row r="182" spans="2:11">
      <c r="C182" s="274" t="s">
        <v>687</v>
      </c>
      <c r="D182" s="273">
        <v>0</v>
      </c>
      <c r="K182" s="247"/>
    </row>
    <row r="183" spans="2:11">
      <c r="C183" s="272" t="s">
        <v>688</v>
      </c>
      <c r="D183" s="273">
        <v>0.98499999999999999</v>
      </c>
      <c r="K183" s="247"/>
    </row>
    <row r="184" spans="2:11">
      <c r="C184" s="272" t="s">
        <v>531</v>
      </c>
      <c r="D184" s="273">
        <v>1</v>
      </c>
      <c r="K184" s="247"/>
    </row>
    <row r="185" spans="2:11">
      <c r="C185" s="272" t="s">
        <v>547</v>
      </c>
      <c r="D185" s="273">
        <v>0</v>
      </c>
      <c r="K185" s="247"/>
    </row>
    <row r="186" spans="2:11">
      <c r="C186" s="272" t="s">
        <v>680</v>
      </c>
      <c r="D186" s="273">
        <v>0</v>
      </c>
      <c r="K186" s="247"/>
    </row>
    <row r="187" spans="2:11">
      <c r="K187" s="247"/>
    </row>
    <row r="188" spans="2:11">
      <c r="C188" s="275"/>
      <c r="D188" s="275"/>
      <c r="E188" s="275"/>
    </row>
    <row r="189" spans="2:11">
      <c r="B189" s="275"/>
      <c r="C189" s="275"/>
      <c r="D189" s="275"/>
      <c r="E189" s="275"/>
    </row>
    <row r="190" spans="2:11">
      <c r="B190" s="275"/>
    </row>
  </sheetData>
  <mergeCells count="5">
    <mergeCell ref="A1:J1"/>
    <mergeCell ref="A2:J2"/>
    <mergeCell ref="A3:J3"/>
    <mergeCell ref="A4:J4"/>
    <mergeCell ref="A5:J5"/>
  </mergeCells>
  <printOptions horizontalCentered="1"/>
  <pageMargins left="0.25" right="0.25" top="0.75" bottom="0.75" header="0.3" footer="0.3"/>
  <pageSetup scale="47" fitToHeight="3" orientation="landscape" r:id="rId1"/>
  <headerFooter alignWithMargins="0">
    <oddHeader>&amp;R
KPSC Case No. 2025-00257
Section IV - Application
Financial Exhibit
Page &amp;P of &amp;N</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DE657-2C4C-4F45-AC35-0E0FDE37E141}">
  <sheetPr>
    <pageSetUpPr autoPageBreaks="0" fitToPage="1"/>
  </sheetPr>
  <dimension ref="A1:O89"/>
  <sheetViews>
    <sheetView view="pageBreakPreview" zoomScaleNormal="100" zoomScaleSheetLayoutView="100" workbookViewId="0">
      <pane xSplit="11" ySplit="5" topLeftCell="L6" activePane="bottomRight" state="frozen"/>
      <selection activeCell="H54" sqref="H54"/>
      <selection pane="topRight" activeCell="H54" sqref="H54"/>
      <selection pane="bottomLeft" activeCell="H54" sqref="H54"/>
      <selection pane="bottomRight" activeCell="H54" sqref="H54"/>
    </sheetView>
  </sheetViews>
  <sheetFormatPr defaultColWidth="8.85546875" defaultRowHeight="12.75"/>
  <cols>
    <col min="1" max="1" width="4.28515625" style="178" bestFit="1" customWidth="1"/>
    <col min="2" max="2" width="39.5703125" style="178" bestFit="1" customWidth="1"/>
    <col min="3" max="14" width="14.85546875" style="178" bestFit="1" customWidth="1"/>
    <col min="15" max="15" width="15.5703125" style="178" bestFit="1" customWidth="1"/>
    <col min="16" max="16384" width="8.85546875" style="178"/>
  </cols>
  <sheetData>
    <row r="1" spans="1:15">
      <c r="B1" s="289" t="s">
        <v>2</v>
      </c>
      <c r="C1" s="289"/>
      <c r="D1" s="289"/>
      <c r="E1" s="289"/>
      <c r="F1" s="289"/>
      <c r="G1" s="289"/>
      <c r="H1" s="289"/>
      <c r="I1" s="289"/>
      <c r="J1" s="289"/>
      <c r="K1" s="289"/>
      <c r="L1" s="289"/>
      <c r="M1" s="289"/>
      <c r="N1" s="289"/>
    </row>
    <row r="2" spans="1:15">
      <c r="B2" s="289" t="s">
        <v>368</v>
      </c>
      <c r="C2" s="289"/>
      <c r="D2" s="289"/>
      <c r="E2" s="289"/>
      <c r="F2" s="289"/>
      <c r="G2" s="289"/>
      <c r="H2" s="289"/>
      <c r="I2" s="289"/>
      <c r="J2" s="289"/>
      <c r="K2" s="289"/>
      <c r="L2" s="289"/>
      <c r="M2" s="289"/>
      <c r="N2" s="289"/>
    </row>
    <row r="3" spans="1:15">
      <c r="B3" s="289" t="s">
        <v>369</v>
      </c>
      <c r="C3" s="289"/>
      <c r="D3" s="289"/>
      <c r="E3" s="289"/>
      <c r="F3" s="289"/>
      <c r="G3" s="289"/>
      <c r="H3" s="289"/>
      <c r="I3" s="289"/>
      <c r="J3" s="289"/>
      <c r="K3" s="289"/>
      <c r="L3" s="289"/>
      <c r="M3" s="289"/>
      <c r="N3" s="289"/>
    </row>
    <row r="4" spans="1:15">
      <c r="A4" s="167" t="s">
        <v>370</v>
      </c>
    </row>
    <row r="5" spans="1:15">
      <c r="A5" s="167" t="s">
        <v>171</v>
      </c>
      <c r="C5" s="179">
        <v>45413</v>
      </c>
      <c r="D5" s="179">
        <v>45444</v>
      </c>
      <c r="E5" s="179">
        <v>45474</v>
      </c>
      <c r="F5" s="179">
        <v>45505</v>
      </c>
      <c r="G5" s="179">
        <v>45536</v>
      </c>
      <c r="H5" s="179">
        <v>45566</v>
      </c>
      <c r="I5" s="179">
        <v>45597</v>
      </c>
      <c r="J5" s="179">
        <v>45627</v>
      </c>
      <c r="K5" s="179">
        <v>45658</v>
      </c>
      <c r="L5" s="179">
        <v>45689</v>
      </c>
      <c r="M5" s="179">
        <v>45717</v>
      </c>
      <c r="N5" s="179">
        <v>45748</v>
      </c>
      <c r="O5" s="179">
        <v>45778</v>
      </c>
    </row>
    <row r="6" spans="1:15">
      <c r="B6" s="180" t="s">
        <v>186</v>
      </c>
      <c r="D6" s="181"/>
      <c r="E6" s="181"/>
      <c r="F6" s="181"/>
      <c r="G6" s="181"/>
      <c r="H6" s="181"/>
      <c r="I6" s="181"/>
      <c r="J6" s="181"/>
      <c r="K6" s="181"/>
      <c r="L6" s="181"/>
      <c r="M6" s="181"/>
    </row>
    <row r="7" spans="1:15">
      <c r="A7" s="167">
        <v>1</v>
      </c>
      <c r="B7" s="141" t="s">
        <v>371</v>
      </c>
      <c r="C7" s="164">
        <v>11312853.67</v>
      </c>
      <c r="D7" s="164">
        <v>34041525.869999997</v>
      </c>
      <c r="E7" s="182">
        <v>34041525.869999997</v>
      </c>
      <c r="F7" s="182">
        <v>34041525.869999997</v>
      </c>
      <c r="G7" s="182">
        <v>34041525.869999997</v>
      </c>
      <c r="H7" s="182">
        <v>34041525.869999997</v>
      </c>
      <c r="I7" s="182">
        <v>34041525.869999997</v>
      </c>
      <c r="J7" s="182">
        <v>34041525.869999997</v>
      </c>
      <c r="K7" s="182">
        <v>34041525.869999997</v>
      </c>
      <c r="L7" s="182">
        <v>34041525.869999997</v>
      </c>
      <c r="M7" s="182">
        <v>34041525.869999997</v>
      </c>
      <c r="N7" s="182">
        <v>34041525.869999997</v>
      </c>
      <c r="O7" s="182">
        <v>34041525.869999997</v>
      </c>
    </row>
    <row r="8" spans="1:15">
      <c r="A8" s="167">
        <v>2</v>
      </c>
      <c r="B8" s="141" t="s">
        <v>372</v>
      </c>
      <c r="C8" s="164">
        <v>158819.18</v>
      </c>
      <c r="D8" s="164">
        <v>158819.18</v>
      </c>
      <c r="E8" s="182">
        <v>158819.18</v>
      </c>
      <c r="F8" s="182">
        <v>158819.18</v>
      </c>
      <c r="G8" s="182">
        <v>158819.18</v>
      </c>
      <c r="H8" s="182">
        <v>158819.18</v>
      </c>
      <c r="I8" s="182">
        <v>158819.18</v>
      </c>
      <c r="J8" s="182">
        <v>158819.18</v>
      </c>
      <c r="K8" s="182">
        <v>158819.18</v>
      </c>
      <c r="L8" s="182">
        <v>158819.18</v>
      </c>
      <c r="M8" s="182">
        <v>158819.18</v>
      </c>
      <c r="N8" s="182">
        <v>158819.18</v>
      </c>
      <c r="O8" s="182">
        <v>158819.18</v>
      </c>
    </row>
    <row r="9" spans="1:15">
      <c r="A9" s="167">
        <v>3</v>
      </c>
      <c r="B9" s="180" t="s">
        <v>373</v>
      </c>
      <c r="C9" s="183">
        <f>SUM(C7:C8)</f>
        <v>11471672.85</v>
      </c>
      <c r="D9" s="183">
        <f t="shared" ref="D9:O9" si="0">SUM(D7:D8)</f>
        <v>34200345.049999997</v>
      </c>
      <c r="E9" s="183">
        <f t="shared" si="0"/>
        <v>34200345.049999997</v>
      </c>
      <c r="F9" s="183">
        <f t="shared" si="0"/>
        <v>34200345.049999997</v>
      </c>
      <c r="G9" s="183">
        <f t="shared" si="0"/>
        <v>34200345.049999997</v>
      </c>
      <c r="H9" s="183">
        <f t="shared" si="0"/>
        <v>34200345.049999997</v>
      </c>
      <c r="I9" s="183">
        <f t="shared" si="0"/>
        <v>34200345.049999997</v>
      </c>
      <c r="J9" s="183">
        <f t="shared" si="0"/>
        <v>34200345.049999997</v>
      </c>
      <c r="K9" s="183">
        <f t="shared" si="0"/>
        <v>34200345.049999997</v>
      </c>
      <c r="L9" s="183">
        <f t="shared" si="0"/>
        <v>34200345.049999997</v>
      </c>
      <c r="M9" s="183">
        <f t="shared" si="0"/>
        <v>34200345.049999997</v>
      </c>
      <c r="N9" s="183">
        <f t="shared" si="0"/>
        <v>34200345.049999997</v>
      </c>
      <c r="O9" s="183">
        <f t="shared" si="0"/>
        <v>34200345.049999997</v>
      </c>
    </row>
    <row r="10" spans="1:15">
      <c r="C10" s="164"/>
      <c r="D10" s="184"/>
      <c r="E10" s="164"/>
      <c r="F10" s="164"/>
      <c r="G10" s="164"/>
      <c r="H10" s="164"/>
      <c r="I10" s="164"/>
      <c r="J10" s="164"/>
      <c r="K10" s="164"/>
      <c r="L10" s="164"/>
      <c r="M10" s="164"/>
      <c r="N10" s="185"/>
    </row>
    <row r="11" spans="1:15">
      <c r="B11" s="180" t="s">
        <v>374</v>
      </c>
      <c r="C11" s="164"/>
      <c r="D11" s="184"/>
      <c r="E11" s="164"/>
      <c r="F11" s="164"/>
      <c r="G11" s="164"/>
      <c r="H11" s="164"/>
      <c r="I11" s="164"/>
      <c r="J11" s="164"/>
      <c r="K11" s="164"/>
      <c r="L11" s="164"/>
      <c r="M11" s="164"/>
      <c r="N11" s="185"/>
    </row>
    <row r="12" spans="1:15">
      <c r="A12" s="167">
        <v>4</v>
      </c>
      <c r="B12" s="141" t="s">
        <v>375</v>
      </c>
      <c r="C12" s="164">
        <v>52919.18</v>
      </c>
      <c r="D12" s="164">
        <v>52919.18</v>
      </c>
      <c r="E12" s="182">
        <v>52919.18</v>
      </c>
      <c r="F12" s="182">
        <v>52919.18</v>
      </c>
      <c r="G12" s="182">
        <v>52919.18</v>
      </c>
      <c r="H12" s="182">
        <v>52919.18</v>
      </c>
      <c r="I12" s="182">
        <v>52919.18</v>
      </c>
      <c r="J12" s="182">
        <v>52919.18</v>
      </c>
      <c r="K12" s="182">
        <v>52919.18</v>
      </c>
      <c r="L12" s="182">
        <v>52919.18</v>
      </c>
      <c r="M12" s="182">
        <v>52919.18</v>
      </c>
      <c r="N12" s="182">
        <v>52919.18</v>
      </c>
      <c r="O12" s="182">
        <v>52919.18</v>
      </c>
    </row>
    <row r="13" spans="1:15">
      <c r="A13" s="167">
        <v>5</v>
      </c>
      <c r="B13" s="141" t="s">
        <v>376</v>
      </c>
      <c r="C13" s="164">
        <v>60187766.640000001</v>
      </c>
      <c r="D13" s="164">
        <v>58808003.43</v>
      </c>
      <c r="E13" s="182">
        <v>59094699.07</v>
      </c>
      <c r="F13" s="182">
        <v>59220738.450000003</v>
      </c>
      <c r="G13" s="182">
        <v>57887919.630000003</v>
      </c>
      <c r="H13" s="182">
        <v>58211262.829999998</v>
      </c>
      <c r="I13" s="182">
        <v>58746774.25</v>
      </c>
      <c r="J13" s="182">
        <v>56823034.039999999</v>
      </c>
      <c r="K13" s="182">
        <v>57067397.149999999</v>
      </c>
      <c r="L13" s="182">
        <v>0</v>
      </c>
      <c r="M13" s="182">
        <v>0</v>
      </c>
      <c r="N13" s="182">
        <v>0</v>
      </c>
      <c r="O13" s="182">
        <v>0</v>
      </c>
    </row>
    <row r="14" spans="1:15">
      <c r="A14" s="167">
        <v>6</v>
      </c>
      <c r="B14" s="180" t="s">
        <v>377</v>
      </c>
      <c r="C14" s="183">
        <f>SUM(C12:C13)</f>
        <v>60240685.82</v>
      </c>
      <c r="D14" s="183">
        <f t="shared" ref="D14:O14" si="1">SUM(D12:D13)</f>
        <v>58860922.609999999</v>
      </c>
      <c r="E14" s="183">
        <f t="shared" si="1"/>
        <v>59147618.25</v>
      </c>
      <c r="F14" s="183">
        <f t="shared" si="1"/>
        <v>59273657.630000003</v>
      </c>
      <c r="G14" s="183">
        <f t="shared" si="1"/>
        <v>57940838.810000002</v>
      </c>
      <c r="H14" s="183">
        <f t="shared" si="1"/>
        <v>58264182.009999998</v>
      </c>
      <c r="I14" s="183">
        <f t="shared" si="1"/>
        <v>58799693.43</v>
      </c>
      <c r="J14" s="183">
        <f t="shared" si="1"/>
        <v>56875953.219999999</v>
      </c>
      <c r="K14" s="183">
        <f t="shared" si="1"/>
        <v>57120316.329999998</v>
      </c>
      <c r="L14" s="183">
        <f t="shared" si="1"/>
        <v>52919.18</v>
      </c>
      <c r="M14" s="183">
        <f t="shared" si="1"/>
        <v>52919.18</v>
      </c>
      <c r="N14" s="183">
        <f t="shared" si="1"/>
        <v>52919.18</v>
      </c>
      <c r="O14" s="183">
        <f t="shared" si="1"/>
        <v>52919.18</v>
      </c>
    </row>
    <row r="15" spans="1:15">
      <c r="C15" s="164"/>
      <c r="D15" s="184"/>
      <c r="E15" s="164"/>
      <c r="F15" s="164"/>
      <c r="G15" s="164"/>
      <c r="H15" s="164"/>
      <c r="I15" s="164"/>
      <c r="J15" s="164"/>
      <c r="K15" s="164"/>
      <c r="L15" s="164"/>
      <c r="M15" s="164"/>
      <c r="N15" s="185"/>
    </row>
    <row r="16" spans="1:15">
      <c r="B16" s="180" t="s">
        <v>378</v>
      </c>
      <c r="C16" s="164"/>
      <c r="D16" s="184"/>
      <c r="E16" s="164"/>
      <c r="F16" s="164"/>
      <c r="G16" s="164"/>
      <c r="H16" s="164"/>
      <c r="I16" s="164"/>
      <c r="J16" s="164"/>
      <c r="K16" s="164"/>
      <c r="L16" s="164"/>
      <c r="M16" s="164"/>
      <c r="N16" s="185"/>
    </row>
    <row r="17" spans="1:15">
      <c r="A17" s="167">
        <v>7</v>
      </c>
      <c r="B17" s="141" t="s">
        <v>379</v>
      </c>
      <c r="C17" s="164">
        <v>4854356.71</v>
      </c>
      <c r="D17" s="164">
        <v>4854356.71</v>
      </c>
      <c r="E17" s="182">
        <v>4854356.71</v>
      </c>
      <c r="F17" s="182">
        <v>4980160.2</v>
      </c>
      <c r="G17" s="182">
        <v>4980308</v>
      </c>
      <c r="H17" s="182">
        <v>4980480.8100000005</v>
      </c>
      <c r="I17" s="182">
        <v>4980620.33</v>
      </c>
      <c r="J17" s="182">
        <v>4980690.3</v>
      </c>
      <c r="K17" s="182">
        <v>4980690.3</v>
      </c>
      <c r="L17" s="182">
        <v>4980690.3</v>
      </c>
      <c r="M17" s="182">
        <v>4980690.3</v>
      </c>
      <c r="N17" s="182">
        <v>4980690.3</v>
      </c>
      <c r="O17" s="182">
        <v>4980690.3</v>
      </c>
    </row>
    <row r="18" spans="1:15">
      <c r="A18" s="167">
        <v>8</v>
      </c>
      <c r="B18" s="141" t="s">
        <v>380</v>
      </c>
      <c r="C18" s="164">
        <v>5420</v>
      </c>
      <c r="D18" s="164">
        <v>5420</v>
      </c>
      <c r="E18" s="182">
        <v>5420</v>
      </c>
      <c r="F18" s="182">
        <v>5420</v>
      </c>
      <c r="G18" s="182">
        <v>5420</v>
      </c>
      <c r="H18" s="182">
        <v>5420</v>
      </c>
      <c r="I18" s="182">
        <v>5420</v>
      </c>
      <c r="J18" s="182">
        <v>5420</v>
      </c>
      <c r="K18" s="182">
        <v>5420</v>
      </c>
      <c r="L18" s="182">
        <v>5420</v>
      </c>
      <c r="M18" s="182">
        <v>5420</v>
      </c>
      <c r="N18" s="182">
        <v>5420</v>
      </c>
      <c r="O18" s="182">
        <v>5420</v>
      </c>
    </row>
    <row r="19" spans="1:15">
      <c r="A19" s="167">
        <v>9</v>
      </c>
      <c r="B19" s="141" t="s">
        <v>381</v>
      </c>
      <c r="C19" s="164">
        <v>82092553.760000005</v>
      </c>
      <c r="D19" s="164">
        <v>82090133.939999998</v>
      </c>
      <c r="E19" s="182">
        <v>82112360.969999999</v>
      </c>
      <c r="F19" s="182">
        <v>82098048.840000004</v>
      </c>
      <c r="G19" s="182">
        <v>101072651.36</v>
      </c>
      <c r="H19" s="182">
        <v>101152839.25</v>
      </c>
      <c r="I19" s="182">
        <v>102127086.51000001</v>
      </c>
      <c r="J19" s="182">
        <v>102301304.95999999</v>
      </c>
      <c r="K19" s="182">
        <v>102304049.55</v>
      </c>
      <c r="L19" s="182">
        <v>102394834.87</v>
      </c>
      <c r="M19" s="182">
        <v>102600094.65000001</v>
      </c>
      <c r="N19" s="182">
        <v>102637708.41</v>
      </c>
      <c r="O19" s="182">
        <v>102642773.19</v>
      </c>
    </row>
    <row r="20" spans="1:15">
      <c r="A20" s="167">
        <v>10</v>
      </c>
      <c r="B20" s="141" t="s">
        <v>382</v>
      </c>
      <c r="C20" s="164">
        <v>972229013.10000002</v>
      </c>
      <c r="D20" s="164">
        <v>972183082.70000005</v>
      </c>
      <c r="E20" s="182">
        <v>971840244.51999998</v>
      </c>
      <c r="F20" s="182">
        <v>971744005.59000003</v>
      </c>
      <c r="G20" s="182">
        <v>971794709.13</v>
      </c>
      <c r="H20" s="182">
        <v>971700600.25999999</v>
      </c>
      <c r="I20" s="182">
        <v>971690003.97000003</v>
      </c>
      <c r="J20" s="182">
        <v>979140218.08000004</v>
      </c>
      <c r="K20" s="182">
        <v>979791437.25</v>
      </c>
      <c r="L20" s="182">
        <v>979953471.77999997</v>
      </c>
      <c r="M20" s="182">
        <v>979800657.54999995</v>
      </c>
      <c r="N20" s="182">
        <v>979699020.61000001</v>
      </c>
      <c r="O20" s="182">
        <v>979705084.34000003</v>
      </c>
    </row>
    <row r="21" spans="1:15">
      <c r="A21" s="167">
        <v>11</v>
      </c>
      <c r="B21" s="141" t="s">
        <v>383</v>
      </c>
      <c r="C21" s="164">
        <v>121066533.45</v>
      </c>
      <c r="D21" s="164">
        <v>120959915.93000001</v>
      </c>
      <c r="E21" s="182">
        <v>120963167.95999999</v>
      </c>
      <c r="F21" s="182">
        <v>120998359.11</v>
      </c>
      <c r="G21" s="182">
        <v>120997975.31999999</v>
      </c>
      <c r="H21" s="182">
        <v>120824151.59999999</v>
      </c>
      <c r="I21" s="182">
        <v>120824203.5</v>
      </c>
      <c r="J21" s="182">
        <v>120869819.48</v>
      </c>
      <c r="K21" s="182">
        <v>120870033.08</v>
      </c>
      <c r="L21" s="182">
        <v>121114876.76000001</v>
      </c>
      <c r="M21" s="182">
        <v>121114876.76000001</v>
      </c>
      <c r="N21" s="182">
        <v>121114876.76000001</v>
      </c>
      <c r="O21" s="182">
        <v>121117972.93000001</v>
      </c>
    </row>
    <row r="22" spans="1:15">
      <c r="A22" s="167">
        <v>12</v>
      </c>
      <c r="B22" s="141" t="s">
        <v>384</v>
      </c>
      <c r="C22" s="164">
        <v>34580406.399999999</v>
      </c>
      <c r="D22" s="164">
        <v>34581430.32</v>
      </c>
      <c r="E22" s="182">
        <v>34590449.020000003</v>
      </c>
      <c r="F22" s="182">
        <v>34590449.020000003</v>
      </c>
      <c r="G22" s="182">
        <v>34590858.490000002</v>
      </c>
      <c r="H22" s="182">
        <v>34593551.329999998</v>
      </c>
      <c r="I22" s="182">
        <v>34594464.630000003</v>
      </c>
      <c r="J22" s="182">
        <v>34594933.009999998</v>
      </c>
      <c r="K22" s="182">
        <v>34593309.829999998</v>
      </c>
      <c r="L22" s="182">
        <v>34810378.560000002</v>
      </c>
      <c r="M22" s="182">
        <v>34812599.039999999</v>
      </c>
      <c r="N22" s="182">
        <v>34812036.07</v>
      </c>
      <c r="O22" s="182">
        <v>34802332.460000001</v>
      </c>
    </row>
    <row r="23" spans="1:15">
      <c r="A23" s="167">
        <f>A22+1</f>
        <v>13</v>
      </c>
      <c r="B23" s="141" t="s">
        <v>385</v>
      </c>
      <c r="C23" s="182">
        <v>0</v>
      </c>
      <c r="D23" s="182">
        <v>0</v>
      </c>
      <c r="E23" s="182">
        <v>0</v>
      </c>
      <c r="F23" s="182">
        <v>0</v>
      </c>
      <c r="G23" s="182">
        <v>0</v>
      </c>
      <c r="H23" s="182">
        <v>0</v>
      </c>
      <c r="I23" s="182">
        <v>0</v>
      </c>
      <c r="J23" s="182">
        <v>0</v>
      </c>
      <c r="K23" s="182">
        <v>0</v>
      </c>
      <c r="L23" s="182">
        <v>41318.04</v>
      </c>
      <c r="M23" s="182">
        <v>41318.04</v>
      </c>
      <c r="N23" s="182">
        <v>41318.04</v>
      </c>
      <c r="O23" s="182">
        <v>41318.04</v>
      </c>
    </row>
    <row r="24" spans="1:15">
      <c r="A24" s="167">
        <f t="shared" ref="A24:A26" si="2">A23+1</f>
        <v>14</v>
      </c>
      <c r="B24" s="141" t="s">
        <v>386</v>
      </c>
      <c r="C24" s="182">
        <v>0</v>
      </c>
      <c r="D24" s="182">
        <v>0</v>
      </c>
      <c r="E24" s="182">
        <v>0</v>
      </c>
      <c r="F24" s="182">
        <v>0</v>
      </c>
      <c r="G24" s="182">
        <v>0</v>
      </c>
      <c r="H24" s="182">
        <v>0</v>
      </c>
      <c r="I24" s="182">
        <v>0</v>
      </c>
      <c r="J24" s="182">
        <v>0</v>
      </c>
      <c r="K24" s="182">
        <v>0</v>
      </c>
      <c r="L24" s="182">
        <v>137459.38</v>
      </c>
      <c r="M24" s="182">
        <v>137459.38</v>
      </c>
      <c r="N24" s="182">
        <v>137459.38</v>
      </c>
      <c r="O24" s="182">
        <v>137459.38</v>
      </c>
    </row>
    <row r="25" spans="1:15">
      <c r="A25" s="167">
        <f t="shared" si="2"/>
        <v>15</v>
      </c>
      <c r="B25" s="141" t="s">
        <v>387</v>
      </c>
      <c r="C25" s="164">
        <v>14099258.68</v>
      </c>
      <c r="D25" s="164">
        <v>14103919.470000001</v>
      </c>
      <c r="E25" s="182">
        <v>14106518.16</v>
      </c>
      <c r="F25" s="182">
        <v>14182237.380000001</v>
      </c>
      <c r="G25" s="182">
        <v>14276001.720000001</v>
      </c>
      <c r="H25" s="182">
        <v>14276259.609999999</v>
      </c>
      <c r="I25" s="182">
        <v>14278163.75</v>
      </c>
      <c r="J25" s="182">
        <v>14317722.289999999</v>
      </c>
      <c r="K25" s="182">
        <v>14334952.68</v>
      </c>
      <c r="L25" s="182">
        <v>14100287.24</v>
      </c>
      <c r="M25" s="182">
        <v>14289320.26</v>
      </c>
      <c r="N25" s="182">
        <v>14299754.310000001</v>
      </c>
      <c r="O25" s="164">
        <v>14302222.32</v>
      </c>
    </row>
    <row r="26" spans="1:15">
      <c r="A26" s="167">
        <f t="shared" si="2"/>
        <v>16</v>
      </c>
      <c r="B26" s="180" t="s">
        <v>388</v>
      </c>
      <c r="C26" s="183">
        <f t="shared" ref="C26:O26" si="3">SUM(C17:C25)</f>
        <v>1228927542.1000001</v>
      </c>
      <c r="D26" s="183">
        <f t="shared" si="3"/>
        <v>1228778259.0699999</v>
      </c>
      <c r="E26" s="183">
        <f t="shared" si="3"/>
        <v>1228472517.3399999</v>
      </c>
      <c r="F26" s="183">
        <f t="shared" si="3"/>
        <v>1228598680.1400001</v>
      </c>
      <c r="G26" s="183">
        <f t="shared" si="3"/>
        <v>1247717924.02</v>
      </c>
      <c r="H26" s="183">
        <f t="shared" si="3"/>
        <v>1247533302.8599997</v>
      </c>
      <c r="I26" s="183">
        <f t="shared" si="3"/>
        <v>1248499962.6900001</v>
      </c>
      <c r="J26" s="183">
        <f t="shared" si="3"/>
        <v>1256210108.1200001</v>
      </c>
      <c r="K26" s="183">
        <f t="shared" si="3"/>
        <v>1256879892.6899998</v>
      </c>
      <c r="L26" s="183">
        <f t="shared" si="3"/>
        <v>1257538736.9300001</v>
      </c>
      <c r="M26" s="183">
        <f t="shared" si="3"/>
        <v>1257782435.98</v>
      </c>
      <c r="N26" s="183">
        <f t="shared" si="3"/>
        <v>1257728283.8799999</v>
      </c>
      <c r="O26" s="183">
        <f t="shared" si="3"/>
        <v>1257735272.96</v>
      </c>
    </row>
    <row r="27" spans="1:15">
      <c r="C27" s="164"/>
      <c r="D27" s="164"/>
      <c r="E27" s="164"/>
      <c r="F27" s="164"/>
      <c r="G27" s="164"/>
      <c r="H27" s="164"/>
      <c r="I27" s="164"/>
      <c r="J27" s="164"/>
      <c r="K27" s="164"/>
      <c r="L27" s="164"/>
      <c r="M27" s="164"/>
      <c r="N27" s="185"/>
    </row>
    <row r="28" spans="1:15">
      <c r="B28" s="180" t="s">
        <v>389</v>
      </c>
      <c r="C28" s="164"/>
      <c r="D28" s="164"/>
      <c r="E28" s="164"/>
      <c r="F28" s="164"/>
      <c r="G28" s="164"/>
      <c r="H28" s="164"/>
      <c r="I28" s="164"/>
      <c r="J28" s="164"/>
      <c r="K28" s="164"/>
      <c r="L28" s="164"/>
      <c r="M28" s="164"/>
      <c r="N28" s="185"/>
    </row>
    <row r="29" spans="1:15">
      <c r="A29" s="167">
        <f>A26+1</f>
        <v>17</v>
      </c>
      <c r="B29" s="141" t="s">
        <v>390</v>
      </c>
      <c r="C29" s="164">
        <v>4572967.2</v>
      </c>
      <c r="D29" s="182">
        <v>4572967.2</v>
      </c>
      <c r="E29" s="182">
        <v>4572967.2</v>
      </c>
      <c r="F29" s="182">
        <v>4572967.2</v>
      </c>
      <c r="G29" s="182">
        <v>6072904.2300000004</v>
      </c>
      <c r="H29" s="182">
        <v>6072904.2300000004</v>
      </c>
      <c r="I29" s="182">
        <v>6072904.2300000004</v>
      </c>
      <c r="J29" s="182">
        <v>6072904.2300000004</v>
      </c>
      <c r="K29" s="182">
        <v>6072904.2300000004</v>
      </c>
      <c r="L29" s="182">
        <v>6072904.2300000004</v>
      </c>
      <c r="M29" s="182">
        <v>6071983.6200000001</v>
      </c>
      <c r="N29" s="182">
        <v>6071983.6200000001</v>
      </c>
      <c r="O29" s="182">
        <v>6071983.6200000001</v>
      </c>
    </row>
    <row r="30" spans="1:15">
      <c r="A30" s="167">
        <f>A29+1</f>
        <v>18</v>
      </c>
      <c r="B30" s="141" t="s">
        <v>391</v>
      </c>
      <c r="C30" s="164">
        <v>35452972.640000001</v>
      </c>
      <c r="D30" s="182">
        <v>35452972.640000001</v>
      </c>
      <c r="E30" s="182">
        <v>35452841.950000003</v>
      </c>
      <c r="F30" s="182">
        <v>35427054.600000001</v>
      </c>
      <c r="G30" s="182">
        <v>35445775.030000001</v>
      </c>
      <c r="H30" s="182">
        <v>35720173.57</v>
      </c>
      <c r="I30" s="182">
        <v>35720173.57</v>
      </c>
      <c r="J30" s="182">
        <v>39909243.140000001</v>
      </c>
      <c r="K30" s="182">
        <v>39971826.25</v>
      </c>
      <c r="L30" s="182">
        <v>40003057.149999999</v>
      </c>
      <c r="M30" s="182">
        <v>40033509.039999999</v>
      </c>
      <c r="N30" s="182">
        <v>40033456.310000002</v>
      </c>
      <c r="O30" s="182">
        <v>40011911.810000002</v>
      </c>
    </row>
    <row r="31" spans="1:15">
      <c r="A31" s="167">
        <f t="shared" ref="A31:A43" si="4">A30+1</f>
        <v>19</v>
      </c>
      <c r="B31" s="141" t="s">
        <v>392</v>
      </c>
      <c r="C31" s="182">
        <v>0</v>
      </c>
      <c r="D31" s="182">
        <v>0</v>
      </c>
      <c r="E31" s="182">
        <v>0</v>
      </c>
      <c r="F31" s="182">
        <v>0</v>
      </c>
      <c r="G31" s="182">
        <v>0</v>
      </c>
      <c r="H31" s="182">
        <v>0</v>
      </c>
      <c r="I31" s="182">
        <v>0</v>
      </c>
      <c r="J31" s="182">
        <v>0</v>
      </c>
      <c r="K31" s="182">
        <v>0</v>
      </c>
      <c r="L31" s="182">
        <v>134064.6</v>
      </c>
      <c r="M31" s="182">
        <v>1364257.18</v>
      </c>
      <c r="N31" s="182">
        <v>1432732.04</v>
      </c>
      <c r="O31" s="182">
        <v>1538090.69</v>
      </c>
    </row>
    <row r="32" spans="1:15">
      <c r="A32" s="167">
        <f t="shared" si="4"/>
        <v>20</v>
      </c>
      <c r="B32" s="141" t="s">
        <v>393</v>
      </c>
      <c r="C32" s="182">
        <v>0</v>
      </c>
      <c r="D32" s="182">
        <v>0</v>
      </c>
      <c r="E32" s="182">
        <v>0</v>
      </c>
      <c r="F32" s="182">
        <v>0</v>
      </c>
      <c r="G32" s="182">
        <v>0</v>
      </c>
      <c r="H32" s="182">
        <v>0</v>
      </c>
      <c r="I32" s="182">
        <v>0</v>
      </c>
      <c r="J32" s="182">
        <v>0</v>
      </c>
      <c r="K32" s="182">
        <v>0</v>
      </c>
      <c r="L32" s="182">
        <v>253536.63</v>
      </c>
      <c r="M32" s="182">
        <v>252866.5</v>
      </c>
      <c r="N32" s="182">
        <v>279297.14</v>
      </c>
      <c r="O32" s="182">
        <v>304954.82</v>
      </c>
    </row>
    <row r="33" spans="1:15">
      <c r="A33" s="167">
        <f t="shared" si="4"/>
        <v>21</v>
      </c>
      <c r="B33" s="141" t="s">
        <v>394</v>
      </c>
      <c r="C33" s="164">
        <v>21088198.809999999</v>
      </c>
      <c r="D33" s="182">
        <v>21106688.469999999</v>
      </c>
      <c r="E33" s="182">
        <v>21116392.530000001</v>
      </c>
      <c r="F33" s="182">
        <v>21281663.190000001</v>
      </c>
      <c r="G33" s="182">
        <v>21277510.449999999</v>
      </c>
      <c r="H33" s="182">
        <v>21466034.850000001</v>
      </c>
      <c r="I33" s="182">
        <v>26460409.440000001</v>
      </c>
      <c r="J33" s="182">
        <v>29953907.98</v>
      </c>
      <c r="K33" s="182">
        <v>30108043.02</v>
      </c>
      <c r="L33" s="182">
        <v>30136311.899999999</v>
      </c>
      <c r="M33" s="182">
        <v>30153691.030000001</v>
      </c>
      <c r="N33" s="182">
        <v>30156627.800000001</v>
      </c>
      <c r="O33" s="182">
        <v>30279599.309999999</v>
      </c>
    </row>
    <row r="34" spans="1:15">
      <c r="A34" s="167">
        <f t="shared" si="4"/>
        <v>22</v>
      </c>
      <c r="B34" s="141" t="s">
        <v>395</v>
      </c>
      <c r="C34" s="164">
        <v>294895124.13999999</v>
      </c>
      <c r="D34" s="182">
        <v>294926444.13999999</v>
      </c>
      <c r="E34" s="182">
        <v>295341920.19999999</v>
      </c>
      <c r="F34" s="182">
        <v>295306161.77999997</v>
      </c>
      <c r="G34" s="182">
        <v>294831338.01999998</v>
      </c>
      <c r="H34" s="182">
        <v>295397912.06999999</v>
      </c>
      <c r="I34" s="182">
        <v>296687534.12</v>
      </c>
      <c r="J34" s="182">
        <v>304506720.38</v>
      </c>
      <c r="K34" s="182">
        <v>305068666.80000001</v>
      </c>
      <c r="L34" s="182">
        <v>305393788.44999999</v>
      </c>
      <c r="M34" s="182">
        <v>305424899.51999998</v>
      </c>
      <c r="N34" s="182">
        <v>305534269.51999998</v>
      </c>
      <c r="O34" s="182">
        <v>305515305.02999997</v>
      </c>
    </row>
    <row r="35" spans="1:15">
      <c r="A35" s="167">
        <f t="shared" si="4"/>
        <v>23</v>
      </c>
      <c r="B35" s="166" t="s">
        <v>396</v>
      </c>
      <c r="C35" s="164">
        <v>7191376.3799999999</v>
      </c>
      <c r="D35" s="164">
        <v>7194857.8399999999</v>
      </c>
      <c r="E35" s="164">
        <v>7195915.2699999996</v>
      </c>
      <c r="F35" s="164">
        <v>7204803.21</v>
      </c>
      <c r="G35" s="164">
        <v>7197048.1900000004</v>
      </c>
      <c r="H35" s="164">
        <v>7208303.5300000003</v>
      </c>
      <c r="I35" s="164">
        <v>7317684.96</v>
      </c>
      <c r="J35" s="164">
        <v>8105230.9500000002</v>
      </c>
      <c r="K35" s="164">
        <v>8139229.8600000003</v>
      </c>
      <c r="L35" s="164">
        <v>8159844.9199999999</v>
      </c>
      <c r="M35" s="164">
        <v>8181859.3099999996</v>
      </c>
      <c r="N35" s="164">
        <v>8187326.7400000002</v>
      </c>
      <c r="O35" s="182">
        <v>8191171.9500000002</v>
      </c>
    </row>
    <row r="36" spans="1:15">
      <c r="A36" s="167">
        <f t="shared" si="4"/>
        <v>24</v>
      </c>
      <c r="B36" s="141" t="s">
        <v>397</v>
      </c>
      <c r="C36" s="164">
        <v>101279205.69</v>
      </c>
      <c r="D36" s="182">
        <v>101371699.09</v>
      </c>
      <c r="E36" s="182">
        <v>102467431.56</v>
      </c>
      <c r="F36" s="182">
        <v>102472888.29000001</v>
      </c>
      <c r="G36" s="182">
        <v>102477087.62</v>
      </c>
      <c r="H36" s="182">
        <v>102577227.16</v>
      </c>
      <c r="I36" s="182">
        <v>103118251.45999999</v>
      </c>
      <c r="J36" s="182">
        <v>124140773.05</v>
      </c>
      <c r="K36" s="182">
        <v>124113812.31999999</v>
      </c>
      <c r="L36" s="182">
        <v>124230581.48</v>
      </c>
      <c r="M36" s="182">
        <v>124237593.91</v>
      </c>
      <c r="N36" s="182">
        <v>124299445.54000001</v>
      </c>
      <c r="O36" s="182">
        <v>124382005.76000001</v>
      </c>
    </row>
    <row r="37" spans="1:15">
      <c r="A37" s="167">
        <f t="shared" si="4"/>
        <v>25</v>
      </c>
      <c r="B37" s="141" t="s">
        <v>398</v>
      </c>
      <c r="C37" s="164">
        <v>216678107.97</v>
      </c>
      <c r="D37" s="182">
        <v>218582122.22999999</v>
      </c>
      <c r="E37" s="182">
        <v>220897632.56999999</v>
      </c>
      <c r="F37" s="182">
        <v>222540264.13</v>
      </c>
      <c r="G37" s="182">
        <v>224746539.50999999</v>
      </c>
      <c r="H37" s="182">
        <v>230738547.11000001</v>
      </c>
      <c r="I37" s="182">
        <v>233413472.5</v>
      </c>
      <c r="J37" s="182">
        <v>243719880.36000001</v>
      </c>
      <c r="K37" s="182">
        <v>245570344.28</v>
      </c>
      <c r="L37" s="182">
        <v>247160193.31</v>
      </c>
      <c r="M37" s="182">
        <v>248149516.91999999</v>
      </c>
      <c r="N37" s="182">
        <v>248667540.31</v>
      </c>
      <c r="O37" s="182">
        <v>251460951.15000001</v>
      </c>
    </row>
    <row r="38" spans="1:15">
      <c r="A38" s="167">
        <f t="shared" si="4"/>
        <v>26</v>
      </c>
      <c r="B38" s="141" t="s">
        <v>399</v>
      </c>
      <c r="C38" s="164">
        <v>167107580.11000001</v>
      </c>
      <c r="D38" s="182">
        <v>167421239.62</v>
      </c>
      <c r="E38" s="182">
        <v>167624026.78999999</v>
      </c>
      <c r="F38" s="182">
        <v>167649747.61000001</v>
      </c>
      <c r="G38" s="182">
        <v>167652338.18000001</v>
      </c>
      <c r="H38" s="182">
        <v>168962554.13999999</v>
      </c>
      <c r="I38" s="182">
        <v>169089169.22999999</v>
      </c>
      <c r="J38" s="182">
        <v>178663493.13999999</v>
      </c>
      <c r="K38" s="182">
        <v>178756702.06999999</v>
      </c>
      <c r="L38" s="182">
        <v>179077581.59</v>
      </c>
      <c r="M38" s="182">
        <v>179087750.93000001</v>
      </c>
      <c r="N38" s="182">
        <v>179177261.69999999</v>
      </c>
      <c r="O38" s="182">
        <v>179249660.84</v>
      </c>
    </row>
    <row r="39" spans="1:15">
      <c r="A39" s="167">
        <f t="shared" si="4"/>
        <v>27</v>
      </c>
      <c r="B39" s="166" t="s">
        <v>400</v>
      </c>
      <c r="C39" s="164">
        <v>4575848.78</v>
      </c>
      <c r="D39" s="164">
        <v>4575848.78</v>
      </c>
      <c r="E39" s="164">
        <v>4575848.78</v>
      </c>
      <c r="F39" s="164">
        <v>4575848.78</v>
      </c>
      <c r="G39" s="164">
        <v>4575848.78</v>
      </c>
      <c r="H39" s="164">
        <v>5142602.6500000004</v>
      </c>
      <c r="I39" s="164">
        <v>5149602.6500000004</v>
      </c>
      <c r="J39" s="164">
        <v>9390932.6300000008</v>
      </c>
      <c r="K39" s="164">
        <v>9392571.7799999993</v>
      </c>
      <c r="L39" s="164">
        <v>9421377.5800000001</v>
      </c>
      <c r="M39" s="164">
        <v>9425637.7599999998</v>
      </c>
      <c r="N39" s="164">
        <v>9447031.4700000007</v>
      </c>
      <c r="O39" s="182">
        <v>9486653.9700000007</v>
      </c>
    </row>
    <row r="40" spans="1:15">
      <c r="A40" s="167">
        <f t="shared" si="4"/>
        <v>28</v>
      </c>
      <c r="B40" s="141" t="s">
        <v>401</v>
      </c>
      <c r="C40" s="164">
        <v>5177640.43</v>
      </c>
      <c r="D40" s="182">
        <v>5177762.97</v>
      </c>
      <c r="E40" s="182">
        <v>5177762.97</v>
      </c>
      <c r="F40" s="182">
        <v>5166906.17</v>
      </c>
      <c r="G40" s="182">
        <v>5166906.17</v>
      </c>
      <c r="H40" s="182">
        <v>5166906.17</v>
      </c>
      <c r="I40" s="182">
        <v>5173402.13</v>
      </c>
      <c r="J40" s="182">
        <v>5861948.1600000001</v>
      </c>
      <c r="K40" s="182">
        <v>6238484.25</v>
      </c>
      <c r="L40" s="182">
        <v>6256721.0099999998</v>
      </c>
      <c r="M40" s="182">
        <v>6263547.2699999996</v>
      </c>
      <c r="N40" s="182">
        <v>6309337.96</v>
      </c>
      <c r="O40" s="182">
        <v>6283393.9299999997</v>
      </c>
    </row>
    <row r="41" spans="1:15">
      <c r="A41" s="167">
        <f t="shared" si="4"/>
        <v>29</v>
      </c>
      <c r="B41" s="141" t="s">
        <v>402</v>
      </c>
      <c r="C41" s="164">
        <v>106066</v>
      </c>
      <c r="D41" s="182">
        <v>106066</v>
      </c>
      <c r="E41" s="182">
        <v>106066</v>
      </c>
      <c r="F41" s="182">
        <v>106066</v>
      </c>
      <c r="G41" s="182">
        <v>106066</v>
      </c>
      <c r="H41" s="182">
        <v>106066</v>
      </c>
      <c r="I41" s="182">
        <v>106066</v>
      </c>
      <c r="J41" s="182">
        <v>106066</v>
      </c>
      <c r="K41" s="182">
        <v>106066</v>
      </c>
      <c r="L41" s="182">
        <v>106066</v>
      </c>
      <c r="M41" s="182">
        <v>106066</v>
      </c>
      <c r="N41" s="186">
        <v>106066</v>
      </c>
      <c r="O41" s="164">
        <v>106066</v>
      </c>
    </row>
    <row r="42" spans="1:15">
      <c r="A42" s="167">
        <f t="shared" si="4"/>
        <v>30</v>
      </c>
      <c r="B42" s="166" t="s">
        <v>403</v>
      </c>
      <c r="C42" s="164">
        <v>391556.54000000004</v>
      </c>
      <c r="D42" s="164">
        <v>391556.54000000004</v>
      </c>
      <c r="E42" s="164">
        <v>391556.54000000004</v>
      </c>
      <c r="F42" s="164">
        <v>391556.54000000004</v>
      </c>
      <c r="G42" s="164">
        <v>391556.54000000004</v>
      </c>
      <c r="H42" s="164">
        <v>391556.54000000004</v>
      </c>
      <c r="I42" s="164">
        <v>392570.54000000004</v>
      </c>
      <c r="J42" s="164">
        <v>455899.44</v>
      </c>
      <c r="K42" s="164">
        <v>503443.19</v>
      </c>
      <c r="L42" s="164">
        <v>504938.7</v>
      </c>
      <c r="M42" s="164">
        <v>505568.76</v>
      </c>
      <c r="N42" s="164">
        <v>513972.34</v>
      </c>
      <c r="O42" s="164">
        <v>507891.56</v>
      </c>
    </row>
    <row r="43" spans="1:15">
      <c r="A43" s="167">
        <f t="shared" si="4"/>
        <v>31</v>
      </c>
      <c r="B43" s="180" t="s">
        <v>404</v>
      </c>
      <c r="C43" s="183">
        <f t="shared" ref="C43:O43" si="5">SUM(C29:C42)</f>
        <v>858516644.68999982</v>
      </c>
      <c r="D43" s="183">
        <f t="shared" si="5"/>
        <v>860880225.51999998</v>
      </c>
      <c r="E43" s="183">
        <f t="shared" si="5"/>
        <v>864920362.3599999</v>
      </c>
      <c r="F43" s="183">
        <f t="shared" si="5"/>
        <v>866695927.49999988</v>
      </c>
      <c r="G43" s="183">
        <f t="shared" si="5"/>
        <v>869940918.71999991</v>
      </c>
      <c r="H43" s="183">
        <f t="shared" si="5"/>
        <v>878950788.01999986</v>
      </c>
      <c r="I43" s="183">
        <f t="shared" si="5"/>
        <v>888701240.82999992</v>
      </c>
      <c r="J43" s="183">
        <f t="shared" si="5"/>
        <v>950886999.46000004</v>
      </c>
      <c r="K43" s="183">
        <f t="shared" si="5"/>
        <v>954042094.04999995</v>
      </c>
      <c r="L43" s="183">
        <f t="shared" si="5"/>
        <v>956910967.55000019</v>
      </c>
      <c r="M43" s="183">
        <f t="shared" si="5"/>
        <v>959258747.75</v>
      </c>
      <c r="N43" s="183">
        <f t="shared" si="5"/>
        <v>960216348.49000013</v>
      </c>
      <c r="O43" s="183">
        <f t="shared" si="5"/>
        <v>963389640.43999994</v>
      </c>
    </row>
    <row r="44" spans="1:15">
      <c r="C44" s="164"/>
      <c r="D44" s="164"/>
      <c r="E44" s="164"/>
      <c r="F44" s="164"/>
      <c r="G44" s="164"/>
      <c r="H44" s="164"/>
      <c r="I44" s="164"/>
      <c r="J44" s="164"/>
      <c r="K44" s="164"/>
      <c r="L44" s="164"/>
      <c r="M44" s="164"/>
      <c r="N44" s="186"/>
      <c r="O44" s="164"/>
    </row>
    <row r="45" spans="1:15">
      <c r="B45" s="180" t="s">
        <v>405</v>
      </c>
      <c r="C45" s="164"/>
      <c r="D45" s="164"/>
      <c r="E45" s="164"/>
      <c r="F45" s="164"/>
      <c r="G45" s="164"/>
      <c r="H45" s="164"/>
      <c r="I45" s="164"/>
      <c r="J45" s="164"/>
      <c r="K45" s="164"/>
      <c r="L45" s="164"/>
      <c r="M45" s="164"/>
      <c r="N45" s="186"/>
      <c r="O45" s="164"/>
    </row>
    <row r="46" spans="1:15">
      <c r="A46" s="167">
        <f>A43+1</f>
        <v>32</v>
      </c>
      <c r="B46" s="141" t="s">
        <v>406</v>
      </c>
      <c r="C46" s="164">
        <v>4265554.29</v>
      </c>
      <c r="D46" s="182">
        <v>4265554.29</v>
      </c>
      <c r="E46" s="182">
        <v>4265554.29</v>
      </c>
      <c r="F46" s="182">
        <v>4265554.29</v>
      </c>
      <c r="G46" s="182">
        <v>5461678.2000000002</v>
      </c>
      <c r="H46" s="182">
        <v>5461678.2000000002</v>
      </c>
      <c r="I46" s="182">
        <v>5461678.2000000002</v>
      </c>
      <c r="J46" s="182">
        <v>5461678.2000000002</v>
      </c>
      <c r="K46" s="182">
        <v>5657796.5300000003</v>
      </c>
      <c r="L46" s="182">
        <v>5657796.5300000003</v>
      </c>
      <c r="M46" s="182">
        <v>5657796.5300000003</v>
      </c>
      <c r="N46" s="182">
        <v>5657796.5300000003</v>
      </c>
      <c r="O46" s="182">
        <v>5657796.5300000003</v>
      </c>
    </row>
    <row r="47" spans="1:15">
      <c r="A47" s="167">
        <f>A46+1</f>
        <v>33</v>
      </c>
      <c r="B47" s="141" t="s">
        <v>407</v>
      </c>
      <c r="C47" s="164">
        <v>6433622.7800000003</v>
      </c>
      <c r="D47" s="182">
        <v>6447922.8099999996</v>
      </c>
      <c r="E47" s="182">
        <v>6452710.4500000002</v>
      </c>
      <c r="F47" s="182">
        <v>6456884.6399999997</v>
      </c>
      <c r="G47" s="182">
        <v>6459404.5899999999</v>
      </c>
      <c r="H47" s="182">
        <v>6459592.7599999998</v>
      </c>
      <c r="I47" s="182">
        <v>6500199.6799999997</v>
      </c>
      <c r="J47" s="182">
        <v>6511023.9699999997</v>
      </c>
      <c r="K47" s="182">
        <v>6520722.2000000002</v>
      </c>
      <c r="L47" s="182">
        <v>6522900.0300000003</v>
      </c>
      <c r="M47" s="182">
        <v>6524482.2400000002</v>
      </c>
      <c r="N47" s="182">
        <v>6525973.6600000001</v>
      </c>
      <c r="O47" s="182">
        <v>6528051.3700000001</v>
      </c>
    </row>
    <row r="48" spans="1:15">
      <c r="A48" s="167">
        <f t="shared" ref="A48:A63" si="6">A47+1</f>
        <v>34</v>
      </c>
      <c r="B48" s="141" t="s">
        <v>408</v>
      </c>
      <c r="C48" s="164">
        <v>12264215.550000001</v>
      </c>
      <c r="D48" s="182">
        <v>12274473.76</v>
      </c>
      <c r="E48" s="182">
        <v>12301891.619999999</v>
      </c>
      <c r="F48" s="182">
        <v>12316123.380000001</v>
      </c>
      <c r="G48" s="182">
        <v>12293052.689999999</v>
      </c>
      <c r="H48" s="182">
        <v>14524007.32</v>
      </c>
      <c r="I48" s="182">
        <v>14867708.380000001</v>
      </c>
      <c r="J48" s="182">
        <v>19221493.149999999</v>
      </c>
      <c r="K48" s="182">
        <v>19270336.82</v>
      </c>
      <c r="L48" s="182">
        <v>19274653.239999998</v>
      </c>
      <c r="M48" s="182">
        <v>19622951.039999999</v>
      </c>
      <c r="N48" s="182">
        <v>19929692.010000002</v>
      </c>
      <c r="O48" s="182">
        <v>19927486.329999998</v>
      </c>
    </row>
    <row r="49" spans="1:15">
      <c r="A49" s="167">
        <f t="shared" si="6"/>
        <v>35</v>
      </c>
      <c r="B49" s="141" t="s">
        <v>409</v>
      </c>
      <c r="C49" s="164">
        <v>146129261.02000001</v>
      </c>
      <c r="D49" s="182">
        <v>149014267.03999999</v>
      </c>
      <c r="E49" s="182">
        <v>149214768.90000001</v>
      </c>
      <c r="F49" s="182">
        <v>149238038.58000001</v>
      </c>
      <c r="G49" s="182">
        <v>149280119.25</v>
      </c>
      <c r="H49" s="182">
        <v>153193308.91</v>
      </c>
      <c r="I49" s="182">
        <v>153373809.47999999</v>
      </c>
      <c r="J49" s="182">
        <v>165092380.09</v>
      </c>
      <c r="K49" s="182">
        <v>165336645.62</v>
      </c>
      <c r="L49" s="182">
        <v>165324628.43000001</v>
      </c>
      <c r="M49" s="182">
        <v>165529730.30000001</v>
      </c>
      <c r="N49" s="182">
        <v>166577964.91</v>
      </c>
      <c r="O49" s="182">
        <v>166443758.86000001</v>
      </c>
    </row>
    <row r="50" spans="1:15">
      <c r="A50" s="167">
        <f t="shared" si="6"/>
        <v>36</v>
      </c>
      <c r="B50" s="166" t="s">
        <v>410</v>
      </c>
      <c r="C50" s="164">
        <v>4125596.2</v>
      </c>
      <c r="D50" s="164">
        <v>4337144.8099999996</v>
      </c>
      <c r="E50" s="164">
        <v>4446816.3</v>
      </c>
      <c r="F50" s="164">
        <v>4430661.6500000004</v>
      </c>
      <c r="G50" s="164">
        <v>4392804.8099999996</v>
      </c>
      <c r="H50" s="164">
        <v>4516712.74</v>
      </c>
      <c r="I50" s="164">
        <v>4520571.8</v>
      </c>
      <c r="J50" s="164">
        <v>5092613.59</v>
      </c>
      <c r="K50" s="164">
        <v>5102636.05</v>
      </c>
      <c r="L50" s="164">
        <v>5105302.53</v>
      </c>
      <c r="M50" s="164">
        <v>5169704.99</v>
      </c>
      <c r="N50" s="164">
        <v>5201680.08</v>
      </c>
      <c r="O50" s="164">
        <v>5204420.01</v>
      </c>
    </row>
    <row r="51" spans="1:15">
      <c r="A51" s="167">
        <f t="shared" si="6"/>
        <v>37</v>
      </c>
      <c r="B51" s="166" t="s">
        <v>411</v>
      </c>
      <c r="C51" s="182">
        <v>0</v>
      </c>
      <c r="D51" s="182">
        <v>0</v>
      </c>
      <c r="E51" s="182">
        <v>0</v>
      </c>
      <c r="F51" s="182">
        <v>0</v>
      </c>
      <c r="G51" s="182">
        <v>0</v>
      </c>
      <c r="H51" s="182">
        <v>0</v>
      </c>
      <c r="I51" s="182">
        <v>0</v>
      </c>
      <c r="J51" s="182">
        <v>0</v>
      </c>
      <c r="K51" s="182">
        <v>0</v>
      </c>
      <c r="L51" s="164">
        <v>81307.89</v>
      </c>
      <c r="M51" s="164">
        <v>139902.88</v>
      </c>
      <c r="N51" s="164">
        <v>199884.35</v>
      </c>
      <c r="O51" s="164">
        <v>315605.85000000003</v>
      </c>
    </row>
    <row r="52" spans="1:15">
      <c r="A52" s="167">
        <f t="shared" si="6"/>
        <v>38</v>
      </c>
      <c r="B52" s="166" t="s">
        <v>412</v>
      </c>
      <c r="C52" s="182">
        <v>0</v>
      </c>
      <c r="D52" s="182">
        <v>0</v>
      </c>
      <c r="E52" s="182">
        <v>0</v>
      </c>
      <c r="F52" s="182">
        <v>0</v>
      </c>
      <c r="G52" s="182">
        <v>0</v>
      </c>
      <c r="H52" s="182">
        <v>0</v>
      </c>
      <c r="I52" s="182">
        <v>0</v>
      </c>
      <c r="J52" s="182">
        <v>0</v>
      </c>
      <c r="K52" s="182">
        <v>0</v>
      </c>
      <c r="L52" s="164">
        <v>845150.26</v>
      </c>
      <c r="M52" s="164">
        <v>1534744.77</v>
      </c>
      <c r="N52" s="164">
        <v>1236095.29</v>
      </c>
      <c r="O52" s="164">
        <v>1265573.22</v>
      </c>
    </row>
    <row r="53" spans="1:15">
      <c r="A53" s="167">
        <f t="shared" si="6"/>
        <v>39</v>
      </c>
      <c r="B53" s="166" t="s">
        <v>413</v>
      </c>
      <c r="C53" s="182">
        <v>0</v>
      </c>
      <c r="D53" s="182">
        <v>0</v>
      </c>
      <c r="E53" s="182">
        <v>0</v>
      </c>
      <c r="F53" s="182">
        <v>0</v>
      </c>
      <c r="G53" s="182">
        <v>0</v>
      </c>
      <c r="H53" s="182">
        <v>0</v>
      </c>
      <c r="I53" s="182">
        <v>0</v>
      </c>
      <c r="J53" s="182">
        <v>0</v>
      </c>
      <c r="K53" s="182">
        <v>0</v>
      </c>
      <c r="L53" s="164">
        <v>1623657.04</v>
      </c>
      <c r="M53" s="164">
        <v>1625874.6400000001</v>
      </c>
      <c r="N53" s="164">
        <v>1628461.8399999999</v>
      </c>
      <c r="O53" s="164">
        <v>1630186.6400000001</v>
      </c>
    </row>
    <row r="54" spans="1:15">
      <c r="A54" s="167">
        <f t="shared" si="6"/>
        <v>40</v>
      </c>
      <c r="B54" s="141" t="s">
        <v>414</v>
      </c>
      <c r="C54" s="164">
        <v>319119605.58999997</v>
      </c>
      <c r="D54" s="182">
        <v>320150639.79000002</v>
      </c>
      <c r="E54" s="182">
        <v>321339601.79000002</v>
      </c>
      <c r="F54" s="182">
        <v>323334410.92000002</v>
      </c>
      <c r="G54" s="182">
        <v>324530349.07999998</v>
      </c>
      <c r="H54" s="182">
        <v>326253173.26999998</v>
      </c>
      <c r="I54" s="182">
        <v>327553004.56999999</v>
      </c>
      <c r="J54" s="182">
        <v>328602238.38999999</v>
      </c>
      <c r="K54" s="182">
        <v>329217661.83999997</v>
      </c>
      <c r="L54" s="182">
        <v>330208742.10000002</v>
      </c>
      <c r="M54" s="182">
        <v>331435875.47000003</v>
      </c>
      <c r="N54" s="182">
        <v>332688860.24000001</v>
      </c>
      <c r="O54" s="182">
        <v>334592649.14999998</v>
      </c>
    </row>
    <row r="55" spans="1:15">
      <c r="A55" s="167">
        <f t="shared" si="6"/>
        <v>41</v>
      </c>
      <c r="B55" s="141" t="s">
        <v>415</v>
      </c>
      <c r="C55" s="164">
        <v>330866918.44</v>
      </c>
      <c r="D55" s="182">
        <v>331712484.12</v>
      </c>
      <c r="E55" s="182">
        <v>332719412.24000001</v>
      </c>
      <c r="F55" s="182">
        <v>333893233.64999998</v>
      </c>
      <c r="G55" s="182">
        <v>335289835.19</v>
      </c>
      <c r="H55" s="182">
        <v>336864738.43000001</v>
      </c>
      <c r="I55" s="182">
        <v>337750693.26999998</v>
      </c>
      <c r="J55" s="182">
        <v>339026211.88999999</v>
      </c>
      <c r="K55" s="182">
        <v>342192148.20999998</v>
      </c>
      <c r="L55" s="182">
        <v>344694574.20999998</v>
      </c>
      <c r="M55" s="182">
        <v>346840093.04000002</v>
      </c>
      <c r="N55" s="182">
        <v>347436177.61000001</v>
      </c>
      <c r="O55" s="182">
        <v>350619861.36000001</v>
      </c>
    </row>
    <row r="56" spans="1:15">
      <c r="A56" s="167">
        <f t="shared" si="6"/>
        <v>42</v>
      </c>
      <c r="B56" s="141" t="s">
        <v>416</v>
      </c>
      <c r="C56" s="164">
        <v>10018001.65</v>
      </c>
      <c r="D56" s="182">
        <v>10034804.550000001</v>
      </c>
      <c r="E56" s="182">
        <v>10044577.310000001</v>
      </c>
      <c r="F56" s="182">
        <v>10076136.869999999</v>
      </c>
      <c r="G56" s="182">
        <v>10074519</v>
      </c>
      <c r="H56" s="182">
        <v>10083376.08</v>
      </c>
      <c r="I56" s="182">
        <v>10127418.17</v>
      </c>
      <c r="J56" s="182">
        <v>10123876.460000001</v>
      </c>
      <c r="K56" s="182">
        <v>10131309.439999999</v>
      </c>
      <c r="L56" s="182">
        <v>10174741.27</v>
      </c>
      <c r="M56" s="182">
        <v>10181684.27</v>
      </c>
      <c r="N56" s="182">
        <v>10190507.67</v>
      </c>
      <c r="O56" s="182">
        <v>10274470.619999999</v>
      </c>
    </row>
    <row r="57" spans="1:15">
      <c r="A57" s="167">
        <f t="shared" si="6"/>
        <v>43</v>
      </c>
      <c r="B57" s="141" t="s">
        <v>417</v>
      </c>
      <c r="C57" s="164">
        <v>13196547.07</v>
      </c>
      <c r="D57" s="182">
        <v>13196916.380000001</v>
      </c>
      <c r="E57" s="182">
        <v>13228552.33</v>
      </c>
      <c r="F57" s="182">
        <v>13282455.26</v>
      </c>
      <c r="G57" s="182">
        <v>13284733.800000001</v>
      </c>
      <c r="H57" s="182">
        <v>13287123.529999999</v>
      </c>
      <c r="I57" s="182">
        <v>13357488.689999999</v>
      </c>
      <c r="J57" s="182">
        <v>13367990.91</v>
      </c>
      <c r="K57" s="182">
        <v>13377011</v>
      </c>
      <c r="L57" s="182">
        <v>13435838.67</v>
      </c>
      <c r="M57" s="182">
        <v>13455307.689999999</v>
      </c>
      <c r="N57" s="182">
        <v>13452160.91</v>
      </c>
      <c r="O57" s="182">
        <v>13466387.460000001</v>
      </c>
    </row>
    <row r="58" spans="1:15">
      <c r="A58" s="167">
        <f t="shared" si="6"/>
        <v>44</v>
      </c>
      <c r="B58" s="141" t="s">
        <v>418</v>
      </c>
      <c r="C58" s="164">
        <v>167018239.21000001</v>
      </c>
      <c r="D58" s="182">
        <v>167312734.02000001</v>
      </c>
      <c r="E58" s="182">
        <v>167824333.19</v>
      </c>
      <c r="F58" s="182">
        <v>168194234.06</v>
      </c>
      <c r="G58" s="182">
        <v>168742082.80000001</v>
      </c>
      <c r="H58" s="182">
        <v>169043262.28999999</v>
      </c>
      <c r="I58" s="182">
        <v>169465551.21000001</v>
      </c>
      <c r="J58" s="182">
        <v>170079086.27000001</v>
      </c>
      <c r="K58" s="182">
        <v>171057125.19999999</v>
      </c>
      <c r="L58" s="182">
        <v>172404612.34</v>
      </c>
      <c r="M58" s="182">
        <v>173200404.53999999</v>
      </c>
      <c r="N58" s="182">
        <v>174504527.72</v>
      </c>
      <c r="O58" s="182">
        <v>175015723.56</v>
      </c>
    </row>
    <row r="59" spans="1:15">
      <c r="A59" s="167">
        <f t="shared" si="6"/>
        <v>45</v>
      </c>
      <c r="B59" s="141" t="s">
        <v>419</v>
      </c>
      <c r="C59" s="164">
        <v>77601775.849999994</v>
      </c>
      <c r="D59" s="182">
        <v>77771989.260000005</v>
      </c>
      <c r="E59" s="182">
        <v>77990360.799999997</v>
      </c>
      <c r="F59" s="182">
        <v>78265248.790000007</v>
      </c>
      <c r="G59" s="182">
        <v>78505741.609999999</v>
      </c>
      <c r="H59" s="182">
        <v>78663573.099999994</v>
      </c>
      <c r="I59" s="182">
        <v>78904319.790000007</v>
      </c>
      <c r="J59" s="182">
        <v>79160695.219999999</v>
      </c>
      <c r="K59" s="182">
        <v>79284399.069999993</v>
      </c>
      <c r="L59" s="182">
        <v>79554812.840000004</v>
      </c>
      <c r="M59" s="182">
        <v>79697766.239999995</v>
      </c>
      <c r="N59" s="182">
        <v>79924676.390000001</v>
      </c>
      <c r="O59" s="182">
        <v>80135685.840000004</v>
      </c>
    </row>
    <row r="60" spans="1:15">
      <c r="A60" s="167">
        <f t="shared" si="6"/>
        <v>46</v>
      </c>
      <c r="B60" s="141" t="s">
        <v>420</v>
      </c>
      <c r="C60" s="164">
        <v>25511808.609999999</v>
      </c>
      <c r="D60" s="182">
        <v>25508422.68</v>
      </c>
      <c r="E60" s="182">
        <v>25538387</v>
      </c>
      <c r="F60" s="182">
        <v>25577511.640000001</v>
      </c>
      <c r="G60" s="182">
        <v>25609046.09</v>
      </c>
      <c r="H60" s="182">
        <v>25594559.629999999</v>
      </c>
      <c r="I60" s="182">
        <v>25621014.850000001</v>
      </c>
      <c r="J60" s="182">
        <v>25621857</v>
      </c>
      <c r="K60" s="182">
        <v>25603822.530000001</v>
      </c>
      <c r="L60" s="182">
        <v>25566042.280000001</v>
      </c>
      <c r="M60" s="182">
        <v>25671091.440000001</v>
      </c>
      <c r="N60" s="182">
        <v>25641598.550000001</v>
      </c>
      <c r="O60" s="182">
        <v>25666287.07</v>
      </c>
    </row>
    <row r="61" spans="1:15">
      <c r="A61" s="167">
        <f t="shared" si="6"/>
        <v>47</v>
      </c>
      <c r="B61" s="141" t="s">
        <v>421</v>
      </c>
      <c r="C61" s="164">
        <v>20386699.760000002</v>
      </c>
      <c r="D61" s="182">
        <v>20434377.16</v>
      </c>
      <c r="E61" s="182">
        <v>20472087.98</v>
      </c>
      <c r="F61" s="182">
        <v>20561846.670000002</v>
      </c>
      <c r="G61" s="182">
        <v>20577359.190000001</v>
      </c>
      <c r="H61" s="182">
        <v>20559376.449999999</v>
      </c>
      <c r="I61" s="182">
        <v>20719758</v>
      </c>
      <c r="J61" s="182">
        <v>20725368.48</v>
      </c>
      <c r="K61" s="182">
        <v>20685434.719999999</v>
      </c>
      <c r="L61" s="182">
        <v>20718898.460000001</v>
      </c>
      <c r="M61" s="182">
        <v>20715486.949999999</v>
      </c>
      <c r="N61" s="182">
        <v>20879688.920000002</v>
      </c>
      <c r="O61" s="182">
        <v>20930435.300000001</v>
      </c>
    </row>
    <row r="62" spans="1:15">
      <c r="A62" s="167">
        <f t="shared" si="6"/>
        <v>48</v>
      </c>
      <c r="B62" s="141" t="s">
        <v>422</v>
      </c>
      <c r="C62" s="164">
        <v>5488723.7800000003</v>
      </c>
      <c r="D62" s="182">
        <v>5513033.6900000004</v>
      </c>
      <c r="E62" s="182">
        <v>5513776.4699999997</v>
      </c>
      <c r="F62" s="182">
        <v>5506237.5499999998</v>
      </c>
      <c r="G62" s="182">
        <v>5605990.6900000004</v>
      </c>
      <c r="H62" s="182">
        <v>5607827.79</v>
      </c>
      <c r="I62" s="182">
        <v>5620216.71</v>
      </c>
      <c r="J62" s="182">
        <v>5654451.5999999996</v>
      </c>
      <c r="K62" s="182">
        <v>5673746.3399999999</v>
      </c>
      <c r="L62" s="182">
        <v>5696985.9100000001</v>
      </c>
      <c r="M62" s="182">
        <v>5714354.6399999997</v>
      </c>
      <c r="N62" s="186">
        <v>5725727.1399999997</v>
      </c>
      <c r="O62" s="164">
        <v>5722632.3499999996</v>
      </c>
    </row>
    <row r="63" spans="1:15">
      <c r="A63" s="167">
        <f t="shared" si="6"/>
        <v>49</v>
      </c>
      <c r="B63" s="180" t="s">
        <v>423</v>
      </c>
      <c r="C63" s="183">
        <f>SUM(C46:C62)</f>
        <v>1142426569.7999997</v>
      </c>
      <c r="D63" s="183">
        <f t="shared" ref="D63:O63" si="7">SUM(D46:D62)</f>
        <v>1147974764.3600001</v>
      </c>
      <c r="E63" s="183">
        <f t="shared" si="7"/>
        <v>1151352830.6700001</v>
      </c>
      <c r="F63" s="183">
        <f t="shared" si="7"/>
        <v>1155398577.95</v>
      </c>
      <c r="G63" s="183">
        <f t="shared" si="7"/>
        <v>1160106716.9899998</v>
      </c>
      <c r="H63" s="183">
        <f t="shared" si="7"/>
        <v>1170112310.5</v>
      </c>
      <c r="I63" s="183">
        <f t="shared" si="7"/>
        <v>1173843432.8</v>
      </c>
      <c r="J63" s="183">
        <f t="shared" si="7"/>
        <v>1193740965.2199998</v>
      </c>
      <c r="K63" s="183">
        <f t="shared" si="7"/>
        <v>1199110795.5699999</v>
      </c>
      <c r="L63" s="183">
        <f t="shared" si="7"/>
        <v>1206890644.03</v>
      </c>
      <c r="M63" s="183">
        <f t="shared" si="7"/>
        <v>1212717251.6700003</v>
      </c>
      <c r="N63" s="183">
        <f t="shared" si="7"/>
        <v>1217401473.8200002</v>
      </c>
      <c r="O63" s="183">
        <f t="shared" si="7"/>
        <v>1223397011.5199997</v>
      </c>
    </row>
    <row r="64" spans="1:15">
      <c r="C64" s="164"/>
      <c r="D64" s="164"/>
      <c r="E64" s="164"/>
      <c r="F64" s="164"/>
      <c r="G64" s="164"/>
      <c r="H64" s="164"/>
      <c r="I64" s="164"/>
      <c r="J64" s="164"/>
      <c r="K64" s="164"/>
      <c r="L64" s="164"/>
      <c r="M64" s="164"/>
      <c r="N64" s="186"/>
      <c r="O64" s="164"/>
    </row>
    <row r="65" spans="1:15">
      <c r="B65" s="180" t="s">
        <v>424</v>
      </c>
      <c r="C65" s="164"/>
      <c r="D65" s="164"/>
      <c r="E65" s="164"/>
      <c r="F65" s="164"/>
      <c r="G65" s="164"/>
      <c r="H65" s="164"/>
      <c r="I65" s="164"/>
      <c r="J65" s="164"/>
      <c r="K65" s="164"/>
      <c r="L65" s="164"/>
      <c r="M65" s="164"/>
      <c r="N65" s="186"/>
      <c r="O65" s="164"/>
    </row>
    <row r="66" spans="1:15">
      <c r="A66" s="167">
        <f>A63+1</f>
        <v>50</v>
      </c>
      <c r="B66" s="141" t="s">
        <v>425</v>
      </c>
      <c r="C66" s="164">
        <v>2007188.94</v>
      </c>
      <c r="D66" s="182">
        <v>2007188.94</v>
      </c>
      <c r="E66" s="182">
        <v>2007188.94</v>
      </c>
      <c r="F66" s="182">
        <v>2007188.94</v>
      </c>
      <c r="G66" s="182">
        <v>2098942.65</v>
      </c>
      <c r="H66" s="182">
        <v>2098942.65</v>
      </c>
      <c r="I66" s="182">
        <v>2098942.65</v>
      </c>
      <c r="J66" s="182">
        <v>2098942.65</v>
      </c>
      <c r="K66" s="182">
        <v>2098942.65</v>
      </c>
      <c r="L66" s="182">
        <v>2098942.65</v>
      </c>
      <c r="M66" s="182">
        <v>2098942.65</v>
      </c>
      <c r="N66" s="186">
        <v>2098942.65</v>
      </c>
      <c r="O66" s="182">
        <v>2098942.65</v>
      </c>
    </row>
    <row r="67" spans="1:15">
      <c r="A67" s="167">
        <f>A66+1</f>
        <v>51</v>
      </c>
      <c r="B67" s="141" t="s">
        <v>426</v>
      </c>
      <c r="C67" s="164">
        <v>35748.120000000003</v>
      </c>
      <c r="D67" s="182">
        <v>35748.120000000003</v>
      </c>
      <c r="E67" s="182">
        <v>35748.120000000003</v>
      </c>
      <c r="F67" s="182">
        <v>35748.120000000003</v>
      </c>
      <c r="G67" s="182">
        <v>35748.120000000003</v>
      </c>
      <c r="H67" s="182">
        <v>35748.120000000003</v>
      </c>
      <c r="I67" s="182">
        <v>35748.120000000003</v>
      </c>
      <c r="J67" s="182">
        <v>35748.120000000003</v>
      </c>
      <c r="K67" s="182">
        <v>35748.120000000003</v>
      </c>
      <c r="L67" s="182">
        <v>35748.120000000003</v>
      </c>
      <c r="M67" s="182">
        <v>35748.120000000003</v>
      </c>
      <c r="N67" s="186">
        <v>35748.120000000003</v>
      </c>
      <c r="O67" s="182">
        <v>35748.120000000003</v>
      </c>
    </row>
    <row r="68" spans="1:15">
      <c r="A68" s="167">
        <f t="shared" ref="A68:A82" si="8">A67+1</f>
        <v>52</v>
      </c>
      <c r="B68" s="141" t="s">
        <v>427</v>
      </c>
      <c r="C68" s="164">
        <v>28253115.800000001</v>
      </c>
      <c r="D68" s="182">
        <v>28306313.210000001</v>
      </c>
      <c r="E68" s="182">
        <v>28306313.210000001</v>
      </c>
      <c r="F68" s="182">
        <v>28306313.210000001</v>
      </c>
      <c r="G68" s="182">
        <v>28306313.210000001</v>
      </c>
      <c r="H68" s="182">
        <v>28738308.34</v>
      </c>
      <c r="I68" s="182">
        <v>28738308.34</v>
      </c>
      <c r="J68" s="182">
        <v>28738308.34</v>
      </c>
      <c r="K68" s="182">
        <v>28738308.34</v>
      </c>
      <c r="L68" s="182">
        <v>28738308.34</v>
      </c>
      <c r="M68" s="182">
        <v>28738308.34</v>
      </c>
      <c r="N68" s="186">
        <v>28738308.34</v>
      </c>
      <c r="O68" s="182">
        <v>28738308.34</v>
      </c>
    </row>
    <row r="69" spans="1:15">
      <c r="A69" s="167">
        <f t="shared" si="8"/>
        <v>53</v>
      </c>
      <c r="B69" s="141" t="s">
        <v>428</v>
      </c>
      <c r="C69" s="164">
        <v>3005853.08</v>
      </c>
      <c r="D69" s="182">
        <v>3009061.05</v>
      </c>
      <c r="E69" s="182">
        <v>3262635.21</v>
      </c>
      <c r="F69" s="182">
        <v>3281635.63</v>
      </c>
      <c r="G69" s="182">
        <v>3281635.63</v>
      </c>
      <c r="H69" s="182">
        <v>3300528.64</v>
      </c>
      <c r="I69" s="182">
        <v>3305303.51</v>
      </c>
      <c r="J69" s="182">
        <v>3315690.38</v>
      </c>
      <c r="K69" s="182">
        <v>3335064.84</v>
      </c>
      <c r="L69" s="182">
        <v>2518121.2000000002</v>
      </c>
      <c r="M69" s="182">
        <v>2518121.2000000002</v>
      </c>
      <c r="N69" s="186">
        <v>2518121.2000000002</v>
      </c>
      <c r="O69" s="182">
        <v>2518121.2000000002</v>
      </c>
    </row>
    <row r="70" spans="1:15">
      <c r="A70" s="167">
        <f t="shared" si="8"/>
        <v>54</v>
      </c>
      <c r="B70" s="141" t="s">
        <v>429</v>
      </c>
      <c r="C70" s="164">
        <v>494814.56</v>
      </c>
      <c r="D70" s="182">
        <v>494814.56</v>
      </c>
      <c r="E70" s="182">
        <v>494814.56</v>
      </c>
      <c r="F70" s="182">
        <v>494814.56</v>
      </c>
      <c r="G70" s="182">
        <v>494814.56</v>
      </c>
      <c r="H70" s="182">
        <v>494814.56</v>
      </c>
      <c r="I70" s="182">
        <v>494814.56</v>
      </c>
      <c r="J70" s="182">
        <v>494814.56</v>
      </c>
      <c r="K70" s="182">
        <v>494814.56</v>
      </c>
      <c r="L70" s="182">
        <v>0</v>
      </c>
      <c r="M70" s="182">
        <v>0</v>
      </c>
      <c r="N70" s="182">
        <v>2677.85</v>
      </c>
      <c r="O70" s="182">
        <v>2677.85</v>
      </c>
    </row>
    <row r="71" spans="1:15">
      <c r="A71" s="167">
        <f t="shared" si="8"/>
        <v>55</v>
      </c>
      <c r="B71" s="141" t="s">
        <v>430</v>
      </c>
      <c r="C71" s="164">
        <v>23828475.199999999</v>
      </c>
      <c r="D71" s="182">
        <v>23883380.109999999</v>
      </c>
      <c r="E71" s="182">
        <v>23883380.109999999</v>
      </c>
      <c r="F71" s="182">
        <v>23984264.579999998</v>
      </c>
      <c r="G71" s="182">
        <v>23984264.579999998</v>
      </c>
      <c r="H71" s="182">
        <v>24068505.649999999</v>
      </c>
      <c r="I71" s="182">
        <v>24068505.649999999</v>
      </c>
      <c r="J71" s="182">
        <v>24068505.649999999</v>
      </c>
      <c r="K71" s="182">
        <v>24068505.649999999</v>
      </c>
      <c r="L71" s="182">
        <v>24068505.649999999</v>
      </c>
      <c r="M71" s="182">
        <v>24068505.649999999</v>
      </c>
      <c r="N71" s="186">
        <v>24068505.649999999</v>
      </c>
      <c r="O71" s="182">
        <v>24068505.649999999</v>
      </c>
    </row>
    <row r="72" spans="1:15">
      <c r="A72" s="167">
        <f t="shared" si="8"/>
        <v>56</v>
      </c>
      <c r="B72" s="141" t="s">
        <v>431</v>
      </c>
      <c r="C72" s="164">
        <v>304823.53999999998</v>
      </c>
      <c r="D72" s="182">
        <v>376598.81</v>
      </c>
      <c r="E72" s="182">
        <v>376598.81</v>
      </c>
      <c r="F72" s="182">
        <v>376598.81</v>
      </c>
      <c r="G72" s="182">
        <v>376598.81</v>
      </c>
      <c r="H72" s="182">
        <v>407776.51</v>
      </c>
      <c r="I72" s="182">
        <v>429769.91000000003</v>
      </c>
      <c r="J72" s="182">
        <v>429769.91000000003</v>
      </c>
      <c r="K72" s="182">
        <v>429769.91000000003</v>
      </c>
      <c r="L72" s="182">
        <v>442608.16000000003</v>
      </c>
      <c r="M72" s="182">
        <v>442608.16000000003</v>
      </c>
      <c r="N72" s="186">
        <v>442608.16000000003</v>
      </c>
      <c r="O72" s="182">
        <v>442608.16000000003</v>
      </c>
    </row>
    <row r="73" spans="1:15">
      <c r="A73" s="167">
        <f t="shared" si="8"/>
        <v>57</v>
      </c>
      <c r="B73" s="141" t="s">
        <v>432</v>
      </c>
      <c r="C73" s="164">
        <v>7850238.2400000002</v>
      </c>
      <c r="D73" s="182">
        <v>7852781.7599999998</v>
      </c>
      <c r="E73" s="182">
        <v>7852781.7599999998</v>
      </c>
      <c r="F73" s="182">
        <v>7852781.7599999998</v>
      </c>
      <c r="G73" s="182">
        <v>7859975.5099999998</v>
      </c>
      <c r="H73" s="182">
        <v>7860579.9900000002</v>
      </c>
      <c r="I73" s="182">
        <v>7928349.9699999997</v>
      </c>
      <c r="J73" s="182">
        <v>8108339.9199999999</v>
      </c>
      <c r="K73" s="182">
        <v>8126403.9900000002</v>
      </c>
      <c r="L73" s="182">
        <v>8345958.3600000003</v>
      </c>
      <c r="M73" s="182">
        <v>8347272.3899999997</v>
      </c>
      <c r="N73" s="186">
        <v>8352220.7800000003</v>
      </c>
      <c r="O73" s="182">
        <v>8352220.7800000003</v>
      </c>
    </row>
    <row r="74" spans="1:15">
      <c r="A74" s="167">
        <f t="shared" si="8"/>
        <v>58</v>
      </c>
      <c r="B74" s="141" t="s">
        <v>433</v>
      </c>
      <c r="C74" s="164">
        <v>225704.4</v>
      </c>
      <c r="D74" s="182">
        <v>225704.4</v>
      </c>
      <c r="E74" s="182">
        <v>225704.4</v>
      </c>
      <c r="F74" s="182">
        <v>225704.4</v>
      </c>
      <c r="G74" s="182">
        <v>225704.4</v>
      </c>
      <c r="H74" s="182">
        <v>225704.4</v>
      </c>
      <c r="I74" s="182">
        <v>225704.4</v>
      </c>
      <c r="J74" s="182">
        <v>225704.4</v>
      </c>
      <c r="K74" s="182">
        <v>225704.4</v>
      </c>
      <c r="L74" s="182">
        <v>225704.4</v>
      </c>
      <c r="M74" s="182">
        <v>225704.4</v>
      </c>
      <c r="N74" s="186">
        <v>225704.4</v>
      </c>
      <c r="O74" s="182">
        <v>225704.4</v>
      </c>
    </row>
    <row r="75" spans="1:15">
      <c r="A75" s="167">
        <f t="shared" si="8"/>
        <v>59</v>
      </c>
      <c r="B75" s="141" t="s">
        <v>434</v>
      </c>
      <c r="C75" s="164">
        <v>2221244.69</v>
      </c>
      <c r="D75" s="182">
        <v>2221244.69</v>
      </c>
      <c r="E75" s="182">
        <v>2221244.69</v>
      </c>
      <c r="F75" s="182">
        <v>2221244.69</v>
      </c>
      <c r="G75" s="182">
        <v>2221244.69</v>
      </c>
      <c r="H75" s="182">
        <v>2221244.69</v>
      </c>
      <c r="I75" s="182">
        <v>2221244.69</v>
      </c>
      <c r="J75" s="182">
        <v>2221244.69</v>
      </c>
      <c r="K75" s="182">
        <v>2221244.69</v>
      </c>
      <c r="L75" s="182">
        <v>2221244.69</v>
      </c>
      <c r="M75" s="182">
        <v>2221244.69</v>
      </c>
      <c r="N75" s="186">
        <v>2221244.69</v>
      </c>
      <c r="O75" s="182">
        <v>2221244.69</v>
      </c>
    </row>
    <row r="76" spans="1:15">
      <c r="A76" s="167">
        <f t="shared" si="8"/>
        <v>60</v>
      </c>
      <c r="B76" s="141" t="s">
        <v>435</v>
      </c>
      <c r="C76" s="164">
        <v>43689504.060000002</v>
      </c>
      <c r="D76" s="182">
        <v>43718808.780000001</v>
      </c>
      <c r="E76" s="182">
        <v>43749079.539999999</v>
      </c>
      <c r="F76" s="182">
        <v>43859355.75</v>
      </c>
      <c r="G76" s="182">
        <v>43845609.789999999</v>
      </c>
      <c r="H76" s="182">
        <v>43887610.340000004</v>
      </c>
      <c r="I76" s="182">
        <v>44851768.119999997</v>
      </c>
      <c r="J76" s="182">
        <v>45324321.759999998</v>
      </c>
      <c r="K76" s="182">
        <v>45717781.740000002</v>
      </c>
      <c r="L76" s="182">
        <v>0</v>
      </c>
      <c r="M76" s="182">
        <v>0</v>
      </c>
      <c r="N76" s="182">
        <v>0</v>
      </c>
      <c r="O76" s="182">
        <v>0</v>
      </c>
    </row>
    <row r="77" spans="1:15">
      <c r="A77" s="167">
        <f t="shared" si="8"/>
        <v>61</v>
      </c>
      <c r="B77" s="141" t="s">
        <v>436</v>
      </c>
      <c r="C77" s="164">
        <v>1504790.63</v>
      </c>
      <c r="D77" s="182">
        <v>1504920.6400000001</v>
      </c>
      <c r="E77" s="182">
        <v>1504920.6400000001</v>
      </c>
      <c r="F77" s="182">
        <v>1504920.6400000001</v>
      </c>
      <c r="G77" s="182">
        <v>1504920.6400000001</v>
      </c>
      <c r="H77" s="182">
        <v>1504920.6400000001</v>
      </c>
      <c r="I77" s="182">
        <v>1504920.6400000001</v>
      </c>
      <c r="J77" s="182">
        <v>1504920.6400000001</v>
      </c>
      <c r="K77" s="182">
        <v>1620639.74</v>
      </c>
      <c r="L77" s="182">
        <v>0</v>
      </c>
      <c r="M77" s="182">
        <v>0</v>
      </c>
      <c r="N77" s="182">
        <v>0</v>
      </c>
      <c r="O77" s="182">
        <v>0</v>
      </c>
    </row>
    <row r="78" spans="1:15">
      <c r="A78" s="167">
        <f t="shared" si="8"/>
        <v>62</v>
      </c>
      <c r="B78" s="141" t="s">
        <v>437</v>
      </c>
      <c r="C78" s="182">
        <v>0</v>
      </c>
      <c r="D78" s="182">
        <v>0</v>
      </c>
      <c r="E78" s="182">
        <v>0</v>
      </c>
      <c r="F78" s="182">
        <v>0</v>
      </c>
      <c r="G78" s="182">
        <v>0</v>
      </c>
      <c r="H78" s="182">
        <v>0</v>
      </c>
      <c r="I78" s="182">
        <v>0</v>
      </c>
      <c r="J78" s="182">
        <v>0</v>
      </c>
      <c r="K78" s="182">
        <v>0</v>
      </c>
      <c r="L78" s="182">
        <v>1311758.2</v>
      </c>
      <c r="M78" s="182">
        <v>1313417.07</v>
      </c>
      <c r="N78" s="182">
        <v>1313417.07</v>
      </c>
      <c r="O78" s="182">
        <v>1313417.07</v>
      </c>
    </row>
    <row r="79" spans="1:15">
      <c r="A79" s="167">
        <f t="shared" si="8"/>
        <v>63</v>
      </c>
      <c r="B79" s="141" t="s">
        <v>438</v>
      </c>
      <c r="C79" s="182">
        <v>0</v>
      </c>
      <c r="D79" s="182">
        <v>0</v>
      </c>
      <c r="E79" s="182">
        <v>0</v>
      </c>
      <c r="F79" s="182">
        <v>0</v>
      </c>
      <c r="G79" s="182">
        <v>0</v>
      </c>
      <c r="H79" s="182">
        <v>0</v>
      </c>
      <c r="I79" s="182">
        <v>0</v>
      </c>
      <c r="J79" s="182">
        <v>0</v>
      </c>
      <c r="K79" s="182">
        <v>0</v>
      </c>
      <c r="L79" s="182">
        <v>57655282.759999998</v>
      </c>
      <c r="M79" s="182">
        <v>55905270.670000002</v>
      </c>
      <c r="N79" s="182">
        <v>56135002.640000001</v>
      </c>
      <c r="O79" s="182">
        <v>56336749.5</v>
      </c>
    </row>
    <row r="80" spans="1:15">
      <c r="A80" s="167">
        <f t="shared" si="8"/>
        <v>64</v>
      </c>
      <c r="B80" s="141" t="s">
        <v>439</v>
      </c>
      <c r="C80" s="182">
        <v>0</v>
      </c>
      <c r="D80" s="182">
        <v>0</v>
      </c>
      <c r="E80" s="182">
        <v>0</v>
      </c>
      <c r="F80" s="182">
        <v>0</v>
      </c>
      <c r="G80" s="182">
        <v>0</v>
      </c>
      <c r="H80" s="182">
        <v>0</v>
      </c>
      <c r="I80" s="182">
        <v>0</v>
      </c>
      <c r="J80" s="182">
        <v>0</v>
      </c>
      <c r="K80" s="182">
        <v>0</v>
      </c>
      <c r="L80" s="182">
        <v>45262365.829999998</v>
      </c>
      <c r="M80" s="182">
        <v>45255752.18</v>
      </c>
      <c r="N80" s="182">
        <v>45265550.479999997</v>
      </c>
      <c r="O80" s="182">
        <v>45280548.899999999</v>
      </c>
    </row>
    <row r="81" spans="1:15">
      <c r="A81" s="167">
        <f t="shared" si="8"/>
        <v>65</v>
      </c>
      <c r="B81" s="141" t="s">
        <v>440</v>
      </c>
      <c r="C81" s="164">
        <v>2469743.89</v>
      </c>
      <c r="D81" s="182">
        <v>2469743.89</v>
      </c>
      <c r="E81" s="182">
        <v>2469743.89</v>
      </c>
      <c r="F81" s="182">
        <v>2469743.89</v>
      </c>
      <c r="G81" s="182">
        <v>2469743.89</v>
      </c>
      <c r="H81" s="182">
        <v>2197247.38</v>
      </c>
      <c r="I81" s="182">
        <v>2197247.38</v>
      </c>
      <c r="J81" s="182">
        <v>2197247.38</v>
      </c>
      <c r="K81" s="182">
        <v>2197247.38</v>
      </c>
      <c r="L81" s="182">
        <v>2154021.7400000002</v>
      </c>
      <c r="M81" s="182">
        <v>2154021.7400000002</v>
      </c>
      <c r="N81" s="186">
        <v>2154747.73</v>
      </c>
      <c r="O81" s="164">
        <v>2154747.73</v>
      </c>
    </row>
    <row r="82" spans="1:15">
      <c r="A82" s="167">
        <f t="shared" si="8"/>
        <v>66</v>
      </c>
      <c r="B82" s="180" t="s">
        <v>441</v>
      </c>
      <c r="C82" s="183">
        <f t="shared" ref="C82:O82" si="9">SUM(C66:C81)</f>
        <v>115891245.15000001</v>
      </c>
      <c r="D82" s="183">
        <f t="shared" si="9"/>
        <v>116106308.96000001</v>
      </c>
      <c r="E82" s="183">
        <f t="shared" si="9"/>
        <v>116390153.88</v>
      </c>
      <c r="F82" s="183">
        <f t="shared" si="9"/>
        <v>116620314.98</v>
      </c>
      <c r="G82" s="183">
        <f t="shared" si="9"/>
        <v>116705516.47999999</v>
      </c>
      <c r="H82" s="183">
        <f t="shared" si="9"/>
        <v>117041931.91</v>
      </c>
      <c r="I82" s="183">
        <f t="shared" si="9"/>
        <v>118100627.93999998</v>
      </c>
      <c r="J82" s="183">
        <f t="shared" si="9"/>
        <v>118763558.39999999</v>
      </c>
      <c r="K82" s="183">
        <f t="shared" si="9"/>
        <v>119310176.01000001</v>
      </c>
      <c r="L82" s="183">
        <f t="shared" si="9"/>
        <v>175078570.10000002</v>
      </c>
      <c r="M82" s="183">
        <f t="shared" si="9"/>
        <v>173324917.25999999</v>
      </c>
      <c r="N82" s="183">
        <f t="shared" si="9"/>
        <v>173572799.75999999</v>
      </c>
      <c r="O82" s="183">
        <f t="shared" si="9"/>
        <v>173789545.03999999</v>
      </c>
    </row>
    <row r="83" spans="1:15">
      <c r="A83" s="167"/>
      <c r="B83" s="180"/>
      <c r="C83" s="164"/>
      <c r="D83" s="164"/>
      <c r="E83" s="164"/>
      <c r="F83" s="164"/>
      <c r="G83" s="164"/>
      <c r="H83" s="164"/>
      <c r="I83" s="164"/>
      <c r="J83" s="164"/>
      <c r="K83" s="164"/>
      <c r="L83" s="164"/>
      <c r="M83" s="164"/>
      <c r="N83" s="164"/>
      <c r="O83" s="164"/>
    </row>
    <row r="84" spans="1:15" ht="13.5" thickBot="1">
      <c r="B84" s="180" t="s">
        <v>442</v>
      </c>
      <c r="C84" s="187">
        <f t="shared" ref="C84:O84" si="10">C82+C63+C43+C26+C14+C9</f>
        <v>3417474360.4099998</v>
      </c>
      <c r="D84" s="187">
        <f t="shared" si="10"/>
        <v>3446800825.5700002</v>
      </c>
      <c r="E84" s="187">
        <f t="shared" si="10"/>
        <v>3454483827.5500002</v>
      </c>
      <c r="F84" s="187">
        <f t="shared" si="10"/>
        <v>3460787503.25</v>
      </c>
      <c r="G84" s="187">
        <f t="shared" si="10"/>
        <v>3486612260.0699997</v>
      </c>
      <c r="H84" s="187">
        <f t="shared" si="10"/>
        <v>3506102860.3499999</v>
      </c>
      <c r="I84" s="187">
        <f t="shared" si="10"/>
        <v>3522145302.7399998</v>
      </c>
      <c r="J84" s="187">
        <f t="shared" si="10"/>
        <v>3610677929.4699998</v>
      </c>
      <c r="K84" s="187">
        <f t="shared" si="10"/>
        <v>3620663619.6999998</v>
      </c>
      <c r="L84" s="187">
        <f t="shared" si="10"/>
        <v>3630672182.8400006</v>
      </c>
      <c r="M84" s="187">
        <f t="shared" si="10"/>
        <v>3637336616.8900003</v>
      </c>
      <c r="N84" s="187">
        <f t="shared" si="10"/>
        <v>3643172170.1799998</v>
      </c>
      <c r="O84" s="187">
        <f t="shared" si="10"/>
        <v>3652564734.1899996</v>
      </c>
    </row>
    <row r="85" spans="1:15" ht="13.5" thickTop="1">
      <c r="B85" s="180"/>
      <c r="C85" s="164"/>
      <c r="D85" s="164"/>
      <c r="E85" s="164"/>
      <c r="F85" s="164"/>
      <c r="G85" s="164"/>
      <c r="H85" s="164"/>
      <c r="I85" s="164"/>
      <c r="J85" s="164"/>
      <c r="K85" s="164"/>
      <c r="L85" s="164"/>
      <c r="M85" s="164"/>
    </row>
    <row r="86" spans="1:15">
      <c r="A86" s="188"/>
      <c r="B86" s="189"/>
      <c r="C86" s="190"/>
      <c r="D86" s="190"/>
      <c r="E86" s="190"/>
      <c r="F86" s="190"/>
      <c r="G86" s="190"/>
      <c r="H86" s="190"/>
      <c r="I86" s="190"/>
      <c r="J86" s="190"/>
      <c r="K86" s="190"/>
      <c r="L86" s="190"/>
      <c r="M86" s="190"/>
      <c r="N86" s="191"/>
      <c r="O86" s="192"/>
    </row>
    <row r="87" spans="1:15">
      <c r="O87" s="193"/>
    </row>
    <row r="88" spans="1:15">
      <c r="B88" s="194" t="s">
        <v>443</v>
      </c>
    </row>
    <row r="89" spans="1:15">
      <c r="B89" s="141" t="s">
        <v>444</v>
      </c>
    </row>
  </sheetData>
  <mergeCells count="3">
    <mergeCell ref="B1:N1"/>
    <mergeCell ref="B2:N2"/>
    <mergeCell ref="B3:N3"/>
  </mergeCells>
  <printOptions horizontalCentered="1"/>
  <pageMargins left="0.25" right="0.25" top="0.75" bottom="0.75" header="0.3" footer="0.3"/>
  <pageSetup scale="46" orientation="landscape" r:id="rId1"/>
  <headerFooter alignWithMargins="0">
    <oddHeader>&amp;R
KPSC Case No. 2025-00257
Section IV - Application
Financial Exhibit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88ffb1c-9230-4705-a789-27bae69f5829">
      <Terms xmlns="http://schemas.microsoft.com/office/infopath/2007/PartnerControls"/>
    </lcf76f155ced4ddcb4097134ff3c332f>
    <TaxCatchAll xmlns="b6888f76-1100-40b0-929b-1efe9044426d" xsi:nil="true"/>
    <Notes xmlns="f88ffb1c-9230-4705-a789-27bae69f5829" xsi:nil="true"/>
    <OriginalFileDate xmlns="f88ffb1c-9230-4705-a789-27bae69f5829" xsi:nil="true"/>
    <Owner xmlns="f88ffb1c-9230-4705-a789-27bae69f5829">
      <UserInfo>
        <DisplayName/>
        <AccountId xsi:nil="true"/>
        <AccountType/>
      </UserInfo>
    </Owner>
    <DueDate xmlns="f88ffb1c-9230-4705-a789-27bae69f5829" xsi:nil="true"/>
    <_Flow_SignoffStatus xmlns="f88ffb1c-9230-4705-a789-27bae69f5829"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DF805D1E1DA4A49A223477D3B105720" ma:contentTypeVersion="20" ma:contentTypeDescription="Create a new document." ma:contentTypeScope="" ma:versionID="37e8545f9097af293d07877c154c5451">
  <xsd:schema xmlns:xsd="http://www.w3.org/2001/XMLSchema" xmlns:xs="http://www.w3.org/2001/XMLSchema" xmlns:p="http://schemas.microsoft.com/office/2006/metadata/properties" xmlns:ns2="f88ffb1c-9230-4705-a789-27bae69f5829" xmlns:ns3="b6888f76-1100-40b0-929b-1efe9044426d" targetNamespace="http://schemas.microsoft.com/office/2006/metadata/properties" ma:root="true" ma:fieldsID="8edfe77cef90f9ce79cdb433746aba48" ns2:_="" ns3:_="">
    <xsd:import namespace="f88ffb1c-9230-4705-a789-27bae69f5829"/>
    <xsd:import namespace="b6888f76-1100-40b0-929b-1efe9044426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Owner" minOccurs="0"/>
                <xsd:element ref="ns2:Notes" minOccurs="0"/>
                <xsd:element ref="ns2:OriginalFileDate" minOccurs="0"/>
                <xsd:element ref="ns2:_Flow_SignoffStatus" minOccurs="0"/>
                <xsd:element ref="ns2:DueDat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8ffb1c-9230-4705-a789-27bae69f58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fa54f2-5b03-49c6-9483-51c08a9736b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Owner" ma:index="22"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otes" ma:index="23" nillable="true" ma:displayName="Notes" ma:format="Dropdown" ma:internalName="Notes">
      <xsd:simpleType>
        <xsd:restriction base="dms:Text">
          <xsd:maxLength value="255"/>
        </xsd:restriction>
      </xsd:simpleType>
    </xsd:element>
    <xsd:element name="OriginalFileDate" ma:index="24" nillable="true" ma:displayName="Original File Date" ma:format="DateOnly" ma:internalName="OriginalFileDate">
      <xsd:simpleType>
        <xsd:restriction base="dms:DateTime"/>
      </xsd:simpleType>
    </xsd:element>
    <xsd:element name="_Flow_SignoffStatus" ma:index="25" nillable="true" ma:displayName="Sign-off status" ma:internalName="_x0024_Resources_x003a_core_x002c_Signoff_Status">
      <xsd:simpleType>
        <xsd:restriction base="dms:Text"/>
      </xsd:simpleType>
    </xsd:element>
    <xsd:element name="DueDate" ma:index="26" nillable="true" ma:displayName="Due Date" ma:format="DateOnly" ma:indexed="true" ma:internalName="DueDate">
      <xsd:simpleType>
        <xsd:restriction base="dms:DateTime"/>
      </xsd:simpleType>
    </xsd:element>
    <xsd:element name="MediaServiceLocation" ma:index="27"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88f76-1100-40b0-929b-1efe9044426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b0cac33-65cc-488e-b290-aff2b08f7242}" ma:internalName="TaxCatchAll" ma:showField="CatchAllData" ma:web="b6888f76-1100-40b0-929b-1efe90444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FmNmE5OGQ1LTRlNmEtNDA2Zi04MjU4LTNmMDdiNjFhMWI5OCIgdmFsdWU9IiIgeG1sbnM9Imh0dHA6Ly93d3cuYm9sZG9uamFtZXMuY29tLzIwMDgvMDEvc2llL2ludGVybmFsL2xhYmVsIiAvPjxlbGVtZW50IHVpZD0iYzY0MjE4YWItYjhkMS00MGI2LWE0NzgtY2I4YmUxZTEwZWNjIiB2YWx1ZT0iIiB4bWxucz0iaHR0cDovL3d3dy5ib2xkb25qYW1lcy5jb20vMjAwOC8wMS9zaWUvaW50ZXJuYWwvbGFiZWwiIC8+PC9zaXNsPjxVc2VyTmFtZT5DT1JQXHMyNzY3NDk8L1VzZXJOYW1lPjxEYXRlVGltZT41LzE1LzIwMjMgODozNTozMSBQTTwvRGF0ZVRpbWU+PExhYmVsU3RyaW5nPkFFUCBDb25maWRlbnRpYWw8L0xhYmVsU3RyaW5nPjwvaXRlbT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PC9zaXNsPjxVc2VyTmFtZT5DT1JQXHMyNzY3NDk8L1VzZXJOYW1lPjxEYXRlVGltZT41LzE1LzIwMjMgODozODoyOCBQTTwvRGF0ZVRpbWU+PExhYmVsU3RyaW5nPkFFUCBJbnRlcm5hbDwvTGFiZWxTdHJpbmc+PC9pdGVtPjxpdGVtPjxzaXNsIHNpc2xWZXJzaW9uPSIwIiBwb2xpY3k9ImU5YzBiOGQ3LWJkYjQtNGZkMy1iNjJhLWY1MDMyN2FhZWZjZSIgb3JpZ2luPSJ1c2VyU2VsZWN0ZWQiPjxlbGVtZW50IHVpZD0iOTM2ZTIyZDUtNDVhNy00Y2I3LTk1YWItMWFhOGM3Yzg4Nzg5IiB2YWx1ZT0iIiB4bWxucz0iaHR0cDovL3d3dy5ib2xkb25qYW1lcy5jb20vMjAwOC8wMS9zaWUvaW50ZXJuYWwvbGFiZWwiIC8+PGVsZW1lbnQgdWlkPSJkMTRmNWMzNi1mNDRhLTQzMTUtYjQzOC0wMDVjZmU4ZjA2OWYiIHZhbHVlPSIiIHhtbG5zPSJodHRwOi8vd3d3LmJvbGRvbmphbWVzLmNvbS8yMDA4LzAxL3NpZS9pbnRlcm5hbC9sYWJlbCIgLz48L3Npc2w+PFVzZXJOYW1lPkNPUlBcczI3Njc0OTwvVXNlck5hbWU+PERhdGVUaW1lPjYvMS8yMDIzIDEyOjQ4OjU4IFBNPC9EYXRlVGltZT48TGFiZWxTdHJpbmc+VW5jYXRlZ29yaXplZDwvTGFiZWxTdHJpbmc+PC9pdGVtPjwvbGFiZWxIaXN0b3J5Pg==</Value>
</WrappedLabelHistory>
</file>

<file path=customXml/item6.xml><?xml version="1.0" encoding="utf-8"?>
<sisl xmlns:xsd="http://www.w3.org/2001/XMLSchema" xmlns:xsi="http://www.w3.org/2001/XMLSchema-instance" xmlns="http://www.boldonjames.com/2008/01/sie/internal/label" sislVersion="0" policy="e9c0b8d7-bdb4-4fd3-b62a-f50327aaefce" origin="userSelected">
  <element uid="936e22d5-45a7-4cb7-95ab-1aa8c7c88789" value=""/>
  <element uid="d14f5c36-f44a-4315-b438-005cfe8f069f" value=""/>
</sisl>
</file>

<file path=customXml/itemProps1.xml><?xml version="1.0" encoding="utf-8"?>
<ds:datastoreItem xmlns:ds="http://schemas.openxmlformats.org/officeDocument/2006/customXml" ds:itemID="{D61EEF3F-1702-48F0-88A8-53527AF80DE8}">
  <ds:schemaRefs>
    <ds:schemaRef ds:uri="http://schemas.microsoft.com/PowerBIAddIn"/>
  </ds:schemaRefs>
</ds:datastoreItem>
</file>

<file path=customXml/itemProps2.xml><?xml version="1.0" encoding="utf-8"?>
<ds:datastoreItem xmlns:ds="http://schemas.openxmlformats.org/officeDocument/2006/customXml" ds:itemID="{FCD9EA22-1F3D-4AC5-9A50-A5EFA728F0FF}">
  <ds:schemaRefs>
    <ds:schemaRef ds:uri="http://schemas.microsoft.com/sharepoint/v3/contenttype/forms"/>
  </ds:schemaRefs>
</ds:datastoreItem>
</file>

<file path=customXml/itemProps3.xml><?xml version="1.0" encoding="utf-8"?>
<ds:datastoreItem xmlns:ds="http://schemas.openxmlformats.org/officeDocument/2006/customXml" ds:itemID="{16C892B3-CCBC-4BCD-A3BB-D0881DD95C73}">
  <ds:schemaRefs>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www.w3.org/XML/1998/namespace"/>
    <ds:schemaRef ds:uri="http://purl.org/dc/elements/1.1/"/>
  </ds:schemaRefs>
</ds:datastoreItem>
</file>

<file path=customXml/itemProps4.xml><?xml version="1.0" encoding="utf-8"?>
<ds:datastoreItem xmlns:ds="http://schemas.openxmlformats.org/officeDocument/2006/customXml" ds:itemID="{AC300236-71FE-4AAC-9DDB-B881B95FBE2B}"/>
</file>

<file path=customXml/itemProps5.xml><?xml version="1.0" encoding="utf-8"?>
<ds:datastoreItem xmlns:ds="http://schemas.openxmlformats.org/officeDocument/2006/customXml" ds:itemID="{91A65976-E2BC-44DE-93D3-C98F49E7F7F7}">
  <ds:schemaRefs>
    <ds:schemaRef ds:uri="http://www.w3.org/2001/XMLSchema"/>
    <ds:schemaRef ds:uri="http://www.boldonjames.com/2016/02/Classifier/internal/wrappedLabelHistory"/>
  </ds:schemaRefs>
</ds:datastoreItem>
</file>

<file path=customXml/itemProps6.xml><?xml version="1.0" encoding="utf-8"?>
<ds:datastoreItem xmlns:ds="http://schemas.openxmlformats.org/officeDocument/2006/customXml" ds:itemID="{9FDFA011-9B13-4E05-A20D-EB56683417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P 1-2</vt:lpstr>
      <vt:lpstr>P3</vt:lpstr>
      <vt:lpstr>P4</vt:lpstr>
      <vt:lpstr>P 5</vt:lpstr>
      <vt:lpstr>P 6</vt:lpstr>
      <vt:lpstr>P 7</vt:lpstr>
      <vt:lpstr>P 8</vt:lpstr>
      <vt:lpstr>P 9-11 CFIT Schedules</vt:lpstr>
      <vt:lpstr>P 12</vt:lpstr>
      <vt:lpstr>P 13</vt:lpstr>
      <vt:lpstr>P 14</vt:lpstr>
      <vt:lpstr>P 15</vt:lpstr>
      <vt:lpstr>P 16</vt:lpstr>
      <vt:lpstr>P 17</vt:lpstr>
      <vt:lpstr>'P 1-2'!Print_Area</vt:lpstr>
      <vt:lpstr>'P 14'!Print_Area</vt:lpstr>
      <vt:lpstr>'P 15'!Print_Area</vt:lpstr>
      <vt:lpstr>'P 16'!Print_Area</vt:lpstr>
      <vt:lpstr>'P 6'!Print_Area</vt:lpstr>
      <vt:lpstr>'P 7'!Print_Area</vt:lpstr>
      <vt:lpstr>'P 8'!Print_Area</vt:lpstr>
      <vt:lpstr>'P 9-11 CFIT Schedules'!Print_Area</vt:lpstr>
      <vt:lpstr>'P3'!Print_Area</vt:lpstr>
      <vt:lpstr>'P4'!Print_Area</vt:lpstr>
      <vt:lpstr>'P 9-11 CFIT Schedules'!Print_Titles</vt:lpstr>
    </vt:vector>
  </TitlesOfParts>
  <Company>IT-CPS-8/28/1-(Help#=8-835-3050) Full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American Electric Power®</dc:creator>
  <cp:keywords/>
  <cp:lastModifiedBy>Brian C Ciborek</cp:lastModifiedBy>
  <cp:lastPrinted>2025-08-20T18:50:25Z</cp:lastPrinted>
  <dcterms:created xsi:type="dcterms:W3CDTF">2005-08-16T12:06:50Z</dcterms:created>
  <dcterms:modified xsi:type="dcterms:W3CDTF">2025-08-20T18:50:33Z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0x0101004DF805D1E1DA4A49A223477D3B105720</vt:lpwstr>
  </property>
  <property fmtid="{D5CDD505-2E9C-101B-9397-08002B2CF9AE}" pid="3" name="docIndexRef">
    <vt:lpwstr>cc286b2c-27f9-4fd7-9aea-21c6e995ed3e</vt:lpwstr>
  </property>
  <property fmtid="{D5CDD505-2E9C-101B-9397-08002B2CF9AE}" pid="4" name="bjSaver">
    <vt:lpwstr>sobnA7OZbd59oFzGLTke91HiSgINkewh</vt:lpwstr>
  </property>
  <property fmtid="{D5CDD505-2E9C-101B-9397-08002B2CF9AE}" pid="5" name="Visual Markings Removed">
    <vt:lpwstr>No</vt:lpwstr>
  </property>
  <property fmtid="{D5CDD505-2E9C-101B-9397-08002B2CF9AE}" pid="6" name="bjClsUserRVM">
    <vt:lpwstr>[]</vt:lpwstr>
  </property>
  <property fmtid="{D5CDD505-2E9C-101B-9397-08002B2CF9AE}" pid="7"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8" name="bjDocumentLabelXML-0">
    <vt:lpwstr>ames.com/2008/01/sie/internal/label"&gt;&lt;element uid="936e22d5-45a7-4cb7-95ab-1aa8c7c88789" value="" /&gt;&lt;element uid="d14f5c36-f44a-4315-b438-005cfe8f069f" value="" /&gt;&lt;/sisl&gt;</vt:lpwstr>
  </property>
  <property fmtid="{D5CDD505-2E9C-101B-9397-08002B2CF9AE}" pid="9" name="bjDocumentSecurityLabel">
    <vt:lpwstr>Uncategorized</vt:lpwstr>
  </property>
  <property fmtid="{D5CDD505-2E9C-101B-9397-08002B2CF9AE}" pid="10" name="MSIP_Label_574d496c-7ac4-4b13-81fd-698eca66b217_SiteId">
    <vt:lpwstr>15f3c881-6b03-4ff6-8559-77bf5177818f</vt:lpwstr>
  </property>
  <property fmtid="{D5CDD505-2E9C-101B-9397-08002B2CF9AE}" pid="11" name="MSIP_Label_574d496c-7ac4-4b13-81fd-698eca66b217_Name">
    <vt:lpwstr>Uncategorized</vt:lpwstr>
  </property>
  <property fmtid="{D5CDD505-2E9C-101B-9397-08002B2CF9AE}" pid="12" name="MSIP_Label_574d496c-7ac4-4b13-81fd-698eca66b217_Enabled">
    <vt:lpwstr>true</vt:lpwstr>
  </property>
  <property fmtid="{D5CDD505-2E9C-101B-9397-08002B2CF9AE}" pid="13" name="bjLabelHistoryID">
    <vt:lpwstr>{91A65976-E2BC-44DE-93D3-C98F49E7F7F7}</vt:lpwstr>
  </property>
  <property fmtid="{D5CDD505-2E9C-101B-9397-08002B2CF9AE}" pid="14" name="MediaServiceImageTags">
    <vt:lpwstr/>
  </property>
</Properties>
</file>