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egulatory Base Cases/Kentucky Base Case 2025/04 Testimony - Direct &amp; Application/Cobern/Workpapers/"/>
    </mc:Choice>
  </mc:AlternateContent>
  <xr:revisionPtr revIDLastSave="8" documentId="8_{95F4AE76-D5F5-4B95-8FA5-333C1E7A53EE}" xr6:coauthVersionLast="47" xr6:coauthVersionMax="47" xr10:uidLastSave="{541612D0-121E-435E-8C5E-B80AE06EA77D}"/>
  <bookViews>
    <workbookView xWindow="-110" yWindow="-110" windowWidth="19420" windowHeight="10300" xr2:uid="{CDFBCE8B-1451-4625-A966-5CE881F591ED}"/>
  </bookViews>
  <sheets>
    <sheet name="Figure SNC-4" sheetId="1" r:id="rId1"/>
    <sheet name="Exhibit SNC-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2" l="1"/>
  <c r="E38" i="2"/>
  <c r="I37" i="2"/>
  <c r="E37" i="2"/>
  <c r="I36" i="2"/>
  <c r="E36" i="2"/>
  <c r="I35" i="2"/>
  <c r="E35" i="2"/>
  <c r="I34" i="2"/>
  <c r="E34" i="2"/>
  <c r="I33" i="2"/>
  <c r="E33" i="2"/>
  <c r="I32" i="2"/>
  <c r="E32" i="2"/>
  <c r="E31" i="2"/>
  <c r="I30" i="2"/>
  <c r="E30" i="2"/>
  <c r="I29" i="2"/>
  <c r="E29" i="2"/>
  <c r="I28" i="2"/>
  <c r="E28" i="2"/>
  <c r="I27" i="2"/>
  <c r="E27" i="2"/>
  <c r="I26" i="2"/>
  <c r="E26" i="2"/>
  <c r="I25" i="2"/>
  <c r="E25" i="2"/>
  <c r="I24" i="2"/>
  <c r="E24" i="2"/>
  <c r="I23" i="2"/>
  <c r="E23" i="2"/>
  <c r="I22" i="2"/>
  <c r="E22" i="2"/>
  <c r="I21" i="2"/>
  <c r="E21" i="2"/>
  <c r="I20" i="2"/>
  <c r="E20" i="2"/>
  <c r="I19" i="2"/>
  <c r="E19" i="2"/>
  <c r="I18" i="2"/>
  <c r="E18" i="2"/>
  <c r="I17" i="2"/>
  <c r="E17" i="2"/>
  <c r="I16" i="2"/>
  <c r="E16" i="2"/>
  <c r="I15" i="2"/>
  <c r="E15" i="2"/>
  <c r="I14" i="2"/>
  <c r="E14" i="2"/>
  <c r="I13" i="2"/>
  <c r="E13" i="2"/>
  <c r="I12" i="2"/>
  <c r="E12" i="2"/>
  <c r="I11" i="2"/>
  <c r="E11" i="2"/>
  <c r="I10" i="2"/>
  <c r="E10" i="2"/>
  <c r="I9" i="2"/>
  <c r="E9" i="2"/>
  <c r="I8" i="2"/>
  <c r="H8" i="2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E8" i="2"/>
  <c r="D8" i="2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F7" i="1" l="1"/>
  <c r="F10" i="1"/>
  <c r="E10" i="1"/>
  <c r="D10" i="1"/>
  <c r="C10" i="1"/>
  <c r="D9" i="1"/>
  <c r="C9" i="1"/>
  <c r="E7" i="1"/>
  <c r="D7" i="1"/>
  <c r="C7" i="1"/>
</calcChain>
</file>

<file path=xl/sharedStrings.xml><?xml version="1.0" encoding="utf-8"?>
<sst xmlns="http://schemas.openxmlformats.org/spreadsheetml/2006/main" count="53" uniqueCount="50">
  <si>
    <t>HEART
(75%)</t>
  </si>
  <si>
    <t>THAW
(25%)</t>
  </si>
  <si>
    <t>Total</t>
  </si>
  <si>
    <t>Total REA Funds Available 
(Post 10% Admin Cap)</t>
  </si>
  <si>
    <t>Funds Broken Out By</t>
  </si>
  <si>
    <t>Electric Heat
(85%)</t>
  </si>
  <si>
    <t>Non-Electric Heat
(15%)</t>
  </si>
  <si>
    <t>N/A</t>
  </si>
  <si>
    <t>Funding</t>
  </si>
  <si>
    <t>Payment Amount</t>
  </si>
  <si>
    <t>Total Available Benefit Per Customer</t>
  </si>
  <si>
    <t>No. of Customers Able to Receive Benefit</t>
  </si>
  <si>
    <t>Proposed Customer Charge Tier 1</t>
  </si>
  <si>
    <t>Proposed Customer Charge Tier 2</t>
  </si>
  <si>
    <t>Customer 1: 
Does Not Exceed 2,000 kWh</t>
  </si>
  <si>
    <t>Customer 2: 
Exceeds 2,000 kWh</t>
  </si>
  <si>
    <t>Daily Usage</t>
  </si>
  <si>
    <t>Cumulative Monthly Usage</t>
  </si>
  <si>
    <t>Daily Customer Charge</t>
  </si>
  <si>
    <t>Day 1</t>
  </si>
  <si>
    <t>Day 2</t>
  </si>
  <si>
    <t>Day 3</t>
  </si>
  <si>
    <t>Day 4</t>
  </si>
  <si>
    <t>Day 5</t>
  </si>
  <si>
    <t>Day 6</t>
  </si>
  <si>
    <t>Day 7</t>
  </si>
  <si>
    <t>Day 8</t>
  </si>
  <si>
    <t>Day 9</t>
  </si>
  <si>
    <t>Day 10</t>
  </si>
  <si>
    <t>Day 11</t>
  </si>
  <si>
    <t>Day 12</t>
  </si>
  <si>
    <t>Day 13</t>
  </si>
  <si>
    <t>Day 14</t>
  </si>
  <si>
    <t>Day 15</t>
  </si>
  <si>
    <t>Day 16</t>
  </si>
  <si>
    <t>Day 17</t>
  </si>
  <si>
    <t>Day 18</t>
  </si>
  <si>
    <t>Day 19</t>
  </si>
  <si>
    <t>Day 20</t>
  </si>
  <si>
    <t>Day 21</t>
  </si>
  <si>
    <t>Day 22</t>
  </si>
  <si>
    <t>Day 23</t>
  </si>
  <si>
    <t>Day 24</t>
  </si>
  <si>
    <t>Day 25</t>
  </si>
  <si>
    <t>Day 26</t>
  </si>
  <si>
    <t>Day 27</t>
  </si>
  <si>
    <t>Day 28</t>
  </si>
  <si>
    <t>Day 29</t>
  </si>
  <si>
    <t>Day 30</t>
  </si>
  <si>
    <t>Figure SNC-4 Current Funding for 2024-2025 Program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</si>
</sst>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_([$$-409]* #,##0_);_([$$-409]* \(#,##0\);_([$$-409]* &quot;-&quot;??_);_(@_)"/>
    <numFmt numFmtId="167" formatCode="0.0000000_);[Red]\(0.0000000\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lightUp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/>
    </xf>
    <xf numFmtId="165" fontId="5" fillId="0" borderId="9" xfId="2" applyNumberFormat="1" applyFont="1" applyBorder="1" applyAlignment="1">
      <alignment horizontal="center" vertical="center"/>
    </xf>
    <xf numFmtId="165" fontId="5" fillId="0" borderId="3" xfId="2" applyNumberFormat="1" applyFont="1" applyBorder="1" applyAlignment="1">
      <alignment horizontal="center" vertical="center" wrapText="1"/>
    </xf>
    <xf numFmtId="165" fontId="5" fillId="0" borderId="4" xfId="2" applyNumberFormat="1" applyFont="1" applyBorder="1" applyAlignment="1">
      <alignment horizontal="center" vertical="center" wrapText="1"/>
    </xf>
    <xf numFmtId="165" fontId="5" fillId="0" borderId="5" xfId="2" applyNumberFormat="1" applyFont="1" applyBorder="1" applyAlignment="1">
      <alignment horizontal="center" vertical="center"/>
    </xf>
    <xf numFmtId="165" fontId="5" fillId="0" borderId="6" xfId="2" applyNumberFormat="1" applyFont="1" applyBorder="1" applyAlignment="1">
      <alignment horizontal="center" vertical="center"/>
    </xf>
    <xf numFmtId="165" fontId="5" fillId="0" borderId="10" xfId="2" applyNumberFormat="1" applyFont="1" applyBorder="1" applyAlignment="1">
      <alignment horizontal="center" vertical="center"/>
    </xf>
    <xf numFmtId="3" fontId="5" fillId="0" borderId="7" xfId="1" applyNumberFormat="1" applyFont="1" applyBorder="1" applyAlignment="1">
      <alignment horizontal="center" vertical="center"/>
    </xf>
    <xf numFmtId="3" fontId="5" fillId="0" borderId="8" xfId="1" applyNumberFormat="1" applyFont="1" applyBorder="1" applyAlignment="1">
      <alignment horizontal="center" vertical="center"/>
    </xf>
    <xf numFmtId="3" fontId="5" fillId="0" borderId="11" xfId="1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/>
    </xf>
    <xf numFmtId="166" fontId="4" fillId="0" borderId="13" xfId="0" applyNumberFormat="1" applyFont="1" applyBorder="1" applyAlignment="1">
      <alignment horizontal="center"/>
    </xf>
    <xf numFmtId="0" fontId="7" fillId="0" borderId="0" xfId="0" applyFont="1"/>
    <xf numFmtId="6" fontId="7" fillId="0" borderId="0" xfId="0" applyNumberFormat="1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8" fontId="7" fillId="0" borderId="0" xfId="0" applyNumberFormat="1" applyFont="1"/>
    <xf numFmtId="0" fontId="7" fillId="0" borderId="15" xfId="0" applyFont="1" applyBorder="1"/>
    <xf numFmtId="8" fontId="7" fillId="0" borderId="15" xfId="0" applyNumberFormat="1" applyFont="1" applyBorder="1"/>
    <xf numFmtId="6" fontId="8" fillId="0" borderId="0" xfId="0" applyNumberFormat="1" applyFont="1"/>
    <xf numFmtId="167" fontId="9" fillId="2" borderId="16" xfId="0" applyNumberFormat="1" applyFont="1" applyFill="1" applyBorder="1" applyAlignment="1">
      <alignment wrapText="1"/>
    </xf>
    <xf numFmtId="0" fontId="4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center" wrapText="1"/>
    </xf>
    <xf numFmtId="165" fontId="5" fillId="0" borderId="3" xfId="2" applyNumberFormat="1" applyFont="1" applyBorder="1" applyAlignment="1">
      <alignment horizontal="center" vertical="center"/>
    </xf>
    <xf numFmtId="165" fontId="5" fillId="0" borderId="4" xfId="2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11276-1A2F-4024-AA22-CB7248C0A370}">
  <dimension ref="A2:F54"/>
  <sheetViews>
    <sheetView tabSelected="1" workbookViewId="0">
      <selection activeCell="C27" sqref="C27"/>
    </sheetView>
  </sheetViews>
  <sheetFormatPr defaultColWidth="9.1796875" defaultRowHeight="15.5" x14ac:dyDescent="0.35"/>
  <cols>
    <col min="1" max="1" width="9.1796875" style="4"/>
    <col min="2" max="2" width="42.81640625" style="5" customWidth="1"/>
    <col min="3" max="5" width="17.81640625" style="6" customWidth="1"/>
    <col min="6" max="6" width="15.54296875" style="4" bestFit="1" customWidth="1"/>
    <col min="7" max="16384" width="9.1796875" style="4"/>
  </cols>
  <sheetData>
    <row r="2" spans="1:6" x14ac:dyDescent="0.35">
      <c r="B2" s="33" t="s">
        <v>49</v>
      </c>
      <c r="C2" s="33"/>
      <c r="D2" s="33"/>
      <c r="E2" s="33"/>
      <c r="F2" s="1"/>
    </row>
    <row r="3" spans="1:6" x14ac:dyDescent="0.35">
      <c r="B3" s="2"/>
      <c r="C3" s="3"/>
      <c r="D3" s="3"/>
      <c r="E3" s="3"/>
      <c r="F3" s="1"/>
    </row>
    <row r="4" spans="1:6" ht="39" customHeight="1" x14ac:dyDescent="0.35">
      <c r="C4" s="34" t="s">
        <v>0</v>
      </c>
      <c r="D4" s="35"/>
      <c r="E4" s="8" t="s">
        <v>1</v>
      </c>
      <c r="F4" s="9" t="s">
        <v>2</v>
      </c>
    </row>
    <row r="5" spans="1:6" ht="35.25" customHeight="1" x14ac:dyDescent="0.35">
      <c r="A5" s="7"/>
      <c r="B5" s="7" t="s">
        <v>3</v>
      </c>
      <c r="C5" s="36">
        <v>1716761.2297499999</v>
      </c>
      <c r="D5" s="37"/>
      <c r="E5" s="10">
        <v>572253.74325000006</v>
      </c>
      <c r="F5" s="32"/>
    </row>
    <row r="6" spans="1:6" ht="30" customHeight="1" x14ac:dyDescent="0.35">
      <c r="A6" s="7"/>
      <c r="B6" s="7" t="s">
        <v>4</v>
      </c>
      <c r="C6" s="11" t="s">
        <v>5</v>
      </c>
      <c r="D6" s="12" t="s">
        <v>6</v>
      </c>
      <c r="E6" s="10" t="s">
        <v>7</v>
      </c>
      <c r="F6" s="32"/>
    </row>
    <row r="7" spans="1:6" x14ac:dyDescent="0.35">
      <c r="A7" s="7"/>
      <c r="B7" s="7" t="s">
        <v>8</v>
      </c>
      <c r="C7" s="13">
        <f>+C5*0.85</f>
        <v>1459247.0452874999</v>
      </c>
      <c r="D7" s="14">
        <f>+C5*0.15</f>
        <v>257514.18446249998</v>
      </c>
      <c r="E7" s="15">
        <f>+E5</f>
        <v>572253.74325000006</v>
      </c>
      <c r="F7" s="20">
        <f>SUM(C7:E7)</f>
        <v>2289014.9730000002</v>
      </c>
    </row>
    <row r="8" spans="1:6" x14ac:dyDescent="0.35">
      <c r="A8" s="7"/>
      <c r="B8" s="7" t="s">
        <v>9</v>
      </c>
      <c r="C8" s="13">
        <v>115</v>
      </c>
      <c r="D8" s="14">
        <v>58</v>
      </c>
      <c r="E8" s="15">
        <v>175</v>
      </c>
      <c r="F8" s="32"/>
    </row>
    <row r="9" spans="1:6" x14ac:dyDescent="0.35">
      <c r="A9" s="7"/>
      <c r="B9" s="7" t="s">
        <v>10</v>
      </c>
      <c r="C9" s="13">
        <f>+C8*4</f>
        <v>460</v>
      </c>
      <c r="D9" s="14">
        <f>+D8*4</f>
        <v>232</v>
      </c>
      <c r="E9" s="15">
        <v>175</v>
      </c>
      <c r="F9" s="32"/>
    </row>
    <row r="10" spans="1:6" x14ac:dyDescent="0.35">
      <c r="A10" s="7"/>
      <c r="B10" s="7" t="s">
        <v>11</v>
      </c>
      <c r="C10" s="16">
        <f>ROUND(C7/C9,0)</f>
        <v>3172</v>
      </c>
      <c r="D10" s="17">
        <f t="shared" ref="D10:E10" si="0">ROUND(D7/D9,0)</f>
        <v>1110</v>
      </c>
      <c r="E10" s="18">
        <f t="shared" si="0"/>
        <v>3270</v>
      </c>
      <c r="F10" s="19">
        <f>SUM(C10:E10)</f>
        <v>7552</v>
      </c>
    </row>
    <row r="11" spans="1:6" x14ac:dyDescent="0.35">
      <c r="A11" s="7"/>
      <c r="B11" s="7"/>
    </row>
    <row r="12" spans="1:6" x14ac:dyDescent="0.35">
      <c r="A12" s="7"/>
      <c r="B12" s="7"/>
    </row>
    <row r="13" spans="1:6" x14ac:dyDescent="0.35">
      <c r="A13" s="7"/>
      <c r="B13" s="7"/>
    </row>
    <row r="14" spans="1:6" x14ac:dyDescent="0.35">
      <c r="A14" s="7"/>
      <c r="B14" s="7"/>
    </row>
    <row r="15" spans="1:6" x14ac:dyDescent="0.35">
      <c r="A15" s="7"/>
      <c r="B15" s="7"/>
    </row>
    <row r="16" spans="1:6" x14ac:dyDescent="0.35">
      <c r="A16" s="7"/>
      <c r="B16" s="7"/>
    </row>
    <row r="17" spans="1:2" s="4" customFormat="1" x14ac:dyDescent="0.35">
      <c r="A17" s="7"/>
      <c r="B17" s="7"/>
    </row>
    <row r="18" spans="1:2" s="4" customFormat="1" x14ac:dyDescent="0.35">
      <c r="A18" s="7"/>
      <c r="B18" s="7"/>
    </row>
    <row r="19" spans="1:2" s="4" customFormat="1" x14ac:dyDescent="0.35">
      <c r="A19" s="7"/>
      <c r="B19" s="7"/>
    </row>
    <row r="20" spans="1:2" s="4" customFormat="1" x14ac:dyDescent="0.35">
      <c r="A20" s="7"/>
      <c r="B20" s="7"/>
    </row>
    <row r="21" spans="1:2" s="4" customFormat="1" x14ac:dyDescent="0.35">
      <c r="A21" s="7"/>
      <c r="B21" s="7"/>
    </row>
    <row r="22" spans="1:2" s="4" customFormat="1" x14ac:dyDescent="0.35">
      <c r="A22" s="7"/>
      <c r="B22" s="7"/>
    </row>
    <row r="23" spans="1:2" s="4" customFormat="1" x14ac:dyDescent="0.35">
      <c r="A23" s="7"/>
      <c r="B23" s="7"/>
    </row>
    <row r="24" spans="1:2" s="4" customFormat="1" x14ac:dyDescent="0.35">
      <c r="A24" s="7"/>
      <c r="B24" s="7"/>
    </row>
    <row r="25" spans="1:2" s="4" customFormat="1" x14ac:dyDescent="0.35">
      <c r="A25" s="7"/>
      <c r="B25" s="7"/>
    </row>
    <row r="26" spans="1:2" s="4" customFormat="1" x14ac:dyDescent="0.35">
      <c r="A26" s="7"/>
      <c r="B26" s="7"/>
    </row>
    <row r="27" spans="1:2" s="4" customFormat="1" x14ac:dyDescent="0.35">
      <c r="A27" s="7"/>
      <c r="B27" s="7"/>
    </row>
    <row r="28" spans="1:2" s="4" customFormat="1" x14ac:dyDescent="0.35">
      <c r="A28" s="7"/>
      <c r="B28" s="7"/>
    </row>
    <row r="29" spans="1:2" s="4" customFormat="1" x14ac:dyDescent="0.35">
      <c r="A29" s="7"/>
      <c r="B29" s="7"/>
    </row>
    <row r="30" spans="1:2" s="4" customFormat="1" x14ac:dyDescent="0.35">
      <c r="A30" s="7"/>
      <c r="B30" s="7"/>
    </row>
    <row r="31" spans="1:2" s="4" customFormat="1" x14ac:dyDescent="0.35">
      <c r="A31" s="7"/>
      <c r="B31" s="7"/>
    </row>
    <row r="32" spans="1:2" s="4" customFormat="1" x14ac:dyDescent="0.35">
      <c r="A32" s="7"/>
      <c r="B32" s="7"/>
    </row>
    <row r="33" spans="1:2" s="4" customFormat="1" x14ac:dyDescent="0.35">
      <c r="A33" s="7"/>
      <c r="B33" s="7"/>
    </row>
    <row r="34" spans="1:2" s="4" customFormat="1" x14ac:dyDescent="0.35">
      <c r="A34" s="7"/>
      <c r="B34" s="7"/>
    </row>
    <row r="35" spans="1:2" s="4" customFormat="1" x14ac:dyDescent="0.35">
      <c r="A35" s="7"/>
      <c r="B35" s="7"/>
    </row>
    <row r="36" spans="1:2" s="4" customFormat="1" x14ac:dyDescent="0.35">
      <c r="A36" s="7"/>
      <c r="B36" s="7"/>
    </row>
    <row r="37" spans="1:2" s="4" customFormat="1" x14ac:dyDescent="0.35">
      <c r="A37" s="7"/>
      <c r="B37" s="7"/>
    </row>
    <row r="38" spans="1:2" s="4" customFormat="1" x14ac:dyDescent="0.35">
      <c r="A38" s="7"/>
      <c r="B38" s="7"/>
    </row>
    <row r="39" spans="1:2" s="4" customFormat="1" x14ac:dyDescent="0.35">
      <c r="A39" s="7"/>
      <c r="B39" s="7"/>
    </row>
    <row r="40" spans="1:2" s="4" customFormat="1" x14ac:dyDescent="0.35">
      <c r="A40" s="7"/>
      <c r="B40" s="7"/>
    </row>
    <row r="41" spans="1:2" s="4" customFormat="1" x14ac:dyDescent="0.35">
      <c r="A41" s="7"/>
      <c r="B41" s="7"/>
    </row>
    <row r="42" spans="1:2" s="4" customFormat="1" x14ac:dyDescent="0.35">
      <c r="A42" s="7"/>
      <c r="B42" s="7"/>
    </row>
    <row r="43" spans="1:2" s="4" customFormat="1" x14ac:dyDescent="0.35">
      <c r="A43" s="7"/>
      <c r="B43" s="7"/>
    </row>
    <row r="44" spans="1:2" s="4" customFormat="1" x14ac:dyDescent="0.35">
      <c r="A44" s="7"/>
      <c r="B44" s="7"/>
    </row>
    <row r="45" spans="1:2" s="4" customFormat="1" x14ac:dyDescent="0.35">
      <c r="A45" s="7"/>
      <c r="B45" s="7"/>
    </row>
    <row r="46" spans="1:2" s="4" customFormat="1" x14ac:dyDescent="0.35">
      <c r="A46" s="7"/>
      <c r="B46" s="7"/>
    </row>
    <row r="47" spans="1:2" s="4" customFormat="1" x14ac:dyDescent="0.35">
      <c r="A47" s="7"/>
      <c r="B47" s="7"/>
    </row>
    <row r="48" spans="1:2" s="4" customFormat="1" x14ac:dyDescent="0.35">
      <c r="A48" s="7"/>
      <c r="B48" s="7"/>
    </row>
    <row r="49" spans="1:2" s="4" customFormat="1" x14ac:dyDescent="0.35">
      <c r="A49" s="7"/>
      <c r="B49" s="7"/>
    </row>
    <row r="50" spans="1:2" s="4" customFormat="1" x14ac:dyDescent="0.35">
      <c r="A50" s="7"/>
      <c r="B50" s="7"/>
    </row>
    <row r="51" spans="1:2" s="4" customFormat="1" x14ac:dyDescent="0.35">
      <c r="A51" s="7"/>
      <c r="B51" s="7"/>
    </row>
    <row r="52" spans="1:2" s="4" customFormat="1" x14ac:dyDescent="0.35">
      <c r="A52" s="7"/>
      <c r="B52" s="7"/>
    </row>
    <row r="53" spans="1:2" s="4" customFormat="1" x14ac:dyDescent="0.35">
      <c r="A53" s="7"/>
      <c r="B53" s="7"/>
    </row>
    <row r="54" spans="1:2" s="4" customFormat="1" x14ac:dyDescent="0.35">
      <c r="A54" s="7"/>
      <c r="B54" s="7"/>
    </row>
  </sheetData>
  <mergeCells count="3">
    <mergeCell ref="B2:E2"/>
    <mergeCell ref="C4:D4"/>
    <mergeCell ref="C5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B60CD-666D-4C2B-8020-7471E00E3A5E}">
  <dimension ref="A1:I38"/>
  <sheetViews>
    <sheetView topLeftCell="A21" workbookViewId="0">
      <selection activeCell="A39" sqref="A39"/>
    </sheetView>
  </sheetViews>
  <sheetFormatPr defaultRowHeight="14.5" x14ac:dyDescent="0.35"/>
  <cols>
    <col min="2" max="2" width="2.7265625" customWidth="1"/>
    <col min="3" max="5" width="11.26953125" customWidth="1"/>
    <col min="6" max="6" width="3.54296875" customWidth="1"/>
    <col min="7" max="9" width="11.26953125" customWidth="1"/>
  </cols>
  <sheetData>
    <row r="1" spans="1:9" x14ac:dyDescent="0.35">
      <c r="A1" s="21"/>
      <c r="B1" s="21"/>
      <c r="C1" s="21"/>
      <c r="D1" s="21"/>
      <c r="E1" s="21"/>
      <c r="F1" s="21"/>
      <c r="G1" s="21"/>
      <c r="H1" s="21"/>
      <c r="I1" s="21"/>
    </row>
    <row r="2" spans="1:9" x14ac:dyDescent="0.35">
      <c r="A2" s="21" t="s">
        <v>12</v>
      </c>
      <c r="B2" s="21"/>
      <c r="C2" s="21"/>
      <c r="D2" s="21"/>
      <c r="E2" s="22">
        <v>26</v>
      </c>
      <c r="F2" s="21"/>
      <c r="G2" s="21"/>
      <c r="H2" s="21"/>
      <c r="I2" s="21"/>
    </row>
    <row r="3" spans="1:9" x14ac:dyDescent="0.35">
      <c r="A3" s="21" t="s">
        <v>13</v>
      </c>
      <c r="B3" s="21"/>
      <c r="C3" s="21"/>
      <c r="D3" s="21"/>
      <c r="E3" s="22">
        <v>40</v>
      </c>
      <c r="F3" s="21"/>
      <c r="G3" s="21"/>
      <c r="H3" s="21"/>
      <c r="I3" s="21"/>
    </row>
    <row r="4" spans="1:9" x14ac:dyDescent="0.35">
      <c r="A4" s="21"/>
      <c r="B4" s="21"/>
      <c r="C4" s="21"/>
      <c r="D4" s="21"/>
      <c r="E4" s="21"/>
      <c r="F4" s="21"/>
      <c r="G4" s="21"/>
      <c r="H4" s="21"/>
      <c r="I4" s="21"/>
    </row>
    <row r="5" spans="1:9" x14ac:dyDescent="0.35">
      <c r="A5" s="21"/>
      <c r="B5" s="21"/>
      <c r="C5" s="21"/>
      <c r="D5" s="21"/>
      <c r="E5" s="21"/>
      <c r="F5" s="21"/>
      <c r="G5" s="21"/>
      <c r="H5" s="21"/>
      <c r="I5" s="21"/>
    </row>
    <row r="6" spans="1:9" s="24" customFormat="1" ht="41" customHeight="1" x14ac:dyDescent="0.35">
      <c r="A6" s="23"/>
      <c r="B6" s="23"/>
      <c r="C6" s="38" t="s">
        <v>14</v>
      </c>
      <c r="D6" s="39"/>
      <c r="E6" s="39"/>
      <c r="F6" s="23"/>
      <c r="G6" s="38" t="s">
        <v>15</v>
      </c>
      <c r="H6" s="39"/>
      <c r="I6" s="39"/>
    </row>
    <row r="7" spans="1:9" s="27" customFormat="1" ht="39.5" x14ac:dyDescent="0.35">
      <c r="A7" s="25"/>
      <c r="B7" s="25"/>
      <c r="C7" s="26" t="s">
        <v>16</v>
      </c>
      <c r="D7" s="26" t="s">
        <v>17</v>
      </c>
      <c r="E7" s="26" t="s">
        <v>18</v>
      </c>
      <c r="F7" s="25"/>
      <c r="G7" s="26" t="s">
        <v>16</v>
      </c>
      <c r="H7" s="26" t="s">
        <v>17</v>
      </c>
      <c r="I7" s="26" t="s">
        <v>18</v>
      </c>
    </row>
    <row r="8" spans="1:9" x14ac:dyDescent="0.35">
      <c r="A8" s="21" t="s">
        <v>19</v>
      </c>
      <c r="B8" s="21"/>
      <c r="C8" s="21">
        <v>45</v>
      </c>
      <c r="D8" s="21">
        <f>C8</f>
        <v>45</v>
      </c>
      <c r="E8" s="28">
        <f>$E$2/30</f>
        <v>0.8666666666666667</v>
      </c>
      <c r="F8" s="21"/>
      <c r="G8" s="21">
        <v>90</v>
      </c>
      <c r="H8" s="21">
        <f>G8</f>
        <v>90</v>
      </c>
      <c r="I8" s="28">
        <f t="shared" ref="I8:I30" si="0">$E$2/30</f>
        <v>0.8666666666666667</v>
      </c>
    </row>
    <row r="9" spans="1:9" x14ac:dyDescent="0.35">
      <c r="A9" s="21" t="s">
        <v>20</v>
      </c>
      <c r="B9" s="21"/>
      <c r="C9" s="21">
        <v>45</v>
      </c>
      <c r="D9" s="21">
        <f>D8+C9</f>
        <v>90</v>
      </c>
      <c r="E9" s="28">
        <f t="shared" ref="E9:E37" si="1">$E$2/30</f>
        <v>0.8666666666666667</v>
      </c>
      <c r="F9" s="21"/>
      <c r="G9" s="21">
        <v>90</v>
      </c>
      <c r="H9" s="21">
        <f>H8+G9</f>
        <v>180</v>
      </c>
      <c r="I9" s="28">
        <f t="shared" si="0"/>
        <v>0.8666666666666667</v>
      </c>
    </row>
    <row r="10" spans="1:9" x14ac:dyDescent="0.35">
      <c r="A10" s="21" t="s">
        <v>21</v>
      </c>
      <c r="B10" s="21"/>
      <c r="C10" s="21">
        <v>45</v>
      </c>
      <c r="D10" s="21">
        <f t="shared" ref="D10:D36" si="2">D9+C10</f>
        <v>135</v>
      </c>
      <c r="E10" s="28">
        <f t="shared" si="1"/>
        <v>0.8666666666666667</v>
      </c>
      <c r="F10" s="21"/>
      <c r="G10" s="21">
        <v>90</v>
      </c>
      <c r="H10" s="21">
        <f t="shared" ref="H10:H37" si="3">H9+G10</f>
        <v>270</v>
      </c>
      <c r="I10" s="28">
        <f t="shared" si="0"/>
        <v>0.8666666666666667</v>
      </c>
    </row>
    <row r="11" spans="1:9" x14ac:dyDescent="0.35">
      <c r="A11" s="21" t="s">
        <v>22</v>
      </c>
      <c r="B11" s="21"/>
      <c r="C11" s="21">
        <v>45</v>
      </c>
      <c r="D11" s="21">
        <f t="shared" si="2"/>
        <v>180</v>
      </c>
      <c r="E11" s="28">
        <f t="shared" si="1"/>
        <v>0.8666666666666667</v>
      </c>
      <c r="F11" s="21"/>
      <c r="G11" s="21">
        <v>90</v>
      </c>
      <c r="H11" s="21">
        <f t="shared" si="3"/>
        <v>360</v>
      </c>
      <c r="I11" s="28">
        <f t="shared" si="0"/>
        <v>0.8666666666666667</v>
      </c>
    </row>
    <row r="12" spans="1:9" x14ac:dyDescent="0.35">
      <c r="A12" s="21" t="s">
        <v>23</v>
      </c>
      <c r="B12" s="21"/>
      <c r="C12" s="21">
        <v>45</v>
      </c>
      <c r="D12" s="21">
        <f t="shared" si="2"/>
        <v>225</v>
      </c>
      <c r="E12" s="28">
        <f t="shared" si="1"/>
        <v>0.8666666666666667</v>
      </c>
      <c r="F12" s="21"/>
      <c r="G12" s="21">
        <v>90</v>
      </c>
      <c r="H12" s="21">
        <f t="shared" si="3"/>
        <v>450</v>
      </c>
      <c r="I12" s="28">
        <f t="shared" si="0"/>
        <v>0.8666666666666667</v>
      </c>
    </row>
    <row r="13" spans="1:9" x14ac:dyDescent="0.35">
      <c r="A13" s="21" t="s">
        <v>24</v>
      </c>
      <c r="B13" s="21"/>
      <c r="C13" s="21">
        <v>45</v>
      </c>
      <c r="D13" s="21">
        <f t="shared" si="2"/>
        <v>270</v>
      </c>
      <c r="E13" s="28">
        <f t="shared" si="1"/>
        <v>0.8666666666666667</v>
      </c>
      <c r="F13" s="21"/>
      <c r="G13" s="21">
        <v>90</v>
      </c>
      <c r="H13" s="21">
        <f t="shared" si="3"/>
        <v>540</v>
      </c>
      <c r="I13" s="28">
        <f t="shared" si="0"/>
        <v>0.8666666666666667</v>
      </c>
    </row>
    <row r="14" spans="1:9" x14ac:dyDescent="0.35">
      <c r="A14" s="21" t="s">
        <v>25</v>
      </c>
      <c r="B14" s="21"/>
      <c r="C14" s="21">
        <v>45</v>
      </c>
      <c r="D14" s="21">
        <f t="shared" si="2"/>
        <v>315</v>
      </c>
      <c r="E14" s="28">
        <f t="shared" si="1"/>
        <v>0.8666666666666667</v>
      </c>
      <c r="F14" s="21"/>
      <c r="G14" s="21">
        <v>90</v>
      </c>
      <c r="H14" s="21">
        <f t="shared" si="3"/>
        <v>630</v>
      </c>
      <c r="I14" s="28">
        <f t="shared" si="0"/>
        <v>0.8666666666666667</v>
      </c>
    </row>
    <row r="15" spans="1:9" x14ac:dyDescent="0.35">
      <c r="A15" s="21" t="s">
        <v>26</v>
      </c>
      <c r="B15" s="21"/>
      <c r="C15" s="21">
        <v>45</v>
      </c>
      <c r="D15" s="21">
        <f t="shared" si="2"/>
        <v>360</v>
      </c>
      <c r="E15" s="28">
        <f t="shared" si="1"/>
        <v>0.8666666666666667</v>
      </c>
      <c r="F15" s="21"/>
      <c r="G15" s="21">
        <v>90</v>
      </c>
      <c r="H15" s="21">
        <f t="shared" si="3"/>
        <v>720</v>
      </c>
      <c r="I15" s="28">
        <f t="shared" si="0"/>
        <v>0.8666666666666667</v>
      </c>
    </row>
    <row r="16" spans="1:9" x14ac:dyDescent="0.35">
      <c r="A16" s="21" t="s">
        <v>27</v>
      </c>
      <c r="B16" s="21"/>
      <c r="C16" s="21">
        <v>45</v>
      </c>
      <c r="D16" s="21">
        <f t="shared" si="2"/>
        <v>405</v>
      </c>
      <c r="E16" s="28">
        <f t="shared" si="1"/>
        <v>0.8666666666666667</v>
      </c>
      <c r="F16" s="21"/>
      <c r="G16" s="21">
        <v>90</v>
      </c>
      <c r="H16" s="21">
        <f t="shared" si="3"/>
        <v>810</v>
      </c>
      <c r="I16" s="28">
        <f t="shared" si="0"/>
        <v>0.8666666666666667</v>
      </c>
    </row>
    <row r="17" spans="1:9" x14ac:dyDescent="0.35">
      <c r="A17" s="21" t="s">
        <v>28</v>
      </c>
      <c r="B17" s="21"/>
      <c r="C17" s="21">
        <v>45</v>
      </c>
      <c r="D17" s="21">
        <f t="shared" si="2"/>
        <v>450</v>
      </c>
      <c r="E17" s="28">
        <f t="shared" si="1"/>
        <v>0.8666666666666667</v>
      </c>
      <c r="F17" s="21"/>
      <c r="G17" s="21">
        <v>90</v>
      </c>
      <c r="H17" s="21">
        <f t="shared" si="3"/>
        <v>900</v>
      </c>
      <c r="I17" s="28">
        <f t="shared" si="0"/>
        <v>0.8666666666666667</v>
      </c>
    </row>
    <row r="18" spans="1:9" x14ac:dyDescent="0.35">
      <c r="A18" s="21" t="s">
        <v>29</v>
      </c>
      <c r="B18" s="21"/>
      <c r="C18" s="21">
        <v>45</v>
      </c>
      <c r="D18" s="21">
        <f t="shared" si="2"/>
        <v>495</v>
      </c>
      <c r="E18" s="28">
        <f t="shared" si="1"/>
        <v>0.8666666666666667</v>
      </c>
      <c r="F18" s="21"/>
      <c r="G18" s="21">
        <v>90</v>
      </c>
      <c r="H18" s="21">
        <f t="shared" si="3"/>
        <v>990</v>
      </c>
      <c r="I18" s="28">
        <f t="shared" si="0"/>
        <v>0.8666666666666667</v>
      </c>
    </row>
    <row r="19" spans="1:9" x14ac:dyDescent="0.35">
      <c r="A19" s="21" t="s">
        <v>30</v>
      </c>
      <c r="B19" s="21"/>
      <c r="C19" s="21">
        <v>45</v>
      </c>
      <c r="D19" s="21">
        <f t="shared" si="2"/>
        <v>540</v>
      </c>
      <c r="E19" s="28">
        <f t="shared" si="1"/>
        <v>0.8666666666666667</v>
      </c>
      <c r="F19" s="21"/>
      <c r="G19" s="21">
        <v>90</v>
      </c>
      <c r="H19" s="21">
        <f t="shared" si="3"/>
        <v>1080</v>
      </c>
      <c r="I19" s="28">
        <f t="shared" si="0"/>
        <v>0.8666666666666667</v>
      </c>
    </row>
    <row r="20" spans="1:9" x14ac:dyDescent="0.35">
      <c r="A20" s="21" t="s">
        <v>31</v>
      </c>
      <c r="B20" s="21"/>
      <c r="C20" s="21">
        <v>45</v>
      </c>
      <c r="D20" s="21">
        <f t="shared" si="2"/>
        <v>585</v>
      </c>
      <c r="E20" s="28">
        <f t="shared" si="1"/>
        <v>0.8666666666666667</v>
      </c>
      <c r="F20" s="21"/>
      <c r="G20" s="21">
        <v>90</v>
      </c>
      <c r="H20" s="21">
        <f t="shared" si="3"/>
        <v>1170</v>
      </c>
      <c r="I20" s="28">
        <f t="shared" si="0"/>
        <v>0.8666666666666667</v>
      </c>
    </row>
    <row r="21" spans="1:9" x14ac:dyDescent="0.35">
      <c r="A21" s="21" t="s">
        <v>32</v>
      </c>
      <c r="B21" s="21"/>
      <c r="C21" s="21">
        <v>45</v>
      </c>
      <c r="D21" s="21">
        <f t="shared" si="2"/>
        <v>630</v>
      </c>
      <c r="E21" s="28">
        <f t="shared" si="1"/>
        <v>0.8666666666666667</v>
      </c>
      <c r="F21" s="21"/>
      <c r="G21" s="21">
        <v>90</v>
      </c>
      <c r="H21" s="21">
        <f t="shared" si="3"/>
        <v>1260</v>
      </c>
      <c r="I21" s="28">
        <f t="shared" si="0"/>
        <v>0.8666666666666667</v>
      </c>
    </row>
    <row r="22" spans="1:9" x14ac:dyDescent="0.35">
      <c r="A22" s="21" t="s">
        <v>33</v>
      </c>
      <c r="B22" s="21"/>
      <c r="C22" s="21">
        <v>45</v>
      </c>
      <c r="D22" s="21">
        <f t="shared" si="2"/>
        <v>675</v>
      </c>
      <c r="E22" s="28">
        <f t="shared" si="1"/>
        <v>0.8666666666666667</v>
      </c>
      <c r="F22" s="21"/>
      <c r="G22" s="21">
        <v>90</v>
      </c>
      <c r="H22" s="21">
        <f t="shared" si="3"/>
        <v>1350</v>
      </c>
      <c r="I22" s="28">
        <f t="shared" si="0"/>
        <v>0.8666666666666667</v>
      </c>
    </row>
    <row r="23" spans="1:9" x14ac:dyDescent="0.35">
      <c r="A23" s="21" t="s">
        <v>34</v>
      </c>
      <c r="B23" s="21"/>
      <c r="C23" s="21">
        <v>45</v>
      </c>
      <c r="D23" s="21">
        <f t="shared" si="2"/>
        <v>720</v>
      </c>
      <c r="E23" s="28">
        <f t="shared" si="1"/>
        <v>0.8666666666666667</v>
      </c>
      <c r="F23" s="21"/>
      <c r="G23" s="21">
        <v>90</v>
      </c>
      <c r="H23" s="21">
        <f t="shared" si="3"/>
        <v>1440</v>
      </c>
      <c r="I23" s="28">
        <f t="shared" si="0"/>
        <v>0.8666666666666667</v>
      </c>
    </row>
    <row r="24" spans="1:9" x14ac:dyDescent="0.35">
      <c r="A24" s="21" t="s">
        <v>35</v>
      </c>
      <c r="B24" s="21"/>
      <c r="C24" s="21">
        <v>45</v>
      </c>
      <c r="D24" s="21">
        <f t="shared" si="2"/>
        <v>765</v>
      </c>
      <c r="E24" s="28">
        <f t="shared" si="1"/>
        <v>0.8666666666666667</v>
      </c>
      <c r="F24" s="21"/>
      <c r="G24" s="21">
        <v>90</v>
      </c>
      <c r="H24" s="21">
        <f t="shared" si="3"/>
        <v>1530</v>
      </c>
      <c r="I24" s="28">
        <f t="shared" si="0"/>
        <v>0.8666666666666667</v>
      </c>
    </row>
    <row r="25" spans="1:9" x14ac:dyDescent="0.35">
      <c r="A25" s="21" t="s">
        <v>36</v>
      </c>
      <c r="B25" s="21"/>
      <c r="C25" s="21">
        <v>45</v>
      </c>
      <c r="D25" s="21">
        <f t="shared" si="2"/>
        <v>810</v>
      </c>
      <c r="E25" s="28">
        <f t="shared" si="1"/>
        <v>0.8666666666666667</v>
      </c>
      <c r="F25" s="21"/>
      <c r="G25" s="21">
        <v>90</v>
      </c>
      <c r="H25" s="21">
        <f t="shared" si="3"/>
        <v>1620</v>
      </c>
      <c r="I25" s="28">
        <f t="shared" si="0"/>
        <v>0.8666666666666667</v>
      </c>
    </row>
    <row r="26" spans="1:9" x14ac:dyDescent="0.35">
      <c r="A26" s="21" t="s">
        <v>37</v>
      </c>
      <c r="B26" s="21"/>
      <c r="C26" s="21">
        <v>45</v>
      </c>
      <c r="D26" s="21">
        <f t="shared" si="2"/>
        <v>855</v>
      </c>
      <c r="E26" s="28">
        <f t="shared" si="1"/>
        <v>0.8666666666666667</v>
      </c>
      <c r="F26" s="21"/>
      <c r="G26" s="21">
        <v>90</v>
      </c>
      <c r="H26" s="21">
        <f t="shared" si="3"/>
        <v>1710</v>
      </c>
      <c r="I26" s="28">
        <f t="shared" si="0"/>
        <v>0.8666666666666667</v>
      </c>
    </row>
    <row r="27" spans="1:9" x14ac:dyDescent="0.35">
      <c r="A27" s="21" t="s">
        <v>38</v>
      </c>
      <c r="B27" s="21"/>
      <c r="C27" s="21">
        <v>45</v>
      </c>
      <c r="D27" s="21">
        <f t="shared" si="2"/>
        <v>900</v>
      </c>
      <c r="E27" s="28">
        <f t="shared" si="1"/>
        <v>0.8666666666666667</v>
      </c>
      <c r="F27" s="21"/>
      <c r="G27" s="21">
        <v>90</v>
      </c>
      <c r="H27" s="21">
        <f t="shared" si="3"/>
        <v>1800</v>
      </c>
      <c r="I27" s="28">
        <f t="shared" si="0"/>
        <v>0.8666666666666667</v>
      </c>
    </row>
    <row r="28" spans="1:9" x14ac:dyDescent="0.35">
      <c r="A28" s="21" t="s">
        <v>39</v>
      </c>
      <c r="B28" s="21"/>
      <c r="C28" s="21">
        <v>45</v>
      </c>
      <c r="D28" s="21">
        <f t="shared" si="2"/>
        <v>945</v>
      </c>
      <c r="E28" s="28">
        <f t="shared" si="1"/>
        <v>0.8666666666666667</v>
      </c>
      <c r="F28" s="21"/>
      <c r="G28" s="21">
        <v>90</v>
      </c>
      <c r="H28" s="21">
        <f t="shared" si="3"/>
        <v>1890</v>
      </c>
      <c r="I28" s="28">
        <f t="shared" si="0"/>
        <v>0.8666666666666667</v>
      </c>
    </row>
    <row r="29" spans="1:9" x14ac:dyDescent="0.35">
      <c r="A29" s="21" t="s">
        <v>40</v>
      </c>
      <c r="B29" s="21"/>
      <c r="C29" s="21">
        <v>45</v>
      </c>
      <c r="D29" s="21">
        <f t="shared" si="2"/>
        <v>990</v>
      </c>
      <c r="E29" s="28">
        <f t="shared" si="1"/>
        <v>0.8666666666666667</v>
      </c>
      <c r="F29" s="21"/>
      <c r="G29" s="21">
        <v>90</v>
      </c>
      <c r="H29" s="21">
        <f t="shared" si="3"/>
        <v>1980</v>
      </c>
      <c r="I29" s="28">
        <f t="shared" si="0"/>
        <v>0.8666666666666667</v>
      </c>
    </row>
    <row r="30" spans="1:9" x14ac:dyDescent="0.35">
      <c r="A30" s="21" t="s">
        <v>41</v>
      </c>
      <c r="B30" s="21"/>
      <c r="C30" s="21">
        <v>45</v>
      </c>
      <c r="D30" s="21">
        <f t="shared" si="2"/>
        <v>1035</v>
      </c>
      <c r="E30" s="28">
        <f t="shared" si="1"/>
        <v>0.8666666666666667</v>
      </c>
      <c r="F30" s="21"/>
      <c r="G30" s="21">
        <v>90</v>
      </c>
      <c r="H30" s="21">
        <f t="shared" si="3"/>
        <v>2070</v>
      </c>
      <c r="I30" s="28">
        <f t="shared" si="0"/>
        <v>0.8666666666666667</v>
      </c>
    </row>
    <row r="31" spans="1:9" x14ac:dyDescent="0.35">
      <c r="A31" s="21" t="s">
        <v>42</v>
      </c>
      <c r="B31" s="21"/>
      <c r="C31" s="21">
        <v>45</v>
      </c>
      <c r="D31" s="21">
        <f t="shared" si="2"/>
        <v>1080</v>
      </c>
      <c r="E31" s="28">
        <f t="shared" si="1"/>
        <v>0.8666666666666667</v>
      </c>
      <c r="F31" s="21"/>
      <c r="G31" s="21">
        <v>90</v>
      </c>
      <c r="H31" s="21">
        <f t="shared" si="3"/>
        <v>2160</v>
      </c>
      <c r="I31" s="28">
        <v>14.87</v>
      </c>
    </row>
    <row r="32" spans="1:9" x14ac:dyDescent="0.35">
      <c r="A32" s="21" t="s">
        <v>43</v>
      </c>
      <c r="B32" s="21"/>
      <c r="C32" s="21">
        <v>45</v>
      </c>
      <c r="D32" s="21">
        <f t="shared" si="2"/>
        <v>1125</v>
      </c>
      <c r="E32" s="28">
        <f t="shared" si="1"/>
        <v>0.8666666666666667</v>
      </c>
      <c r="F32" s="21"/>
      <c r="G32" s="21">
        <v>90</v>
      </c>
      <c r="H32" s="21">
        <f t="shared" si="3"/>
        <v>2250</v>
      </c>
      <c r="I32" s="28">
        <f t="shared" ref="I32:I37" si="4">$E$2/30</f>
        <v>0.8666666666666667</v>
      </c>
    </row>
    <row r="33" spans="1:9" x14ac:dyDescent="0.35">
      <c r="A33" s="21" t="s">
        <v>44</v>
      </c>
      <c r="B33" s="21"/>
      <c r="C33" s="21">
        <v>45</v>
      </c>
      <c r="D33" s="21">
        <f t="shared" si="2"/>
        <v>1170</v>
      </c>
      <c r="E33" s="28">
        <f t="shared" si="1"/>
        <v>0.8666666666666667</v>
      </c>
      <c r="F33" s="21"/>
      <c r="G33" s="21">
        <v>90</v>
      </c>
      <c r="H33" s="21">
        <f t="shared" si="3"/>
        <v>2340</v>
      </c>
      <c r="I33" s="28">
        <f t="shared" si="4"/>
        <v>0.8666666666666667</v>
      </c>
    </row>
    <row r="34" spans="1:9" x14ac:dyDescent="0.35">
      <c r="A34" s="21" t="s">
        <v>45</v>
      </c>
      <c r="B34" s="21"/>
      <c r="C34" s="21">
        <v>45</v>
      </c>
      <c r="D34" s="21">
        <f t="shared" si="2"/>
        <v>1215</v>
      </c>
      <c r="E34" s="28">
        <f t="shared" si="1"/>
        <v>0.8666666666666667</v>
      </c>
      <c r="F34" s="21"/>
      <c r="G34" s="21">
        <v>90</v>
      </c>
      <c r="H34" s="21">
        <f t="shared" si="3"/>
        <v>2430</v>
      </c>
      <c r="I34" s="28">
        <f t="shared" si="4"/>
        <v>0.8666666666666667</v>
      </c>
    </row>
    <row r="35" spans="1:9" x14ac:dyDescent="0.35">
      <c r="A35" s="21" t="s">
        <v>46</v>
      </c>
      <c r="B35" s="21"/>
      <c r="C35" s="21">
        <v>45</v>
      </c>
      <c r="D35" s="21">
        <f t="shared" si="2"/>
        <v>1260</v>
      </c>
      <c r="E35" s="28">
        <f t="shared" si="1"/>
        <v>0.8666666666666667</v>
      </c>
      <c r="F35" s="21"/>
      <c r="G35" s="21">
        <v>90</v>
      </c>
      <c r="H35" s="21">
        <f t="shared" si="3"/>
        <v>2520</v>
      </c>
      <c r="I35" s="28">
        <f t="shared" si="4"/>
        <v>0.8666666666666667</v>
      </c>
    </row>
    <row r="36" spans="1:9" x14ac:dyDescent="0.35">
      <c r="A36" s="21" t="s">
        <v>47</v>
      </c>
      <c r="B36" s="21"/>
      <c r="C36" s="21">
        <v>45</v>
      </c>
      <c r="D36" s="21">
        <f t="shared" si="2"/>
        <v>1305</v>
      </c>
      <c r="E36" s="28">
        <f t="shared" si="1"/>
        <v>0.8666666666666667</v>
      </c>
      <c r="F36" s="21"/>
      <c r="G36" s="21">
        <v>90</v>
      </c>
      <c r="H36" s="21">
        <f t="shared" si="3"/>
        <v>2610</v>
      </c>
      <c r="I36" s="28">
        <f t="shared" si="4"/>
        <v>0.8666666666666667</v>
      </c>
    </row>
    <row r="37" spans="1:9" x14ac:dyDescent="0.35">
      <c r="A37" s="29" t="s">
        <v>48</v>
      </c>
      <c r="B37" s="29"/>
      <c r="C37" s="29">
        <v>45</v>
      </c>
      <c r="D37" s="29">
        <f>D36+C37</f>
        <v>1350</v>
      </c>
      <c r="E37" s="30">
        <f t="shared" si="1"/>
        <v>0.8666666666666667</v>
      </c>
      <c r="F37" s="21"/>
      <c r="G37" s="29">
        <v>90</v>
      </c>
      <c r="H37" s="29">
        <f t="shared" si="3"/>
        <v>2700</v>
      </c>
      <c r="I37" s="30">
        <f t="shared" si="4"/>
        <v>0.8666666666666667</v>
      </c>
    </row>
    <row r="38" spans="1:9" x14ac:dyDescent="0.35">
      <c r="A38" s="21"/>
      <c r="B38" s="21"/>
      <c r="C38" s="21"/>
      <c r="D38" s="21"/>
      <c r="E38" s="31">
        <f>SUM(E8:E37)</f>
        <v>26.000000000000011</v>
      </c>
      <c r="F38" s="21"/>
      <c r="G38" s="21"/>
      <c r="H38" s="21"/>
      <c r="I38" s="31">
        <f>SUM(I8:I37)</f>
        <v>40.003333333333345</v>
      </c>
    </row>
  </sheetData>
  <mergeCells count="2">
    <mergeCell ref="C6:E6"/>
    <mergeCell ref="G6:I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yOTA3OTI8L1VzZXJOYW1lPjxEYXRlVGltZT43LzE2LzIwMjUgMTowMTozOSBQTTwvRGF0ZVRpbWU+PExhYmVsU3RyaW5nPkFFUCBJbnRlcm5hbDwvTGFiZWxTdHJpbmc+PC9pdGVtPjwvbGFiZWxIaXN0b3J5Pg==</Value>
</WrappedLabelHistory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Props1.xml><?xml version="1.0" encoding="utf-8"?>
<ds:datastoreItem xmlns:ds="http://schemas.openxmlformats.org/officeDocument/2006/customXml" ds:itemID="{37CC4EE5-A81C-44D9-BC6E-B0B0A15EC9D1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589FE1B5-C293-4B60-9C88-84490B20E888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f88ffb1c-9230-4705-a789-27bae69f5829"/>
    <ds:schemaRef ds:uri="b6888f76-1100-40b0-929b-1efe9044426d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A61761D-92D1-4536-9E79-66113BD5463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15CB369-05A6-48D2-A36D-FFDB91E2B2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178E62C7-B3C4-4FFA-A34D-766A6FED650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SNC-4</vt:lpstr>
      <vt:lpstr>Exhibit SNC-2</vt:lpstr>
    </vt:vector>
  </TitlesOfParts>
  <Manager/>
  <Company>American Electric Power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Lerah M Kahn</dc:creator>
  <cp:keywords/>
  <dc:description/>
  <cp:lastModifiedBy>Stevi N Cobern</cp:lastModifiedBy>
  <cp:revision/>
  <dcterms:created xsi:type="dcterms:W3CDTF">2025-07-16T12:42:17Z</dcterms:created>
  <dcterms:modified xsi:type="dcterms:W3CDTF">2025-09-12T15:15:31Z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b67b6672-500f-4d15-a519-434462b3a8e7</vt:lpwstr>
  </property>
  <property fmtid="{D5CDD505-2E9C-101B-9397-08002B2CF9AE}" pid="3" name="bjClsUserRVM">
    <vt:lpwstr>[]</vt:lpwstr>
  </property>
  <property fmtid="{D5CDD505-2E9C-101B-9397-08002B2CF9AE}" pid="4" name="bjSaver">
    <vt:lpwstr>Yzo6iu4RCOp5VcJWjy40zzIEO7NbA0wx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LabelHistoryID">
    <vt:lpwstr>{37CC4EE5-A81C-44D9-BC6E-B0B0A15EC9D1}</vt:lpwstr>
  </property>
  <property fmtid="{D5CDD505-2E9C-101B-9397-08002B2CF9AE}" pid="12" name="ContentTypeId">
    <vt:lpwstr>0x0101004DF805D1E1DA4A49A223477D3B105720</vt:lpwstr>
  </property>
  <property fmtid="{D5CDD505-2E9C-101B-9397-08002B2CF9AE}" pid="13" name="MediaServiceImageTags">
    <vt:lpwstr/>
  </property>
</Properties>
</file>