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Z-OTHER\Camp Hill Working Folder\KY Power\2024\Prelim Report\"/>
    </mc:Choice>
  </mc:AlternateContent>
  <xr:revisionPtr revIDLastSave="0" documentId="13_ncr:1_{61F53FC5-DAA3-4480-A7EC-4B378DADB5D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LE 1" sheetId="3" r:id="rId1"/>
  </sheets>
  <definedNames>
    <definedName name="_xlnm._FilterDatabase" localSheetId="0" hidden="1">'TABLE 1'!$A$10:$U$112</definedName>
    <definedName name="AcctDetail_C">#REF!</definedName>
    <definedName name="AcctDetail_E">#REF!</definedName>
    <definedName name="DeprateC">#REF!</definedName>
    <definedName name="DeprateE">#REF!</definedName>
    <definedName name="_xlnm.Print_Area" localSheetId="0">'TABLE 1'!$A$1:$U$125</definedName>
    <definedName name="_xlnm.Print_Titles" localSheetId="0">'TABLE 1'!$1:$11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91" i="3" l="1"/>
  <c r="Q96" i="3" s="1"/>
  <c r="O91" i="3"/>
  <c r="O96" i="3" s="1"/>
  <c r="M91" i="3"/>
  <c r="M96" i="3" s="1"/>
  <c r="K91" i="3"/>
  <c r="K96" i="3" s="1"/>
  <c r="O71" i="3"/>
  <c r="M71" i="3"/>
  <c r="K71" i="3"/>
  <c r="M51" i="3"/>
  <c r="K51" i="3"/>
  <c r="K24" i="3"/>
  <c r="Q34" i="3"/>
  <c r="O34" i="3"/>
  <c r="M34" i="3"/>
  <c r="K34" i="3"/>
  <c r="S91" i="3" l="1"/>
  <c r="K36" i="3"/>
  <c r="K98" i="3" s="1"/>
  <c r="O51" i="3" l="1"/>
  <c r="Q51" i="3"/>
  <c r="S96" i="3" l="1"/>
  <c r="S51" i="3"/>
  <c r="K111" i="3" l="1"/>
  <c r="S34" i="3" l="1"/>
  <c r="C10" i="3" l="1"/>
  <c r="E10" i="3" l="1"/>
  <c r="G10" i="3" l="1"/>
  <c r="I10" i="3" l="1"/>
  <c r="K10" i="3" s="1"/>
  <c r="M10" i="3" s="1"/>
  <c r="O10" i="3" s="1"/>
  <c r="Q10" i="3" s="1"/>
  <c r="M111" i="3" l="1"/>
  <c r="Q24" i="3"/>
  <c r="M24" i="3"/>
  <c r="M36" i="3" s="1"/>
  <c r="O24" i="3"/>
  <c r="O36" i="3" l="1"/>
  <c r="Q36" i="3"/>
  <c r="S36" i="3" s="1"/>
  <c r="S24" i="3"/>
  <c r="Q71" i="3"/>
  <c r="K113" i="3" l="1"/>
  <c r="S71" i="3"/>
  <c r="O98" i="3" l="1"/>
  <c r="M98" i="3"/>
  <c r="M113" i="3" s="1"/>
  <c r="Q98" i="3"/>
  <c r="S98" i="3" s="1"/>
</calcChain>
</file>

<file path=xl/sharedStrings.xml><?xml version="1.0" encoding="utf-8"?>
<sst xmlns="http://schemas.openxmlformats.org/spreadsheetml/2006/main" count="214" uniqueCount="124">
  <si>
    <t>NET</t>
  </si>
  <si>
    <t>BOOK</t>
  </si>
  <si>
    <t xml:space="preserve">CALCULATED ANNUAL </t>
  </si>
  <si>
    <t>COMPOSITE</t>
  </si>
  <si>
    <t>SURVIVOR</t>
  </si>
  <si>
    <t>SALVAGE</t>
  </si>
  <si>
    <t>DEPRECIATION</t>
  </si>
  <si>
    <t>FUTURE</t>
  </si>
  <si>
    <t>ACCRUAL</t>
  </si>
  <si>
    <t>REMAINING</t>
  </si>
  <si>
    <t>ACCOUNT</t>
  </si>
  <si>
    <t>CURVE</t>
  </si>
  <si>
    <t>PERCENT</t>
  </si>
  <si>
    <t>RESERVE</t>
  </si>
  <si>
    <t>ACCRUALS</t>
  </si>
  <si>
    <t>AMOUNT</t>
  </si>
  <si>
    <t>RATE</t>
  </si>
  <si>
    <t>LIFE</t>
  </si>
  <si>
    <t xml:space="preserve">STEAM PRODUCTION PLANT </t>
  </si>
  <si>
    <t xml:space="preserve">    TOTAL STEAM PRODUCTION PLANT </t>
  </si>
  <si>
    <t>STRUCTURES AND IMPROVEMENTS</t>
  </si>
  <si>
    <t xml:space="preserve">TRANSMISSION PLANT </t>
  </si>
  <si>
    <t xml:space="preserve">    TOTAL TRANSMISSION PLANT </t>
  </si>
  <si>
    <t xml:space="preserve">DISTRIBUTION PLANT </t>
  </si>
  <si>
    <t xml:space="preserve">    TOTAL DISTRIBUTION PLANT </t>
  </si>
  <si>
    <t xml:space="preserve">GENERAL PLANT </t>
  </si>
  <si>
    <t xml:space="preserve">    TOTAL GENERAL PLANT </t>
  </si>
  <si>
    <t>MISCELLANEOUS POWER PLANT EQUIPMENT</t>
  </si>
  <si>
    <t xml:space="preserve">          </t>
  </si>
  <si>
    <t>TOOLS, SHOP AND GARAGE EQUIPMENT</t>
  </si>
  <si>
    <t>BOILER PLANT EQUIPMENT</t>
  </si>
  <si>
    <t>TURBOGENERATOR UNITS</t>
  </si>
  <si>
    <t>LAND RIGHTS</t>
  </si>
  <si>
    <t>ELECTRIC PLANT</t>
  </si>
  <si>
    <t>LAND</t>
  </si>
  <si>
    <t xml:space="preserve">    TOTAL DEPRECIABLE PLANT </t>
  </si>
  <si>
    <t>ORIGINAL COST</t>
  </si>
  <si>
    <t>AS OF</t>
  </si>
  <si>
    <t>STATION EQUIPMENT</t>
  </si>
  <si>
    <t>TOWERS AND FIXTURES</t>
  </si>
  <si>
    <t>POLES AND FIXTURES</t>
  </si>
  <si>
    <t>OVERHEAD CONDUCTORS AND DEVICES</t>
  </si>
  <si>
    <t>POLES, TOWERS AND FIXTURES</t>
  </si>
  <si>
    <t>UNDERGROUND CONDUIT</t>
  </si>
  <si>
    <t>UNDERGROUND CONDUCTORS AND DEVICES</t>
  </si>
  <si>
    <t>METERS</t>
  </si>
  <si>
    <t>STREET LIGHTING AND SIGNAL SYSTEMS</t>
  </si>
  <si>
    <t>OFFICE FURNITURE AND EQUIPMENT</t>
  </si>
  <si>
    <t>STORES EQUIPMENT</t>
  </si>
  <si>
    <t>LABORATORY EQUIPMENT</t>
  </si>
  <si>
    <t>COMMUNICATION EQUIPMENT</t>
  </si>
  <si>
    <t>MISCELLANEOUS EQUIPMENT</t>
  </si>
  <si>
    <t>PROBABLE</t>
  </si>
  <si>
    <t>RETIREMENT</t>
  </si>
  <si>
    <t>DATE</t>
  </si>
  <si>
    <t>(9)=(8)/(5)</t>
  </si>
  <si>
    <t>(10)=(7)/(8)</t>
  </si>
  <si>
    <t>POWER OPERATED EQUIPMENT</t>
  </si>
  <si>
    <t>KENTUCKY POWER COMPANY</t>
  </si>
  <si>
    <t>BIG SANDY</t>
  </si>
  <si>
    <t>MITCHELL</t>
  </si>
  <si>
    <t>TOTAL MITCHELL</t>
  </si>
  <si>
    <t>TOTAL BIG SANDY</t>
  </si>
  <si>
    <t>NONDEPRECIABLE PLANT AND ACCOUNTS NOT STUDIED</t>
  </si>
  <si>
    <t xml:space="preserve">    TOTAL NONDEPRECIABLE PLANT AND ACCOUNTS NOT STUDIED</t>
  </si>
  <si>
    <t>FRANCHISES AND CONSENTS</t>
  </si>
  <si>
    <t>ARO STEAM PRODUCTION PLANT</t>
  </si>
  <si>
    <t>LINE TRANSFORMERS</t>
  </si>
  <si>
    <t>SERVICES</t>
  </si>
  <si>
    <t>INSTALLATIONS ON CUSTOMERS' PREMISES</t>
  </si>
  <si>
    <t>TRANSPORTATION EQUIPMENT</t>
  </si>
  <si>
    <t>ARO GENERAL PLANT</t>
  </si>
  <si>
    <t>ACCESSORY ELECTRIC EQUIPMENT</t>
  </si>
  <si>
    <t xml:space="preserve">    TOTAL ELECTRIC PLANT </t>
  </si>
  <si>
    <t>75-R4</t>
  </si>
  <si>
    <t>25-SQ</t>
  </si>
  <si>
    <t>20-SQ</t>
  </si>
  <si>
    <t>AND CALCULATED ANNUAL DEPRECIATION RATES RELATED TO ELECTRIC PLANT AS OF MARCH 31, 2025</t>
  </si>
  <si>
    <t>MARCH 31, 2025</t>
  </si>
  <si>
    <t>COMPUTER SOFTWARE</t>
  </si>
  <si>
    <t>COMMUNICATION EQUIPMENT - AMI</t>
  </si>
  <si>
    <t>COMMUNICATION EQUIPMENT - COMPUTER HARDWARE</t>
  </si>
  <si>
    <t>COMMUNICATION EQUIPMENT - COMPUTER SOFTWARE</t>
  </si>
  <si>
    <t>ACCESSORY ELECTRIC EQUIPMENT - COMPUTER HARDWARE</t>
  </si>
  <si>
    <t>ACCESSORY ELECTRIC EQUIPMENT - COMMUNICATION EQUIPMENT</t>
  </si>
  <si>
    <t>5-SQ</t>
  </si>
  <si>
    <t>15-SQ</t>
  </si>
  <si>
    <t>TABLE 1.  SUMMARY OF ESTIMATED SURVIVOR CURVE, NET SALVAGE PERCENT, ORIGINAL COST, BOOK DEPRECIATION RESERVE</t>
  </si>
  <si>
    <t>70-R2 *</t>
  </si>
  <si>
    <t>60-R0.5 *</t>
  </si>
  <si>
    <t>60-R1 *</t>
  </si>
  <si>
    <t>55-R1.5 *</t>
  </si>
  <si>
    <t>60-R2.5 *</t>
  </si>
  <si>
    <t>55-S2</t>
  </si>
  <si>
    <t>50-R1.5</t>
  </si>
  <si>
    <t>70-R4</t>
  </si>
  <si>
    <t>45-R3</t>
  </si>
  <si>
    <t>65-R3</t>
  </si>
  <si>
    <t>45-S3</t>
  </si>
  <si>
    <t>65-R2.5</t>
  </si>
  <si>
    <t>38-R1</t>
  </si>
  <si>
    <t>42-R1.5</t>
  </si>
  <si>
    <t>35-R2</t>
  </si>
  <si>
    <t>39-S2.5</t>
  </si>
  <si>
    <t>26-R0.5</t>
  </si>
  <si>
    <t>12-L0</t>
  </si>
  <si>
    <t>32-S0</t>
  </si>
  <si>
    <t>50-R2</t>
  </si>
  <si>
    <t>17-SQ</t>
  </si>
  <si>
    <t>5 YEAR</t>
  </si>
  <si>
    <t>10 YEAR</t>
  </si>
  <si>
    <t>10-SQ</t>
  </si>
  <si>
    <t>11 YEAR</t>
  </si>
  <si>
    <t>11-SQ</t>
  </si>
  <si>
    <t>15 YEAR</t>
  </si>
  <si>
    <t>TOTAL COMMUNICATION EQUIPMENT - COMPUTER SOFTWARE</t>
  </si>
  <si>
    <t>DESCRIPTION</t>
  </si>
  <si>
    <t>ACCESSORY ELECTRIC EQUIPMENT - COMPUTER SOFTWARE</t>
  </si>
  <si>
    <t>COMPUTER HARDWARE</t>
  </si>
  <si>
    <t>LIFE SPAN PROCEDURE USED.  CURVE SHOWN IS INTERIM SURVIVOR CURVE.</t>
  </si>
  <si>
    <t>*</t>
  </si>
  <si>
    <t>NOTE:</t>
  </si>
  <si>
    <t>DEPRECIATION RATES AS LISTED BELOW:</t>
  </si>
  <si>
    <t>NEW ADDITIONS FOR AMI METERS WILL HAVE A DEPRECIATION RATE OF 5.20% BASED ON A SURVIVOR CURVE OF 20-S1 AND NET SALVAGE OF (2) PERCENT.  NEW SOFTWARE AND HARDWARE ACCOUNTS WILL HAVE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</si>
</sst>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0_);\(0\)"/>
    <numFmt numFmtId="166" formatCode="_(* #,##0_);_(* \(#,##0\);_(* &quot;-&quot;??_);_(@_)"/>
    <numFmt numFmtId="167" formatCode="\(0\)"/>
    <numFmt numFmtId="168" formatCode="mm\-yyyy"/>
    <numFmt numFmtId="169" formatCode="_(* #,##0.00_);_(* \(#,##0.00\);_(* &quot;&quot;??_);_(@_)"/>
  </numFmts>
  <fonts count="13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43" fontId="2" fillId="0" borderId="0" applyFont="0" applyFill="0" applyBorder="0" applyAlignment="0" applyProtection="0"/>
    <xf numFmtId="0" fontId="12" fillId="0" borderId="0"/>
    <xf numFmtId="0" fontId="10" fillId="0" borderId="0"/>
    <xf numFmtId="43" fontId="10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/>
    </xf>
    <xf numFmtId="37" fontId="0" fillId="0" borderId="0" xfId="0" applyNumberFormat="1"/>
    <xf numFmtId="164" fontId="0" fillId="0" borderId="0" xfId="0" applyNumberFormat="1"/>
    <xf numFmtId="0" fontId="3" fillId="0" borderId="1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37" fontId="2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37" fontId="0" fillId="0" borderId="0" xfId="0" applyNumberFormat="1" applyAlignment="1">
      <alignment horizontal="centerContinuous"/>
    </xf>
    <xf numFmtId="37" fontId="3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Continuous"/>
    </xf>
    <xf numFmtId="37" fontId="3" fillId="0" borderId="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2" fontId="8" fillId="0" borderId="0" xfId="0" applyNumberFormat="1" applyFont="1"/>
    <xf numFmtId="37" fontId="8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165" fontId="0" fillId="0" borderId="0" xfId="0" applyNumberFormat="1" applyAlignment="1">
      <alignment wrapText="1"/>
    </xf>
    <xf numFmtId="0" fontId="6" fillId="0" borderId="0" xfId="0" applyFont="1" applyAlignment="1">
      <alignment horizontal="centerContinuous" wrapText="1"/>
    </xf>
    <xf numFmtId="165" fontId="2" fillId="0" borderId="0" xfId="0" applyNumberFormat="1" applyFont="1" applyAlignment="1">
      <alignment horizontal="centerContinuous" wrapText="1"/>
    </xf>
    <xf numFmtId="165" fontId="0" fillId="0" borderId="0" xfId="0" applyNumberFormat="1" applyAlignment="1">
      <alignment horizontal="centerContinuous" wrapText="1"/>
    </xf>
    <xf numFmtId="165" fontId="3" fillId="0" borderId="0" xfId="0" applyNumberFormat="1" applyFont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165" fontId="8" fillId="0" borderId="0" xfId="0" applyNumberFormat="1" applyFont="1" applyAlignment="1">
      <alignment wrapText="1"/>
    </xf>
    <xf numFmtId="165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3" fillId="0" borderId="0" xfId="0" quotePrefix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7" fillId="0" borderId="0" xfId="0" applyFont="1"/>
    <xf numFmtId="43" fontId="8" fillId="0" borderId="0" xfId="1" applyFont="1" applyFill="1" applyBorder="1"/>
    <xf numFmtId="43" fontId="6" fillId="0" borderId="0" xfId="1" applyFont="1" applyFill="1"/>
    <xf numFmtId="43" fontId="4" fillId="0" borderId="0" xfId="1" applyFont="1" applyFill="1" applyAlignment="1"/>
    <xf numFmtId="43" fontId="2" fillId="0" borderId="0" xfId="1" applyFont="1" applyFill="1"/>
    <xf numFmtId="43" fontId="0" fillId="0" borderId="0" xfId="1" applyFont="1" applyFill="1" applyAlignment="1"/>
    <xf numFmtId="43" fontId="0" fillId="0" borderId="0" xfId="1" applyFont="1" applyFill="1"/>
    <xf numFmtId="43" fontId="8" fillId="0" borderId="0" xfId="1" applyFont="1" applyFill="1" applyBorder="1" applyAlignment="1"/>
    <xf numFmtId="43" fontId="7" fillId="0" borderId="4" xfId="1" applyFont="1" applyFill="1" applyBorder="1"/>
    <xf numFmtId="43" fontId="2" fillId="0" borderId="4" xfId="1" applyFont="1" applyFill="1" applyBorder="1"/>
    <xf numFmtId="43" fontId="2" fillId="0" borderId="0" xfId="1" applyFont="1" applyFill="1" applyBorder="1"/>
    <xf numFmtId="43" fontId="6" fillId="0" borderId="3" xfId="1" applyFont="1" applyFill="1" applyBorder="1"/>
    <xf numFmtId="166" fontId="8" fillId="0" borderId="0" xfId="1" applyNumberFormat="1" applyFont="1" applyFill="1" applyBorder="1"/>
    <xf numFmtId="166" fontId="4" fillId="0" borderId="0" xfId="1" applyNumberFormat="1" applyFont="1" applyFill="1" applyAlignment="1"/>
    <xf numFmtId="166" fontId="0" fillId="0" borderId="0" xfId="1" applyNumberFormat="1" applyFont="1" applyFill="1"/>
    <xf numFmtId="166" fontId="7" fillId="0" borderId="4" xfId="1" applyNumberFormat="1" applyFont="1" applyFill="1" applyBorder="1"/>
    <xf numFmtId="166" fontId="0" fillId="0" borderId="1" xfId="1" applyNumberFormat="1" applyFont="1" applyFill="1" applyBorder="1"/>
    <xf numFmtId="166" fontId="4" fillId="0" borderId="4" xfId="1" applyNumberFormat="1" applyFont="1" applyFill="1" applyBorder="1" applyAlignment="1"/>
    <xf numFmtId="166" fontId="4" fillId="0" borderId="3" xfId="1" applyNumberFormat="1" applyFont="1" applyFill="1" applyBorder="1" applyAlignment="1"/>
    <xf numFmtId="166" fontId="6" fillId="0" borderId="0" xfId="1" applyNumberFormat="1" applyFont="1" applyFill="1"/>
    <xf numFmtId="167" fontId="3" fillId="0" borderId="1" xfId="0" applyNumberFormat="1" applyFont="1" applyBorder="1" applyAlignment="1">
      <alignment horizontal="center"/>
    </xf>
    <xf numFmtId="168" fontId="8" fillId="0" borderId="0" xfId="0" applyNumberFormat="1" applyFont="1" applyAlignment="1">
      <alignment horizontal="center"/>
    </xf>
    <xf numFmtId="0" fontId="8" fillId="0" borderId="4" xfId="0" applyFont="1" applyBorder="1"/>
    <xf numFmtId="37" fontId="8" fillId="0" borderId="4" xfId="0" applyNumberFormat="1" applyFont="1" applyBorder="1"/>
    <xf numFmtId="169" fontId="4" fillId="0" borderId="0" xfId="1" applyNumberFormat="1" applyFont="1" applyFill="1" applyAlignment="1"/>
    <xf numFmtId="169" fontId="2" fillId="0" borderId="0" xfId="1" applyNumberFormat="1" applyFont="1" applyFill="1" applyAlignment="1"/>
    <xf numFmtId="169" fontId="6" fillId="0" borderId="4" xfId="1" applyNumberFormat="1" applyFont="1" applyFill="1" applyBorder="1"/>
    <xf numFmtId="169" fontId="4" fillId="0" borderId="4" xfId="1" applyNumberFormat="1" applyFont="1" applyFill="1" applyBorder="1" applyAlignment="1"/>
    <xf numFmtId="43" fontId="3" fillId="0" borderId="0" xfId="1" applyFont="1" applyFill="1" applyAlignment="1">
      <alignment horizontal="center"/>
    </xf>
    <xf numFmtId="43" fontId="8" fillId="0" borderId="0" xfId="1" applyFont="1" applyFill="1" applyAlignment="1"/>
    <xf numFmtId="43" fontId="8" fillId="0" borderId="0" xfId="1" applyFont="1" applyFill="1"/>
    <xf numFmtId="43" fontId="3" fillId="0" borderId="0" xfId="1" applyFont="1" applyFill="1"/>
    <xf numFmtId="43" fontId="3" fillId="0" borderId="0" xfId="1" applyFont="1" applyFill="1" applyAlignment="1"/>
    <xf numFmtId="166" fontId="8" fillId="0" borderId="2" xfId="1" applyNumberFormat="1" applyFont="1" applyFill="1" applyBorder="1"/>
    <xf numFmtId="43" fontId="8" fillId="0" borderId="2" xfId="1" applyFont="1" applyFill="1" applyBorder="1"/>
    <xf numFmtId="166" fontId="0" fillId="0" borderId="0" xfId="1" applyNumberFormat="1" applyFont="1" applyFill="1" applyBorder="1"/>
    <xf numFmtId="43" fontId="6" fillId="0" borderId="2" xfId="1" applyFont="1" applyFill="1" applyBorder="1"/>
    <xf numFmtId="166" fontId="4" fillId="0" borderId="2" xfId="1" applyNumberFormat="1" applyFont="1" applyFill="1" applyBorder="1" applyAlignment="1"/>
    <xf numFmtId="43" fontId="0" fillId="0" borderId="0" xfId="1" applyFont="1"/>
    <xf numFmtId="43" fontId="8" fillId="0" borderId="4" xfId="1" applyFont="1" applyFill="1" applyBorder="1"/>
    <xf numFmtId="166" fontId="8" fillId="0" borderId="4" xfId="1" applyNumberFormat="1" applyFont="1" applyFill="1" applyBorder="1"/>
    <xf numFmtId="0" fontId="2" fillId="0" borderId="0" xfId="0" applyFont="1" applyAlignment="1">
      <alignment horizontal="left" indent="1"/>
    </xf>
    <xf numFmtId="0" fontId="3" fillId="0" borderId="4" xfId="0" applyFont="1" applyBorder="1" applyAlignment="1">
      <alignment horizontal="left"/>
    </xf>
    <xf numFmtId="0" fontId="2" fillId="0" borderId="4" xfId="0" applyFont="1" applyBorder="1"/>
    <xf numFmtId="0" fontId="0" fillId="0" borderId="4" xfId="0" applyBorder="1"/>
    <xf numFmtId="2" fontId="2" fillId="0" borderId="0" xfId="0" applyNumberFormat="1" applyFont="1"/>
    <xf numFmtId="43" fontId="2" fillId="0" borderId="0" xfId="6" applyFont="1" applyFill="1"/>
    <xf numFmtId="0" fontId="3" fillId="0" borderId="0" xfId="0" applyFont="1" applyAlignment="1">
      <alignment horizontal="right"/>
    </xf>
  </cellXfs>
  <cellStyles count="10">
    <cellStyle name="Comma" xfId="1" builtinId="3"/>
    <cellStyle name="Comma 2" xfId="3" xr:uid="{686793C7-B0AB-4844-8C85-26B9D4318800}"/>
    <cellStyle name="Comma 2 2" xfId="6" xr:uid="{DFA74F25-1481-4E45-A1A7-C925A6AA76D9}"/>
    <cellStyle name="Comma 3" xfId="9" xr:uid="{13694119-F979-41C4-8428-62DF71CAF630}"/>
    <cellStyle name="Normal" xfId="0" builtinId="0"/>
    <cellStyle name="Normal 2" xfId="2" xr:uid="{ECB09B4E-F449-4E78-A322-8EB28084DF61}"/>
    <cellStyle name="Normal 2 2" xfId="5" xr:uid="{4A0283CE-9973-43E0-8200-D26FDB783ECC}"/>
    <cellStyle name="Normal 2 3" xfId="8" xr:uid="{5F0E0E96-D7FC-44F1-9BF6-C0B966E3C197}"/>
    <cellStyle name="Normal 3" xfId="4" xr:uid="{3D56F8DE-94C3-4686-9C3E-C686DD99F906}"/>
    <cellStyle name="Normal 4" xfId="7" xr:uid="{21EA2860-52B6-4FD6-B1AC-4A947DF00024}"/>
  </cellStyles>
  <dxfs count="0"/>
  <tableStyles count="0" defaultTableStyle="TableStyleMedium2" defaultPivotStyle="PivotStyleLight16"/>
  <colors>
    <mruColors>
      <color rgb="FFFFCCCC"/>
      <color rgb="FFFFEBFF"/>
      <color rgb="FFFF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V129"/>
  <sheetViews>
    <sheetView tabSelected="1" zoomScale="70" zoomScaleNormal="70" workbookViewId="0"/>
  </sheetViews>
  <sheetFormatPr defaultColWidth="9.77734375" defaultRowHeight="15" x14ac:dyDescent="0.2"/>
  <cols>
    <col min="1" max="1" width="7.77734375" customWidth="1"/>
    <col min="2" max="2" width="2.77734375" customWidth="1"/>
    <col min="3" max="3" width="58.88671875" customWidth="1"/>
    <col min="4" max="4" width="1.77734375" customWidth="1"/>
    <col min="5" max="5" width="12.5546875" bestFit="1" customWidth="1"/>
    <col min="6" max="6" width="1.77734375" customWidth="1"/>
    <col min="7" max="7" width="11.77734375" customWidth="1"/>
    <col min="8" max="8" width="1.77734375" customWidth="1"/>
    <col min="9" max="9" width="9.77734375" style="28" customWidth="1"/>
    <col min="10" max="10" width="1.77734375" customWidth="1"/>
    <col min="11" max="11" width="24.6640625" bestFit="1" customWidth="1"/>
    <col min="12" max="12" width="1.77734375" customWidth="1"/>
    <col min="13" max="13" width="19.21875" style="4" bestFit="1" customWidth="1"/>
    <col min="14" max="14" width="1.77734375" style="4" customWidth="1"/>
    <col min="15" max="15" width="18.77734375" style="4" bestFit="1" customWidth="1"/>
    <col min="16" max="16" width="1.77734375" style="4" customWidth="1"/>
    <col min="17" max="17" width="16.21875" style="4" bestFit="1" customWidth="1"/>
    <col min="18" max="18" width="3" bestFit="1" customWidth="1"/>
    <col min="19" max="19" width="11.77734375" style="45" customWidth="1"/>
    <col min="20" max="20" width="2.88671875" customWidth="1"/>
    <col min="21" max="21" width="12.77734375" customWidth="1"/>
    <col min="22" max="22" width="1.77734375" customWidth="1"/>
  </cols>
  <sheetData>
    <row r="1" spans="1:22" ht="15.75" x14ac:dyDescent="0.25">
      <c r="A1" s="13" t="s">
        <v>58</v>
      </c>
      <c r="B1" s="12"/>
      <c r="C1" s="12"/>
      <c r="D1" s="12"/>
      <c r="E1" s="12"/>
      <c r="F1" s="12"/>
      <c r="G1" s="12"/>
      <c r="H1" s="12"/>
      <c r="I1" s="29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3"/>
    </row>
    <row r="2" spans="1:22" ht="15.75" x14ac:dyDescent="0.25">
      <c r="A2" s="12"/>
      <c r="B2" s="12"/>
      <c r="C2" s="12"/>
      <c r="D2" s="12"/>
      <c r="E2" s="12"/>
      <c r="F2" s="12"/>
      <c r="G2" s="12"/>
      <c r="H2" s="12"/>
      <c r="I2" s="29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</row>
    <row r="3" spans="1:22" ht="15.75" x14ac:dyDescent="0.25">
      <c r="A3" s="13" t="s">
        <v>87</v>
      </c>
      <c r="B3" s="12"/>
      <c r="C3" s="12"/>
      <c r="D3" s="12"/>
      <c r="E3" s="12"/>
      <c r="F3" s="12"/>
      <c r="G3" s="12"/>
      <c r="H3" s="12"/>
      <c r="I3" s="29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</row>
    <row r="4" spans="1:22" ht="15.75" x14ac:dyDescent="0.25">
      <c r="A4" s="13" t="s">
        <v>77</v>
      </c>
      <c r="B4" s="12"/>
      <c r="C4" s="12"/>
      <c r="D4" s="12"/>
      <c r="E4" s="12"/>
      <c r="F4" s="12"/>
      <c r="G4" s="12"/>
      <c r="H4" s="12"/>
      <c r="I4" s="29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3"/>
    </row>
    <row r="5" spans="1:22" ht="15.75" x14ac:dyDescent="0.25">
      <c r="A5" s="13"/>
      <c r="B5" s="14"/>
      <c r="C5" s="14"/>
      <c r="D5" s="14"/>
      <c r="E5" s="14"/>
      <c r="F5" s="14"/>
      <c r="G5" s="14"/>
      <c r="H5" s="14"/>
      <c r="I5" s="30"/>
      <c r="J5" s="14"/>
      <c r="K5" s="14"/>
      <c r="L5" s="14"/>
      <c r="M5" s="15"/>
      <c r="N5" s="15"/>
      <c r="O5" s="15"/>
      <c r="P5" s="15"/>
      <c r="Q5" s="15"/>
      <c r="R5" s="14"/>
      <c r="S5" s="14"/>
      <c r="V5" s="14"/>
    </row>
    <row r="6" spans="1:22" ht="15.75" x14ac:dyDescent="0.25">
      <c r="A6" s="13"/>
      <c r="B6" s="16"/>
      <c r="C6" s="16"/>
      <c r="D6" s="16"/>
      <c r="E6" s="16"/>
      <c r="F6" s="16"/>
      <c r="G6" s="16"/>
      <c r="H6" s="16"/>
      <c r="I6" s="31"/>
      <c r="J6" s="16"/>
      <c r="K6" s="16"/>
      <c r="L6" s="16"/>
      <c r="M6" s="17"/>
      <c r="N6" s="17"/>
      <c r="O6" s="17"/>
      <c r="P6" s="17"/>
      <c r="S6"/>
      <c r="V6" s="16"/>
    </row>
    <row r="7" spans="1:22" ht="15.75" x14ac:dyDescent="0.25">
      <c r="B7" s="9"/>
      <c r="C7" s="3"/>
      <c r="D7" s="3"/>
      <c r="E7" s="3" t="s">
        <v>52</v>
      </c>
      <c r="F7" s="3"/>
      <c r="G7" s="3"/>
      <c r="H7" s="3"/>
      <c r="I7" s="32" t="s">
        <v>0</v>
      </c>
      <c r="J7" s="3"/>
      <c r="K7" s="3" t="s">
        <v>36</v>
      </c>
      <c r="L7" s="3"/>
      <c r="M7" s="18" t="s">
        <v>1</v>
      </c>
      <c r="N7" s="18"/>
      <c r="O7" s="18"/>
      <c r="P7" s="18"/>
      <c r="Q7" s="19" t="s">
        <v>2</v>
      </c>
      <c r="R7" s="14"/>
      <c r="S7" s="14"/>
      <c r="T7" s="1"/>
      <c r="U7" s="3" t="s">
        <v>3</v>
      </c>
      <c r="V7" s="3"/>
    </row>
    <row r="8" spans="1:22" ht="15.75" x14ac:dyDescent="0.25">
      <c r="B8" s="9"/>
      <c r="C8" s="3"/>
      <c r="D8" s="3"/>
      <c r="E8" s="3" t="s">
        <v>53</v>
      </c>
      <c r="F8" s="3"/>
      <c r="G8" s="3" t="s">
        <v>4</v>
      </c>
      <c r="H8" s="3"/>
      <c r="I8" s="32" t="s">
        <v>5</v>
      </c>
      <c r="J8" s="3"/>
      <c r="K8" s="3" t="s">
        <v>37</v>
      </c>
      <c r="L8" s="3"/>
      <c r="M8" s="18" t="s">
        <v>6</v>
      </c>
      <c r="N8" s="18"/>
      <c r="O8" s="18" t="s">
        <v>7</v>
      </c>
      <c r="P8" s="18"/>
      <c r="Q8" s="20" t="s">
        <v>8</v>
      </c>
      <c r="R8" s="6"/>
      <c r="S8" s="6" t="s">
        <v>8</v>
      </c>
      <c r="T8" s="1"/>
      <c r="U8" s="3" t="s">
        <v>9</v>
      </c>
      <c r="V8" s="3"/>
    </row>
    <row r="9" spans="1:22" ht="15.75" x14ac:dyDescent="0.25">
      <c r="B9" s="9"/>
      <c r="C9" s="3" t="s">
        <v>10</v>
      </c>
      <c r="D9" s="3"/>
      <c r="E9" s="3" t="s">
        <v>54</v>
      </c>
      <c r="F9" s="3"/>
      <c r="G9" s="3" t="s">
        <v>11</v>
      </c>
      <c r="H9" s="3"/>
      <c r="I9" s="39" t="s">
        <v>12</v>
      </c>
      <c r="J9" s="3"/>
      <c r="K9" s="38" t="s">
        <v>78</v>
      </c>
      <c r="L9" s="3"/>
      <c r="M9" s="18" t="s">
        <v>13</v>
      </c>
      <c r="N9" s="18"/>
      <c r="O9" s="18" t="s">
        <v>14</v>
      </c>
      <c r="P9" s="18"/>
      <c r="Q9" s="18" t="s">
        <v>15</v>
      </c>
      <c r="R9" s="3"/>
      <c r="S9" s="3" t="s">
        <v>16</v>
      </c>
      <c r="T9" s="1"/>
      <c r="U9" s="3" t="s">
        <v>17</v>
      </c>
      <c r="V9" s="3"/>
    </row>
    <row r="10" spans="1:22" ht="15.75" x14ac:dyDescent="0.25">
      <c r="B10" s="9"/>
      <c r="C10" s="60">
        <f>COUNTA($A$10:B10)+1</f>
        <v>1</v>
      </c>
      <c r="D10" s="21"/>
      <c r="E10" s="60">
        <f>COUNTA($A$10:D10)+1</f>
        <v>2</v>
      </c>
      <c r="F10" s="21"/>
      <c r="G10" s="60">
        <f>COUNTA($A$10:F10)+1</f>
        <v>3</v>
      </c>
      <c r="H10" s="21"/>
      <c r="I10" s="60">
        <f>COUNTA($A$10:H10)+1</f>
        <v>4</v>
      </c>
      <c r="J10" s="21"/>
      <c r="K10" s="60">
        <f>COUNTA($A$10:J10)+1</f>
        <v>5</v>
      </c>
      <c r="L10" s="21"/>
      <c r="M10" s="60">
        <f>COUNTA($A$10:L10)+1</f>
        <v>6</v>
      </c>
      <c r="N10" s="18"/>
      <c r="O10" s="60">
        <f>COUNTA($A$10:N10)+1</f>
        <v>7</v>
      </c>
      <c r="P10" s="18"/>
      <c r="Q10" s="60">
        <f>COUNTA($A$10:P10)+1</f>
        <v>8</v>
      </c>
      <c r="R10" s="21"/>
      <c r="S10" s="22" t="s">
        <v>55</v>
      </c>
      <c r="U10" s="22" t="s">
        <v>56</v>
      </c>
      <c r="V10" s="21"/>
    </row>
    <row r="11" spans="1:22" ht="15.75" x14ac:dyDescent="0.25">
      <c r="B11" s="9"/>
      <c r="C11" s="21"/>
      <c r="D11" s="21"/>
      <c r="E11" s="21"/>
      <c r="F11" s="21"/>
      <c r="G11" s="21"/>
      <c r="H11" s="21"/>
      <c r="I11" s="32"/>
      <c r="J11" s="21"/>
      <c r="K11" s="21"/>
      <c r="L11" s="21"/>
      <c r="M11" s="18"/>
      <c r="N11" s="18"/>
      <c r="O11" s="18"/>
      <c r="P11" s="18"/>
      <c r="Q11" s="18"/>
      <c r="R11" s="21"/>
      <c r="S11" s="68"/>
      <c r="U11" s="21"/>
      <c r="V11" s="21"/>
    </row>
    <row r="12" spans="1:22" ht="15.75" x14ac:dyDescent="0.25">
      <c r="B12" s="9"/>
      <c r="C12" s="3" t="s">
        <v>33</v>
      </c>
      <c r="D12" s="21"/>
      <c r="E12" s="21"/>
      <c r="F12" s="21"/>
      <c r="G12" s="21"/>
      <c r="H12" s="21"/>
      <c r="I12" s="32"/>
      <c r="J12" s="21"/>
      <c r="K12" s="21"/>
      <c r="L12" s="21"/>
      <c r="M12" s="18"/>
      <c r="N12" s="18"/>
      <c r="O12" s="18"/>
      <c r="P12" s="18"/>
      <c r="Q12" s="18"/>
      <c r="R12" s="21"/>
      <c r="S12" s="68"/>
      <c r="U12" s="21"/>
      <c r="V12" s="21"/>
    </row>
    <row r="13" spans="1:22" ht="15.75" x14ac:dyDescent="0.25">
      <c r="B13" s="9"/>
      <c r="C13" s="21"/>
      <c r="D13" s="21"/>
      <c r="E13" s="21"/>
      <c r="F13" s="21"/>
      <c r="G13" s="21"/>
      <c r="H13" s="21"/>
      <c r="I13" s="32"/>
      <c r="J13" s="21"/>
      <c r="K13" s="21"/>
      <c r="L13" s="21"/>
      <c r="M13" s="18"/>
      <c r="N13" s="18"/>
      <c r="O13" s="18"/>
      <c r="P13" s="18"/>
      <c r="Q13" s="18"/>
      <c r="R13" s="21"/>
      <c r="S13" s="68"/>
      <c r="U13" s="21"/>
      <c r="V13" s="21"/>
    </row>
    <row r="14" spans="1:22" ht="15.75" x14ac:dyDescent="0.25">
      <c r="C14" s="3" t="s">
        <v>18</v>
      </c>
      <c r="S14" s="46"/>
      <c r="U14" s="2"/>
    </row>
    <row r="15" spans="1:22" ht="15.75" x14ac:dyDescent="0.25">
      <c r="C15" s="6"/>
      <c r="S15" s="46"/>
      <c r="U15" s="2"/>
    </row>
    <row r="16" spans="1:22" s="7" customFormat="1" x14ac:dyDescent="0.2">
      <c r="A16" s="23"/>
      <c r="B16" s="40" t="s">
        <v>59</v>
      </c>
      <c r="C16" s="27"/>
      <c r="I16" s="34"/>
      <c r="M16" s="24"/>
      <c r="N16" s="24"/>
      <c r="O16" s="24"/>
      <c r="P16" s="24"/>
      <c r="Q16" s="24"/>
      <c r="S16" s="69"/>
      <c r="V16" s="27"/>
    </row>
    <row r="17" spans="1:22" s="7" customFormat="1" x14ac:dyDescent="0.2">
      <c r="A17" s="23">
        <v>311</v>
      </c>
      <c r="C17" s="27" t="s">
        <v>20</v>
      </c>
      <c r="E17" s="61">
        <v>51652</v>
      </c>
      <c r="G17" s="25" t="s">
        <v>88</v>
      </c>
      <c r="H17" s="1"/>
      <c r="I17" s="33">
        <v>-11</v>
      </c>
      <c r="K17" s="41">
        <v>24670707.210000001</v>
      </c>
      <c r="L17" s="41"/>
      <c r="M17" s="52">
        <v>8314768.5700000003</v>
      </c>
      <c r="N17" s="52"/>
      <c r="O17" s="52">
        <v>19069716</v>
      </c>
      <c r="P17" s="52"/>
      <c r="Q17" s="52">
        <v>1219855</v>
      </c>
      <c r="S17" s="70">
        <v>4.9400000000000004</v>
      </c>
      <c r="U17" s="26">
        <v>15.6</v>
      </c>
      <c r="V17" s="50"/>
    </row>
    <row r="18" spans="1:22" s="7" customFormat="1" x14ac:dyDescent="0.2">
      <c r="A18" s="23">
        <v>312</v>
      </c>
      <c r="C18" s="27" t="s">
        <v>30</v>
      </c>
      <c r="E18" s="61">
        <v>51652</v>
      </c>
      <c r="G18" s="25" t="s">
        <v>89</v>
      </c>
      <c r="H18" s="1"/>
      <c r="I18" s="33">
        <v>-11</v>
      </c>
      <c r="K18" s="41">
        <v>86987638.799999997</v>
      </c>
      <c r="L18" s="41"/>
      <c r="M18" s="52">
        <v>34787691</v>
      </c>
      <c r="N18" s="52"/>
      <c r="O18" s="52">
        <v>61768588</v>
      </c>
      <c r="P18" s="52"/>
      <c r="Q18" s="52">
        <v>4069728</v>
      </c>
      <c r="S18" s="70">
        <v>4.68</v>
      </c>
      <c r="U18" s="26">
        <v>15.2</v>
      </c>
      <c r="V18" s="50"/>
    </row>
    <row r="19" spans="1:22" s="7" customFormat="1" x14ac:dyDescent="0.2">
      <c r="A19" s="23">
        <v>314</v>
      </c>
      <c r="C19" s="27" t="s">
        <v>31</v>
      </c>
      <c r="E19" s="61">
        <v>51652</v>
      </c>
      <c r="G19" s="25" t="s">
        <v>90</v>
      </c>
      <c r="H19" s="1"/>
      <c r="I19" s="33">
        <v>-11</v>
      </c>
      <c r="K19" s="41">
        <v>64460898.200000003</v>
      </c>
      <c r="L19" s="41"/>
      <c r="M19" s="52">
        <v>37164429</v>
      </c>
      <c r="N19" s="52"/>
      <c r="O19" s="52">
        <v>34387168</v>
      </c>
      <c r="P19" s="52"/>
      <c r="Q19" s="52">
        <v>2280331</v>
      </c>
      <c r="S19" s="70">
        <v>3.54</v>
      </c>
      <c r="U19" s="26">
        <v>15.1</v>
      </c>
      <c r="V19" s="50"/>
    </row>
    <row r="20" spans="1:22" s="7" customFormat="1" x14ac:dyDescent="0.2">
      <c r="A20" s="23">
        <v>315</v>
      </c>
      <c r="C20" s="27" t="s">
        <v>72</v>
      </c>
      <c r="E20" s="61">
        <v>51652</v>
      </c>
      <c r="G20" s="25" t="s">
        <v>91</v>
      </c>
      <c r="H20" s="1"/>
      <c r="I20" s="33">
        <v>-11</v>
      </c>
      <c r="K20" s="41">
        <v>8433603.8699999992</v>
      </c>
      <c r="L20" s="41"/>
      <c r="M20" s="52">
        <v>2568084.75</v>
      </c>
      <c r="N20" s="52"/>
      <c r="O20" s="52">
        <v>6793216</v>
      </c>
      <c r="P20" s="52"/>
      <c r="Q20" s="52">
        <v>458112</v>
      </c>
      <c r="S20" s="70">
        <v>5.43</v>
      </c>
      <c r="U20" s="26">
        <v>14.8</v>
      </c>
      <c r="V20" s="50"/>
    </row>
    <row r="21" spans="1:22" s="7" customFormat="1" x14ac:dyDescent="0.2">
      <c r="A21" s="23">
        <v>315.10000000000002</v>
      </c>
      <c r="C21" s="27" t="s">
        <v>83</v>
      </c>
      <c r="E21" s="61" t="s">
        <v>28</v>
      </c>
      <c r="G21" s="25" t="s">
        <v>85</v>
      </c>
      <c r="H21" s="1"/>
      <c r="I21" s="33">
        <v>0</v>
      </c>
      <c r="K21" s="41">
        <v>15590.07</v>
      </c>
      <c r="L21" s="41"/>
      <c r="M21" s="52">
        <v>647</v>
      </c>
      <c r="N21" s="52"/>
      <c r="O21" s="52">
        <v>14943</v>
      </c>
      <c r="P21" s="52"/>
      <c r="Q21" s="52">
        <v>3516</v>
      </c>
      <c r="S21" s="70">
        <v>22.55</v>
      </c>
      <c r="U21" s="26">
        <v>4.2</v>
      </c>
      <c r="V21" s="50"/>
    </row>
    <row r="22" spans="1:22" s="7" customFormat="1" x14ac:dyDescent="0.2">
      <c r="A22" s="23">
        <v>315.31</v>
      </c>
      <c r="C22" s="27" t="s">
        <v>84</v>
      </c>
      <c r="E22" s="61" t="s">
        <v>28</v>
      </c>
      <c r="G22" s="25" t="s">
        <v>86</v>
      </c>
      <c r="H22" s="1"/>
      <c r="I22" s="33">
        <v>0</v>
      </c>
      <c r="K22" s="41">
        <v>54044.17</v>
      </c>
      <c r="L22" s="41"/>
      <c r="M22" s="52">
        <v>10895</v>
      </c>
      <c r="N22" s="52"/>
      <c r="O22" s="52">
        <v>43149</v>
      </c>
      <c r="P22" s="52"/>
      <c r="Q22" s="52">
        <v>4943</v>
      </c>
      <c r="S22" s="70">
        <v>9.15</v>
      </c>
      <c r="U22" s="26">
        <v>8.6999999999999993</v>
      </c>
      <c r="V22" s="50"/>
    </row>
    <row r="23" spans="1:22" s="7" customFormat="1" x14ac:dyDescent="0.2">
      <c r="A23" s="23">
        <v>316</v>
      </c>
      <c r="C23" s="27" t="s">
        <v>27</v>
      </c>
      <c r="E23" s="61">
        <v>51652</v>
      </c>
      <c r="G23" s="25" t="s">
        <v>92</v>
      </c>
      <c r="H23" s="1"/>
      <c r="I23" s="33">
        <v>-11</v>
      </c>
      <c r="K23" s="41">
        <v>4412888.67</v>
      </c>
      <c r="L23" s="41"/>
      <c r="M23" s="52">
        <v>1922960</v>
      </c>
      <c r="N23" s="52"/>
      <c r="O23" s="52">
        <v>2975346</v>
      </c>
      <c r="P23" s="52"/>
      <c r="Q23" s="52">
        <v>196530</v>
      </c>
      <c r="S23" s="70">
        <v>4.45</v>
      </c>
      <c r="U23" s="26">
        <v>15.1</v>
      </c>
      <c r="V23" s="50"/>
    </row>
    <row r="24" spans="1:22" ht="15.75" x14ac:dyDescent="0.25">
      <c r="A24" s="23"/>
      <c r="B24" s="40" t="s">
        <v>62</v>
      </c>
      <c r="C24" s="3"/>
      <c r="K24" s="48">
        <f>SUBTOTAL(9,K16:K23)</f>
        <v>189035370.98999995</v>
      </c>
      <c r="L24" s="41"/>
      <c r="M24" s="55">
        <f>SUBTOTAL(9,M16:M23)</f>
        <v>84769475.319999993</v>
      </c>
      <c r="N24" s="52"/>
      <c r="O24" s="55">
        <f>SUBTOTAL(9,O16:O23)</f>
        <v>125052126</v>
      </c>
      <c r="P24" s="52"/>
      <c r="Q24" s="55">
        <f>SUBTOTAL(9,Q16:Q23)</f>
        <v>8233015</v>
      </c>
      <c r="S24" s="70">
        <f>ROUND(Q24/$K24*100,2)</f>
        <v>4.3600000000000003</v>
      </c>
      <c r="U24" s="26"/>
      <c r="V24" s="50"/>
    </row>
    <row r="25" spans="1:22" s="7" customFormat="1" x14ac:dyDescent="0.2">
      <c r="A25" s="23"/>
      <c r="B25" s="40"/>
      <c r="C25" s="27"/>
      <c r="I25" s="34"/>
      <c r="M25" s="24"/>
      <c r="N25" s="24"/>
      <c r="O25" s="24"/>
      <c r="P25" s="24"/>
      <c r="Q25" s="24"/>
      <c r="S25" s="47"/>
      <c r="V25" s="27"/>
    </row>
    <row r="26" spans="1:22" s="7" customFormat="1" x14ac:dyDescent="0.2">
      <c r="A26" s="23"/>
      <c r="B26" s="40" t="s">
        <v>60</v>
      </c>
      <c r="C26" s="27"/>
      <c r="I26" s="34"/>
      <c r="M26" s="24"/>
      <c r="N26" s="24"/>
      <c r="O26" s="24"/>
      <c r="P26" s="24"/>
      <c r="Q26" s="24"/>
      <c r="S26" s="69"/>
      <c r="V26" s="27"/>
    </row>
    <row r="27" spans="1:22" s="7" customFormat="1" x14ac:dyDescent="0.2">
      <c r="A27" s="23">
        <v>311</v>
      </c>
      <c r="C27" s="27" t="s">
        <v>20</v>
      </c>
      <c r="E27" s="61">
        <v>51501</v>
      </c>
      <c r="G27" s="25" t="s">
        <v>88</v>
      </c>
      <c r="H27" s="1"/>
      <c r="I27" s="33">
        <v>-15</v>
      </c>
      <c r="K27" s="41">
        <v>81292873.900000006</v>
      </c>
      <c r="L27" s="41"/>
      <c r="M27" s="52">
        <v>29703688.16</v>
      </c>
      <c r="N27" s="52"/>
      <c r="O27" s="52">
        <v>63783117</v>
      </c>
      <c r="P27" s="52"/>
      <c r="Q27" s="52">
        <v>4167676</v>
      </c>
      <c r="S27" s="70">
        <v>5.13</v>
      </c>
      <c r="U27" s="26">
        <v>15.3</v>
      </c>
      <c r="V27" s="50"/>
    </row>
    <row r="28" spans="1:22" s="7" customFormat="1" x14ac:dyDescent="0.2">
      <c r="A28" s="23">
        <v>312</v>
      </c>
      <c r="C28" s="27" t="s">
        <v>30</v>
      </c>
      <c r="E28" s="61">
        <v>51501</v>
      </c>
      <c r="G28" s="25" t="s">
        <v>89</v>
      </c>
      <c r="H28" s="1"/>
      <c r="I28" s="33">
        <v>-15</v>
      </c>
      <c r="K28" s="41">
        <v>916368208.97000003</v>
      </c>
      <c r="L28" s="41"/>
      <c r="M28" s="52">
        <v>461809228</v>
      </c>
      <c r="N28" s="52"/>
      <c r="O28" s="52">
        <v>592014212</v>
      </c>
      <c r="P28" s="52"/>
      <c r="Q28" s="52">
        <v>40329581</v>
      </c>
      <c r="S28" s="70">
        <v>4.4000000000000004</v>
      </c>
      <c r="U28" s="26">
        <v>14.7</v>
      </c>
      <c r="V28" s="50"/>
    </row>
    <row r="29" spans="1:22" s="7" customFormat="1" x14ac:dyDescent="0.2">
      <c r="A29" s="23">
        <v>314</v>
      </c>
      <c r="C29" s="27" t="s">
        <v>31</v>
      </c>
      <c r="E29" s="61">
        <v>51501</v>
      </c>
      <c r="G29" s="25" t="s">
        <v>90</v>
      </c>
      <c r="H29" s="1"/>
      <c r="I29" s="33">
        <v>-15</v>
      </c>
      <c r="K29" s="41">
        <v>61818458.049999997</v>
      </c>
      <c r="L29" s="41"/>
      <c r="M29" s="52">
        <v>35621017</v>
      </c>
      <c r="N29" s="52"/>
      <c r="O29" s="52">
        <v>35470210</v>
      </c>
      <c r="P29" s="52"/>
      <c r="Q29" s="52">
        <v>2448834</v>
      </c>
      <c r="S29" s="70">
        <v>3.96</v>
      </c>
      <c r="U29" s="26">
        <v>14.5</v>
      </c>
      <c r="V29" s="50"/>
    </row>
    <row r="30" spans="1:22" s="7" customFormat="1" x14ac:dyDescent="0.2">
      <c r="A30" s="23">
        <v>315</v>
      </c>
      <c r="C30" s="27" t="s">
        <v>72</v>
      </c>
      <c r="E30" s="61">
        <v>51501</v>
      </c>
      <c r="G30" s="25" t="s">
        <v>91</v>
      </c>
      <c r="H30" s="1"/>
      <c r="I30" s="33">
        <v>-15</v>
      </c>
      <c r="K30" s="41">
        <v>27031759.600000001</v>
      </c>
      <c r="L30" s="41"/>
      <c r="M30" s="52">
        <v>14744354.050000001</v>
      </c>
      <c r="N30" s="52"/>
      <c r="O30" s="52">
        <v>16342169</v>
      </c>
      <c r="P30" s="52"/>
      <c r="Q30" s="52">
        <v>1150324</v>
      </c>
      <c r="S30" s="70">
        <v>4.26</v>
      </c>
      <c r="U30" s="26">
        <v>14.2</v>
      </c>
      <c r="V30" s="50"/>
    </row>
    <row r="31" spans="1:22" s="7" customFormat="1" x14ac:dyDescent="0.2">
      <c r="A31" s="23">
        <v>315.10000000000002</v>
      </c>
      <c r="C31" s="27" t="s">
        <v>83</v>
      </c>
      <c r="E31" s="61" t="s">
        <v>28</v>
      </c>
      <c r="G31" s="25" t="s">
        <v>85</v>
      </c>
      <c r="H31" s="1"/>
      <c r="I31" s="33">
        <v>0</v>
      </c>
      <c r="K31" s="41">
        <v>25727.97</v>
      </c>
      <c r="L31" s="41"/>
      <c r="M31" s="52">
        <v>3251.04</v>
      </c>
      <c r="N31" s="52"/>
      <c r="O31" s="52">
        <v>22477</v>
      </c>
      <c r="P31" s="52"/>
      <c r="Q31" s="52">
        <v>19967</v>
      </c>
      <c r="S31" s="70">
        <v>77.61</v>
      </c>
      <c r="U31" s="26">
        <v>1.1000000000000001</v>
      </c>
      <c r="V31" s="50"/>
    </row>
    <row r="32" spans="1:22" s="7" customFormat="1" x14ac:dyDescent="0.2">
      <c r="A32" s="23">
        <v>315.31</v>
      </c>
      <c r="C32" s="27" t="s">
        <v>84</v>
      </c>
      <c r="E32" s="61" t="s">
        <v>28</v>
      </c>
      <c r="G32" s="25" t="s">
        <v>86</v>
      </c>
      <c r="H32" s="1"/>
      <c r="I32" s="33">
        <v>0</v>
      </c>
      <c r="K32" s="41">
        <v>83415.210000000006</v>
      </c>
      <c r="L32" s="41"/>
      <c r="M32" s="52">
        <v>39596.089999999997</v>
      </c>
      <c r="N32" s="52"/>
      <c r="O32" s="52">
        <v>43819</v>
      </c>
      <c r="P32" s="52"/>
      <c r="Q32" s="52">
        <v>32298</v>
      </c>
      <c r="S32" s="70">
        <v>38.72</v>
      </c>
      <c r="U32" s="26">
        <v>1.4</v>
      </c>
      <c r="V32" s="50"/>
    </row>
    <row r="33" spans="1:22" s="7" customFormat="1" x14ac:dyDescent="0.2">
      <c r="A33" s="23">
        <v>316</v>
      </c>
      <c r="C33" s="27" t="s">
        <v>27</v>
      </c>
      <c r="E33" s="61">
        <v>51501</v>
      </c>
      <c r="G33" s="25" t="s">
        <v>92</v>
      </c>
      <c r="H33" s="1"/>
      <c r="I33" s="33">
        <v>-15</v>
      </c>
      <c r="K33" s="41">
        <v>10966525.84</v>
      </c>
      <c r="L33" s="41"/>
      <c r="M33" s="52">
        <v>5415885</v>
      </c>
      <c r="N33" s="52"/>
      <c r="O33" s="52">
        <v>7195620</v>
      </c>
      <c r="P33" s="52"/>
      <c r="Q33" s="52">
        <v>479138</v>
      </c>
      <c r="S33" s="70">
        <v>4.37</v>
      </c>
      <c r="U33" s="26">
        <v>15</v>
      </c>
      <c r="V33" s="50"/>
    </row>
    <row r="34" spans="1:22" ht="15.75" x14ac:dyDescent="0.25">
      <c r="A34" s="23"/>
      <c r="B34" s="40" t="s">
        <v>61</v>
      </c>
      <c r="C34" s="3"/>
      <c r="K34" s="48">
        <f>SUBTOTAL(9,K27:K33)</f>
        <v>1097586969.54</v>
      </c>
      <c r="L34" s="41"/>
      <c r="M34" s="55">
        <f>SUBTOTAL(9,M27:M33)</f>
        <v>547337019.34000003</v>
      </c>
      <c r="N34" s="52"/>
      <c r="O34" s="55">
        <f>SUBTOTAL(9,O27:O33)</f>
        <v>714871624</v>
      </c>
      <c r="P34" s="52"/>
      <c r="Q34" s="55">
        <f>SUBTOTAL(9,Q27:Q33)</f>
        <v>48627818</v>
      </c>
      <c r="S34" s="70">
        <f>ROUND(Q34/$K34*100,2)</f>
        <v>4.43</v>
      </c>
      <c r="U34" s="26"/>
      <c r="V34" s="50"/>
    </row>
    <row r="35" spans="1:22" s="7" customFormat="1" x14ac:dyDescent="0.2">
      <c r="A35" s="23"/>
      <c r="B35" s="40"/>
      <c r="C35" s="27"/>
      <c r="I35" s="34"/>
      <c r="K35" s="62"/>
      <c r="M35" s="63"/>
      <c r="N35" s="24"/>
      <c r="O35" s="63"/>
      <c r="P35" s="24"/>
      <c r="Q35" s="63"/>
      <c r="S35" s="69"/>
      <c r="V35" s="27"/>
    </row>
    <row r="36" spans="1:22" ht="15.75" x14ac:dyDescent="0.25">
      <c r="A36" s="23"/>
      <c r="C36" s="8" t="s">
        <v>19</v>
      </c>
      <c r="E36" s="1"/>
      <c r="G36" s="1"/>
      <c r="H36" s="1"/>
      <c r="I36" s="35"/>
      <c r="K36" s="42">
        <f>SUBTOTAL(9,K17:K35)</f>
        <v>1286622340.53</v>
      </c>
      <c r="L36" s="43"/>
      <c r="M36" s="53">
        <f>SUBTOTAL(9,M17:M35)</f>
        <v>632106494.65999997</v>
      </c>
      <c r="N36" s="53"/>
      <c r="O36" s="53">
        <f>SUBTOTAL(9,O17:O35)</f>
        <v>839923750</v>
      </c>
      <c r="P36" s="53"/>
      <c r="Q36" s="53">
        <f>SUBTOTAL(9,Q17:Q35)</f>
        <v>56860833</v>
      </c>
      <c r="S36" s="71">
        <f>ROUND(Q36/$K36*100,2)</f>
        <v>4.42</v>
      </c>
      <c r="U36" s="37"/>
      <c r="V36" s="72"/>
    </row>
    <row r="37" spans="1:22" ht="15.75" x14ac:dyDescent="0.25">
      <c r="A37" s="23"/>
      <c r="C37" s="8"/>
      <c r="E37" s="1"/>
      <c r="G37" s="1"/>
      <c r="H37" s="1"/>
      <c r="I37" s="35"/>
      <c r="K37" s="44"/>
      <c r="L37" s="43"/>
      <c r="M37" s="53"/>
      <c r="N37" s="53"/>
      <c r="O37" s="53"/>
      <c r="P37" s="53"/>
      <c r="Q37" s="53"/>
      <c r="S37" s="46"/>
      <c r="U37" s="5"/>
      <c r="V37" s="72"/>
    </row>
    <row r="38" spans="1:22" ht="15.75" x14ac:dyDescent="0.25">
      <c r="A38" s="23"/>
      <c r="C38" s="3" t="s">
        <v>21</v>
      </c>
      <c r="E38" s="1"/>
      <c r="G38" s="1"/>
      <c r="I38" s="35"/>
      <c r="K38" s="44"/>
      <c r="L38" s="46"/>
      <c r="M38" s="54"/>
      <c r="N38" s="54"/>
      <c r="O38" s="54"/>
      <c r="P38" s="54"/>
      <c r="Q38" s="54"/>
      <c r="S38" s="46"/>
      <c r="U38" s="5"/>
      <c r="V38" s="46"/>
    </row>
    <row r="39" spans="1:22" ht="15.75" x14ac:dyDescent="0.25">
      <c r="A39" s="23"/>
      <c r="C39" s="6"/>
      <c r="E39" s="1"/>
      <c r="G39" s="1"/>
      <c r="I39" s="35"/>
      <c r="K39" s="44"/>
      <c r="L39" s="45"/>
      <c r="M39" s="54"/>
      <c r="N39" s="54"/>
      <c r="O39" s="54"/>
      <c r="P39" s="54"/>
      <c r="Q39" s="54"/>
      <c r="S39" s="46"/>
      <c r="U39" s="5"/>
      <c r="V39" s="45"/>
    </row>
    <row r="40" spans="1:22" x14ac:dyDescent="0.2">
      <c r="A40" s="23">
        <v>350.1</v>
      </c>
      <c r="C40" s="27" t="s">
        <v>32</v>
      </c>
      <c r="E40" s="61" t="s">
        <v>28</v>
      </c>
      <c r="G40" s="25" t="s">
        <v>74</v>
      </c>
      <c r="H40" s="25"/>
      <c r="I40" s="33">
        <v>0</v>
      </c>
      <c r="J40" s="7"/>
      <c r="K40" s="41">
        <v>40033509.039999999</v>
      </c>
      <c r="L40" s="41"/>
      <c r="M40" s="52">
        <v>11706275</v>
      </c>
      <c r="N40" s="52"/>
      <c r="O40" s="52">
        <v>28327234</v>
      </c>
      <c r="P40" s="52"/>
      <c r="Q40" s="52">
        <v>572191</v>
      </c>
      <c r="R40" s="7"/>
      <c r="S40" s="70">
        <v>1.43</v>
      </c>
      <c r="T40" s="7"/>
      <c r="U40" s="26">
        <v>49.5</v>
      </c>
      <c r="V40" s="50"/>
    </row>
    <row r="41" spans="1:22" x14ac:dyDescent="0.2">
      <c r="A41" s="23">
        <v>351.2</v>
      </c>
      <c r="C41" s="27" t="s">
        <v>79</v>
      </c>
      <c r="E41" s="61" t="s">
        <v>28</v>
      </c>
      <c r="G41" s="25" t="s">
        <v>85</v>
      </c>
      <c r="H41" s="25"/>
      <c r="I41" s="33">
        <v>0</v>
      </c>
      <c r="J41" s="7"/>
      <c r="K41" s="41">
        <v>1364257.18</v>
      </c>
      <c r="L41" s="41"/>
      <c r="M41" s="52">
        <v>4361</v>
      </c>
      <c r="N41" s="52"/>
      <c r="O41" s="52">
        <v>1359896</v>
      </c>
      <c r="P41" s="52"/>
      <c r="Q41" s="52">
        <v>313024</v>
      </c>
      <c r="R41" s="7"/>
      <c r="S41" s="70">
        <v>22.94</v>
      </c>
      <c r="T41" s="7"/>
      <c r="U41" s="26">
        <v>4.3</v>
      </c>
      <c r="V41" s="50"/>
    </row>
    <row r="42" spans="1:22" x14ac:dyDescent="0.2">
      <c r="A42" s="23">
        <v>351.3</v>
      </c>
      <c r="C42" s="27" t="s">
        <v>50</v>
      </c>
      <c r="E42" s="61" t="s">
        <v>28</v>
      </c>
      <c r="G42" s="25" t="s">
        <v>86</v>
      </c>
      <c r="H42" s="25"/>
      <c r="I42" s="33">
        <v>0</v>
      </c>
      <c r="J42" s="7"/>
      <c r="K42" s="41">
        <v>252866.5</v>
      </c>
      <c r="L42" s="41"/>
      <c r="M42" s="52">
        <v>30315</v>
      </c>
      <c r="N42" s="52"/>
      <c r="O42" s="52">
        <v>222552</v>
      </c>
      <c r="P42" s="52"/>
      <c r="Q42" s="52">
        <v>17746</v>
      </c>
      <c r="R42" s="7"/>
      <c r="S42" s="70">
        <v>7.02</v>
      </c>
      <c r="T42" s="7"/>
      <c r="U42" s="26">
        <v>12.5</v>
      </c>
      <c r="V42" s="50"/>
    </row>
    <row r="43" spans="1:22" x14ac:dyDescent="0.2">
      <c r="A43" s="23">
        <v>352</v>
      </c>
      <c r="C43" s="27" t="s">
        <v>20</v>
      </c>
      <c r="E43" s="61" t="s">
        <v>28</v>
      </c>
      <c r="G43" s="25" t="s">
        <v>93</v>
      </c>
      <c r="H43" s="25"/>
      <c r="I43" s="33">
        <v>-15</v>
      </c>
      <c r="J43" s="7"/>
      <c r="K43" s="41">
        <v>30153691.030000001</v>
      </c>
      <c r="L43" s="41"/>
      <c r="M43" s="52">
        <v>2974408</v>
      </c>
      <c r="N43" s="52"/>
      <c r="O43" s="52">
        <v>31702337</v>
      </c>
      <c r="P43" s="52"/>
      <c r="Q43" s="52">
        <v>701283</v>
      </c>
      <c r="R43" s="7"/>
      <c r="S43" s="70">
        <v>2.33</v>
      </c>
      <c r="T43" s="7"/>
      <c r="U43" s="26">
        <v>45.2</v>
      </c>
      <c r="V43" s="50"/>
    </row>
    <row r="44" spans="1:22" x14ac:dyDescent="0.2">
      <c r="A44" s="23">
        <v>353</v>
      </c>
      <c r="C44" s="27" t="s">
        <v>38</v>
      </c>
      <c r="E44" s="61" t="s">
        <v>28</v>
      </c>
      <c r="G44" s="25" t="s">
        <v>94</v>
      </c>
      <c r="H44" s="25"/>
      <c r="I44" s="33">
        <v>-15</v>
      </c>
      <c r="J44" s="7"/>
      <c r="K44" s="41">
        <v>313606758.82999998</v>
      </c>
      <c r="L44" s="41"/>
      <c r="M44" s="52">
        <v>60439882</v>
      </c>
      <c r="N44" s="52"/>
      <c r="O44" s="52">
        <v>300207891</v>
      </c>
      <c r="P44" s="52"/>
      <c r="Q44" s="52">
        <v>8135436</v>
      </c>
      <c r="R44" s="7"/>
      <c r="S44" s="70">
        <v>2.59</v>
      </c>
      <c r="T44" s="7"/>
      <c r="U44" s="26">
        <v>36.9</v>
      </c>
      <c r="V44" s="50"/>
    </row>
    <row r="45" spans="1:22" x14ac:dyDescent="0.2">
      <c r="A45" s="23">
        <v>354</v>
      </c>
      <c r="C45" s="27" t="s">
        <v>39</v>
      </c>
      <c r="E45" s="61" t="s">
        <v>28</v>
      </c>
      <c r="G45" s="25" t="s">
        <v>95</v>
      </c>
      <c r="H45" s="25"/>
      <c r="I45" s="33">
        <v>-40</v>
      </c>
      <c r="J45" s="7"/>
      <c r="K45" s="41">
        <v>124237593.91</v>
      </c>
      <c r="L45" s="41"/>
      <c r="M45" s="52">
        <v>69391507</v>
      </c>
      <c r="N45" s="52"/>
      <c r="O45" s="52">
        <v>104541124</v>
      </c>
      <c r="P45" s="52"/>
      <c r="Q45" s="52">
        <v>2526988</v>
      </c>
      <c r="R45" s="7"/>
      <c r="S45" s="70">
        <v>2.0299999999999998</v>
      </c>
      <c r="T45" s="7"/>
      <c r="U45" s="26">
        <v>41.4</v>
      </c>
      <c r="V45" s="50"/>
    </row>
    <row r="46" spans="1:22" x14ac:dyDescent="0.2">
      <c r="A46" s="23">
        <v>355</v>
      </c>
      <c r="C46" s="27" t="s">
        <v>40</v>
      </c>
      <c r="E46" s="61" t="s">
        <v>28</v>
      </c>
      <c r="G46" s="25" t="s">
        <v>96</v>
      </c>
      <c r="H46" s="25"/>
      <c r="I46" s="33">
        <v>-40</v>
      </c>
      <c r="J46" s="7"/>
      <c r="K46" s="41">
        <v>248149516.91999999</v>
      </c>
      <c r="L46" s="41"/>
      <c r="M46" s="52">
        <v>67343691</v>
      </c>
      <c r="N46" s="52"/>
      <c r="O46" s="52">
        <v>280065633</v>
      </c>
      <c r="P46" s="52"/>
      <c r="Q46" s="52">
        <v>7573500</v>
      </c>
      <c r="R46" s="7"/>
      <c r="S46" s="70">
        <v>3.05</v>
      </c>
      <c r="T46" s="7"/>
      <c r="U46" s="26">
        <v>37</v>
      </c>
      <c r="V46" s="50"/>
    </row>
    <row r="47" spans="1:22" x14ac:dyDescent="0.2">
      <c r="A47" s="23">
        <v>356</v>
      </c>
      <c r="C47" s="27" t="s">
        <v>41</v>
      </c>
      <c r="E47" s="61" t="s">
        <v>28</v>
      </c>
      <c r="G47" s="25" t="s">
        <v>97</v>
      </c>
      <c r="H47" s="25"/>
      <c r="I47" s="33">
        <v>-40</v>
      </c>
      <c r="J47" s="7"/>
      <c r="K47" s="41">
        <v>188513388.69</v>
      </c>
      <c r="L47" s="41"/>
      <c r="M47" s="52">
        <v>97893109</v>
      </c>
      <c r="N47" s="52"/>
      <c r="O47" s="52">
        <v>166025635</v>
      </c>
      <c r="P47" s="52"/>
      <c r="Q47" s="52">
        <v>3638487</v>
      </c>
      <c r="R47" s="7"/>
      <c r="S47" s="70">
        <v>1.93</v>
      </c>
      <c r="T47" s="7"/>
      <c r="U47" s="26">
        <v>45.6</v>
      </c>
      <c r="V47" s="50"/>
    </row>
    <row r="48" spans="1:22" x14ac:dyDescent="0.2">
      <c r="A48" s="23">
        <v>357</v>
      </c>
      <c r="C48" s="27" t="s">
        <v>43</v>
      </c>
      <c r="E48" s="61" t="s">
        <v>28</v>
      </c>
      <c r="G48" s="25" t="s">
        <v>98</v>
      </c>
      <c r="H48" s="25"/>
      <c r="I48" s="33">
        <v>0</v>
      </c>
      <c r="J48" s="7"/>
      <c r="K48" s="41">
        <v>6263547.2699999996</v>
      </c>
      <c r="L48" s="41"/>
      <c r="M48" s="52">
        <v>424594</v>
      </c>
      <c r="N48" s="52"/>
      <c r="O48" s="52">
        <v>5838953</v>
      </c>
      <c r="P48" s="52"/>
      <c r="Q48" s="52">
        <v>138042</v>
      </c>
      <c r="R48" s="7"/>
      <c r="S48" s="70">
        <v>2.2000000000000002</v>
      </c>
      <c r="T48" s="7"/>
      <c r="U48" s="26">
        <v>42.3</v>
      </c>
      <c r="V48" s="50"/>
    </row>
    <row r="49" spans="1:22" x14ac:dyDescent="0.2">
      <c r="A49" s="23">
        <v>358</v>
      </c>
      <c r="C49" s="27" t="s">
        <v>44</v>
      </c>
      <c r="E49" s="61" t="s">
        <v>28</v>
      </c>
      <c r="G49" s="25" t="s">
        <v>96</v>
      </c>
      <c r="H49" s="25"/>
      <c r="I49" s="33">
        <v>0</v>
      </c>
      <c r="J49" s="7"/>
      <c r="K49" s="41">
        <v>611634.76</v>
      </c>
      <c r="L49" s="41"/>
      <c r="M49" s="52">
        <v>118803</v>
      </c>
      <c r="N49" s="52"/>
      <c r="O49" s="52">
        <v>492832</v>
      </c>
      <c r="P49" s="52"/>
      <c r="Q49" s="52">
        <v>14155</v>
      </c>
      <c r="R49" s="7"/>
      <c r="S49" s="70">
        <v>2.31</v>
      </c>
      <c r="T49" s="7"/>
      <c r="U49" s="26">
        <v>34.799999999999997</v>
      </c>
      <c r="V49" s="50"/>
    </row>
    <row r="50" spans="1:22" x14ac:dyDescent="0.2">
      <c r="A50" s="23"/>
      <c r="E50" s="1"/>
      <c r="G50" s="1"/>
      <c r="I50" s="35"/>
      <c r="K50" s="49"/>
      <c r="L50" s="45"/>
      <c r="M50" s="56"/>
      <c r="N50" s="54"/>
      <c r="O50" s="56"/>
      <c r="P50" s="54"/>
      <c r="Q50" s="56"/>
      <c r="S50" s="46"/>
      <c r="U50" s="5"/>
      <c r="V50" s="45"/>
    </row>
    <row r="51" spans="1:22" ht="15.75" x14ac:dyDescent="0.25">
      <c r="A51" s="23"/>
      <c r="C51" s="36" t="s">
        <v>22</v>
      </c>
      <c r="E51" s="3"/>
      <c r="G51" s="3"/>
      <c r="H51" s="9"/>
      <c r="I51" s="32"/>
      <c r="J51" s="9"/>
      <c r="K51" s="42">
        <f>SUBTOTAL(9,K40:K50)</f>
        <v>953186764.12999988</v>
      </c>
      <c r="L51" s="43"/>
      <c r="M51" s="53">
        <f>SUBTOTAL(9,M40:M50)</f>
        <v>310326945</v>
      </c>
      <c r="N51" s="53"/>
      <c r="O51" s="53">
        <f>SUBTOTAL(9,O40:O50)</f>
        <v>918784087</v>
      </c>
      <c r="P51" s="53"/>
      <c r="Q51" s="53">
        <f>SUBTOTAL(9,Q40:Q50)</f>
        <v>23630852</v>
      </c>
      <c r="R51" s="9"/>
      <c r="S51" s="71">
        <f>ROUND(Q51/$K51*100,2)</f>
        <v>2.48</v>
      </c>
      <c r="U51" s="37"/>
      <c r="V51" s="72"/>
    </row>
    <row r="52" spans="1:22" ht="15.75" x14ac:dyDescent="0.25">
      <c r="A52" s="23"/>
      <c r="C52" s="8"/>
      <c r="E52" s="3"/>
      <c r="G52" s="3"/>
      <c r="H52" s="9"/>
      <c r="I52" s="32"/>
      <c r="J52" s="9"/>
      <c r="K52" s="44"/>
      <c r="L52" s="43"/>
      <c r="M52" s="53"/>
      <c r="N52" s="53"/>
      <c r="O52" s="53"/>
      <c r="P52" s="53"/>
      <c r="Q52" s="53"/>
      <c r="R52" s="9"/>
      <c r="S52" s="46"/>
      <c r="U52" s="10"/>
      <c r="V52" s="72"/>
    </row>
    <row r="53" spans="1:22" ht="15.75" x14ac:dyDescent="0.25">
      <c r="A53" s="23"/>
      <c r="C53" s="3" t="s">
        <v>23</v>
      </c>
      <c r="E53" s="1"/>
      <c r="G53" s="1"/>
      <c r="I53" s="35"/>
      <c r="K53" s="44"/>
      <c r="L53" s="46"/>
      <c r="M53" s="54"/>
      <c r="N53" s="54"/>
      <c r="O53" s="54"/>
      <c r="P53" s="54"/>
      <c r="Q53" s="54"/>
      <c r="S53" s="46"/>
      <c r="U53" s="5"/>
      <c r="V53" s="46"/>
    </row>
    <row r="54" spans="1:22" ht="15.75" x14ac:dyDescent="0.25">
      <c r="A54" s="23"/>
      <c r="C54" s="6"/>
      <c r="E54" s="1"/>
      <c r="G54" s="1"/>
      <c r="I54" s="35"/>
      <c r="K54" s="44"/>
      <c r="L54" s="45"/>
      <c r="M54" s="54"/>
      <c r="N54" s="54"/>
      <c r="O54" s="54"/>
      <c r="P54" s="54"/>
      <c r="Q54" s="54"/>
      <c r="S54" s="46"/>
      <c r="U54" s="5"/>
      <c r="V54" s="45"/>
    </row>
    <row r="55" spans="1:22" x14ac:dyDescent="0.2">
      <c r="A55" s="23">
        <v>360.1</v>
      </c>
      <c r="C55" s="27" t="s">
        <v>32</v>
      </c>
      <c r="E55" s="61" t="s">
        <v>28</v>
      </c>
      <c r="G55" s="25" t="s">
        <v>74</v>
      </c>
      <c r="H55" s="25"/>
      <c r="I55" s="33">
        <v>0</v>
      </c>
      <c r="J55" s="7"/>
      <c r="K55" s="41">
        <v>6524482.2400000002</v>
      </c>
      <c r="L55" s="41"/>
      <c r="M55" s="52">
        <v>3498117</v>
      </c>
      <c r="N55" s="52"/>
      <c r="O55" s="52">
        <v>3026365</v>
      </c>
      <c r="P55" s="52"/>
      <c r="Q55" s="52">
        <v>53560</v>
      </c>
      <c r="R55" s="7"/>
      <c r="S55" s="70">
        <v>0.82</v>
      </c>
      <c r="T55" s="7"/>
      <c r="U55" s="26">
        <v>56.5</v>
      </c>
      <c r="V55" s="50"/>
    </row>
    <row r="56" spans="1:22" x14ac:dyDescent="0.2">
      <c r="A56" s="23">
        <v>361</v>
      </c>
      <c r="C56" s="27" t="s">
        <v>20</v>
      </c>
      <c r="E56" s="61" t="s">
        <v>28</v>
      </c>
      <c r="G56" s="25" t="s">
        <v>99</v>
      </c>
      <c r="H56" s="25"/>
      <c r="I56" s="33">
        <v>-20</v>
      </c>
      <c r="J56" s="7"/>
      <c r="K56" s="41">
        <v>19622951.039999999</v>
      </c>
      <c r="L56" s="41"/>
      <c r="M56" s="52">
        <v>3610978</v>
      </c>
      <c r="N56" s="52"/>
      <c r="O56" s="52">
        <v>19936563</v>
      </c>
      <c r="P56" s="52"/>
      <c r="Q56" s="52">
        <v>341383</v>
      </c>
      <c r="R56" s="7"/>
      <c r="S56" s="70">
        <v>1.74</v>
      </c>
      <c r="T56" s="7"/>
      <c r="U56" s="26">
        <v>58.4</v>
      </c>
      <c r="V56" s="50"/>
    </row>
    <row r="57" spans="1:22" x14ac:dyDescent="0.2">
      <c r="A57" s="23">
        <v>362</v>
      </c>
      <c r="C57" s="27" t="s">
        <v>38</v>
      </c>
      <c r="E57" s="61" t="s">
        <v>28</v>
      </c>
      <c r="G57" s="25" t="s">
        <v>100</v>
      </c>
      <c r="H57" s="25"/>
      <c r="I57" s="33">
        <v>-15</v>
      </c>
      <c r="J57" s="7"/>
      <c r="K57" s="41">
        <v>170699435.28999999</v>
      </c>
      <c r="L57" s="41"/>
      <c r="M57" s="52">
        <v>43034050</v>
      </c>
      <c r="N57" s="52"/>
      <c r="O57" s="52">
        <v>153270301</v>
      </c>
      <c r="P57" s="52"/>
      <c r="Q57" s="52">
        <v>5186318</v>
      </c>
      <c r="R57" s="7"/>
      <c r="S57" s="70">
        <v>3.04</v>
      </c>
      <c r="T57" s="7"/>
      <c r="U57" s="26">
        <v>29.6</v>
      </c>
      <c r="V57" s="50"/>
    </row>
    <row r="58" spans="1:22" x14ac:dyDescent="0.2">
      <c r="A58" s="23">
        <v>363.2</v>
      </c>
      <c r="C58" s="27" t="s">
        <v>79</v>
      </c>
      <c r="E58" s="61" t="s">
        <v>28</v>
      </c>
      <c r="G58" s="25" t="s">
        <v>85</v>
      </c>
      <c r="H58" s="25"/>
      <c r="I58" s="33">
        <v>0</v>
      </c>
      <c r="J58" s="7"/>
      <c r="K58" s="41">
        <v>139902.88</v>
      </c>
      <c r="L58" s="41"/>
      <c r="M58" s="52">
        <v>2266</v>
      </c>
      <c r="N58" s="52"/>
      <c r="O58" s="52">
        <v>137637</v>
      </c>
      <c r="P58" s="52"/>
      <c r="Q58" s="52">
        <v>28204</v>
      </c>
      <c r="R58" s="7"/>
      <c r="S58" s="70">
        <v>20.16</v>
      </c>
      <c r="T58" s="7"/>
      <c r="U58" s="26">
        <v>4.9000000000000004</v>
      </c>
      <c r="V58" s="50"/>
    </row>
    <row r="59" spans="1:22" x14ac:dyDescent="0.2">
      <c r="A59" s="23">
        <v>363.3</v>
      </c>
      <c r="C59" s="27" t="s">
        <v>50</v>
      </c>
      <c r="E59" s="61" t="s">
        <v>28</v>
      </c>
      <c r="G59" s="25" t="s">
        <v>86</v>
      </c>
      <c r="H59" s="25"/>
      <c r="I59" s="33">
        <v>0</v>
      </c>
      <c r="J59" s="7"/>
      <c r="K59" s="41">
        <v>1534744.77</v>
      </c>
      <c r="L59" s="41"/>
      <c r="M59" s="52">
        <v>1855</v>
      </c>
      <c r="N59" s="52"/>
      <c r="O59" s="52">
        <v>1532890</v>
      </c>
      <c r="P59" s="52"/>
      <c r="Q59" s="52">
        <v>103393</v>
      </c>
      <c r="R59" s="7"/>
      <c r="S59" s="70">
        <v>6.74</v>
      </c>
      <c r="T59" s="7"/>
      <c r="U59" s="26">
        <v>14.8</v>
      </c>
      <c r="V59" s="50"/>
    </row>
    <row r="60" spans="1:22" x14ac:dyDescent="0.2">
      <c r="A60" s="23">
        <v>363.36</v>
      </c>
      <c r="C60" s="27" t="s">
        <v>80</v>
      </c>
      <c r="E60" s="61" t="s">
        <v>28</v>
      </c>
      <c r="G60" s="25" t="s">
        <v>86</v>
      </c>
      <c r="H60" s="25"/>
      <c r="I60" s="33">
        <v>0</v>
      </c>
      <c r="J60" s="7"/>
      <c r="K60" s="41">
        <v>1625874.64</v>
      </c>
      <c r="L60" s="41"/>
      <c r="M60" s="52">
        <v>761037</v>
      </c>
      <c r="N60" s="52"/>
      <c r="O60" s="52">
        <v>864838</v>
      </c>
      <c r="P60" s="52"/>
      <c r="Q60" s="52">
        <v>172820</v>
      </c>
      <c r="R60" s="7"/>
      <c r="S60" s="70">
        <v>10.63</v>
      </c>
      <c r="T60" s="7"/>
      <c r="U60" s="26">
        <v>5</v>
      </c>
      <c r="V60" s="50"/>
    </row>
    <row r="61" spans="1:22" x14ac:dyDescent="0.2">
      <c r="A61" s="23">
        <v>364</v>
      </c>
      <c r="C61" s="27" t="s">
        <v>42</v>
      </c>
      <c r="E61" s="61" t="s">
        <v>28</v>
      </c>
      <c r="G61" s="25" t="s">
        <v>94</v>
      </c>
      <c r="H61" s="25"/>
      <c r="I61" s="33">
        <v>-60</v>
      </c>
      <c r="J61" s="7"/>
      <c r="K61" s="41">
        <v>331435875.47000003</v>
      </c>
      <c r="L61" s="41"/>
      <c r="M61" s="52">
        <v>122005680</v>
      </c>
      <c r="N61" s="52"/>
      <c r="O61" s="52">
        <v>408291721</v>
      </c>
      <c r="P61" s="52"/>
      <c r="Q61" s="52">
        <v>10589770</v>
      </c>
      <c r="R61" s="7"/>
      <c r="S61" s="70">
        <v>3.2</v>
      </c>
      <c r="T61" s="7"/>
      <c r="U61" s="26">
        <v>38.6</v>
      </c>
      <c r="V61" s="50"/>
    </row>
    <row r="62" spans="1:22" x14ac:dyDescent="0.2">
      <c r="A62" s="23">
        <v>365</v>
      </c>
      <c r="C62" s="27" t="s">
        <v>41</v>
      </c>
      <c r="E62" s="61" t="s">
        <v>28</v>
      </c>
      <c r="G62" s="25" t="s">
        <v>101</v>
      </c>
      <c r="H62" s="25"/>
      <c r="I62" s="33">
        <v>-30</v>
      </c>
      <c r="J62" s="7"/>
      <c r="K62" s="41">
        <v>346840093.04000002</v>
      </c>
      <c r="L62" s="41"/>
      <c r="M62" s="52">
        <v>96131519</v>
      </c>
      <c r="N62" s="52"/>
      <c r="O62" s="52">
        <v>354760602</v>
      </c>
      <c r="P62" s="52"/>
      <c r="Q62" s="52">
        <v>11265780</v>
      </c>
      <c r="R62" s="7"/>
      <c r="S62" s="70">
        <v>3.25</v>
      </c>
      <c r="T62" s="7"/>
      <c r="U62" s="26">
        <v>31.5</v>
      </c>
      <c r="V62" s="50"/>
    </row>
    <row r="63" spans="1:22" x14ac:dyDescent="0.2">
      <c r="A63" s="23">
        <v>366</v>
      </c>
      <c r="C63" s="27" t="s">
        <v>43</v>
      </c>
      <c r="E63" s="61" t="s">
        <v>28</v>
      </c>
      <c r="G63" s="25" t="s">
        <v>97</v>
      </c>
      <c r="H63" s="25"/>
      <c r="I63" s="33">
        <v>-30</v>
      </c>
      <c r="J63" s="7"/>
      <c r="K63" s="41">
        <v>10181684.27</v>
      </c>
      <c r="L63" s="41"/>
      <c r="M63" s="52">
        <v>4044696</v>
      </c>
      <c r="N63" s="52"/>
      <c r="O63" s="52">
        <v>9191494</v>
      </c>
      <c r="P63" s="52"/>
      <c r="Q63" s="52">
        <v>178920</v>
      </c>
      <c r="R63" s="7"/>
      <c r="S63" s="70">
        <v>1.76</v>
      </c>
      <c r="T63" s="7"/>
      <c r="U63" s="26">
        <v>51.4</v>
      </c>
      <c r="V63" s="50"/>
    </row>
    <row r="64" spans="1:22" x14ac:dyDescent="0.2">
      <c r="A64" s="23">
        <v>367</v>
      </c>
      <c r="C64" s="27" t="s">
        <v>44</v>
      </c>
      <c r="E64" s="61" t="s">
        <v>28</v>
      </c>
      <c r="G64" s="25" t="s">
        <v>94</v>
      </c>
      <c r="H64" s="25"/>
      <c r="I64" s="33">
        <v>-20</v>
      </c>
      <c r="J64" s="7"/>
      <c r="K64" s="41">
        <v>13455307.689999999</v>
      </c>
      <c r="L64" s="41"/>
      <c r="M64" s="52">
        <v>5391594</v>
      </c>
      <c r="N64" s="52"/>
      <c r="O64" s="52">
        <v>10754775</v>
      </c>
      <c r="P64" s="52"/>
      <c r="Q64" s="52">
        <v>286601</v>
      </c>
      <c r="R64" s="7"/>
      <c r="S64" s="70">
        <v>2.13</v>
      </c>
      <c r="T64" s="7"/>
      <c r="U64" s="26">
        <v>37.5</v>
      </c>
      <c r="V64" s="50"/>
    </row>
    <row r="65" spans="1:22" x14ac:dyDescent="0.2">
      <c r="A65" s="23">
        <v>368</v>
      </c>
      <c r="C65" s="27" t="s">
        <v>67</v>
      </c>
      <c r="E65" s="61" t="s">
        <v>28</v>
      </c>
      <c r="G65" s="25" t="s">
        <v>102</v>
      </c>
      <c r="H65" s="25"/>
      <c r="I65" s="33">
        <v>-20</v>
      </c>
      <c r="J65" s="7"/>
      <c r="K65" s="41">
        <v>173200404.53999999</v>
      </c>
      <c r="L65" s="41"/>
      <c r="M65" s="52">
        <v>54086447</v>
      </c>
      <c r="N65" s="52"/>
      <c r="O65" s="52">
        <v>153754038</v>
      </c>
      <c r="P65" s="52"/>
      <c r="Q65" s="52">
        <v>7258123</v>
      </c>
      <c r="R65" s="7"/>
      <c r="S65" s="70">
        <v>4.1900000000000004</v>
      </c>
      <c r="T65" s="7"/>
      <c r="U65" s="26">
        <v>21.2</v>
      </c>
      <c r="V65" s="50"/>
    </row>
    <row r="66" spans="1:22" x14ac:dyDescent="0.2">
      <c r="A66" s="23">
        <v>369</v>
      </c>
      <c r="C66" s="27" t="s">
        <v>68</v>
      </c>
      <c r="E66" s="61" t="s">
        <v>28</v>
      </c>
      <c r="G66" s="25" t="s">
        <v>103</v>
      </c>
      <c r="H66" s="25"/>
      <c r="I66" s="33">
        <v>-60</v>
      </c>
      <c r="J66" s="7"/>
      <c r="K66" s="41">
        <v>79697766.239999995</v>
      </c>
      <c r="L66" s="41"/>
      <c r="M66" s="52">
        <v>33352033</v>
      </c>
      <c r="N66" s="52"/>
      <c r="O66" s="52">
        <v>94164393</v>
      </c>
      <c r="P66" s="52"/>
      <c r="Q66" s="52">
        <v>3960275</v>
      </c>
      <c r="R66" s="7"/>
      <c r="S66" s="70">
        <v>4.97</v>
      </c>
      <c r="T66" s="7"/>
      <c r="U66" s="26">
        <v>23.8</v>
      </c>
      <c r="V66" s="50"/>
    </row>
    <row r="67" spans="1:22" x14ac:dyDescent="0.2">
      <c r="A67" s="23">
        <v>370</v>
      </c>
      <c r="C67" s="27" t="s">
        <v>45</v>
      </c>
      <c r="E67" s="61">
        <v>47483</v>
      </c>
      <c r="G67" s="25" t="s">
        <v>104</v>
      </c>
      <c r="H67" s="25"/>
      <c r="I67" s="33">
        <v>-10</v>
      </c>
      <c r="J67" s="7"/>
      <c r="K67" s="41">
        <v>25671091.440000001</v>
      </c>
      <c r="L67" s="41"/>
      <c r="M67" s="52">
        <v>12513478</v>
      </c>
      <c r="N67" s="52"/>
      <c r="O67" s="52">
        <v>15724723</v>
      </c>
      <c r="P67" s="52"/>
      <c r="Q67" s="52">
        <v>3536617</v>
      </c>
      <c r="R67" s="7"/>
      <c r="S67" s="70">
        <v>13.78</v>
      </c>
      <c r="T67" s="7"/>
      <c r="U67" s="26">
        <v>4.4000000000000004</v>
      </c>
      <c r="V67" s="50"/>
    </row>
    <row r="68" spans="1:22" x14ac:dyDescent="0.2">
      <c r="A68" s="23">
        <v>371</v>
      </c>
      <c r="C68" s="27" t="s">
        <v>69</v>
      </c>
      <c r="E68" s="61" t="s">
        <v>28</v>
      </c>
      <c r="G68" s="25" t="s">
        <v>105</v>
      </c>
      <c r="H68" s="25"/>
      <c r="I68" s="33">
        <v>-20</v>
      </c>
      <c r="J68" s="7"/>
      <c r="K68" s="41">
        <v>20715486.949999999</v>
      </c>
      <c r="L68" s="41"/>
      <c r="M68" s="52">
        <v>5418281</v>
      </c>
      <c r="N68" s="52"/>
      <c r="O68" s="52">
        <v>19440303</v>
      </c>
      <c r="P68" s="52"/>
      <c r="Q68" s="52">
        <v>2178604</v>
      </c>
      <c r="R68" s="7"/>
      <c r="S68" s="70">
        <v>10.52</v>
      </c>
      <c r="T68" s="7"/>
      <c r="U68" s="26">
        <v>8.9</v>
      </c>
      <c r="V68" s="50"/>
    </row>
    <row r="69" spans="1:22" x14ac:dyDescent="0.2">
      <c r="A69" s="23">
        <v>373</v>
      </c>
      <c r="C69" s="27" t="s">
        <v>46</v>
      </c>
      <c r="E69" s="61" t="s">
        <v>28</v>
      </c>
      <c r="G69" s="25" t="s">
        <v>106</v>
      </c>
      <c r="H69" s="25"/>
      <c r="I69" s="33">
        <v>-30</v>
      </c>
      <c r="J69" s="7"/>
      <c r="K69" s="41">
        <v>5714354.6399999997</v>
      </c>
      <c r="L69" s="41"/>
      <c r="M69" s="52">
        <v>1142797</v>
      </c>
      <c r="N69" s="52"/>
      <c r="O69" s="52">
        <v>6285864</v>
      </c>
      <c r="P69" s="52"/>
      <c r="Q69" s="52">
        <v>289859</v>
      </c>
      <c r="R69" s="7"/>
      <c r="S69" s="70">
        <v>5.07</v>
      </c>
      <c r="T69" s="7"/>
      <c r="U69" s="26">
        <v>21.7</v>
      </c>
      <c r="V69" s="50"/>
    </row>
    <row r="70" spans="1:22" x14ac:dyDescent="0.2">
      <c r="A70" s="23"/>
      <c r="E70" s="1"/>
      <c r="G70" s="1"/>
      <c r="I70" s="35"/>
      <c r="K70" s="49"/>
      <c r="L70" s="45"/>
      <c r="M70" s="56"/>
      <c r="N70" s="54"/>
      <c r="O70" s="56"/>
      <c r="P70" s="54"/>
      <c r="Q70" s="56"/>
      <c r="S70" s="46"/>
      <c r="U70" s="5"/>
      <c r="V70" s="45"/>
    </row>
    <row r="71" spans="1:22" ht="15.75" x14ac:dyDescent="0.25">
      <c r="A71" s="23"/>
      <c r="C71" s="8" t="s">
        <v>24</v>
      </c>
      <c r="E71" s="3"/>
      <c r="G71" s="3"/>
      <c r="H71" s="9"/>
      <c r="I71" s="32"/>
      <c r="J71" s="9"/>
      <c r="K71" s="42">
        <f>SUBTOTAL(9,K55:K70)</f>
        <v>1207059455.1400003</v>
      </c>
      <c r="L71" s="43"/>
      <c r="M71" s="53">
        <f>SUBTOTAL(9,M55:M70)</f>
        <v>384994828</v>
      </c>
      <c r="N71" s="53"/>
      <c r="O71" s="53">
        <f>SUBTOTAL(9,O55:O70)</f>
        <v>1251136507</v>
      </c>
      <c r="P71" s="53"/>
      <c r="Q71" s="53">
        <f>SUBTOTAL(9,Q55:Q70)</f>
        <v>45430227</v>
      </c>
      <c r="R71" s="9"/>
      <c r="S71" s="71">
        <f>ROUND(Q71/$K71*100,2)</f>
        <v>3.76</v>
      </c>
      <c r="U71" s="37"/>
      <c r="V71" s="72"/>
    </row>
    <row r="72" spans="1:22" ht="15.75" x14ac:dyDescent="0.25">
      <c r="A72" s="23"/>
      <c r="C72" s="8"/>
      <c r="E72" s="3"/>
      <c r="G72" s="3"/>
      <c r="H72" s="9"/>
      <c r="I72" s="32"/>
      <c r="J72" s="9"/>
      <c r="K72" s="44"/>
      <c r="L72" s="43"/>
      <c r="M72" s="53"/>
      <c r="N72" s="53"/>
      <c r="O72" s="53"/>
      <c r="P72" s="53"/>
      <c r="Q72" s="53"/>
      <c r="R72" s="9"/>
      <c r="S72" s="46"/>
      <c r="U72" s="10"/>
      <c r="V72" s="72"/>
    </row>
    <row r="73" spans="1:22" ht="15.75" x14ac:dyDescent="0.25">
      <c r="A73" s="23"/>
      <c r="C73" s="3" t="s">
        <v>25</v>
      </c>
      <c r="E73" s="1"/>
      <c r="G73" s="1"/>
      <c r="I73" s="35"/>
      <c r="K73" s="44"/>
      <c r="L73" s="46"/>
      <c r="M73" s="54"/>
      <c r="N73" s="54"/>
      <c r="O73" s="54"/>
      <c r="P73" s="54"/>
      <c r="Q73" s="54"/>
      <c r="S73" s="46"/>
      <c r="U73" s="5"/>
      <c r="V73" s="46"/>
    </row>
    <row r="74" spans="1:22" ht="15.75" x14ac:dyDescent="0.25">
      <c r="A74" s="23"/>
      <c r="C74" s="6"/>
      <c r="E74" s="1"/>
      <c r="G74" s="1"/>
      <c r="I74" s="35"/>
      <c r="K74" s="44"/>
      <c r="L74" s="45"/>
      <c r="M74" s="54"/>
      <c r="N74" s="54"/>
      <c r="O74" s="54"/>
      <c r="P74" s="54"/>
      <c r="Q74" s="54"/>
      <c r="S74" s="46"/>
      <c r="U74" s="5"/>
      <c r="V74" s="45"/>
    </row>
    <row r="75" spans="1:22" x14ac:dyDescent="0.2">
      <c r="A75" s="23">
        <v>389.1</v>
      </c>
      <c r="C75" s="27" t="s">
        <v>32</v>
      </c>
      <c r="E75" s="61" t="s">
        <v>28</v>
      </c>
      <c r="G75" s="25" t="s">
        <v>74</v>
      </c>
      <c r="H75" s="25"/>
      <c r="I75" s="33">
        <v>0</v>
      </c>
      <c r="J75" s="7"/>
      <c r="K75" s="41">
        <v>35748.120000000003</v>
      </c>
      <c r="L75" s="41"/>
      <c r="M75" s="52">
        <v>12576</v>
      </c>
      <c r="N75" s="52"/>
      <c r="O75" s="52">
        <v>23172</v>
      </c>
      <c r="P75" s="52"/>
      <c r="Q75" s="52">
        <v>587</v>
      </c>
      <c r="R75" s="7"/>
      <c r="S75" s="70">
        <v>1.64</v>
      </c>
      <c r="T75" s="7"/>
      <c r="U75" s="26">
        <v>39.5</v>
      </c>
      <c r="V75" s="50"/>
    </row>
    <row r="76" spans="1:22" x14ac:dyDescent="0.2">
      <c r="A76" s="23">
        <v>390</v>
      </c>
      <c r="C76" s="27" t="s">
        <v>20</v>
      </c>
      <c r="E76" s="61" t="s">
        <v>28</v>
      </c>
      <c r="G76" s="25" t="s">
        <v>107</v>
      </c>
      <c r="H76" s="25"/>
      <c r="I76" s="33">
        <v>-10</v>
      </c>
      <c r="J76" s="7"/>
      <c r="K76" s="41">
        <v>28738308.34</v>
      </c>
      <c r="L76" s="41"/>
      <c r="M76" s="52">
        <v>14909444</v>
      </c>
      <c r="N76" s="52"/>
      <c r="O76" s="52">
        <v>16702695</v>
      </c>
      <c r="P76" s="52"/>
      <c r="Q76" s="52">
        <v>514281</v>
      </c>
      <c r="R76" s="7"/>
      <c r="S76" s="70">
        <v>1.79</v>
      </c>
      <c r="T76" s="7"/>
      <c r="U76" s="26">
        <v>32.5</v>
      </c>
      <c r="V76" s="50"/>
    </row>
    <row r="77" spans="1:22" x14ac:dyDescent="0.2">
      <c r="A77" s="23">
        <v>391</v>
      </c>
      <c r="C77" s="27" t="s">
        <v>47</v>
      </c>
      <c r="E77" s="61"/>
      <c r="G77" s="25" t="s">
        <v>76</v>
      </c>
      <c r="H77" s="25"/>
      <c r="I77" s="33">
        <v>0</v>
      </c>
      <c r="J77" s="7"/>
      <c r="K77" s="41">
        <v>2518121.2000000002</v>
      </c>
      <c r="L77" s="41"/>
      <c r="M77" s="52">
        <v>939447</v>
      </c>
      <c r="N77" s="52"/>
      <c r="O77" s="52">
        <v>1578674</v>
      </c>
      <c r="P77" s="52"/>
      <c r="Q77" s="52">
        <v>160932</v>
      </c>
      <c r="R77" s="7"/>
      <c r="S77" s="70">
        <v>6.39</v>
      </c>
      <c r="T77" s="7"/>
      <c r="U77" s="26">
        <v>9.8000000000000007</v>
      </c>
      <c r="V77" s="50"/>
    </row>
    <row r="78" spans="1:22" x14ac:dyDescent="0.2">
      <c r="A78" s="23">
        <v>392</v>
      </c>
      <c r="C78" s="27" t="s">
        <v>70</v>
      </c>
      <c r="E78" s="61" t="s">
        <v>28</v>
      </c>
      <c r="G78" s="25" t="s">
        <v>86</v>
      </c>
      <c r="H78" s="25"/>
      <c r="I78" s="33">
        <v>0</v>
      </c>
      <c r="J78" s="7"/>
      <c r="K78" s="41">
        <v>24068505.649999999</v>
      </c>
      <c r="L78" s="41"/>
      <c r="M78" s="52">
        <v>2927356</v>
      </c>
      <c r="N78" s="52"/>
      <c r="O78" s="52">
        <v>21141150</v>
      </c>
      <c r="P78" s="52"/>
      <c r="Q78" s="52">
        <v>1708408</v>
      </c>
      <c r="R78" s="7"/>
      <c r="S78" s="70">
        <v>7.1</v>
      </c>
      <c r="T78" s="7"/>
      <c r="U78" s="26">
        <v>12.4</v>
      </c>
      <c r="V78" s="50"/>
    </row>
    <row r="79" spans="1:22" x14ac:dyDescent="0.2">
      <c r="A79" s="23">
        <v>393</v>
      </c>
      <c r="C79" s="27" t="s">
        <v>48</v>
      </c>
      <c r="E79" s="61"/>
      <c r="G79" s="25" t="s">
        <v>75</v>
      </c>
      <c r="H79" s="25"/>
      <c r="I79" s="33">
        <v>0</v>
      </c>
      <c r="J79" s="7"/>
      <c r="K79" s="41">
        <v>464418.36</v>
      </c>
      <c r="L79" s="41"/>
      <c r="M79" s="52">
        <v>123157</v>
      </c>
      <c r="N79" s="52"/>
      <c r="O79" s="52">
        <v>341261</v>
      </c>
      <c r="P79" s="52"/>
      <c r="Q79" s="52">
        <v>21155</v>
      </c>
      <c r="R79" s="7"/>
      <c r="S79" s="70">
        <v>4.5599999999999996</v>
      </c>
      <c r="T79" s="7"/>
      <c r="U79" s="26">
        <v>16.100000000000001</v>
      </c>
      <c r="V79" s="50"/>
    </row>
    <row r="80" spans="1:22" x14ac:dyDescent="0.2">
      <c r="A80" s="23">
        <v>394</v>
      </c>
      <c r="C80" s="27" t="s">
        <v>29</v>
      </c>
      <c r="E80" s="61"/>
      <c r="G80" s="25" t="s">
        <v>75</v>
      </c>
      <c r="H80" s="25"/>
      <c r="I80" s="33">
        <v>0</v>
      </c>
      <c r="J80" s="7"/>
      <c r="K80" s="41">
        <v>8347272.3899999997</v>
      </c>
      <c r="L80" s="41"/>
      <c r="M80" s="52">
        <v>3157129</v>
      </c>
      <c r="N80" s="52"/>
      <c r="O80" s="52">
        <v>5190143</v>
      </c>
      <c r="P80" s="52"/>
      <c r="Q80" s="52">
        <v>384709</v>
      </c>
      <c r="R80" s="7"/>
      <c r="S80" s="70">
        <v>4.6100000000000003</v>
      </c>
      <c r="T80" s="7"/>
      <c r="U80" s="26">
        <v>13.5</v>
      </c>
      <c r="V80" s="50"/>
    </row>
    <row r="81" spans="1:22" x14ac:dyDescent="0.2">
      <c r="A81" s="23">
        <v>395</v>
      </c>
      <c r="C81" s="27" t="s">
        <v>49</v>
      </c>
      <c r="E81" s="61"/>
      <c r="G81" s="25" t="s">
        <v>76</v>
      </c>
      <c r="H81" s="25"/>
      <c r="I81" s="33">
        <v>0</v>
      </c>
      <c r="J81" s="7"/>
      <c r="K81" s="41">
        <v>256820.06</v>
      </c>
      <c r="L81" s="41"/>
      <c r="M81" s="52">
        <v>115132</v>
      </c>
      <c r="N81" s="52"/>
      <c r="O81" s="52">
        <v>141688</v>
      </c>
      <c r="P81" s="52"/>
      <c r="Q81" s="52">
        <v>11668</v>
      </c>
      <c r="R81" s="7"/>
      <c r="S81" s="70">
        <v>4.54</v>
      </c>
      <c r="T81" s="7"/>
      <c r="U81" s="26">
        <v>12.1</v>
      </c>
      <c r="V81" s="50"/>
    </row>
    <row r="82" spans="1:22" x14ac:dyDescent="0.2">
      <c r="A82" s="23">
        <v>396</v>
      </c>
      <c r="C82" s="27" t="s">
        <v>57</v>
      </c>
      <c r="E82" s="61" t="s">
        <v>28</v>
      </c>
      <c r="G82" s="25" t="s">
        <v>108</v>
      </c>
      <c r="H82" s="25"/>
      <c r="I82" s="33">
        <v>0</v>
      </c>
      <c r="J82" s="7"/>
      <c r="K82" s="41">
        <v>2221244.69</v>
      </c>
      <c r="L82" s="41"/>
      <c r="M82" s="52">
        <v>288513</v>
      </c>
      <c r="N82" s="52"/>
      <c r="O82" s="52">
        <v>1932732</v>
      </c>
      <c r="P82" s="52"/>
      <c r="Q82" s="52">
        <v>133206</v>
      </c>
      <c r="R82" s="7"/>
      <c r="S82" s="70">
        <v>6</v>
      </c>
      <c r="T82" s="7"/>
      <c r="U82" s="26">
        <v>14.5</v>
      </c>
      <c r="V82" s="50"/>
    </row>
    <row r="83" spans="1:22" x14ac:dyDescent="0.2">
      <c r="A83" s="23">
        <v>397.1</v>
      </c>
      <c r="C83" s="27" t="s">
        <v>81</v>
      </c>
      <c r="E83" s="61"/>
      <c r="G83" s="25" t="s">
        <v>85</v>
      </c>
      <c r="H83" s="25"/>
      <c r="I83" s="33">
        <v>0</v>
      </c>
      <c r="J83" s="7"/>
      <c r="K83" s="41">
        <v>1378530.07</v>
      </c>
      <c r="L83" s="41"/>
      <c r="M83" s="52">
        <v>169563</v>
      </c>
      <c r="N83" s="52"/>
      <c r="O83" s="52">
        <v>1208967</v>
      </c>
      <c r="P83" s="52"/>
      <c r="Q83" s="52">
        <v>475894</v>
      </c>
      <c r="R83" s="7"/>
      <c r="S83" s="70">
        <v>34.520000000000003</v>
      </c>
      <c r="T83" s="7"/>
      <c r="U83" s="26">
        <v>2.5</v>
      </c>
      <c r="V83" s="50"/>
    </row>
    <row r="84" spans="1:22" x14ac:dyDescent="0.2">
      <c r="A84" s="23"/>
      <c r="C84" s="27"/>
      <c r="E84" s="61"/>
      <c r="G84" s="25"/>
      <c r="H84" s="25"/>
      <c r="I84" s="33"/>
      <c r="J84" s="7"/>
      <c r="K84" s="41"/>
      <c r="L84" s="41"/>
      <c r="M84" s="52"/>
      <c r="N84" s="52"/>
      <c r="O84" s="52"/>
      <c r="P84" s="52"/>
      <c r="Q84" s="52"/>
      <c r="R84" s="7"/>
      <c r="S84" s="70"/>
      <c r="T84" s="7"/>
      <c r="U84" s="26"/>
      <c r="V84" s="50"/>
    </row>
    <row r="85" spans="1:22" x14ac:dyDescent="0.2">
      <c r="A85" s="23">
        <v>397.21</v>
      </c>
      <c r="C85" s="27" t="s">
        <v>82</v>
      </c>
      <c r="E85" s="61"/>
      <c r="G85" s="25"/>
      <c r="H85" s="25"/>
      <c r="I85" s="33"/>
      <c r="J85" s="7"/>
      <c r="K85" s="41"/>
      <c r="L85" s="41"/>
      <c r="M85" s="52"/>
      <c r="N85" s="52"/>
      <c r="O85" s="52"/>
      <c r="P85" s="52"/>
      <c r="Q85" s="52"/>
      <c r="R85" s="7"/>
      <c r="S85" s="70"/>
      <c r="T85" s="7"/>
      <c r="U85" s="26"/>
      <c r="V85" s="50"/>
    </row>
    <row r="86" spans="1:22" x14ac:dyDescent="0.2">
      <c r="A86" s="23"/>
      <c r="C86" s="81" t="s">
        <v>109</v>
      </c>
      <c r="E86" s="61"/>
      <c r="G86" s="25" t="s">
        <v>85</v>
      </c>
      <c r="H86" s="25"/>
      <c r="I86" s="33">
        <v>0</v>
      </c>
      <c r="J86" s="7"/>
      <c r="K86" s="41">
        <v>43841795.170000002</v>
      </c>
      <c r="L86" s="41"/>
      <c r="M86" s="52">
        <v>26449753.059999999</v>
      </c>
      <c r="N86" s="52"/>
      <c r="O86" s="52">
        <v>17392042</v>
      </c>
      <c r="P86" s="52"/>
      <c r="Q86" s="52">
        <v>7155120</v>
      </c>
      <c r="R86" s="7"/>
      <c r="S86" s="70">
        <v>16.32</v>
      </c>
      <c r="T86" s="7"/>
      <c r="U86" s="26">
        <v>2.4</v>
      </c>
      <c r="V86" s="50"/>
    </row>
    <row r="87" spans="1:22" x14ac:dyDescent="0.2">
      <c r="A87" s="23"/>
      <c r="C87" s="81" t="s">
        <v>110</v>
      </c>
      <c r="E87" s="61"/>
      <c r="G87" s="25" t="s">
        <v>111</v>
      </c>
      <c r="H87" s="25"/>
      <c r="I87" s="33">
        <v>0</v>
      </c>
      <c r="J87" s="7"/>
      <c r="K87" s="41">
        <v>4553052.7</v>
      </c>
      <c r="L87" s="41"/>
      <c r="M87" s="52">
        <v>3528616.23</v>
      </c>
      <c r="N87" s="52"/>
      <c r="O87" s="52">
        <v>1024436</v>
      </c>
      <c r="P87" s="52"/>
      <c r="Q87" s="52">
        <v>455305</v>
      </c>
      <c r="R87" s="7"/>
      <c r="S87" s="70">
        <v>10</v>
      </c>
      <c r="T87" s="1"/>
      <c r="U87" s="26">
        <v>2.2000000000000002</v>
      </c>
      <c r="V87" s="50"/>
    </row>
    <row r="88" spans="1:22" x14ac:dyDescent="0.2">
      <c r="A88" s="23"/>
      <c r="C88" s="81" t="s">
        <v>112</v>
      </c>
      <c r="E88" s="61"/>
      <c r="G88" s="25" t="s">
        <v>113</v>
      </c>
      <c r="H88" s="25"/>
      <c r="I88" s="33">
        <v>0</v>
      </c>
      <c r="J88" s="7"/>
      <c r="K88" s="41">
        <v>471934.55</v>
      </c>
      <c r="L88" s="41"/>
      <c r="M88" s="52">
        <v>53426.73</v>
      </c>
      <c r="N88" s="52"/>
      <c r="O88" s="52">
        <v>418508</v>
      </c>
      <c r="P88" s="52"/>
      <c r="Q88" s="52">
        <v>45244</v>
      </c>
      <c r="R88" s="7"/>
      <c r="S88" s="70">
        <v>9.59</v>
      </c>
      <c r="U88" s="26">
        <v>9.3000000000000007</v>
      </c>
      <c r="V88" s="50"/>
    </row>
    <row r="89" spans="1:22" x14ac:dyDescent="0.2">
      <c r="A89" s="23"/>
      <c r="C89" s="81" t="s">
        <v>114</v>
      </c>
      <c r="E89" s="61"/>
      <c r="G89" s="25" t="s">
        <v>86</v>
      </c>
      <c r="H89" s="25"/>
      <c r="I89" s="33">
        <v>0</v>
      </c>
      <c r="J89" s="7"/>
      <c r="K89" s="41">
        <v>7038488.25</v>
      </c>
      <c r="L89" s="41"/>
      <c r="M89" s="52">
        <v>2464337.6</v>
      </c>
      <c r="N89" s="52"/>
      <c r="O89" s="52">
        <v>4574151</v>
      </c>
      <c r="P89" s="52"/>
      <c r="Q89" s="52">
        <v>494503</v>
      </c>
      <c r="R89" s="7"/>
      <c r="S89" s="70">
        <v>7.03</v>
      </c>
      <c r="T89" s="1"/>
      <c r="U89" s="26">
        <v>9.1999999999999993</v>
      </c>
      <c r="V89" s="50"/>
    </row>
    <row r="90" spans="1:22" x14ac:dyDescent="0.2">
      <c r="A90" s="23"/>
      <c r="C90" s="27"/>
      <c r="E90" s="61"/>
      <c r="G90" s="25"/>
      <c r="H90" s="25"/>
      <c r="I90" s="33"/>
      <c r="J90" s="7"/>
      <c r="K90" s="79"/>
      <c r="L90" s="41"/>
      <c r="M90" s="80"/>
      <c r="N90" s="52"/>
      <c r="O90" s="80"/>
      <c r="P90" s="52"/>
      <c r="Q90" s="80"/>
      <c r="R90" s="7"/>
      <c r="S90" s="70"/>
      <c r="T90" s="7"/>
      <c r="U90" s="26"/>
      <c r="V90" s="50"/>
    </row>
    <row r="91" spans="1:22" x14ac:dyDescent="0.2">
      <c r="A91" s="23"/>
      <c r="C91" s="27" t="s">
        <v>115</v>
      </c>
      <c r="E91" s="61"/>
      <c r="G91" s="25"/>
      <c r="H91" s="25"/>
      <c r="I91" s="33"/>
      <c r="J91" s="7"/>
      <c r="K91" s="41">
        <f>SUBTOTAL(9,K86:K89)</f>
        <v>55905270.670000002</v>
      </c>
      <c r="L91" s="41"/>
      <c r="M91" s="52">
        <f>SUBTOTAL(9,M86:M89)</f>
        <v>32496133.620000001</v>
      </c>
      <c r="N91" s="52"/>
      <c r="O91" s="52">
        <f>SUBTOTAL(9,O86:O89)</f>
        <v>23409137</v>
      </c>
      <c r="P91" s="52"/>
      <c r="Q91" s="52">
        <f>SUBTOTAL(9,Q86:Q89)</f>
        <v>8150172</v>
      </c>
      <c r="R91" s="7"/>
      <c r="S91" s="44">
        <f>ROUND(Q91/$K91*100,2)</f>
        <v>14.58</v>
      </c>
      <c r="T91" s="7"/>
      <c r="U91" s="26"/>
      <c r="V91" s="50"/>
    </row>
    <row r="92" spans="1:22" x14ac:dyDescent="0.2">
      <c r="A92" s="23"/>
      <c r="C92" s="27"/>
      <c r="E92" s="61"/>
      <c r="G92" s="25"/>
      <c r="H92" s="25"/>
      <c r="I92" s="33"/>
      <c r="J92" s="7"/>
      <c r="K92" s="41"/>
      <c r="L92" s="41"/>
      <c r="M92" s="52"/>
      <c r="N92" s="52"/>
      <c r="O92" s="52"/>
      <c r="P92" s="52"/>
      <c r="Q92" s="52"/>
      <c r="R92" s="7"/>
      <c r="S92" s="70"/>
      <c r="T92" s="7"/>
      <c r="U92" s="26"/>
      <c r="V92" s="50"/>
    </row>
    <row r="93" spans="1:22" x14ac:dyDescent="0.2">
      <c r="A93" s="23">
        <v>397.3</v>
      </c>
      <c r="C93" s="27" t="s">
        <v>50</v>
      </c>
      <c r="E93" s="61"/>
      <c r="G93" s="25" t="s">
        <v>86</v>
      </c>
      <c r="H93" s="25"/>
      <c r="I93" s="33">
        <v>0</v>
      </c>
      <c r="J93" s="7"/>
      <c r="K93" s="41">
        <v>45255752.18</v>
      </c>
      <c r="L93" s="41"/>
      <c r="M93" s="52">
        <v>10662094</v>
      </c>
      <c r="N93" s="52"/>
      <c r="O93" s="52">
        <v>34593658</v>
      </c>
      <c r="P93" s="52"/>
      <c r="Q93" s="52">
        <v>3448470</v>
      </c>
      <c r="R93" s="7"/>
      <c r="S93" s="70">
        <v>7.62</v>
      </c>
      <c r="T93" s="7"/>
      <c r="U93" s="26">
        <v>10</v>
      </c>
      <c r="V93" s="50"/>
    </row>
    <row r="94" spans="1:22" x14ac:dyDescent="0.2">
      <c r="A94" s="23">
        <v>398</v>
      </c>
      <c r="C94" s="27" t="s">
        <v>51</v>
      </c>
      <c r="E94" s="61"/>
      <c r="G94" s="25" t="s">
        <v>76</v>
      </c>
      <c r="H94" s="25"/>
      <c r="I94" s="33">
        <v>0</v>
      </c>
      <c r="J94" s="7"/>
      <c r="K94" s="74">
        <v>2167871.2999999998</v>
      </c>
      <c r="L94" s="41"/>
      <c r="M94" s="73">
        <v>1094904</v>
      </c>
      <c r="N94" s="52"/>
      <c r="O94" s="73">
        <v>1072967</v>
      </c>
      <c r="P94" s="52"/>
      <c r="Q94" s="73">
        <v>95131</v>
      </c>
      <c r="R94" s="7"/>
      <c r="S94" s="70">
        <v>4.3899999999999997</v>
      </c>
      <c r="T94" s="7"/>
      <c r="U94" s="26">
        <v>11.3</v>
      </c>
      <c r="V94" s="50"/>
    </row>
    <row r="95" spans="1:22" x14ac:dyDescent="0.2">
      <c r="A95" s="23"/>
      <c r="E95" s="1"/>
      <c r="G95" s="1"/>
      <c r="I95" s="35"/>
      <c r="K95" s="50"/>
      <c r="L95" s="45"/>
      <c r="M95" s="75"/>
      <c r="N95" s="54"/>
      <c r="O95" s="75"/>
      <c r="P95" s="54"/>
      <c r="Q95" s="75"/>
      <c r="S95" s="46"/>
      <c r="U95" s="5"/>
      <c r="V95" s="45"/>
    </row>
    <row r="96" spans="1:22" ht="15.75" x14ac:dyDescent="0.25">
      <c r="A96" s="23"/>
      <c r="C96" s="36" t="s">
        <v>26</v>
      </c>
      <c r="E96" s="3"/>
      <c r="G96" s="3"/>
      <c r="H96" s="9"/>
      <c r="I96" s="32"/>
      <c r="J96" s="9"/>
      <c r="K96" s="76">
        <f>SUBTOTAL(9,K75:K95)</f>
        <v>171357863.03</v>
      </c>
      <c r="L96" s="43"/>
      <c r="M96" s="53">
        <f>SUBTOTAL(9,M75:M95)</f>
        <v>66895448.619999997</v>
      </c>
      <c r="N96" s="53"/>
      <c r="O96" s="77">
        <f>SUBTOTAL(9,O75:O95)</f>
        <v>107336244</v>
      </c>
      <c r="P96" s="53"/>
      <c r="Q96" s="53">
        <f>SUBTOTAL(9,Q75:Q95)</f>
        <v>15104613</v>
      </c>
      <c r="R96" s="9"/>
      <c r="S96" s="71">
        <f>ROUND(Q96/$K96*100,2)</f>
        <v>8.81</v>
      </c>
      <c r="U96" s="37"/>
      <c r="V96" s="72"/>
    </row>
    <row r="97" spans="1:22" ht="15.75" x14ac:dyDescent="0.25">
      <c r="A97" s="23"/>
      <c r="C97" s="8"/>
      <c r="E97" s="1"/>
      <c r="G97" s="1"/>
      <c r="I97" s="35"/>
      <c r="K97" s="44"/>
      <c r="L97" s="43"/>
      <c r="M97" s="57"/>
      <c r="N97" s="53"/>
      <c r="O97" s="54"/>
      <c r="P97" s="53"/>
      <c r="Q97" s="57"/>
      <c r="R97" s="9"/>
      <c r="S97" s="46"/>
      <c r="U97" s="5"/>
      <c r="V97" s="72"/>
    </row>
    <row r="98" spans="1:22" ht="16.5" thickBot="1" x14ac:dyDescent="0.3">
      <c r="A98" s="23"/>
      <c r="C98" s="36" t="s">
        <v>35</v>
      </c>
      <c r="E98" s="1"/>
      <c r="G98" s="1"/>
      <c r="I98" s="35"/>
      <c r="K98" s="51">
        <f>SUBTOTAL(9,K17:K97)</f>
        <v>3618226422.8299994</v>
      </c>
      <c r="L98" s="43"/>
      <c r="M98" s="58">
        <f>SUBTOTAL(9,M17:M97)</f>
        <v>1394323716.2799997</v>
      </c>
      <c r="N98" s="53"/>
      <c r="O98" s="58">
        <f>SUBTOTAL(9,O17:O97)</f>
        <v>3117180588</v>
      </c>
      <c r="P98" s="53"/>
      <c r="Q98" s="58">
        <f>SUBTOTAL(9,Q17:Q97)</f>
        <v>141026525</v>
      </c>
      <c r="R98" s="9"/>
      <c r="S98" s="71">
        <f>ROUND(Q98/$K98*100,2)</f>
        <v>3.9</v>
      </c>
      <c r="U98" s="37"/>
      <c r="V98" s="72"/>
    </row>
    <row r="99" spans="1:22" ht="16.5" thickTop="1" x14ac:dyDescent="0.25">
      <c r="A99" s="23"/>
      <c r="C99" s="27"/>
      <c r="E99" s="1"/>
      <c r="G99" s="1"/>
      <c r="I99" s="35"/>
      <c r="K99" s="42"/>
      <c r="L99" s="43"/>
      <c r="M99" s="53"/>
      <c r="N99" s="53"/>
      <c r="O99" s="53"/>
      <c r="P99" s="53"/>
      <c r="Q99" s="53"/>
      <c r="R99" s="9"/>
      <c r="S99" s="46"/>
      <c r="U99" s="10"/>
      <c r="V99" s="72"/>
    </row>
    <row r="100" spans="1:22" ht="15.75" x14ac:dyDescent="0.25">
      <c r="A100" s="23"/>
      <c r="C100" s="11" t="s">
        <v>63</v>
      </c>
      <c r="E100" s="1"/>
      <c r="G100" s="1"/>
      <c r="I100" s="35"/>
      <c r="K100" s="42"/>
      <c r="L100" s="43"/>
      <c r="M100" s="53"/>
      <c r="N100" s="53"/>
      <c r="O100" s="53"/>
      <c r="P100" s="53"/>
      <c r="Q100" s="53"/>
      <c r="R100" s="9"/>
      <c r="S100" s="46"/>
      <c r="U100" s="10"/>
      <c r="V100" s="72"/>
    </row>
    <row r="101" spans="1:22" ht="15.75" x14ac:dyDescent="0.25">
      <c r="A101" s="23"/>
      <c r="C101" s="9"/>
      <c r="E101" s="1"/>
      <c r="G101" s="1"/>
      <c r="I101" s="35"/>
      <c r="K101" s="42"/>
      <c r="L101" s="43"/>
      <c r="M101" s="53"/>
      <c r="N101" s="53"/>
      <c r="O101" s="53"/>
      <c r="P101" s="53"/>
      <c r="Q101" s="53"/>
      <c r="R101" s="9"/>
      <c r="S101" s="46"/>
      <c r="U101" s="10"/>
      <c r="V101" s="72"/>
    </row>
    <row r="102" spans="1:22" x14ac:dyDescent="0.2">
      <c r="A102" s="23">
        <v>302</v>
      </c>
      <c r="C102" s="27" t="s">
        <v>65</v>
      </c>
      <c r="E102" s="61"/>
      <c r="G102" s="25"/>
      <c r="H102" s="25"/>
      <c r="I102" s="33"/>
      <c r="J102" s="7"/>
      <c r="K102" s="41">
        <v>52919.18</v>
      </c>
      <c r="L102" s="41"/>
      <c r="M102" s="52">
        <v>52919.18</v>
      </c>
      <c r="N102" s="52"/>
      <c r="O102" s="52"/>
      <c r="P102" s="52"/>
      <c r="Q102" s="52"/>
      <c r="R102" s="7"/>
      <c r="S102" s="70"/>
      <c r="T102" s="7"/>
      <c r="U102" s="26"/>
      <c r="V102" s="50"/>
    </row>
    <row r="103" spans="1:22" x14ac:dyDescent="0.2">
      <c r="A103" s="23">
        <v>310</v>
      </c>
      <c r="C103" s="27" t="s">
        <v>34</v>
      </c>
      <c r="E103" s="61"/>
      <c r="G103" s="25"/>
      <c r="H103" s="25"/>
      <c r="I103" s="33"/>
      <c r="J103" s="7"/>
      <c r="K103" s="41">
        <v>4980690.3</v>
      </c>
      <c r="L103" s="41"/>
      <c r="M103" s="52"/>
      <c r="N103" s="52"/>
      <c r="O103" s="52"/>
      <c r="P103" s="52"/>
      <c r="Q103" s="52"/>
      <c r="R103" s="7"/>
      <c r="S103" s="70"/>
      <c r="T103" s="7"/>
      <c r="U103" s="26"/>
      <c r="V103" s="50"/>
    </row>
    <row r="104" spans="1:22" x14ac:dyDescent="0.2">
      <c r="A104" s="23">
        <v>310.10000000000002</v>
      </c>
      <c r="C104" s="27" t="s">
        <v>32</v>
      </c>
      <c r="E104" s="61"/>
      <c r="G104" s="25"/>
      <c r="H104" s="25"/>
      <c r="I104" s="33"/>
      <c r="J104" s="7"/>
      <c r="K104" s="41">
        <v>5420</v>
      </c>
      <c r="L104" s="41"/>
      <c r="M104" s="52"/>
      <c r="N104" s="52"/>
      <c r="O104" s="52"/>
      <c r="P104" s="52"/>
      <c r="Q104" s="52"/>
      <c r="R104" s="7"/>
      <c r="S104" s="70"/>
      <c r="T104" s="7"/>
      <c r="U104" s="26"/>
      <c r="V104" s="50"/>
    </row>
    <row r="105" spans="1:22" x14ac:dyDescent="0.2">
      <c r="A105" s="23">
        <v>317</v>
      </c>
      <c r="C105" s="27" t="s">
        <v>66</v>
      </c>
      <c r="E105" s="61"/>
      <c r="G105" s="25"/>
      <c r="H105" s="25"/>
      <c r="I105" s="33"/>
      <c r="J105" s="7"/>
      <c r="K105" s="41">
        <v>34041525.869999997</v>
      </c>
      <c r="L105" s="41"/>
      <c r="M105" s="52">
        <v>8655866.7599999998</v>
      </c>
      <c r="N105" s="52"/>
      <c r="O105" s="52"/>
      <c r="P105" s="52"/>
      <c r="Q105" s="52"/>
      <c r="R105" s="7"/>
      <c r="S105" s="70"/>
      <c r="T105" s="7"/>
      <c r="U105" s="26"/>
      <c r="V105" s="50"/>
    </row>
    <row r="106" spans="1:22" x14ac:dyDescent="0.2">
      <c r="A106" s="23">
        <v>350</v>
      </c>
      <c r="C106" s="27" t="s">
        <v>34</v>
      </c>
      <c r="E106" s="61"/>
      <c r="G106" s="25"/>
      <c r="H106" s="25"/>
      <c r="I106" s="33"/>
      <c r="J106" s="7"/>
      <c r="K106" s="41">
        <v>6071983.6200000001</v>
      </c>
      <c r="L106" s="41"/>
      <c r="M106" s="52">
        <v>-920.61</v>
      </c>
      <c r="N106" s="52"/>
      <c r="O106" s="52"/>
      <c r="P106" s="52"/>
      <c r="Q106" s="52"/>
      <c r="R106" s="7"/>
      <c r="S106" s="70"/>
      <c r="T106" s="7"/>
      <c r="U106" s="26"/>
      <c r="V106" s="50"/>
    </row>
    <row r="107" spans="1:22" x14ac:dyDescent="0.2">
      <c r="A107" s="23">
        <v>360</v>
      </c>
      <c r="C107" s="27" t="s">
        <v>34</v>
      </c>
      <c r="E107" s="61"/>
      <c r="G107" s="25"/>
      <c r="H107" s="25"/>
      <c r="I107" s="33"/>
      <c r="J107" s="7"/>
      <c r="K107" s="41">
        <v>5657796.5300000003</v>
      </c>
      <c r="L107" s="41"/>
      <c r="M107" s="52"/>
      <c r="N107" s="52"/>
      <c r="O107" s="52"/>
      <c r="P107" s="52"/>
      <c r="Q107" s="52"/>
      <c r="R107" s="7"/>
      <c r="S107" s="70"/>
      <c r="T107" s="7"/>
      <c r="U107" s="26"/>
      <c r="V107" s="50"/>
    </row>
    <row r="108" spans="1:22" x14ac:dyDescent="0.2">
      <c r="A108" s="23">
        <v>389</v>
      </c>
      <c r="C108" s="27" t="s">
        <v>34</v>
      </c>
      <c r="E108" s="61"/>
      <c r="G108" s="25"/>
      <c r="H108" s="25"/>
      <c r="I108" s="33"/>
      <c r="J108" s="7"/>
      <c r="K108" s="41">
        <v>2098942.65</v>
      </c>
      <c r="L108" s="41"/>
      <c r="M108" s="52">
        <v>11844.78</v>
      </c>
      <c r="N108" s="52"/>
      <c r="O108" s="52"/>
      <c r="P108" s="52"/>
      <c r="Q108" s="52"/>
      <c r="R108" s="7"/>
      <c r="S108" s="70"/>
      <c r="T108" s="7"/>
      <c r="U108" s="26"/>
      <c r="V108" s="50"/>
    </row>
    <row r="109" spans="1:22" x14ac:dyDescent="0.2">
      <c r="A109" s="23">
        <v>399.19</v>
      </c>
      <c r="C109" s="27" t="s">
        <v>71</v>
      </c>
      <c r="E109" s="61"/>
      <c r="G109" s="25"/>
      <c r="H109" s="25"/>
      <c r="I109" s="33"/>
      <c r="J109" s="7"/>
      <c r="K109" s="41">
        <v>158819.18</v>
      </c>
      <c r="L109" s="41"/>
      <c r="M109" s="52">
        <v>109950.12</v>
      </c>
      <c r="N109" s="52"/>
      <c r="O109" s="52"/>
      <c r="P109" s="52"/>
      <c r="Q109" s="52"/>
      <c r="R109" s="7"/>
      <c r="S109" s="70"/>
      <c r="T109" s="7"/>
      <c r="U109" s="26"/>
      <c r="V109" s="50"/>
    </row>
    <row r="110" spans="1:22" ht="15.75" x14ac:dyDescent="0.25">
      <c r="A110" s="23"/>
      <c r="C110" s="9"/>
      <c r="E110" s="1"/>
      <c r="G110" s="1"/>
      <c r="I110" s="35"/>
      <c r="K110" s="66"/>
      <c r="L110" s="64"/>
      <c r="M110" s="66"/>
      <c r="N110" s="53"/>
      <c r="O110" s="53"/>
      <c r="P110" s="53"/>
      <c r="Q110" s="53"/>
      <c r="R110" s="9"/>
      <c r="S110" s="46"/>
      <c r="U110" s="10"/>
      <c r="V110" s="65"/>
    </row>
    <row r="111" spans="1:22" ht="15.75" x14ac:dyDescent="0.25">
      <c r="A111" s="23"/>
      <c r="C111" s="36" t="s">
        <v>64</v>
      </c>
      <c r="E111" s="1"/>
      <c r="G111" s="1"/>
      <c r="I111" s="35"/>
      <c r="K111" s="42">
        <f>SUBTOTAL(9,K102:K110)</f>
        <v>53068097.329999991</v>
      </c>
      <c r="L111" s="43"/>
      <c r="M111" s="59">
        <f>SUBTOTAL(9,M102:M110)</f>
        <v>8829660.2299999986</v>
      </c>
      <c r="N111" s="53"/>
      <c r="O111" s="53"/>
      <c r="P111" s="53"/>
      <c r="Q111" s="53"/>
      <c r="R111" s="9"/>
      <c r="S111" s="46"/>
      <c r="U111" s="10"/>
      <c r="V111" s="65"/>
    </row>
    <row r="112" spans="1:22" ht="15.75" x14ac:dyDescent="0.25">
      <c r="A112" s="23"/>
      <c r="C112" s="36"/>
      <c r="E112" s="1"/>
      <c r="G112" s="1"/>
      <c r="I112" s="35"/>
      <c r="K112" s="66"/>
      <c r="L112" s="64"/>
      <c r="M112" s="67"/>
      <c r="N112" s="53"/>
      <c r="O112" s="53"/>
      <c r="P112" s="53"/>
      <c r="Q112" s="53"/>
      <c r="R112" s="9"/>
      <c r="S112" s="46"/>
      <c r="U112" s="10"/>
      <c r="V112" s="65"/>
    </row>
    <row r="113" spans="1:22" ht="16.5" thickBot="1" x14ac:dyDescent="0.3">
      <c r="A113" s="23"/>
      <c r="C113" s="36" t="s">
        <v>73</v>
      </c>
      <c r="E113" s="1"/>
      <c r="G113" s="1"/>
      <c r="I113" s="35"/>
      <c r="K113" s="51">
        <f>SUBTOTAL(9,K17:K112)</f>
        <v>3671294520.1599994</v>
      </c>
      <c r="L113" s="43"/>
      <c r="M113" s="58">
        <f>SUBTOTAL(9,M17:M112)</f>
        <v>1403153376.5099998</v>
      </c>
      <c r="N113" s="53"/>
      <c r="O113" s="53"/>
      <c r="P113" s="53"/>
      <c r="Q113" s="53"/>
      <c r="R113" s="9"/>
      <c r="S113" s="46"/>
      <c r="U113" s="10"/>
      <c r="V113" s="65"/>
    </row>
    <row r="114" spans="1:22" ht="16.5" thickTop="1" x14ac:dyDescent="0.25">
      <c r="A114" s="23"/>
      <c r="C114" s="8"/>
      <c r="E114" s="1"/>
      <c r="G114" s="1"/>
      <c r="I114" s="35"/>
      <c r="K114" s="44"/>
      <c r="L114" s="43"/>
      <c r="M114" s="43"/>
      <c r="N114" s="43"/>
      <c r="O114" s="43"/>
      <c r="P114" s="43"/>
      <c r="Q114" s="43"/>
      <c r="R114" s="9"/>
      <c r="S114" s="46"/>
      <c r="U114" s="10"/>
      <c r="V114" s="65"/>
    </row>
    <row r="115" spans="1:22" x14ac:dyDescent="0.2">
      <c r="A115" s="23"/>
      <c r="B115" t="s">
        <v>120</v>
      </c>
      <c r="C115" t="s">
        <v>119</v>
      </c>
      <c r="K115" s="45"/>
      <c r="L115" s="45"/>
      <c r="M115" s="45"/>
      <c r="N115" s="45"/>
      <c r="O115" s="45"/>
      <c r="P115" s="45"/>
      <c r="Q115" s="45"/>
      <c r="V115" s="65"/>
    </row>
    <row r="116" spans="1:22" x14ac:dyDescent="0.2">
      <c r="B116" s="27"/>
      <c r="K116" s="45"/>
      <c r="L116" s="45"/>
      <c r="M116" s="45"/>
      <c r="N116" s="45"/>
      <c r="O116" s="45"/>
      <c r="P116" s="45"/>
      <c r="Q116" s="45"/>
      <c r="V116" s="65"/>
    </row>
    <row r="117" spans="1:22" ht="15.75" x14ac:dyDescent="0.25">
      <c r="A117" s="36"/>
      <c r="B117" s="87" t="s">
        <v>121</v>
      </c>
      <c r="C117" t="s">
        <v>123</v>
      </c>
      <c r="N117" s="45"/>
      <c r="O117" s="45"/>
      <c r="P117" s="45"/>
      <c r="Q117" s="45"/>
      <c r="V117" s="45"/>
    </row>
    <row r="118" spans="1:22" ht="15.75" x14ac:dyDescent="0.25">
      <c r="A118" s="36"/>
      <c r="B118" s="27"/>
      <c r="C118" t="s">
        <v>122</v>
      </c>
      <c r="N118" s="45"/>
      <c r="O118" s="45"/>
      <c r="P118" s="45"/>
      <c r="Q118" s="45"/>
      <c r="V118" s="45"/>
    </row>
    <row r="120" spans="1:22" ht="15.75" x14ac:dyDescent="0.25">
      <c r="A120" s="36"/>
      <c r="C120" s="27"/>
      <c r="E120" s="3" t="s">
        <v>4</v>
      </c>
      <c r="G120" s="3" t="s">
        <v>8</v>
      </c>
      <c r="K120" s="78"/>
      <c r="L120" s="78"/>
      <c r="M120" s="78"/>
    </row>
    <row r="121" spans="1:22" ht="15.75" x14ac:dyDescent="0.25">
      <c r="A121" s="36" t="s">
        <v>10</v>
      </c>
      <c r="C121" s="3" t="s">
        <v>116</v>
      </c>
      <c r="E121" s="3" t="s">
        <v>11</v>
      </c>
      <c r="G121" s="3" t="s">
        <v>16</v>
      </c>
      <c r="K121" s="78"/>
      <c r="L121" s="78"/>
      <c r="M121" s="78"/>
    </row>
    <row r="122" spans="1:22" ht="15.75" x14ac:dyDescent="0.25">
      <c r="A122" s="82"/>
      <c r="C122" s="83"/>
      <c r="E122" s="84"/>
      <c r="G122" s="84"/>
      <c r="K122" s="78"/>
      <c r="L122" s="78"/>
      <c r="M122" s="78"/>
    </row>
    <row r="123" spans="1:22" x14ac:dyDescent="0.2">
      <c r="A123" s="85">
        <v>315.2</v>
      </c>
      <c r="C123" s="27" t="s">
        <v>117</v>
      </c>
      <c r="E123" s="1" t="s">
        <v>85</v>
      </c>
      <c r="G123" s="86">
        <v>20</v>
      </c>
      <c r="K123" s="78"/>
      <c r="L123" s="78"/>
      <c r="M123" s="78"/>
    </row>
    <row r="124" spans="1:22" x14ac:dyDescent="0.2">
      <c r="A124" s="85">
        <v>351.1</v>
      </c>
      <c r="C124" s="27" t="s">
        <v>118</v>
      </c>
      <c r="E124" s="1" t="s">
        <v>85</v>
      </c>
      <c r="G124" s="86">
        <v>20</v>
      </c>
      <c r="K124" s="78"/>
      <c r="L124" s="78"/>
      <c r="M124" s="78"/>
    </row>
    <row r="125" spans="1:22" x14ac:dyDescent="0.2">
      <c r="A125" s="85">
        <v>363.1</v>
      </c>
      <c r="C125" s="27" t="s">
        <v>118</v>
      </c>
      <c r="E125" s="1" t="s">
        <v>85</v>
      </c>
      <c r="G125" s="86">
        <v>20</v>
      </c>
      <c r="K125" s="78"/>
      <c r="L125" s="78"/>
      <c r="M125" s="78"/>
    </row>
    <row r="126" spans="1:22" x14ac:dyDescent="0.2">
      <c r="K126" s="78"/>
      <c r="L126" s="78"/>
      <c r="M126" s="78"/>
    </row>
    <row r="127" spans="1:22" x14ac:dyDescent="0.2">
      <c r="K127" s="78"/>
      <c r="L127" s="78"/>
      <c r="M127" s="78"/>
    </row>
    <row r="128" spans="1:22" x14ac:dyDescent="0.2">
      <c r="K128" s="78"/>
      <c r="L128" s="78"/>
      <c r="M128" s="78"/>
    </row>
    <row r="129" spans="11:13" x14ac:dyDescent="0.2">
      <c r="K129" s="78"/>
      <c r="L129" s="78"/>
      <c r="M129" s="78"/>
    </row>
  </sheetData>
  <printOptions horizontalCentered="1"/>
  <pageMargins left="0.75" right="0.75" top="1" bottom="0.75" header="0.3" footer="0.3"/>
  <pageSetup scale="45" fitToHeight="0" orientation="landscape" r:id="rId1"/>
  <rowBreaks count="1" manualBreakCount="1">
    <brk id="71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31225959-C0D8-405A-9D43-8833DCE80F41}"/>
</file>

<file path=customXml/itemProps2.xml><?xml version="1.0" encoding="utf-8"?>
<ds:datastoreItem xmlns:ds="http://schemas.openxmlformats.org/officeDocument/2006/customXml" ds:itemID="{5FEF7B3A-C121-4671-9F21-6CDBC87BE74A}"/>
</file>

<file path=customXml/itemProps3.xml><?xml version="1.0" encoding="utf-8"?>
<ds:datastoreItem xmlns:ds="http://schemas.openxmlformats.org/officeDocument/2006/customXml" ds:itemID="{01E17252-9065-4B13-BC1B-14246C8666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Rising, Janelle</cp:lastModifiedBy>
  <cp:lastPrinted>2025-08-11T14:02:30Z</cp:lastPrinted>
  <dcterms:created xsi:type="dcterms:W3CDTF">2002-08-25T13:39:51Z</dcterms:created>
  <dcterms:modified xsi:type="dcterms:W3CDTF">2025-08-11T14:21:51Z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0x0101004DF805D1E1DA4A49A223477D3B105720</vt:lpwstr>
  </property>
</Properties>
</file>